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1_Building\4_Public_building\2_New_technology\Calibration\"/>
    </mc:Choice>
  </mc:AlternateContent>
  <xr:revisionPtr revIDLastSave="0" documentId="13_ncr:1_{2F5D17F0-0212-4D8D-B440-B80E8B874BF6}" xr6:coauthVersionLast="47" xr6:coauthVersionMax="47" xr10:uidLastSave="{00000000-0000-0000-0000-000000000000}"/>
  <bookViews>
    <workbookView xWindow="28680" yWindow="-120" windowWidth="29040" windowHeight="15840" firstSheet="7" activeTab="7" xr2:uid="{00000000-000D-0000-FFFF-FFFF00000000}"/>
  </bookViews>
  <sheets>
    <sheet name="Summary" sheetId="6" r:id="rId1"/>
    <sheet name="Activity_PUBBDG" sheetId="1" r:id="rId2"/>
    <sheet name="PUBBDG_Split_Tech" sheetId="3" r:id="rId3"/>
    <sheet name="Activity_16" sheetId="13" r:id="rId4"/>
    <sheet name="Activity_EX" sheetId="14" r:id="rId5"/>
    <sheet name="AGG Activity_EX" sheetId="15" r:id="rId6"/>
    <sheet name="AGG Activity_16" sheetId="16" r:id="rId7"/>
    <sheet name="PUBBDG_Replacement_Split_Tech" sheetId="17" r:id="rId8"/>
    <sheet name="PUBBDG_MinActivity" sheetId="2" r:id="rId9"/>
    <sheet name="Capacity_PUBBDG" sheetId="7" r:id="rId10"/>
    <sheet name="PUBBDG_MaxCapacity" sheetId="8" r:id="rId11"/>
  </sheets>
  <externalReferences>
    <externalReference r:id="rId12"/>
  </externalReferences>
  <definedNames>
    <definedName name="_xlnm._FilterDatabase" localSheetId="3" hidden="1">Activity_16!$A$1:$L$1</definedName>
    <definedName name="_xlnm._FilterDatabase" localSheetId="4" hidden="1">Activity_EX!$A$1:$K$217</definedName>
    <definedName name="_xlnm._FilterDatabase" localSheetId="1" hidden="1">Activity_PUBBDG!$A$1:$U$1</definedName>
    <definedName name="_xlnm._FilterDatabase" localSheetId="9" hidden="1">Capacity_PUBBDG!$A$1:$M$2632</definedName>
    <definedName name="_xlnm._FilterDatabase" localSheetId="10" hidden="1">PUBBDG_MaxCapacity!$A$1:$C$541</definedName>
    <definedName name="_xlnm._FilterDatabase" localSheetId="8" hidden="1">PUBBDG_MinActivity!$A$1:$F$1457</definedName>
    <definedName name="_xlnm._FilterDatabase" localSheetId="2" hidden="1">PUBBDG_Split_Tech!$A$1:$R$225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M3" i="17"/>
  <c r="N3" i="17"/>
  <c r="O3" i="17"/>
  <c r="P3" i="17"/>
  <c r="Q3" i="17"/>
  <c r="R3" i="17"/>
  <c r="S3" i="17"/>
  <c r="T3" i="17"/>
  <c r="U3" i="17"/>
  <c r="L4" i="17"/>
  <c r="M4" i="17"/>
  <c r="N4" i="17"/>
  <c r="O4" i="17"/>
  <c r="P4" i="17"/>
  <c r="Q4" i="17"/>
  <c r="R4" i="17"/>
  <c r="S4" i="17"/>
  <c r="T4" i="17"/>
  <c r="U4" i="17"/>
  <c r="L5" i="17"/>
  <c r="M5" i="17"/>
  <c r="N5" i="17"/>
  <c r="O5" i="17"/>
  <c r="P5" i="17"/>
  <c r="Q5" i="17"/>
  <c r="R5" i="17"/>
  <c r="S5" i="17"/>
  <c r="T5" i="17"/>
  <c r="U5" i="17"/>
  <c r="L6" i="17"/>
  <c r="M6" i="17"/>
  <c r="N6" i="17"/>
  <c r="O6" i="17"/>
  <c r="P6" i="17"/>
  <c r="Q6" i="17"/>
  <c r="R6" i="17"/>
  <c r="S6" i="17"/>
  <c r="T6" i="17"/>
  <c r="U6" i="17"/>
  <c r="L7" i="17"/>
  <c r="M7" i="17"/>
  <c r="N7" i="17"/>
  <c r="O7" i="17"/>
  <c r="P7" i="17"/>
  <c r="Q7" i="17"/>
  <c r="R7" i="17"/>
  <c r="S7" i="17"/>
  <c r="T7" i="17"/>
  <c r="U7" i="17"/>
  <c r="L8" i="17"/>
  <c r="M8" i="17"/>
  <c r="N8" i="17"/>
  <c r="O8" i="17"/>
  <c r="P8" i="17"/>
  <c r="Q8" i="17"/>
  <c r="R8" i="17"/>
  <c r="S8" i="17"/>
  <c r="T8" i="17"/>
  <c r="U8" i="17"/>
  <c r="L9" i="17"/>
  <c r="M9" i="17"/>
  <c r="N9" i="17"/>
  <c r="O9" i="17"/>
  <c r="P9" i="17"/>
  <c r="Q9" i="17"/>
  <c r="R9" i="17"/>
  <c r="S9" i="17"/>
  <c r="T9" i="17"/>
  <c r="U9" i="17"/>
  <c r="L10" i="17"/>
  <c r="M10" i="17"/>
  <c r="N10" i="17"/>
  <c r="O10" i="17"/>
  <c r="P10" i="17"/>
  <c r="Q10" i="17"/>
  <c r="R10" i="17"/>
  <c r="S10" i="17"/>
  <c r="T10" i="17"/>
  <c r="U10" i="17"/>
  <c r="L11" i="17"/>
  <c r="M11" i="17"/>
  <c r="N11" i="17"/>
  <c r="O11" i="17"/>
  <c r="P11" i="17"/>
  <c r="Q11" i="17"/>
  <c r="R11" i="17"/>
  <c r="S11" i="17"/>
  <c r="T11" i="17"/>
  <c r="U11" i="17"/>
  <c r="L12" i="17"/>
  <c r="M12" i="17"/>
  <c r="N12" i="17"/>
  <c r="O12" i="17"/>
  <c r="P12" i="17"/>
  <c r="Q12" i="17"/>
  <c r="R12" i="17"/>
  <c r="S12" i="17"/>
  <c r="T12" i="17"/>
  <c r="U12" i="17"/>
  <c r="L13" i="17"/>
  <c r="M13" i="17"/>
  <c r="N13" i="17"/>
  <c r="O13" i="17"/>
  <c r="P13" i="17"/>
  <c r="Q13" i="17"/>
  <c r="R13" i="17"/>
  <c r="S13" i="17"/>
  <c r="T13" i="17"/>
  <c r="U13" i="17"/>
  <c r="L14" i="17"/>
  <c r="M14" i="17"/>
  <c r="N14" i="17"/>
  <c r="O14" i="17"/>
  <c r="P14" i="17"/>
  <c r="Q14" i="17"/>
  <c r="R14" i="17"/>
  <c r="S14" i="17"/>
  <c r="T14" i="17"/>
  <c r="U14" i="17"/>
  <c r="L15" i="17"/>
  <c r="M15" i="17"/>
  <c r="N15" i="17"/>
  <c r="O15" i="17"/>
  <c r="P15" i="17"/>
  <c r="Q15" i="17"/>
  <c r="R15" i="17"/>
  <c r="S15" i="17"/>
  <c r="T15" i="17"/>
  <c r="U15" i="17"/>
  <c r="L16" i="17"/>
  <c r="M16" i="17"/>
  <c r="N16" i="17"/>
  <c r="O16" i="17"/>
  <c r="P16" i="17"/>
  <c r="Q16" i="17"/>
  <c r="R16" i="17"/>
  <c r="S16" i="17"/>
  <c r="T16" i="17"/>
  <c r="U16" i="17"/>
  <c r="L17" i="17"/>
  <c r="M17" i="17"/>
  <c r="N17" i="17"/>
  <c r="O17" i="17"/>
  <c r="P17" i="17"/>
  <c r="Q17" i="17"/>
  <c r="R17" i="17"/>
  <c r="S17" i="17"/>
  <c r="T17" i="17"/>
  <c r="U17" i="17"/>
  <c r="L18" i="17"/>
  <c r="M18" i="17"/>
  <c r="N18" i="17"/>
  <c r="O18" i="17"/>
  <c r="P18" i="17"/>
  <c r="Q18" i="17"/>
  <c r="R18" i="17"/>
  <c r="S18" i="17"/>
  <c r="T18" i="17"/>
  <c r="U18" i="17"/>
  <c r="L19" i="17"/>
  <c r="M19" i="17"/>
  <c r="N19" i="17"/>
  <c r="O19" i="17"/>
  <c r="P19" i="17"/>
  <c r="Q19" i="17"/>
  <c r="R19" i="17"/>
  <c r="S19" i="17"/>
  <c r="T19" i="17"/>
  <c r="U19" i="17"/>
  <c r="L20" i="17"/>
  <c r="M20" i="17"/>
  <c r="N20" i="17"/>
  <c r="O20" i="17"/>
  <c r="P20" i="17"/>
  <c r="Q20" i="17"/>
  <c r="R20" i="17"/>
  <c r="S20" i="17"/>
  <c r="T20" i="17"/>
  <c r="U20" i="17"/>
  <c r="L21" i="17"/>
  <c r="M21" i="17"/>
  <c r="N21" i="17"/>
  <c r="O21" i="17"/>
  <c r="P21" i="17"/>
  <c r="Q21" i="17"/>
  <c r="R21" i="17"/>
  <c r="S21" i="17"/>
  <c r="T21" i="17"/>
  <c r="U21" i="17"/>
  <c r="L22" i="17"/>
  <c r="M22" i="17"/>
  <c r="N22" i="17"/>
  <c r="O22" i="17"/>
  <c r="P22" i="17"/>
  <c r="Q22" i="17"/>
  <c r="R22" i="17"/>
  <c r="S22" i="17"/>
  <c r="T22" i="17"/>
  <c r="U22" i="17"/>
  <c r="L23" i="17"/>
  <c r="M23" i="17"/>
  <c r="N23" i="17"/>
  <c r="O23" i="17"/>
  <c r="P23" i="17"/>
  <c r="Q23" i="17"/>
  <c r="R23" i="17"/>
  <c r="S23" i="17"/>
  <c r="T23" i="17"/>
  <c r="U23" i="17"/>
  <c r="L24" i="17"/>
  <c r="M24" i="17"/>
  <c r="N24" i="17"/>
  <c r="O24" i="17"/>
  <c r="P24" i="17"/>
  <c r="Q24" i="17"/>
  <c r="R24" i="17"/>
  <c r="S24" i="17"/>
  <c r="T24" i="17"/>
  <c r="U24" i="17"/>
  <c r="L25" i="17"/>
  <c r="M25" i="17"/>
  <c r="N25" i="17"/>
  <c r="O25" i="17"/>
  <c r="P25" i="17"/>
  <c r="Q25" i="17"/>
  <c r="R25" i="17"/>
  <c r="S25" i="17"/>
  <c r="T25" i="17"/>
  <c r="U25" i="17"/>
  <c r="L26" i="17"/>
  <c r="M26" i="17"/>
  <c r="N26" i="17"/>
  <c r="O26" i="17"/>
  <c r="P26" i="17"/>
  <c r="Q26" i="17"/>
  <c r="R26" i="17"/>
  <c r="S26" i="17"/>
  <c r="T26" i="17"/>
  <c r="U26" i="17"/>
  <c r="L27" i="17"/>
  <c r="M27" i="17"/>
  <c r="N27" i="17"/>
  <c r="O27" i="17"/>
  <c r="P27" i="17"/>
  <c r="Q27" i="17"/>
  <c r="R27" i="17"/>
  <c r="S27" i="17"/>
  <c r="T27" i="17"/>
  <c r="U27" i="17"/>
  <c r="L28" i="17"/>
  <c r="M28" i="17"/>
  <c r="N28" i="17"/>
  <c r="O28" i="17"/>
  <c r="P28" i="17"/>
  <c r="Q28" i="17"/>
  <c r="R28" i="17"/>
  <c r="S28" i="17"/>
  <c r="T28" i="17"/>
  <c r="U28" i="17"/>
  <c r="L29" i="17"/>
  <c r="M29" i="17"/>
  <c r="N29" i="17"/>
  <c r="O29" i="17"/>
  <c r="P29" i="17"/>
  <c r="Q29" i="17"/>
  <c r="R29" i="17"/>
  <c r="S29" i="17"/>
  <c r="T29" i="17"/>
  <c r="U29" i="17"/>
  <c r="L30" i="17"/>
  <c r="M30" i="17"/>
  <c r="N30" i="17"/>
  <c r="O30" i="17"/>
  <c r="P30" i="17"/>
  <c r="Q30" i="17"/>
  <c r="R30" i="17"/>
  <c r="S30" i="17"/>
  <c r="T30" i="17"/>
  <c r="U30" i="17"/>
  <c r="L31" i="17"/>
  <c r="M31" i="17"/>
  <c r="N31" i="17"/>
  <c r="O31" i="17"/>
  <c r="P31" i="17"/>
  <c r="Q31" i="17"/>
  <c r="R31" i="17"/>
  <c r="S31" i="17"/>
  <c r="T31" i="17"/>
  <c r="U31" i="17"/>
  <c r="L32" i="17"/>
  <c r="M32" i="17"/>
  <c r="N32" i="17"/>
  <c r="O32" i="17"/>
  <c r="P32" i="17"/>
  <c r="Q32" i="17"/>
  <c r="R32" i="17"/>
  <c r="S32" i="17"/>
  <c r="T32" i="17"/>
  <c r="U32" i="17"/>
  <c r="L33" i="17"/>
  <c r="M33" i="17"/>
  <c r="N33" i="17"/>
  <c r="O33" i="17"/>
  <c r="P33" i="17"/>
  <c r="Q33" i="17"/>
  <c r="R33" i="17"/>
  <c r="S33" i="17"/>
  <c r="T33" i="17"/>
  <c r="U33" i="17"/>
  <c r="L34" i="17"/>
  <c r="M34" i="17"/>
  <c r="N34" i="17"/>
  <c r="O34" i="17"/>
  <c r="P34" i="17"/>
  <c r="Q34" i="17"/>
  <c r="R34" i="17"/>
  <c r="S34" i="17"/>
  <c r="T34" i="17"/>
  <c r="U34" i="17"/>
  <c r="L35" i="17"/>
  <c r="M35" i="17"/>
  <c r="N35" i="17"/>
  <c r="O35" i="17"/>
  <c r="P35" i="17"/>
  <c r="Q35" i="17"/>
  <c r="R35" i="17"/>
  <c r="S35" i="17"/>
  <c r="T35" i="17"/>
  <c r="U35" i="17"/>
  <c r="L36" i="17"/>
  <c r="M36" i="17"/>
  <c r="N36" i="17"/>
  <c r="O36" i="17"/>
  <c r="P36" i="17"/>
  <c r="Q36" i="17"/>
  <c r="R36" i="17"/>
  <c r="S36" i="17"/>
  <c r="T36" i="17"/>
  <c r="U36" i="17"/>
  <c r="L37" i="17"/>
  <c r="M37" i="17"/>
  <c r="N37" i="17"/>
  <c r="O37" i="17"/>
  <c r="P37" i="17"/>
  <c r="Q37" i="17"/>
  <c r="R37" i="17"/>
  <c r="S37" i="17"/>
  <c r="T37" i="17"/>
  <c r="U37" i="17"/>
  <c r="L38" i="17"/>
  <c r="M38" i="17"/>
  <c r="N38" i="17"/>
  <c r="O38" i="17"/>
  <c r="P38" i="17"/>
  <c r="Q38" i="17"/>
  <c r="R38" i="17"/>
  <c r="S38" i="17"/>
  <c r="T38" i="17"/>
  <c r="U38" i="17"/>
  <c r="L39" i="17"/>
  <c r="M39" i="17"/>
  <c r="N39" i="17"/>
  <c r="O39" i="17"/>
  <c r="P39" i="17"/>
  <c r="Q39" i="17"/>
  <c r="R39" i="17"/>
  <c r="S39" i="17"/>
  <c r="T39" i="17"/>
  <c r="U39" i="17"/>
  <c r="L40" i="17"/>
  <c r="M40" i="17"/>
  <c r="N40" i="17"/>
  <c r="O40" i="17"/>
  <c r="P40" i="17"/>
  <c r="Q40" i="17"/>
  <c r="R40" i="17"/>
  <c r="S40" i="17"/>
  <c r="T40" i="17"/>
  <c r="U40" i="17"/>
  <c r="L41" i="17"/>
  <c r="M41" i="17"/>
  <c r="N41" i="17"/>
  <c r="O41" i="17"/>
  <c r="P41" i="17"/>
  <c r="Q41" i="17"/>
  <c r="R41" i="17"/>
  <c r="S41" i="17"/>
  <c r="T41" i="17"/>
  <c r="U41" i="17"/>
  <c r="L42" i="17"/>
  <c r="M42" i="17"/>
  <c r="N42" i="17"/>
  <c r="O42" i="17"/>
  <c r="P42" i="17"/>
  <c r="Q42" i="17"/>
  <c r="R42" i="17"/>
  <c r="S42" i="17"/>
  <c r="T42" i="17"/>
  <c r="U42" i="17"/>
  <c r="L43" i="17"/>
  <c r="M43" i="17"/>
  <c r="N43" i="17"/>
  <c r="O43" i="17"/>
  <c r="P43" i="17"/>
  <c r="Q43" i="17"/>
  <c r="R43" i="17"/>
  <c r="S43" i="17"/>
  <c r="T43" i="17"/>
  <c r="U43" i="17"/>
  <c r="L44" i="17"/>
  <c r="M44" i="17"/>
  <c r="N44" i="17"/>
  <c r="O44" i="17"/>
  <c r="P44" i="17"/>
  <c r="Q44" i="17"/>
  <c r="R44" i="17"/>
  <c r="S44" i="17"/>
  <c r="T44" i="17"/>
  <c r="U44" i="17"/>
  <c r="L45" i="17"/>
  <c r="M45" i="17"/>
  <c r="N45" i="17"/>
  <c r="O45" i="17"/>
  <c r="P45" i="17"/>
  <c r="Q45" i="17"/>
  <c r="R45" i="17"/>
  <c r="S45" i="17"/>
  <c r="T45" i="17"/>
  <c r="U45" i="17"/>
  <c r="L46" i="17"/>
  <c r="M46" i="17"/>
  <c r="N46" i="17"/>
  <c r="O46" i="17"/>
  <c r="P46" i="17"/>
  <c r="Q46" i="17"/>
  <c r="R46" i="17"/>
  <c r="S46" i="17"/>
  <c r="T46" i="17"/>
  <c r="U46" i="17"/>
  <c r="L47" i="17"/>
  <c r="M47" i="17"/>
  <c r="N47" i="17"/>
  <c r="O47" i="17"/>
  <c r="P47" i="17"/>
  <c r="Q47" i="17"/>
  <c r="R47" i="17"/>
  <c r="S47" i="17"/>
  <c r="T47" i="17"/>
  <c r="U47" i="17"/>
  <c r="L48" i="17"/>
  <c r="M48" i="17"/>
  <c r="N48" i="17"/>
  <c r="O48" i="17"/>
  <c r="P48" i="17"/>
  <c r="Q48" i="17"/>
  <c r="R48" i="17"/>
  <c r="S48" i="17"/>
  <c r="T48" i="17"/>
  <c r="U48" i="17"/>
  <c r="L49" i="17"/>
  <c r="M49" i="17"/>
  <c r="N49" i="17"/>
  <c r="O49" i="17"/>
  <c r="P49" i="17"/>
  <c r="Q49" i="17"/>
  <c r="R49" i="17"/>
  <c r="S49" i="17"/>
  <c r="T49" i="17"/>
  <c r="U49" i="17"/>
  <c r="L50" i="17"/>
  <c r="M50" i="17"/>
  <c r="N50" i="17"/>
  <c r="O50" i="17"/>
  <c r="P50" i="17"/>
  <c r="Q50" i="17"/>
  <c r="R50" i="17"/>
  <c r="S50" i="17"/>
  <c r="T50" i="17"/>
  <c r="U50" i="17"/>
  <c r="L51" i="17"/>
  <c r="M51" i="17"/>
  <c r="N51" i="17"/>
  <c r="O51" i="17"/>
  <c r="P51" i="17"/>
  <c r="Q51" i="17"/>
  <c r="R51" i="17"/>
  <c r="S51" i="17"/>
  <c r="T51" i="17"/>
  <c r="U51" i="17"/>
  <c r="L52" i="17"/>
  <c r="M52" i="17"/>
  <c r="N52" i="17"/>
  <c r="O52" i="17"/>
  <c r="P52" i="17"/>
  <c r="Q52" i="17"/>
  <c r="R52" i="17"/>
  <c r="S52" i="17"/>
  <c r="T52" i="17"/>
  <c r="U52" i="17"/>
  <c r="L53" i="17"/>
  <c r="M53" i="17"/>
  <c r="N53" i="17"/>
  <c r="O53" i="17"/>
  <c r="P53" i="17"/>
  <c r="Q53" i="17"/>
  <c r="R53" i="17"/>
  <c r="S53" i="17"/>
  <c r="T53" i="17"/>
  <c r="U53" i="17"/>
  <c r="L54" i="17"/>
  <c r="M54" i="17"/>
  <c r="N54" i="17"/>
  <c r="O54" i="17"/>
  <c r="P54" i="17"/>
  <c r="Q54" i="17"/>
  <c r="R54" i="17"/>
  <c r="S54" i="17"/>
  <c r="T54" i="17"/>
  <c r="U54" i="17"/>
  <c r="L55" i="17"/>
  <c r="M55" i="17"/>
  <c r="N55" i="17"/>
  <c r="O55" i="17"/>
  <c r="P55" i="17"/>
  <c r="Q55" i="17"/>
  <c r="R55" i="17"/>
  <c r="S55" i="17"/>
  <c r="T55" i="17"/>
  <c r="U55" i="17"/>
  <c r="L56" i="17"/>
  <c r="M56" i="17"/>
  <c r="N56" i="17"/>
  <c r="O56" i="17"/>
  <c r="P56" i="17"/>
  <c r="Q56" i="17"/>
  <c r="R56" i="17"/>
  <c r="S56" i="17"/>
  <c r="T56" i="17"/>
  <c r="U56" i="17"/>
  <c r="L57" i="17"/>
  <c r="M57" i="17"/>
  <c r="N57" i="17"/>
  <c r="O57" i="17"/>
  <c r="P57" i="17"/>
  <c r="Q57" i="17"/>
  <c r="R57" i="17"/>
  <c r="S57" i="17"/>
  <c r="T57" i="17"/>
  <c r="U57" i="17"/>
  <c r="L58" i="17"/>
  <c r="M58" i="17"/>
  <c r="N58" i="17"/>
  <c r="O58" i="17"/>
  <c r="P58" i="17"/>
  <c r="Q58" i="17"/>
  <c r="R58" i="17"/>
  <c r="S58" i="17"/>
  <c r="T58" i="17"/>
  <c r="U58" i="17"/>
  <c r="L59" i="17"/>
  <c r="M59" i="17"/>
  <c r="N59" i="17"/>
  <c r="O59" i="17"/>
  <c r="P59" i="17"/>
  <c r="Q59" i="17"/>
  <c r="R59" i="17"/>
  <c r="S59" i="17"/>
  <c r="T59" i="17"/>
  <c r="U59" i="17"/>
  <c r="L60" i="17"/>
  <c r="M60" i="17"/>
  <c r="N60" i="17"/>
  <c r="O60" i="17"/>
  <c r="P60" i="17"/>
  <c r="Q60" i="17"/>
  <c r="R60" i="17"/>
  <c r="S60" i="17"/>
  <c r="T60" i="17"/>
  <c r="U60" i="17"/>
  <c r="L61" i="17"/>
  <c r="M61" i="17"/>
  <c r="N61" i="17"/>
  <c r="O61" i="17"/>
  <c r="P61" i="17"/>
  <c r="Q61" i="17"/>
  <c r="R61" i="17"/>
  <c r="S61" i="17"/>
  <c r="T61" i="17"/>
  <c r="U61" i="17"/>
  <c r="L62" i="17"/>
  <c r="M62" i="17"/>
  <c r="N62" i="17"/>
  <c r="O62" i="17"/>
  <c r="P62" i="17"/>
  <c r="Q62" i="17"/>
  <c r="R62" i="17"/>
  <c r="S62" i="17"/>
  <c r="T62" i="17"/>
  <c r="U62" i="17"/>
  <c r="L63" i="17"/>
  <c r="M63" i="17"/>
  <c r="N63" i="17"/>
  <c r="O63" i="17"/>
  <c r="P63" i="17"/>
  <c r="Q63" i="17"/>
  <c r="R63" i="17"/>
  <c r="S63" i="17"/>
  <c r="T63" i="17"/>
  <c r="U63" i="17"/>
  <c r="L64" i="17"/>
  <c r="M64" i="17"/>
  <c r="N64" i="17"/>
  <c r="O64" i="17"/>
  <c r="P64" i="17"/>
  <c r="Q64" i="17"/>
  <c r="R64" i="17"/>
  <c r="S64" i="17"/>
  <c r="T64" i="17"/>
  <c r="U64" i="17"/>
  <c r="L65" i="17"/>
  <c r="M65" i="17"/>
  <c r="N65" i="17"/>
  <c r="O65" i="17"/>
  <c r="P65" i="17"/>
  <c r="Q65" i="17"/>
  <c r="R65" i="17"/>
  <c r="S65" i="17"/>
  <c r="T65" i="17"/>
  <c r="U65" i="17"/>
  <c r="L66" i="17"/>
  <c r="M66" i="17"/>
  <c r="N66" i="17"/>
  <c r="O66" i="17"/>
  <c r="P66" i="17"/>
  <c r="Q66" i="17"/>
  <c r="R66" i="17"/>
  <c r="S66" i="17"/>
  <c r="T66" i="17"/>
  <c r="U66" i="17"/>
  <c r="L67" i="17"/>
  <c r="M67" i="17"/>
  <c r="N67" i="17"/>
  <c r="O67" i="17"/>
  <c r="P67" i="17"/>
  <c r="Q67" i="17"/>
  <c r="R67" i="17"/>
  <c r="S67" i="17"/>
  <c r="T67" i="17"/>
  <c r="U67" i="17"/>
  <c r="L68" i="17"/>
  <c r="M68" i="17"/>
  <c r="N68" i="17"/>
  <c r="O68" i="17"/>
  <c r="P68" i="17"/>
  <c r="Q68" i="17"/>
  <c r="R68" i="17"/>
  <c r="S68" i="17"/>
  <c r="T68" i="17"/>
  <c r="U68" i="17"/>
  <c r="L69" i="17"/>
  <c r="M69" i="17"/>
  <c r="N69" i="17"/>
  <c r="O69" i="17"/>
  <c r="P69" i="17"/>
  <c r="Q69" i="17"/>
  <c r="R69" i="17"/>
  <c r="S69" i="17"/>
  <c r="T69" i="17"/>
  <c r="U69" i="17"/>
  <c r="L70" i="17"/>
  <c r="M70" i="17"/>
  <c r="N70" i="17"/>
  <c r="O70" i="17"/>
  <c r="P70" i="17"/>
  <c r="Q70" i="17"/>
  <c r="R70" i="17"/>
  <c r="S70" i="17"/>
  <c r="T70" i="17"/>
  <c r="U70" i="17"/>
  <c r="L71" i="17"/>
  <c r="M71" i="17"/>
  <c r="N71" i="17"/>
  <c r="O71" i="17"/>
  <c r="P71" i="17"/>
  <c r="Q71" i="17"/>
  <c r="R71" i="17"/>
  <c r="S71" i="17"/>
  <c r="T71" i="17"/>
  <c r="U71" i="17"/>
  <c r="L72" i="17"/>
  <c r="M72" i="17"/>
  <c r="N72" i="17"/>
  <c r="O72" i="17"/>
  <c r="P72" i="17"/>
  <c r="Q72" i="17"/>
  <c r="R72" i="17"/>
  <c r="S72" i="17"/>
  <c r="T72" i="17"/>
  <c r="U72" i="17"/>
  <c r="L73" i="17"/>
  <c r="M73" i="17"/>
  <c r="N73" i="17"/>
  <c r="O73" i="17"/>
  <c r="P73" i="17"/>
  <c r="Q73" i="17"/>
  <c r="R73" i="17"/>
  <c r="S73" i="17"/>
  <c r="T73" i="17"/>
  <c r="U73" i="17"/>
  <c r="L74" i="17"/>
  <c r="M74" i="17"/>
  <c r="N74" i="17"/>
  <c r="O74" i="17"/>
  <c r="P74" i="17"/>
  <c r="Q74" i="17"/>
  <c r="R74" i="17"/>
  <c r="S74" i="17"/>
  <c r="T74" i="17"/>
  <c r="U74" i="17"/>
  <c r="L75" i="17"/>
  <c r="M75" i="17"/>
  <c r="N75" i="17"/>
  <c r="O75" i="17"/>
  <c r="P75" i="17"/>
  <c r="Q75" i="17"/>
  <c r="R75" i="17"/>
  <c r="S75" i="17"/>
  <c r="T75" i="17"/>
  <c r="U75" i="17"/>
  <c r="L76" i="17"/>
  <c r="M76" i="17"/>
  <c r="N76" i="17"/>
  <c r="O76" i="17"/>
  <c r="P76" i="17"/>
  <c r="Q76" i="17"/>
  <c r="R76" i="17"/>
  <c r="S76" i="17"/>
  <c r="T76" i="17"/>
  <c r="U76" i="17"/>
  <c r="L77" i="17"/>
  <c r="M77" i="17"/>
  <c r="N77" i="17"/>
  <c r="O77" i="17"/>
  <c r="P77" i="17"/>
  <c r="Q77" i="17"/>
  <c r="R77" i="17"/>
  <c r="S77" i="17"/>
  <c r="T77" i="17"/>
  <c r="U77" i="17"/>
  <c r="L78" i="17"/>
  <c r="M78" i="17"/>
  <c r="N78" i="17"/>
  <c r="O78" i="17"/>
  <c r="P78" i="17"/>
  <c r="Q78" i="17"/>
  <c r="R78" i="17"/>
  <c r="S78" i="17"/>
  <c r="T78" i="17"/>
  <c r="U78" i="17"/>
  <c r="L79" i="17"/>
  <c r="M79" i="17"/>
  <c r="N79" i="17"/>
  <c r="O79" i="17"/>
  <c r="P79" i="17"/>
  <c r="Q79" i="17"/>
  <c r="R79" i="17"/>
  <c r="S79" i="17"/>
  <c r="T79" i="17"/>
  <c r="U79" i="17"/>
  <c r="L80" i="17"/>
  <c r="M80" i="17"/>
  <c r="N80" i="17"/>
  <c r="O80" i="17"/>
  <c r="P80" i="17"/>
  <c r="Q80" i="17"/>
  <c r="R80" i="17"/>
  <c r="S80" i="17"/>
  <c r="T80" i="17"/>
  <c r="U80" i="17"/>
  <c r="L81" i="17"/>
  <c r="M81" i="17"/>
  <c r="N81" i="17"/>
  <c r="O81" i="17"/>
  <c r="P81" i="17"/>
  <c r="Q81" i="17"/>
  <c r="R81" i="17"/>
  <c r="S81" i="17"/>
  <c r="T81" i="17"/>
  <c r="U81" i="17"/>
  <c r="L82" i="17"/>
  <c r="M82" i="17"/>
  <c r="N82" i="17"/>
  <c r="O82" i="17"/>
  <c r="P82" i="17"/>
  <c r="Q82" i="17"/>
  <c r="R82" i="17"/>
  <c r="S82" i="17"/>
  <c r="T82" i="17"/>
  <c r="U82" i="17"/>
  <c r="L83" i="17"/>
  <c r="M83" i="17"/>
  <c r="N83" i="17"/>
  <c r="O83" i="17"/>
  <c r="P83" i="17"/>
  <c r="Q83" i="17"/>
  <c r="R83" i="17"/>
  <c r="S83" i="17"/>
  <c r="T83" i="17"/>
  <c r="U83" i="17"/>
  <c r="L84" i="17"/>
  <c r="M84" i="17"/>
  <c r="N84" i="17"/>
  <c r="O84" i="17"/>
  <c r="P84" i="17"/>
  <c r="Q84" i="17"/>
  <c r="R84" i="17"/>
  <c r="S84" i="17"/>
  <c r="T84" i="17"/>
  <c r="U84" i="17"/>
  <c r="L85" i="17"/>
  <c r="M85" i="17"/>
  <c r="N85" i="17"/>
  <c r="O85" i="17"/>
  <c r="P85" i="17"/>
  <c r="Q85" i="17"/>
  <c r="R85" i="17"/>
  <c r="S85" i="17"/>
  <c r="T85" i="17"/>
  <c r="U85" i="17"/>
  <c r="L86" i="17"/>
  <c r="M86" i="17"/>
  <c r="N86" i="17"/>
  <c r="O86" i="17"/>
  <c r="P86" i="17"/>
  <c r="Q86" i="17"/>
  <c r="R86" i="17"/>
  <c r="S86" i="17"/>
  <c r="T86" i="17"/>
  <c r="U86" i="17"/>
  <c r="L87" i="17"/>
  <c r="M87" i="17"/>
  <c r="N87" i="17"/>
  <c r="O87" i="17"/>
  <c r="P87" i="17"/>
  <c r="Q87" i="17"/>
  <c r="R87" i="17"/>
  <c r="S87" i="17"/>
  <c r="T87" i="17"/>
  <c r="U87" i="17"/>
  <c r="L88" i="17"/>
  <c r="M88" i="17"/>
  <c r="N88" i="17"/>
  <c r="O88" i="17"/>
  <c r="P88" i="17"/>
  <c r="Q88" i="17"/>
  <c r="R88" i="17"/>
  <c r="S88" i="17"/>
  <c r="T88" i="17"/>
  <c r="U88" i="17"/>
  <c r="L89" i="17"/>
  <c r="M89" i="17"/>
  <c r="N89" i="17"/>
  <c r="O89" i="17"/>
  <c r="P89" i="17"/>
  <c r="Q89" i="17"/>
  <c r="R89" i="17"/>
  <c r="S89" i="17"/>
  <c r="T89" i="17"/>
  <c r="U89" i="17"/>
  <c r="L90" i="17"/>
  <c r="M90" i="17"/>
  <c r="N90" i="17"/>
  <c r="O90" i="17"/>
  <c r="P90" i="17"/>
  <c r="Q90" i="17"/>
  <c r="R90" i="17"/>
  <c r="S90" i="17"/>
  <c r="T90" i="17"/>
  <c r="U90" i="17"/>
  <c r="L91" i="17"/>
  <c r="M91" i="17"/>
  <c r="N91" i="17"/>
  <c r="O91" i="17"/>
  <c r="P91" i="17"/>
  <c r="Q91" i="17"/>
  <c r="R91" i="17"/>
  <c r="S91" i="17"/>
  <c r="T91" i="17"/>
  <c r="U91" i="17"/>
  <c r="L92" i="17"/>
  <c r="M92" i="17"/>
  <c r="N92" i="17"/>
  <c r="O92" i="17"/>
  <c r="P92" i="17"/>
  <c r="Q92" i="17"/>
  <c r="R92" i="17"/>
  <c r="S92" i="17"/>
  <c r="T92" i="17"/>
  <c r="U92" i="17"/>
  <c r="L93" i="17"/>
  <c r="M93" i="17"/>
  <c r="N93" i="17"/>
  <c r="O93" i="17"/>
  <c r="P93" i="17"/>
  <c r="Q93" i="17"/>
  <c r="R93" i="17"/>
  <c r="S93" i="17"/>
  <c r="T93" i="17"/>
  <c r="U93" i="17"/>
  <c r="L94" i="17"/>
  <c r="M94" i="17"/>
  <c r="N94" i="17"/>
  <c r="O94" i="17"/>
  <c r="P94" i="17"/>
  <c r="Q94" i="17"/>
  <c r="R94" i="17"/>
  <c r="S94" i="17"/>
  <c r="T94" i="17"/>
  <c r="U94" i="17"/>
  <c r="L95" i="17"/>
  <c r="M95" i="17"/>
  <c r="N95" i="17"/>
  <c r="O95" i="17"/>
  <c r="P95" i="17"/>
  <c r="Q95" i="17"/>
  <c r="R95" i="17"/>
  <c r="S95" i="17"/>
  <c r="T95" i="17"/>
  <c r="U95" i="17"/>
  <c r="L96" i="17"/>
  <c r="M96" i="17"/>
  <c r="N96" i="17"/>
  <c r="O96" i="17"/>
  <c r="P96" i="17"/>
  <c r="Q96" i="17"/>
  <c r="R96" i="17"/>
  <c r="S96" i="17"/>
  <c r="T96" i="17"/>
  <c r="U96" i="17"/>
  <c r="L97" i="17"/>
  <c r="M97" i="17"/>
  <c r="N97" i="17"/>
  <c r="O97" i="17"/>
  <c r="P97" i="17"/>
  <c r="Q97" i="17"/>
  <c r="R97" i="17"/>
  <c r="S97" i="17"/>
  <c r="T97" i="17"/>
  <c r="U97" i="17"/>
  <c r="L98" i="17"/>
  <c r="M98" i="17"/>
  <c r="N98" i="17"/>
  <c r="O98" i="17"/>
  <c r="P98" i="17"/>
  <c r="Q98" i="17"/>
  <c r="R98" i="17"/>
  <c r="S98" i="17"/>
  <c r="T98" i="17"/>
  <c r="U98" i="17"/>
  <c r="L99" i="17"/>
  <c r="M99" i="17"/>
  <c r="N99" i="17"/>
  <c r="O99" i="17"/>
  <c r="P99" i="17"/>
  <c r="Q99" i="17"/>
  <c r="R99" i="17"/>
  <c r="S99" i="17"/>
  <c r="T99" i="17"/>
  <c r="U99" i="17"/>
  <c r="L100" i="17"/>
  <c r="M100" i="17"/>
  <c r="N100" i="17"/>
  <c r="O100" i="17"/>
  <c r="P100" i="17"/>
  <c r="Q100" i="17"/>
  <c r="R100" i="17"/>
  <c r="S100" i="17"/>
  <c r="T100" i="17"/>
  <c r="U100" i="17"/>
  <c r="L101" i="17"/>
  <c r="M101" i="17"/>
  <c r="N101" i="17"/>
  <c r="O101" i="17"/>
  <c r="P101" i="17"/>
  <c r="Q101" i="17"/>
  <c r="R101" i="17"/>
  <c r="S101" i="17"/>
  <c r="T101" i="17"/>
  <c r="U101" i="17"/>
  <c r="L102" i="17"/>
  <c r="M102" i="17"/>
  <c r="N102" i="17"/>
  <c r="O102" i="17"/>
  <c r="P102" i="17"/>
  <c r="Q102" i="17"/>
  <c r="R102" i="17"/>
  <c r="S102" i="17"/>
  <c r="T102" i="17"/>
  <c r="U102" i="17"/>
  <c r="L103" i="17"/>
  <c r="M103" i="17"/>
  <c r="N103" i="17"/>
  <c r="O103" i="17"/>
  <c r="P103" i="17"/>
  <c r="Q103" i="17"/>
  <c r="R103" i="17"/>
  <c r="S103" i="17"/>
  <c r="T103" i="17"/>
  <c r="U103" i="17"/>
  <c r="L104" i="17"/>
  <c r="M104" i="17"/>
  <c r="N104" i="17"/>
  <c r="O104" i="17"/>
  <c r="P104" i="17"/>
  <c r="Q104" i="17"/>
  <c r="R104" i="17"/>
  <c r="S104" i="17"/>
  <c r="T104" i="17"/>
  <c r="U104" i="17"/>
  <c r="L105" i="17"/>
  <c r="M105" i="17"/>
  <c r="N105" i="17"/>
  <c r="O105" i="17"/>
  <c r="P105" i="17"/>
  <c r="Q105" i="17"/>
  <c r="R105" i="17"/>
  <c r="S105" i="17"/>
  <c r="T105" i="17"/>
  <c r="U105" i="17"/>
  <c r="L106" i="17"/>
  <c r="M106" i="17"/>
  <c r="N106" i="17"/>
  <c r="O106" i="17"/>
  <c r="P106" i="17"/>
  <c r="Q106" i="17"/>
  <c r="R106" i="17"/>
  <c r="S106" i="17"/>
  <c r="T106" i="17"/>
  <c r="U106" i="17"/>
  <c r="L107" i="17"/>
  <c r="M107" i="17"/>
  <c r="N107" i="17"/>
  <c r="O107" i="17"/>
  <c r="P107" i="17"/>
  <c r="Q107" i="17"/>
  <c r="R107" i="17"/>
  <c r="S107" i="17"/>
  <c r="T107" i="17"/>
  <c r="U107" i="17"/>
  <c r="L108" i="17"/>
  <c r="M108" i="17"/>
  <c r="N108" i="17"/>
  <c r="O108" i="17"/>
  <c r="P108" i="17"/>
  <c r="Q108" i="17"/>
  <c r="R108" i="17"/>
  <c r="S108" i="17"/>
  <c r="T108" i="17"/>
  <c r="U108" i="17"/>
  <c r="L109" i="17"/>
  <c r="M109" i="17"/>
  <c r="N109" i="17"/>
  <c r="O109" i="17"/>
  <c r="P109" i="17"/>
  <c r="Q109" i="17"/>
  <c r="R109" i="17"/>
  <c r="S109" i="17"/>
  <c r="T109" i="17"/>
  <c r="U109" i="17"/>
  <c r="L110" i="17"/>
  <c r="M110" i="17"/>
  <c r="N110" i="17"/>
  <c r="O110" i="17"/>
  <c r="P110" i="17"/>
  <c r="Q110" i="17"/>
  <c r="R110" i="17"/>
  <c r="S110" i="17"/>
  <c r="T110" i="17"/>
  <c r="U110" i="17"/>
  <c r="L111" i="17"/>
  <c r="M111" i="17"/>
  <c r="N111" i="17"/>
  <c r="O111" i="17"/>
  <c r="P111" i="17"/>
  <c r="Q111" i="17"/>
  <c r="R111" i="17"/>
  <c r="S111" i="17"/>
  <c r="T111" i="17"/>
  <c r="U111" i="17"/>
  <c r="L112" i="17"/>
  <c r="M112" i="17"/>
  <c r="N112" i="17"/>
  <c r="O112" i="17"/>
  <c r="P112" i="17"/>
  <c r="Q112" i="17"/>
  <c r="R112" i="17"/>
  <c r="S112" i="17"/>
  <c r="T112" i="17"/>
  <c r="U112" i="17"/>
  <c r="L113" i="17"/>
  <c r="M113" i="17"/>
  <c r="N113" i="17"/>
  <c r="O113" i="17"/>
  <c r="P113" i="17"/>
  <c r="Q113" i="17"/>
  <c r="R113" i="17"/>
  <c r="S113" i="17"/>
  <c r="T113" i="17"/>
  <c r="U113" i="17"/>
  <c r="L114" i="17"/>
  <c r="M114" i="17"/>
  <c r="N114" i="17"/>
  <c r="O114" i="17"/>
  <c r="P114" i="17"/>
  <c r="Q114" i="17"/>
  <c r="R114" i="17"/>
  <c r="S114" i="17"/>
  <c r="T114" i="17"/>
  <c r="U114" i="17"/>
  <c r="L115" i="17"/>
  <c r="M115" i="17"/>
  <c r="N115" i="17"/>
  <c r="O115" i="17"/>
  <c r="P115" i="17"/>
  <c r="Q115" i="17"/>
  <c r="R115" i="17"/>
  <c r="S115" i="17"/>
  <c r="T115" i="17"/>
  <c r="U115" i="17"/>
  <c r="L116" i="17"/>
  <c r="M116" i="17"/>
  <c r="N116" i="17"/>
  <c r="O116" i="17"/>
  <c r="P116" i="17"/>
  <c r="Q116" i="17"/>
  <c r="R116" i="17"/>
  <c r="S116" i="17"/>
  <c r="T116" i="17"/>
  <c r="U116" i="17"/>
  <c r="L117" i="17"/>
  <c r="M117" i="17"/>
  <c r="N117" i="17"/>
  <c r="O117" i="17"/>
  <c r="P117" i="17"/>
  <c r="Q117" i="17"/>
  <c r="R117" i="17"/>
  <c r="S117" i="17"/>
  <c r="T117" i="17"/>
  <c r="U117" i="17"/>
  <c r="L118" i="17"/>
  <c r="M118" i="17"/>
  <c r="N118" i="17"/>
  <c r="O118" i="17"/>
  <c r="P118" i="17"/>
  <c r="Q118" i="17"/>
  <c r="R118" i="17"/>
  <c r="S118" i="17"/>
  <c r="T118" i="17"/>
  <c r="U118" i="17"/>
  <c r="L119" i="17"/>
  <c r="M119" i="17"/>
  <c r="N119" i="17"/>
  <c r="O119" i="17"/>
  <c r="P119" i="17"/>
  <c r="Q119" i="17"/>
  <c r="R119" i="17"/>
  <c r="S119" i="17"/>
  <c r="T119" i="17"/>
  <c r="U119" i="17"/>
  <c r="L120" i="17"/>
  <c r="M120" i="17"/>
  <c r="N120" i="17"/>
  <c r="O120" i="17"/>
  <c r="P120" i="17"/>
  <c r="Q120" i="17"/>
  <c r="R120" i="17"/>
  <c r="S120" i="17"/>
  <c r="T120" i="17"/>
  <c r="U120" i="17"/>
  <c r="L121" i="17"/>
  <c r="M121" i="17"/>
  <c r="N121" i="17"/>
  <c r="O121" i="17"/>
  <c r="P121" i="17"/>
  <c r="Q121" i="17"/>
  <c r="R121" i="17"/>
  <c r="S121" i="17"/>
  <c r="T121" i="17"/>
  <c r="U121" i="17"/>
  <c r="L122" i="17"/>
  <c r="M122" i="17"/>
  <c r="N122" i="17"/>
  <c r="O122" i="17"/>
  <c r="P122" i="17"/>
  <c r="Q122" i="17"/>
  <c r="R122" i="17"/>
  <c r="S122" i="17"/>
  <c r="T122" i="17"/>
  <c r="U122" i="17"/>
  <c r="L123" i="17"/>
  <c r="M123" i="17"/>
  <c r="N123" i="17"/>
  <c r="O123" i="17"/>
  <c r="P123" i="17"/>
  <c r="Q123" i="17"/>
  <c r="R123" i="17"/>
  <c r="S123" i="17"/>
  <c r="T123" i="17"/>
  <c r="U123" i="17"/>
  <c r="L124" i="17"/>
  <c r="M124" i="17"/>
  <c r="N124" i="17"/>
  <c r="O124" i="17"/>
  <c r="P124" i="17"/>
  <c r="Q124" i="17"/>
  <c r="R124" i="17"/>
  <c r="S124" i="17"/>
  <c r="T124" i="17"/>
  <c r="U124" i="17"/>
  <c r="L125" i="17"/>
  <c r="M125" i="17"/>
  <c r="N125" i="17"/>
  <c r="O125" i="17"/>
  <c r="P125" i="17"/>
  <c r="Q125" i="17"/>
  <c r="R125" i="17"/>
  <c r="S125" i="17"/>
  <c r="T125" i="17"/>
  <c r="U125" i="17"/>
  <c r="L126" i="17"/>
  <c r="M126" i="17"/>
  <c r="N126" i="17"/>
  <c r="O126" i="17"/>
  <c r="P126" i="17"/>
  <c r="Q126" i="17"/>
  <c r="R126" i="17"/>
  <c r="S126" i="17"/>
  <c r="T126" i="17"/>
  <c r="U126" i="17"/>
  <c r="L127" i="17"/>
  <c r="M127" i="17"/>
  <c r="N127" i="17"/>
  <c r="O127" i="17"/>
  <c r="P127" i="17"/>
  <c r="Q127" i="17"/>
  <c r="R127" i="17"/>
  <c r="S127" i="17"/>
  <c r="T127" i="17"/>
  <c r="U127" i="17"/>
  <c r="L128" i="17"/>
  <c r="M128" i="17"/>
  <c r="N128" i="17"/>
  <c r="O128" i="17"/>
  <c r="P128" i="17"/>
  <c r="Q128" i="17"/>
  <c r="R128" i="17"/>
  <c r="S128" i="17"/>
  <c r="T128" i="17"/>
  <c r="U128" i="17"/>
  <c r="L129" i="17"/>
  <c r="M129" i="17"/>
  <c r="N129" i="17"/>
  <c r="O129" i="17"/>
  <c r="P129" i="17"/>
  <c r="Q129" i="17"/>
  <c r="R129" i="17"/>
  <c r="S129" i="17"/>
  <c r="T129" i="17"/>
  <c r="U129" i="17"/>
  <c r="L130" i="17"/>
  <c r="M130" i="17"/>
  <c r="N130" i="17"/>
  <c r="O130" i="17"/>
  <c r="P130" i="17"/>
  <c r="Q130" i="17"/>
  <c r="R130" i="17"/>
  <c r="S130" i="17"/>
  <c r="T130" i="17"/>
  <c r="U130" i="17"/>
  <c r="L131" i="17"/>
  <c r="M131" i="17"/>
  <c r="N131" i="17"/>
  <c r="O131" i="17"/>
  <c r="P131" i="17"/>
  <c r="Q131" i="17"/>
  <c r="R131" i="17"/>
  <c r="S131" i="17"/>
  <c r="T131" i="17"/>
  <c r="U131" i="17"/>
  <c r="L132" i="17"/>
  <c r="M132" i="17"/>
  <c r="N132" i="17"/>
  <c r="O132" i="17"/>
  <c r="P132" i="17"/>
  <c r="Q132" i="17"/>
  <c r="R132" i="17"/>
  <c r="S132" i="17"/>
  <c r="T132" i="17"/>
  <c r="U132" i="17"/>
  <c r="L133" i="17"/>
  <c r="M133" i="17"/>
  <c r="N133" i="17"/>
  <c r="O133" i="17"/>
  <c r="P133" i="17"/>
  <c r="Q133" i="17"/>
  <c r="R133" i="17"/>
  <c r="S133" i="17"/>
  <c r="T133" i="17"/>
  <c r="U133" i="17"/>
  <c r="L134" i="17"/>
  <c r="M134" i="17"/>
  <c r="N134" i="17"/>
  <c r="O134" i="17"/>
  <c r="P134" i="17"/>
  <c r="Q134" i="17"/>
  <c r="R134" i="17"/>
  <c r="S134" i="17"/>
  <c r="T134" i="17"/>
  <c r="U134" i="17"/>
  <c r="L135" i="17"/>
  <c r="M135" i="17"/>
  <c r="N135" i="17"/>
  <c r="O135" i="17"/>
  <c r="P135" i="17"/>
  <c r="Q135" i="17"/>
  <c r="R135" i="17"/>
  <c r="S135" i="17"/>
  <c r="T135" i="17"/>
  <c r="U135" i="17"/>
  <c r="L136" i="17"/>
  <c r="M136" i="17"/>
  <c r="N136" i="17"/>
  <c r="O136" i="17"/>
  <c r="P136" i="17"/>
  <c r="Q136" i="17"/>
  <c r="R136" i="17"/>
  <c r="S136" i="17"/>
  <c r="T136" i="17"/>
  <c r="U136" i="17"/>
  <c r="L137" i="17"/>
  <c r="M137" i="17"/>
  <c r="N137" i="17"/>
  <c r="O137" i="17"/>
  <c r="P137" i="17"/>
  <c r="Q137" i="17"/>
  <c r="R137" i="17"/>
  <c r="S137" i="17"/>
  <c r="T137" i="17"/>
  <c r="U137" i="17"/>
  <c r="L138" i="17"/>
  <c r="M138" i="17"/>
  <c r="N138" i="17"/>
  <c r="O138" i="17"/>
  <c r="P138" i="17"/>
  <c r="Q138" i="17"/>
  <c r="R138" i="17"/>
  <c r="S138" i="17"/>
  <c r="T138" i="17"/>
  <c r="U138" i="17"/>
  <c r="L139" i="17"/>
  <c r="M139" i="17"/>
  <c r="N139" i="17"/>
  <c r="O139" i="17"/>
  <c r="P139" i="17"/>
  <c r="Q139" i="17"/>
  <c r="R139" i="17"/>
  <c r="S139" i="17"/>
  <c r="T139" i="17"/>
  <c r="U139" i="17"/>
  <c r="L140" i="17"/>
  <c r="M140" i="17"/>
  <c r="N140" i="17"/>
  <c r="O140" i="17"/>
  <c r="P140" i="17"/>
  <c r="Q140" i="17"/>
  <c r="R140" i="17"/>
  <c r="S140" i="17"/>
  <c r="T140" i="17"/>
  <c r="U140" i="17"/>
  <c r="L141" i="17"/>
  <c r="M141" i="17"/>
  <c r="N141" i="17"/>
  <c r="O141" i="17"/>
  <c r="P141" i="17"/>
  <c r="Q141" i="17"/>
  <c r="R141" i="17"/>
  <c r="S141" i="17"/>
  <c r="T141" i="17"/>
  <c r="U141" i="17"/>
  <c r="L142" i="17"/>
  <c r="M142" i="17"/>
  <c r="N142" i="17"/>
  <c r="O142" i="17"/>
  <c r="P142" i="17"/>
  <c r="Q142" i="17"/>
  <c r="R142" i="17"/>
  <c r="S142" i="17"/>
  <c r="T142" i="17"/>
  <c r="U142" i="17"/>
  <c r="L143" i="17"/>
  <c r="M143" i="17"/>
  <c r="N143" i="17"/>
  <c r="O143" i="17"/>
  <c r="P143" i="17"/>
  <c r="Q143" i="17"/>
  <c r="R143" i="17"/>
  <c r="S143" i="17"/>
  <c r="T143" i="17"/>
  <c r="U143" i="17"/>
  <c r="L144" i="17"/>
  <c r="M144" i="17"/>
  <c r="N144" i="17"/>
  <c r="O144" i="17"/>
  <c r="P144" i="17"/>
  <c r="Q144" i="17"/>
  <c r="R144" i="17"/>
  <c r="S144" i="17"/>
  <c r="T144" i="17"/>
  <c r="U144" i="17"/>
  <c r="L145" i="17"/>
  <c r="M145" i="17"/>
  <c r="N145" i="17"/>
  <c r="O145" i="17"/>
  <c r="P145" i="17"/>
  <c r="Q145" i="17"/>
  <c r="R145" i="17"/>
  <c r="S145" i="17"/>
  <c r="T145" i="17"/>
  <c r="U145" i="17"/>
  <c r="L146" i="17"/>
  <c r="M146" i="17"/>
  <c r="N146" i="17"/>
  <c r="O146" i="17"/>
  <c r="P146" i="17"/>
  <c r="Q146" i="17"/>
  <c r="R146" i="17"/>
  <c r="S146" i="17"/>
  <c r="T146" i="17"/>
  <c r="U146" i="17"/>
  <c r="L147" i="17"/>
  <c r="M147" i="17"/>
  <c r="N147" i="17"/>
  <c r="O147" i="17"/>
  <c r="P147" i="17"/>
  <c r="Q147" i="17"/>
  <c r="R147" i="17"/>
  <c r="S147" i="17"/>
  <c r="T147" i="17"/>
  <c r="U147" i="17"/>
  <c r="L148" i="17"/>
  <c r="M148" i="17"/>
  <c r="N148" i="17"/>
  <c r="O148" i="17"/>
  <c r="P148" i="17"/>
  <c r="Q148" i="17"/>
  <c r="R148" i="17"/>
  <c r="S148" i="17"/>
  <c r="T148" i="17"/>
  <c r="U148" i="17"/>
  <c r="L149" i="17"/>
  <c r="M149" i="17"/>
  <c r="N149" i="17"/>
  <c r="O149" i="17"/>
  <c r="P149" i="17"/>
  <c r="Q149" i="17"/>
  <c r="R149" i="17"/>
  <c r="S149" i="17"/>
  <c r="T149" i="17"/>
  <c r="U149" i="17"/>
  <c r="L150" i="17"/>
  <c r="M150" i="17"/>
  <c r="N150" i="17"/>
  <c r="O150" i="17"/>
  <c r="P150" i="17"/>
  <c r="Q150" i="17"/>
  <c r="R150" i="17"/>
  <c r="S150" i="17"/>
  <c r="T150" i="17"/>
  <c r="U150" i="17"/>
  <c r="L151" i="17"/>
  <c r="M151" i="17"/>
  <c r="N151" i="17"/>
  <c r="O151" i="17"/>
  <c r="P151" i="17"/>
  <c r="Q151" i="17"/>
  <c r="R151" i="17"/>
  <c r="S151" i="17"/>
  <c r="T151" i="17"/>
  <c r="U151" i="17"/>
  <c r="L152" i="17"/>
  <c r="M152" i="17"/>
  <c r="N152" i="17"/>
  <c r="O152" i="17"/>
  <c r="P152" i="17"/>
  <c r="Q152" i="17"/>
  <c r="R152" i="17"/>
  <c r="S152" i="17"/>
  <c r="T152" i="17"/>
  <c r="U152" i="17"/>
  <c r="L153" i="17"/>
  <c r="M153" i="17"/>
  <c r="N153" i="17"/>
  <c r="O153" i="17"/>
  <c r="P153" i="17"/>
  <c r="Q153" i="17"/>
  <c r="R153" i="17"/>
  <c r="S153" i="17"/>
  <c r="T153" i="17"/>
  <c r="U153" i="17"/>
  <c r="L154" i="17"/>
  <c r="M154" i="17"/>
  <c r="N154" i="17"/>
  <c r="O154" i="17"/>
  <c r="P154" i="17"/>
  <c r="Q154" i="17"/>
  <c r="R154" i="17"/>
  <c r="S154" i="17"/>
  <c r="T154" i="17"/>
  <c r="U154" i="17"/>
  <c r="L155" i="17"/>
  <c r="M155" i="17"/>
  <c r="N155" i="17"/>
  <c r="O155" i="17"/>
  <c r="P155" i="17"/>
  <c r="Q155" i="17"/>
  <c r="R155" i="17"/>
  <c r="S155" i="17"/>
  <c r="T155" i="17"/>
  <c r="U155" i="17"/>
  <c r="L156" i="17"/>
  <c r="M156" i="17"/>
  <c r="N156" i="17"/>
  <c r="O156" i="17"/>
  <c r="P156" i="17"/>
  <c r="Q156" i="17"/>
  <c r="R156" i="17"/>
  <c r="S156" i="17"/>
  <c r="T156" i="17"/>
  <c r="U156" i="17"/>
  <c r="L157" i="17"/>
  <c r="M157" i="17"/>
  <c r="N157" i="17"/>
  <c r="O157" i="17"/>
  <c r="P157" i="17"/>
  <c r="Q157" i="17"/>
  <c r="R157" i="17"/>
  <c r="S157" i="17"/>
  <c r="T157" i="17"/>
  <c r="U157" i="17"/>
  <c r="L158" i="17"/>
  <c r="M158" i="17"/>
  <c r="N158" i="17"/>
  <c r="O158" i="17"/>
  <c r="P158" i="17"/>
  <c r="Q158" i="17"/>
  <c r="R158" i="17"/>
  <c r="S158" i="17"/>
  <c r="T158" i="17"/>
  <c r="U158" i="17"/>
  <c r="L159" i="17"/>
  <c r="M159" i="17"/>
  <c r="N159" i="17"/>
  <c r="O159" i="17"/>
  <c r="P159" i="17"/>
  <c r="Q159" i="17"/>
  <c r="R159" i="17"/>
  <c r="S159" i="17"/>
  <c r="T159" i="17"/>
  <c r="U159" i="17"/>
  <c r="L160" i="17"/>
  <c r="M160" i="17"/>
  <c r="N160" i="17"/>
  <c r="O160" i="17"/>
  <c r="P160" i="17"/>
  <c r="Q160" i="17"/>
  <c r="R160" i="17"/>
  <c r="S160" i="17"/>
  <c r="T160" i="17"/>
  <c r="U160" i="17"/>
  <c r="L161" i="17"/>
  <c r="M161" i="17"/>
  <c r="N161" i="17"/>
  <c r="O161" i="17"/>
  <c r="P161" i="17"/>
  <c r="Q161" i="17"/>
  <c r="R161" i="17"/>
  <c r="S161" i="17"/>
  <c r="T161" i="17"/>
  <c r="U161" i="17"/>
  <c r="L162" i="17"/>
  <c r="M162" i="17"/>
  <c r="N162" i="17"/>
  <c r="O162" i="17"/>
  <c r="P162" i="17"/>
  <c r="Q162" i="17"/>
  <c r="R162" i="17"/>
  <c r="S162" i="17"/>
  <c r="T162" i="17"/>
  <c r="U162" i="17"/>
  <c r="L163" i="17"/>
  <c r="M163" i="17"/>
  <c r="N163" i="17"/>
  <c r="O163" i="17"/>
  <c r="P163" i="17"/>
  <c r="Q163" i="17"/>
  <c r="R163" i="17"/>
  <c r="S163" i="17"/>
  <c r="T163" i="17"/>
  <c r="U163" i="17"/>
  <c r="L164" i="17"/>
  <c r="M164" i="17"/>
  <c r="N164" i="17"/>
  <c r="O164" i="17"/>
  <c r="P164" i="17"/>
  <c r="Q164" i="17"/>
  <c r="R164" i="17"/>
  <c r="S164" i="17"/>
  <c r="T164" i="17"/>
  <c r="U164" i="17"/>
  <c r="L165" i="17"/>
  <c r="M165" i="17"/>
  <c r="N165" i="17"/>
  <c r="O165" i="17"/>
  <c r="P165" i="17"/>
  <c r="Q165" i="17"/>
  <c r="R165" i="17"/>
  <c r="S165" i="17"/>
  <c r="T165" i="17"/>
  <c r="U165" i="17"/>
  <c r="L166" i="17"/>
  <c r="M166" i="17"/>
  <c r="N166" i="17"/>
  <c r="O166" i="17"/>
  <c r="P166" i="17"/>
  <c r="Q166" i="17"/>
  <c r="R166" i="17"/>
  <c r="S166" i="17"/>
  <c r="T166" i="17"/>
  <c r="U166" i="17"/>
  <c r="L167" i="17"/>
  <c r="M167" i="17"/>
  <c r="N167" i="17"/>
  <c r="O167" i="17"/>
  <c r="P167" i="17"/>
  <c r="Q167" i="17"/>
  <c r="R167" i="17"/>
  <c r="S167" i="17"/>
  <c r="T167" i="17"/>
  <c r="U167" i="17"/>
  <c r="L168" i="17"/>
  <c r="M168" i="17"/>
  <c r="N168" i="17"/>
  <c r="O168" i="17"/>
  <c r="P168" i="17"/>
  <c r="Q168" i="17"/>
  <c r="R168" i="17"/>
  <c r="S168" i="17"/>
  <c r="T168" i="17"/>
  <c r="U168" i="17"/>
  <c r="L169" i="17"/>
  <c r="M169" i="17"/>
  <c r="N169" i="17"/>
  <c r="O169" i="17"/>
  <c r="P169" i="17"/>
  <c r="Q169" i="17"/>
  <c r="R169" i="17"/>
  <c r="S169" i="17"/>
  <c r="T169" i="17"/>
  <c r="U169" i="17"/>
  <c r="L170" i="17"/>
  <c r="M170" i="17"/>
  <c r="N170" i="17"/>
  <c r="O170" i="17"/>
  <c r="P170" i="17"/>
  <c r="Q170" i="17"/>
  <c r="R170" i="17"/>
  <c r="S170" i="17"/>
  <c r="T170" i="17"/>
  <c r="U170" i="17"/>
  <c r="L171" i="17"/>
  <c r="M171" i="17"/>
  <c r="N171" i="17"/>
  <c r="O171" i="17"/>
  <c r="P171" i="17"/>
  <c r="Q171" i="17"/>
  <c r="R171" i="17"/>
  <c r="S171" i="17"/>
  <c r="T171" i="17"/>
  <c r="U171" i="17"/>
  <c r="L172" i="17"/>
  <c r="M172" i="17"/>
  <c r="N172" i="17"/>
  <c r="O172" i="17"/>
  <c r="P172" i="17"/>
  <c r="Q172" i="17"/>
  <c r="R172" i="17"/>
  <c r="S172" i="17"/>
  <c r="T172" i="17"/>
  <c r="U172" i="17"/>
  <c r="L173" i="17"/>
  <c r="M173" i="17"/>
  <c r="N173" i="17"/>
  <c r="O173" i="17"/>
  <c r="P173" i="17"/>
  <c r="Q173" i="17"/>
  <c r="R173" i="17"/>
  <c r="S173" i="17"/>
  <c r="T173" i="17"/>
  <c r="U173" i="17"/>
  <c r="L174" i="17"/>
  <c r="M174" i="17"/>
  <c r="N174" i="17"/>
  <c r="O174" i="17"/>
  <c r="P174" i="17"/>
  <c r="Q174" i="17"/>
  <c r="R174" i="17"/>
  <c r="S174" i="17"/>
  <c r="T174" i="17"/>
  <c r="U174" i="17"/>
  <c r="L175" i="17"/>
  <c r="M175" i="17"/>
  <c r="N175" i="17"/>
  <c r="O175" i="17"/>
  <c r="P175" i="17"/>
  <c r="Q175" i="17"/>
  <c r="R175" i="17"/>
  <c r="S175" i="17"/>
  <c r="T175" i="17"/>
  <c r="U175" i="17"/>
  <c r="L176" i="17"/>
  <c r="M176" i="17"/>
  <c r="N176" i="17"/>
  <c r="O176" i="17"/>
  <c r="P176" i="17"/>
  <c r="Q176" i="17"/>
  <c r="R176" i="17"/>
  <c r="S176" i="17"/>
  <c r="T176" i="17"/>
  <c r="U176" i="17"/>
  <c r="L177" i="17"/>
  <c r="M177" i="17"/>
  <c r="N177" i="17"/>
  <c r="O177" i="17"/>
  <c r="P177" i="17"/>
  <c r="Q177" i="17"/>
  <c r="R177" i="17"/>
  <c r="S177" i="17"/>
  <c r="T177" i="17"/>
  <c r="U177" i="17"/>
  <c r="L178" i="17"/>
  <c r="M178" i="17"/>
  <c r="N178" i="17"/>
  <c r="O178" i="17"/>
  <c r="P178" i="17"/>
  <c r="Q178" i="17"/>
  <c r="R178" i="17"/>
  <c r="S178" i="17"/>
  <c r="T178" i="17"/>
  <c r="U178" i="17"/>
  <c r="L179" i="17"/>
  <c r="M179" i="17"/>
  <c r="N179" i="17"/>
  <c r="O179" i="17"/>
  <c r="P179" i="17"/>
  <c r="Q179" i="17"/>
  <c r="R179" i="17"/>
  <c r="S179" i="17"/>
  <c r="T179" i="17"/>
  <c r="U179" i="17"/>
  <c r="L180" i="17"/>
  <c r="M180" i="17"/>
  <c r="N180" i="17"/>
  <c r="O180" i="17"/>
  <c r="P180" i="17"/>
  <c r="Q180" i="17"/>
  <c r="R180" i="17"/>
  <c r="S180" i="17"/>
  <c r="T180" i="17"/>
  <c r="U180" i="17"/>
  <c r="L181" i="17"/>
  <c r="M181" i="17"/>
  <c r="N181" i="17"/>
  <c r="O181" i="17"/>
  <c r="P181" i="17"/>
  <c r="Q181" i="17"/>
  <c r="R181" i="17"/>
  <c r="S181" i="17"/>
  <c r="T181" i="17"/>
  <c r="U181" i="17"/>
  <c r="L182" i="17"/>
  <c r="M182" i="17"/>
  <c r="N182" i="17"/>
  <c r="O182" i="17"/>
  <c r="P182" i="17"/>
  <c r="Q182" i="17"/>
  <c r="R182" i="17"/>
  <c r="S182" i="17"/>
  <c r="T182" i="17"/>
  <c r="U182" i="17"/>
  <c r="L183" i="17"/>
  <c r="M183" i="17"/>
  <c r="N183" i="17"/>
  <c r="O183" i="17"/>
  <c r="P183" i="17"/>
  <c r="Q183" i="17"/>
  <c r="R183" i="17"/>
  <c r="S183" i="17"/>
  <c r="T183" i="17"/>
  <c r="U183" i="17"/>
  <c r="L184" i="17"/>
  <c r="M184" i="17"/>
  <c r="N184" i="17"/>
  <c r="O184" i="17"/>
  <c r="P184" i="17"/>
  <c r="Q184" i="17"/>
  <c r="R184" i="17"/>
  <c r="S184" i="17"/>
  <c r="T184" i="17"/>
  <c r="U184" i="17"/>
  <c r="L185" i="17"/>
  <c r="M185" i="17"/>
  <c r="N185" i="17"/>
  <c r="O185" i="17"/>
  <c r="P185" i="17"/>
  <c r="Q185" i="17"/>
  <c r="R185" i="17"/>
  <c r="S185" i="17"/>
  <c r="T185" i="17"/>
  <c r="U185" i="17"/>
  <c r="L186" i="17"/>
  <c r="M186" i="17"/>
  <c r="N186" i="17"/>
  <c r="O186" i="17"/>
  <c r="P186" i="17"/>
  <c r="Q186" i="17"/>
  <c r="R186" i="17"/>
  <c r="S186" i="17"/>
  <c r="T186" i="17"/>
  <c r="U186" i="17"/>
  <c r="L187" i="17"/>
  <c r="M187" i="17"/>
  <c r="N187" i="17"/>
  <c r="O187" i="17"/>
  <c r="P187" i="17"/>
  <c r="Q187" i="17"/>
  <c r="R187" i="17"/>
  <c r="S187" i="17"/>
  <c r="T187" i="17"/>
  <c r="U187" i="17"/>
  <c r="L188" i="17"/>
  <c r="M188" i="17"/>
  <c r="N188" i="17"/>
  <c r="O188" i="17"/>
  <c r="P188" i="17"/>
  <c r="Q188" i="17"/>
  <c r="R188" i="17"/>
  <c r="S188" i="17"/>
  <c r="T188" i="17"/>
  <c r="U188" i="17"/>
  <c r="L189" i="17"/>
  <c r="M189" i="17"/>
  <c r="N189" i="17"/>
  <c r="O189" i="17"/>
  <c r="P189" i="17"/>
  <c r="Q189" i="17"/>
  <c r="R189" i="17"/>
  <c r="S189" i="17"/>
  <c r="T189" i="17"/>
  <c r="U189" i="17"/>
  <c r="L190" i="17"/>
  <c r="M190" i="17"/>
  <c r="N190" i="17"/>
  <c r="O190" i="17"/>
  <c r="P190" i="17"/>
  <c r="Q190" i="17"/>
  <c r="R190" i="17"/>
  <c r="S190" i="17"/>
  <c r="T190" i="17"/>
  <c r="U190" i="17"/>
  <c r="L191" i="17"/>
  <c r="M191" i="17"/>
  <c r="N191" i="17"/>
  <c r="O191" i="17"/>
  <c r="P191" i="17"/>
  <c r="Q191" i="17"/>
  <c r="R191" i="17"/>
  <c r="S191" i="17"/>
  <c r="T191" i="17"/>
  <c r="U191" i="17"/>
  <c r="L192" i="17"/>
  <c r="M192" i="17"/>
  <c r="N192" i="17"/>
  <c r="O192" i="17"/>
  <c r="P192" i="17"/>
  <c r="Q192" i="17"/>
  <c r="R192" i="17"/>
  <c r="S192" i="17"/>
  <c r="T192" i="17"/>
  <c r="U192" i="17"/>
  <c r="L193" i="17"/>
  <c r="M193" i="17"/>
  <c r="N193" i="17"/>
  <c r="O193" i="17"/>
  <c r="P193" i="17"/>
  <c r="Q193" i="17"/>
  <c r="R193" i="17"/>
  <c r="S193" i="17"/>
  <c r="T193" i="17"/>
  <c r="U193" i="17"/>
  <c r="L194" i="17"/>
  <c r="M194" i="17"/>
  <c r="N194" i="17"/>
  <c r="O194" i="17"/>
  <c r="P194" i="17"/>
  <c r="Q194" i="17"/>
  <c r="R194" i="17"/>
  <c r="S194" i="17"/>
  <c r="T194" i="17"/>
  <c r="U194" i="17"/>
  <c r="L195" i="17"/>
  <c r="M195" i="17"/>
  <c r="N195" i="17"/>
  <c r="O195" i="17"/>
  <c r="P195" i="17"/>
  <c r="Q195" i="17"/>
  <c r="R195" i="17"/>
  <c r="S195" i="17"/>
  <c r="T195" i="17"/>
  <c r="U195" i="17"/>
  <c r="L196" i="17"/>
  <c r="M196" i="17"/>
  <c r="N196" i="17"/>
  <c r="O196" i="17"/>
  <c r="P196" i="17"/>
  <c r="Q196" i="17"/>
  <c r="R196" i="17"/>
  <c r="S196" i="17"/>
  <c r="T196" i="17"/>
  <c r="U196" i="17"/>
  <c r="L197" i="17"/>
  <c r="M197" i="17"/>
  <c r="N197" i="17"/>
  <c r="O197" i="17"/>
  <c r="P197" i="17"/>
  <c r="Q197" i="17"/>
  <c r="R197" i="17"/>
  <c r="S197" i="17"/>
  <c r="T197" i="17"/>
  <c r="U197" i="17"/>
  <c r="L198" i="17"/>
  <c r="M198" i="17"/>
  <c r="N198" i="17"/>
  <c r="O198" i="17"/>
  <c r="P198" i="17"/>
  <c r="Q198" i="17"/>
  <c r="R198" i="17"/>
  <c r="S198" i="17"/>
  <c r="T198" i="17"/>
  <c r="U198" i="17"/>
  <c r="L199" i="17"/>
  <c r="M199" i="17"/>
  <c r="N199" i="17"/>
  <c r="O199" i="17"/>
  <c r="P199" i="17"/>
  <c r="Q199" i="17"/>
  <c r="R199" i="17"/>
  <c r="S199" i="17"/>
  <c r="T199" i="17"/>
  <c r="U199" i="17"/>
  <c r="L200" i="17"/>
  <c r="M200" i="17"/>
  <c r="N200" i="17"/>
  <c r="O200" i="17"/>
  <c r="P200" i="17"/>
  <c r="Q200" i="17"/>
  <c r="R200" i="17"/>
  <c r="S200" i="17"/>
  <c r="T200" i="17"/>
  <c r="U200" i="17"/>
  <c r="L201" i="17"/>
  <c r="M201" i="17"/>
  <c r="N201" i="17"/>
  <c r="O201" i="17"/>
  <c r="P201" i="17"/>
  <c r="Q201" i="17"/>
  <c r="R201" i="17"/>
  <c r="S201" i="17"/>
  <c r="T201" i="17"/>
  <c r="U201" i="17"/>
  <c r="L202" i="17"/>
  <c r="M202" i="17"/>
  <c r="N202" i="17"/>
  <c r="O202" i="17"/>
  <c r="P202" i="17"/>
  <c r="Q202" i="17"/>
  <c r="R202" i="17"/>
  <c r="S202" i="17"/>
  <c r="T202" i="17"/>
  <c r="U202" i="17"/>
  <c r="L203" i="17"/>
  <c r="M203" i="17"/>
  <c r="N203" i="17"/>
  <c r="O203" i="17"/>
  <c r="P203" i="17"/>
  <c r="Q203" i="17"/>
  <c r="R203" i="17"/>
  <c r="S203" i="17"/>
  <c r="T203" i="17"/>
  <c r="U203" i="17"/>
  <c r="L204" i="17"/>
  <c r="M204" i="17"/>
  <c r="N204" i="17"/>
  <c r="O204" i="17"/>
  <c r="P204" i="17"/>
  <c r="Q204" i="17"/>
  <c r="R204" i="17"/>
  <c r="S204" i="17"/>
  <c r="T204" i="17"/>
  <c r="U204" i="17"/>
  <c r="L205" i="17"/>
  <c r="M205" i="17"/>
  <c r="N205" i="17"/>
  <c r="O205" i="17"/>
  <c r="P205" i="17"/>
  <c r="Q205" i="17"/>
  <c r="R205" i="17"/>
  <c r="S205" i="17"/>
  <c r="T205" i="17"/>
  <c r="U205" i="17"/>
  <c r="L206" i="17"/>
  <c r="M206" i="17"/>
  <c r="N206" i="17"/>
  <c r="O206" i="17"/>
  <c r="P206" i="17"/>
  <c r="Q206" i="17"/>
  <c r="R206" i="17"/>
  <c r="S206" i="17"/>
  <c r="T206" i="17"/>
  <c r="U206" i="17"/>
  <c r="L207" i="17"/>
  <c r="M207" i="17"/>
  <c r="N207" i="17"/>
  <c r="O207" i="17"/>
  <c r="P207" i="17"/>
  <c r="Q207" i="17"/>
  <c r="R207" i="17"/>
  <c r="S207" i="17"/>
  <c r="T207" i="17"/>
  <c r="U207" i="17"/>
  <c r="L208" i="17"/>
  <c r="M208" i="17"/>
  <c r="N208" i="17"/>
  <c r="O208" i="17"/>
  <c r="P208" i="17"/>
  <c r="Q208" i="17"/>
  <c r="R208" i="17"/>
  <c r="S208" i="17"/>
  <c r="T208" i="17"/>
  <c r="U208" i="17"/>
  <c r="L209" i="17"/>
  <c r="M209" i="17"/>
  <c r="N209" i="17"/>
  <c r="O209" i="17"/>
  <c r="P209" i="17"/>
  <c r="Q209" i="17"/>
  <c r="R209" i="17"/>
  <c r="S209" i="17"/>
  <c r="T209" i="17"/>
  <c r="U209" i="17"/>
  <c r="L210" i="17"/>
  <c r="M210" i="17"/>
  <c r="N210" i="17"/>
  <c r="O210" i="17"/>
  <c r="P210" i="17"/>
  <c r="Q210" i="17"/>
  <c r="R210" i="17"/>
  <c r="S210" i="17"/>
  <c r="T210" i="17"/>
  <c r="U210" i="17"/>
  <c r="L211" i="17"/>
  <c r="M211" i="17"/>
  <c r="N211" i="17"/>
  <c r="O211" i="17"/>
  <c r="P211" i="17"/>
  <c r="Q211" i="17"/>
  <c r="R211" i="17"/>
  <c r="S211" i="17"/>
  <c r="T211" i="17"/>
  <c r="U211" i="17"/>
  <c r="L212" i="17"/>
  <c r="M212" i="17"/>
  <c r="N212" i="17"/>
  <c r="O212" i="17"/>
  <c r="P212" i="17"/>
  <c r="Q212" i="17"/>
  <c r="R212" i="17"/>
  <c r="S212" i="17"/>
  <c r="T212" i="17"/>
  <c r="U212" i="17"/>
  <c r="L213" i="17"/>
  <c r="M213" i="17"/>
  <c r="N213" i="17"/>
  <c r="O213" i="17"/>
  <c r="P213" i="17"/>
  <c r="Q213" i="17"/>
  <c r="R213" i="17"/>
  <c r="S213" i="17"/>
  <c r="T213" i="17"/>
  <c r="U213" i="17"/>
  <c r="L214" i="17"/>
  <c r="M214" i="17"/>
  <c r="N214" i="17"/>
  <c r="O214" i="17"/>
  <c r="P214" i="17"/>
  <c r="Q214" i="17"/>
  <c r="R214" i="17"/>
  <c r="S214" i="17"/>
  <c r="T214" i="17"/>
  <c r="U214" i="17"/>
  <c r="L215" i="17"/>
  <c r="M215" i="17"/>
  <c r="N215" i="17"/>
  <c r="O215" i="17"/>
  <c r="P215" i="17"/>
  <c r="Q215" i="17"/>
  <c r="R215" i="17"/>
  <c r="S215" i="17"/>
  <c r="T215" i="17"/>
  <c r="U215" i="17"/>
  <c r="L216" i="17"/>
  <c r="M216" i="17"/>
  <c r="N216" i="17"/>
  <c r="O216" i="17"/>
  <c r="P216" i="17"/>
  <c r="Q216" i="17"/>
  <c r="R216" i="17"/>
  <c r="S216" i="17"/>
  <c r="T216" i="17"/>
  <c r="U216" i="17"/>
  <c r="L217" i="17"/>
  <c r="M217" i="17"/>
  <c r="N217" i="17"/>
  <c r="O217" i="17"/>
  <c r="P217" i="17"/>
  <c r="Q217" i="17"/>
  <c r="R217" i="17"/>
  <c r="S217" i="17"/>
  <c r="T217" i="17"/>
  <c r="U217" i="17"/>
  <c r="L218" i="17"/>
  <c r="M218" i="17"/>
  <c r="N218" i="17"/>
  <c r="O218" i="17"/>
  <c r="P218" i="17"/>
  <c r="Q218" i="17"/>
  <c r="R218" i="17"/>
  <c r="S218" i="17"/>
  <c r="T218" i="17"/>
  <c r="U218" i="17"/>
  <c r="L219" i="17"/>
  <c r="M219" i="17"/>
  <c r="N219" i="17"/>
  <c r="O219" i="17"/>
  <c r="P219" i="17"/>
  <c r="Q219" i="17"/>
  <c r="R219" i="17"/>
  <c r="S219" i="17"/>
  <c r="T219" i="17"/>
  <c r="U219" i="17"/>
  <c r="L220" i="17"/>
  <c r="M220" i="17"/>
  <c r="N220" i="17"/>
  <c r="O220" i="17"/>
  <c r="P220" i="17"/>
  <c r="Q220" i="17"/>
  <c r="R220" i="17"/>
  <c r="S220" i="17"/>
  <c r="T220" i="17"/>
  <c r="U220" i="17"/>
  <c r="L221" i="17"/>
  <c r="M221" i="17"/>
  <c r="N221" i="17"/>
  <c r="O221" i="17"/>
  <c r="P221" i="17"/>
  <c r="Q221" i="17"/>
  <c r="R221" i="17"/>
  <c r="S221" i="17"/>
  <c r="T221" i="17"/>
  <c r="U221" i="17"/>
  <c r="L222" i="17"/>
  <c r="M222" i="17"/>
  <c r="N222" i="17"/>
  <c r="O222" i="17"/>
  <c r="P222" i="17"/>
  <c r="Q222" i="17"/>
  <c r="R222" i="17"/>
  <c r="S222" i="17"/>
  <c r="T222" i="17"/>
  <c r="U222" i="17"/>
  <c r="L223" i="17"/>
  <c r="M223" i="17"/>
  <c r="N223" i="17"/>
  <c r="O223" i="17"/>
  <c r="P223" i="17"/>
  <c r="Q223" i="17"/>
  <c r="R223" i="17"/>
  <c r="S223" i="17"/>
  <c r="T223" i="17"/>
  <c r="U223" i="17"/>
  <c r="L224" i="17"/>
  <c r="M224" i="17"/>
  <c r="N224" i="17"/>
  <c r="O224" i="17"/>
  <c r="P224" i="17"/>
  <c r="Q224" i="17"/>
  <c r="R224" i="17"/>
  <c r="S224" i="17"/>
  <c r="T224" i="17"/>
  <c r="U224" i="17"/>
  <c r="L225" i="17"/>
  <c r="M225" i="17"/>
  <c r="N225" i="17"/>
  <c r="O225" i="17"/>
  <c r="P225" i="17"/>
  <c r="Q225" i="17"/>
  <c r="R225" i="17"/>
  <c r="S225" i="17"/>
  <c r="T225" i="17"/>
  <c r="U225" i="17"/>
  <c r="M2" i="17"/>
  <c r="N2" i="17"/>
  <c r="O2" i="17"/>
  <c r="P2" i="17"/>
  <c r="Q2" i="17"/>
  <c r="R2" i="17"/>
  <c r="S2" i="17"/>
  <c r="T2" i="17"/>
  <c r="U2" i="17"/>
  <c r="L2" i="1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2" i="8"/>
  <c r="L3" i="3" l="1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L92" i="3"/>
  <c r="M92" i="3"/>
  <c r="N92" i="3"/>
  <c r="O92" i="3"/>
  <c r="P92" i="3"/>
  <c r="Q92" i="3"/>
  <c r="R92" i="3"/>
  <c r="L93" i="3"/>
  <c r="M93" i="3"/>
  <c r="N93" i="3"/>
  <c r="O93" i="3"/>
  <c r="P93" i="3"/>
  <c r="Q93" i="3"/>
  <c r="R93" i="3"/>
  <c r="L94" i="3"/>
  <c r="M94" i="3"/>
  <c r="N94" i="3"/>
  <c r="O94" i="3"/>
  <c r="P94" i="3"/>
  <c r="Q94" i="3"/>
  <c r="R94" i="3"/>
  <c r="L95" i="3"/>
  <c r="M95" i="3"/>
  <c r="N95" i="3"/>
  <c r="O95" i="3"/>
  <c r="P95" i="3"/>
  <c r="Q95" i="3"/>
  <c r="R95" i="3"/>
  <c r="L96" i="3"/>
  <c r="M96" i="3"/>
  <c r="N96" i="3"/>
  <c r="O96" i="3"/>
  <c r="P96" i="3"/>
  <c r="Q96" i="3"/>
  <c r="R96" i="3"/>
  <c r="L97" i="3"/>
  <c r="M97" i="3"/>
  <c r="N97" i="3"/>
  <c r="O97" i="3"/>
  <c r="P97" i="3"/>
  <c r="Q97" i="3"/>
  <c r="R97" i="3"/>
  <c r="L98" i="3"/>
  <c r="M98" i="3"/>
  <c r="N98" i="3"/>
  <c r="O98" i="3"/>
  <c r="P98" i="3"/>
  <c r="Q98" i="3"/>
  <c r="R98" i="3"/>
  <c r="L99" i="3"/>
  <c r="M99" i="3"/>
  <c r="N99" i="3"/>
  <c r="O99" i="3"/>
  <c r="P99" i="3"/>
  <c r="Q99" i="3"/>
  <c r="R99" i="3"/>
  <c r="L100" i="3"/>
  <c r="M100" i="3"/>
  <c r="N100" i="3"/>
  <c r="O100" i="3"/>
  <c r="P100" i="3"/>
  <c r="Q100" i="3"/>
  <c r="R100" i="3"/>
  <c r="L101" i="3"/>
  <c r="M101" i="3"/>
  <c r="N101" i="3"/>
  <c r="O101" i="3"/>
  <c r="P101" i="3"/>
  <c r="Q101" i="3"/>
  <c r="R101" i="3"/>
  <c r="L102" i="3"/>
  <c r="M102" i="3"/>
  <c r="N102" i="3"/>
  <c r="O102" i="3"/>
  <c r="P102" i="3"/>
  <c r="Q102" i="3"/>
  <c r="R102" i="3"/>
  <c r="L103" i="3"/>
  <c r="M103" i="3"/>
  <c r="N103" i="3"/>
  <c r="O103" i="3"/>
  <c r="P103" i="3"/>
  <c r="Q103" i="3"/>
  <c r="R103" i="3"/>
  <c r="L104" i="3"/>
  <c r="M104" i="3"/>
  <c r="N104" i="3"/>
  <c r="O104" i="3"/>
  <c r="P104" i="3"/>
  <c r="Q104" i="3"/>
  <c r="R104" i="3"/>
  <c r="L105" i="3"/>
  <c r="M105" i="3"/>
  <c r="N105" i="3"/>
  <c r="O105" i="3"/>
  <c r="P105" i="3"/>
  <c r="Q105" i="3"/>
  <c r="R105" i="3"/>
  <c r="L106" i="3"/>
  <c r="M106" i="3"/>
  <c r="N106" i="3"/>
  <c r="O106" i="3"/>
  <c r="P106" i="3"/>
  <c r="Q106" i="3"/>
  <c r="R106" i="3"/>
  <c r="L107" i="3"/>
  <c r="M107" i="3"/>
  <c r="N107" i="3"/>
  <c r="O107" i="3"/>
  <c r="P107" i="3"/>
  <c r="Q107" i="3"/>
  <c r="R107" i="3"/>
  <c r="L108" i="3"/>
  <c r="M108" i="3"/>
  <c r="N108" i="3"/>
  <c r="O108" i="3"/>
  <c r="P108" i="3"/>
  <c r="Q108" i="3"/>
  <c r="R108" i="3"/>
  <c r="L109" i="3"/>
  <c r="M109" i="3"/>
  <c r="N109" i="3"/>
  <c r="O109" i="3"/>
  <c r="P109" i="3"/>
  <c r="Q109" i="3"/>
  <c r="R109" i="3"/>
  <c r="L110" i="3"/>
  <c r="M110" i="3"/>
  <c r="N110" i="3"/>
  <c r="O110" i="3"/>
  <c r="P110" i="3"/>
  <c r="Q110" i="3"/>
  <c r="R110" i="3"/>
  <c r="L111" i="3"/>
  <c r="M111" i="3"/>
  <c r="N111" i="3"/>
  <c r="O111" i="3"/>
  <c r="P111" i="3"/>
  <c r="Q111" i="3"/>
  <c r="R111" i="3"/>
  <c r="L112" i="3"/>
  <c r="M112" i="3"/>
  <c r="N112" i="3"/>
  <c r="O112" i="3"/>
  <c r="P112" i="3"/>
  <c r="Q112" i="3"/>
  <c r="R112" i="3"/>
  <c r="L113" i="3"/>
  <c r="M113" i="3"/>
  <c r="N113" i="3"/>
  <c r="O113" i="3"/>
  <c r="P113" i="3"/>
  <c r="Q113" i="3"/>
  <c r="R113" i="3"/>
  <c r="L114" i="3"/>
  <c r="M114" i="3"/>
  <c r="N114" i="3"/>
  <c r="O114" i="3"/>
  <c r="P114" i="3"/>
  <c r="Q114" i="3"/>
  <c r="R114" i="3"/>
  <c r="L115" i="3"/>
  <c r="M115" i="3"/>
  <c r="N115" i="3"/>
  <c r="O115" i="3"/>
  <c r="P115" i="3"/>
  <c r="Q115" i="3"/>
  <c r="R115" i="3"/>
  <c r="L116" i="3"/>
  <c r="M116" i="3"/>
  <c r="N116" i="3"/>
  <c r="O116" i="3"/>
  <c r="P116" i="3"/>
  <c r="Q116" i="3"/>
  <c r="R116" i="3"/>
  <c r="L117" i="3"/>
  <c r="M117" i="3"/>
  <c r="N117" i="3"/>
  <c r="O117" i="3"/>
  <c r="P117" i="3"/>
  <c r="Q117" i="3"/>
  <c r="R117" i="3"/>
  <c r="L118" i="3"/>
  <c r="M118" i="3"/>
  <c r="N118" i="3"/>
  <c r="O118" i="3"/>
  <c r="P118" i="3"/>
  <c r="Q118" i="3"/>
  <c r="R118" i="3"/>
  <c r="L119" i="3"/>
  <c r="M119" i="3"/>
  <c r="N119" i="3"/>
  <c r="O119" i="3"/>
  <c r="P119" i="3"/>
  <c r="Q119" i="3"/>
  <c r="R119" i="3"/>
  <c r="L120" i="3"/>
  <c r="M120" i="3"/>
  <c r="N120" i="3"/>
  <c r="O120" i="3"/>
  <c r="P120" i="3"/>
  <c r="Q120" i="3"/>
  <c r="R120" i="3"/>
  <c r="L121" i="3"/>
  <c r="M121" i="3"/>
  <c r="N121" i="3"/>
  <c r="O121" i="3"/>
  <c r="P121" i="3"/>
  <c r="Q121" i="3"/>
  <c r="R121" i="3"/>
  <c r="L122" i="3"/>
  <c r="M122" i="3"/>
  <c r="N122" i="3"/>
  <c r="O122" i="3"/>
  <c r="P122" i="3"/>
  <c r="Q122" i="3"/>
  <c r="R122" i="3"/>
  <c r="L123" i="3"/>
  <c r="M123" i="3"/>
  <c r="N123" i="3"/>
  <c r="O123" i="3"/>
  <c r="P123" i="3"/>
  <c r="Q123" i="3"/>
  <c r="R123" i="3"/>
  <c r="L124" i="3"/>
  <c r="M124" i="3"/>
  <c r="N124" i="3"/>
  <c r="O124" i="3"/>
  <c r="P124" i="3"/>
  <c r="Q124" i="3"/>
  <c r="R124" i="3"/>
  <c r="L125" i="3"/>
  <c r="M125" i="3"/>
  <c r="N125" i="3"/>
  <c r="O125" i="3"/>
  <c r="P125" i="3"/>
  <c r="Q125" i="3"/>
  <c r="R125" i="3"/>
  <c r="L126" i="3"/>
  <c r="M126" i="3"/>
  <c r="N126" i="3"/>
  <c r="O126" i="3"/>
  <c r="P126" i="3"/>
  <c r="Q126" i="3"/>
  <c r="R126" i="3"/>
  <c r="L127" i="3"/>
  <c r="M127" i="3"/>
  <c r="N127" i="3"/>
  <c r="O127" i="3"/>
  <c r="P127" i="3"/>
  <c r="Q127" i="3"/>
  <c r="R127" i="3"/>
  <c r="L128" i="3"/>
  <c r="M128" i="3"/>
  <c r="N128" i="3"/>
  <c r="O128" i="3"/>
  <c r="P128" i="3"/>
  <c r="Q128" i="3"/>
  <c r="R128" i="3"/>
  <c r="L129" i="3"/>
  <c r="M129" i="3"/>
  <c r="N129" i="3"/>
  <c r="O129" i="3"/>
  <c r="P129" i="3"/>
  <c r="Q129" i="3"/>
  <c r="R129" i="3"/>
  <c r="L130" i="3"/>
  <c r="M130" i="3"/>
  <c r="N130" i="3"/>
  <c r="O130" i="3"/>
  <c r="P130" i="3"/>
  <c r="Q130" i="3"/>
  <c r="R130" i="3"/>
  <c r="L131" i="3"/>
  <c r="M131" i="3"/>
  <c r="N131" i="3"/>
  <c r="O131" i="3"/>
  <c r="P131" i="3"/>
  <c r="Q131" i="3"/>
  <c r="R131" i="3"/>
  <c r="L132" i="3"/>
  <c r="M132" i="3"/>
  <c r="N132" i="3"/>
  <c r="O132" i="3"/>
  <c r="P132" i="3"/>
  <c r="Q132" i="3"/>
  <c r="R132" i="3"/>
  <c r="L133" i="3"/>
  <c r="M133" i="3"/>
  <c r="N133" i="3"/>
  <c r="O133" i="3"/>
  <c r="P133" i="3"/>
  <c r="Q133" i="3"/>
  <c r="R133" i="3"/>
  <c r="L134" i="3"/>
  <c r="M134" i="3"/>
  <c r="N134" i="3"/>
  <c r="O134" i="3"/>
  <c r="P134" i="3"/>
  <c r="Q134" i="3"/>
  <c r="R134" i="3"/>
  <c r="L135" i="3"/>
  <c r="M135" i="3"/>
  <c r="N135" i="3"/>
  <c r="O135" i="3"/>
  <c r="P135" i="3"/>
  <c r="Q135" i="3"/>
  <c r="R135" i="3"/>
  <c r="L136" i="3"/>
  <c r="M136" i="3"/>
  <c r="N136" i="3"/>
  <c r="O136" i="3"/>
  <c r="P136" i="3"/>
  <c r="Q136" i="3"/>
  <c r="R136" i="3"/>
  <c r="L137" i="3"/>
  <c r="M137" i="3"/>
  <c r="N137" i="3"/>
  <c r="O137" i="3"/>
  <c r="P137" i="3"/>
  <c r="Q137" i="3"/>
  <c r="R137" i="3"/>
  <c r="L138" i="3"/>
  <c r="M138" i="3"/>
  <c r="N138" i="3"/>
  <c r="O138" i="3"/>
  <c r="P138" i="3"/>
  <c r="Q138" i="3"/>
  <c r="R138" i="3"/>
  <c r="L139" i="3"/>
  <c r="M139" i="3"/>
  <c r="N139" i="3"/>
  <c r="O139" i="3"/>
  <c r="P139" i="3"/>
  <c r="Q139" i="3"/>
  <c r="R139" i="3"/>
  <c r="L140" i="3"/>
  <c r="M140" i="3"/>
  <c r="N140" i="3"/>
  <c r="O140" i="3"/>
  <c r="P140" i="3"/>
  <c r="Q140" i="3"/>
  <c r="R140" i="3"/>
  <c r="L141" i="3"/>
  <c r="M141" i="3"/>
  <c r="N141" i="3"/>
  <c r="O141" i="3"/>
  <c r="P141" i="3"/>
  <c r="Q141" i="3"/>
  <c r="R141" i="3"/>
  <c r="L142" i="3"/>
  <c r="M142" i="3"/>
  <c r="N142" i="3"/>
  <c r="O142" i="3"/>
  <c r="P142" i="3"/>
  <c r="Q142" i="3"/>
  <c r="R142" i="3"/>
  <c r="L143" i="3"/>
  <c r="M143" i="3"/>
  <c r="N143" i="3"/>
  <c r="O143" i="3"/>
  <c r="P143" i="3"/>
  <c r="Q143" i="3"/>
  <c r="R143" i="3"/>
  <c r="L144" i="3"/>
  <c r="M144" i="3"/>
  <c r="N144" i="3"/>
  <c r="O144" i="3"/>
  <c r="P144" i="3"/>
  <c r="Q144" i="3"/>
  <c r="R144" i="3"/>
  <c r="L145" i="3"/>
  <c r="M145" i="3"/>
  <c r="N145" i="3"/>
  <c r="O145" i="3"/>
  <c r="P145" i="3"/>
  <c r="Q145" i="3"/>
  <c r="R145" i="3"/>
  <c r="L146" i="3"/>
  <c r="M146" i="3"/>
  <c r="N146" i="3"/>
  <c r="O146" i="3"/>
  <c r="P146" i="3"/>
  <c r="Q146" i="3"/>
  <c r="R146" i="3"/>
  <c r="L147" i="3"/>
  <c r="M147" i="3"/>
  <c r="N147" i="3"/>
  <c r="O147" i="3"/>
  <c r="P147" i="3"/>
  <c r="Q147" i="3"/>
  <c r="R147" i="3"/>
  <c r="L148" i="3"/>
  <c r="M148" i="3"/>
  <c r="N148" i="3"/>
  <c r="O148" i="3"/>
  <c r="P148" i="3"/>
  <c r="Q148" i="3"/>
  <c r="R148" i="3"/>
  <c r="L149" i="3"/>
  <c r="M149" i="3"/>
  <c r="N149" i="3"/>
  <c r="O149" i="3"/>
  <c r="P149" i="3"/>
  <c r="Q149" i="3"/>
  <c r="R149" i="3"/>
  <c r="L150" i="3"/>
  <c r="M150" i="3"/>
  <c r="N150" i="3"/>
  <c r="O150" i="3"/>
  <c r="P150" i="3"/>
  <c r="Q150" i="3"/>
  <c r="R150" i="3"/>
  <c r="L151" i="3"/>
  <c r="M151" i="3"/>
  <c r="N151" i="3"/>
  <c r="O151" i="3"/>
  <c r="P151" i="3"/>
  <c r="Q151" i="3"/>
  <c r="R151" i="3"/>
  <c r="L152" i="3"/>
  <c r="M152" i="3"/>
  <c r="N152" i="3"/>
  <c r="O152" i="3"/>
  <c r="P152" i="3"/>
  <c r="Q152" i="3"/>
  <c r="R152" i="3"/>
  <c r="L153" i="3"/>
  <c r="M153" i="3"/>
  <c r="N153" i="3"/>
  <c r="O153" i="3"/>
  <c r="P153" i="3"/>
  <c r="Q153" i="3"/>
  <c r="R153" i="3"/>
  <c r="L154" i="3"/>
  <c r="M154" i="3"/>
  <c r="N154" i="3"/>
  <c r="O154" i="3"/>
  <c r="P154" i="3"/>
  <c r="Q154" i="3"/>
  <c r="R154" i="3"/>
  <c r="L155" i="3"/>
  <c r="M155" i="3"/>
  <c r="N155" i="3"/>
  <c r="O155" i="3"/>
  <c r="P155" i="3"/>
  <c r="Q155" i="3"/>
  <c r="R155" i="3"/>
  <c r="L156" i="3"/>
  <c r="M156" i="3"/>
  <c r="N156" i="3"/>
  <c r="O156" i="3"/>
  <c r="P156" i="3"/>
  <c r="Q156" i="3"/>
  <c r="R156" i="3"/>
  <c r="L157" i="3"/>
  <c r="M157" i="3"/>
  <c r="N157" i="3"/>
  <c r="O157" i="3"/>
  <c r="P157" i="3"/>
  <c r="Q157" i="3"/>
  <c r="R157" i="3"/>
  <c r="L158" i="3"/>
  <c r="M158" i="3"/>
  <c r="N158" i="3"/>
  <c r="O158" i="3"/>
  <c r="P158" i="3"/>
  <c r="Q158" i="3"/>
  <c r="R158" i="3"/>
  <c r="L159" i="3"/>
  <c r="M159" i="3"/>
  <c r="N159" i="3"/>
  <c r="O159" i="3"/>
  <c r="P159" i="3"/>
  <c r="Q159" i="3"/>
  <c r="R159" i="3"/>
  <c r="L160" i="3"/>
  <c r="M160" i="3"/>
  <c r="N160" i="3"/>
  <c r="O160" i="3"/>
  <c r="P160" i="3"/>
  <c r="Q160" i="3"/>
  <c r="R160" i="3"/>
  <c r="L161" i="3"/>
  <c r="M161" i="3"/>
  <c r="N161" i="3"/>
  <c r="O161" i="3"/>
  <c r="P161" i="3"/>
  <c r="Q161" i="3"/>
  <c r="R161" i="3"/>
  <c r="L162" i="3"/>
  <c r="M162" i="3"/>
  <c r="N162" i="3"/>
  <c r="O162" i="3"/>
  <c r="P162" i="3"/>
  <c r="Q162" i="3"/>
  <c r="R162" i="3"/>
  <c r="L163" i="3"/>
  <c r="M163" i="3"/>
  <c r="N163" i="3"/>
  <c r="O163" i="3"/>
  <c r="P163" i="3"/>
  <c r="Q163" i="3"/>
  <c r="R163" i="3"/>
  <c r="L164" i="3"/>
  <c r="M164" i="3"/>
  <c r="N164" i="3"/>
  <c r="O164" i="3"/>
  <c r="P164" i="3"/>
  <c r="Q164" i="3"/>
  <c r="R164" i="3"/>
  <c r="L165" i="3"/>
  <c r="M165" i="3"/>
  <c r="N165" i="3"/>
  <c r="O165" i="3"/>
  <c r="P165" i="3"/>
  <c r="Q165" i="3"/>
  <c r="R165" i="3"/>
  <c r="L166" i="3"/>
  <c r="M166" i="3"/>
  <c r="N166" i="3"/>
  <c r="O166" i="3"/>
  <c r="P166" i="3"/>
  <c r="Q166" i="3"/>
  <c r="R166" i="3"/>
  <c r="L167" i="3"/>
  <c r="M167" i="3"/>
  <c r="N167" i="3"/>
  <c r="O167" i="3"/>
  <c r="P167" i="3"/>
  <c r="Q167" i="3"/>
  <c r="R167" i="3"/>
  <c r="L168" i="3"/>
  <c r="M168" i="3"/>
  <c r="N168" i="3"/>
  <c r="O168" i="3"/>
  <c r="P168" i="3"/>
  <c r="Q168" i="3"/>
  <c r="R168" i="3"/>
  <c r="L169" i="3"/>
  <c r="M169" i="3"/>
  <c r="N169" i="3"/>
  <c r="O169" i="3"/>
  <c r="P169" i="3"/>
  <c r="Q169" i="3"/>
  <c r="R169" i="3"/>
  <c r="L170" i="3"/>
  <c r="M170" i="3"/>
  <c r="N170" i="3"/>
  <c r="O170" i="3"/>
  <c r="P170" i="3"/>
  <c r="Q170" i="3"/>
  <c r="R170" i="3"/>
  <c r="L171" i="3"/>
  <c r="M171" i="3"/>
  <c r="N171" i="3"/>
  <c r="O171" i="3"/>
  <c r="P171" i="3"/>
  <c r="Q171" i="3"/>
  <c r="R171" i="3"/>
  <c r="L172" i="3"/>
  <c r="M172" i="3"/>
  <c r="N172" i="3"/>
  <c r="O172" i="3"/>
  <c r="P172" i="3"/>
  <c r="Q172" i="3"/>
  <c r="R172" i="3"/>
  <c r="L173" i="3"/>
  <c r="M173" i="3"/>
  <c r="N173" i="3"/>
  <c r="O173" i="3"/>
  <c r="P173" i="3"/>
  <c r="Q173" i="3"/>
  <c r="R173" i="3"/>
  <c r="L174" i="3"/>
  <c r="M174" i="3"/>
  <c r="N174" i="3"/>
  <c r="O174" i="3"/>
  <c r="P174" i="3"/>
  <c r="Q174" i="3"/>
  <c r="R174" i="3"/>
  <c r="L175" i="3"/>
  <c r="M175" i="3"/>
  <c r="N175" i="3"/>
  <c r="O175" i="3"/>
  <c r="P175" i="3"/>
  <c r="Q175" i="3"/>
  <c r="R175" i="3"/>
  <c r="L176" i="3"/>
  <c r="M176" i="3"/>
  <c r="N176" i="3"/>
  <c r="O176" i="3"/>
  <c r="P176" i="3"/>
  <c r="Q176" i="3"/>
  <c r="R176" i="3"/>
  <c r="L177" i="3"/>
  <c r="M177" i="3"/>
  <c r="N177" i="3"/>
  <c r="O177" i="3"/>
  <c r="P177" i="3"/>
  <c r="Q177" i="3"/>
  <c r="R177" i="3"/>
  <c r="L178" i="3"/>
  <c r="M178" i="3"/>
  <c r="N178" i="3"/>
  <c r="O178" i="3"/>
  <c r="P178" i="3"/>
  <c r="Q178" i="3"/>
  <c r="R178" i="3"/>
  <c r="L179" i="3"/>
  <c r="M179" i="3"/>
  <c r="N179" i="3"/>
  <c r="O179" i="3"/>
  <c r="P179" i="3"/>
  <c r="Q179" i="3"/>
  <c r="R179" i="3"/>
  <c r="L180" i="3"/>
  <c r="M180" i="3"/>
  <c r="N180" i="3"/>
  <c r="O180" i="3"/>
  <c r="P180" i="3"/>
  <c r="Q180" i="3"/>
  <c r="R180" i="3"/>
  <c r="L181" i="3"/>
  <c r="M181" i="3"/>
  <c r="N181" i="3"/>
  <c r="O181" i="3"/>
  <c r="P181" i="3"/>
  <c r="Q181" i="3"/>
  <c r="R181" i="3"/>
  <c r="L182" i="3"/>
  <c r="M182" i="3"/>
  <c r="N182" i="3"/>
  <c r="O182" i="3"/>
  <c r="P182" i="3"/>
  <c r="Q182" i="3"/>
  <c r="R182" i="3"/>
  <c r="L183" i="3"/>
  <c r="M183" i="3"/>
  <c r="N183" i="3"/>
  <c r="O183" i="3"/>
  <c r="P183" i="3"/>
  <c r="Q183" i="3"/>
  <c r="R183" i="3"/>
  <c r="L184" i="3"/>
  <c r="M184" i="3"/>
  <c r="N184" i="3"/>
  <c r="O184" i="3"/>
  <c r="P184" i="3"/>
  <c r="Q184" i="3"/>
  <c r="R184" i="3"/>
  <c r="L185" i="3"/>
  <c r="M185" i="3"/>
  <c r="N185" i="3"/>
  <c r="O185" i="3"/>
  <c r="P185" i="3"/>
  <c r="Q185" i="3"/>
  <c r="R185" i="3"/>
  <c r="L186" i="3"/>
  <c r="M186" i="3"/>
  <c r="N186" i="3"/>
  <c r="O186" i="3"/>
  <c r="P186" i="3"/>
  <c r="Q186" i="3"/>
  <c r="R186" i="3"/>
  <c r="L187" i="3"/>
  <c r="M187" i="3"/>
  <c r="N187" i="3"/>
  <c r="O187" i="3"/>
  <c r="P187" i="3"/>
  <c r="Q187" i="3"/>
  <c r="R187" i="3"/>
  <c r="L188" i="3"/>
  <c r="M188" i="3"/>
  <c r="N188" i="3"/>
  <c r="O188" i="3"/>
  <c r="P188" i="3"/>
  <c r="Q188" i="3"/>
  <c r="R188" i="3"/>
  <c r="L189" i="3"/>
  <c r="M189" i="3"/>
  <c r="N189" i="3"/>
  <c r="O189" i="3"/>
  <c r="P189" i="3"/>
  <c r="Q189" i="3"/>
  <c r="R189" i="3"/>
  <c r="L190" i="3"/>
  <c r="M190" i="3"/>
  <c r="N190" i="3"/>
  <c r="O190" i="3"/>
  <c r="P190" i="3"/>
  <c r="Q190" i="3"/>
  <c r="R190" i="3"/>
  <c r="L191" i="3"/>
  <c r="M191" i="3"/>
  <c r="N191" i="3"/>
  <c r="O191" i="3"/>
  <c r="P191" i="3"/>
  <c r="Q191" i="3"/>
  <c r="R191" i="3"/>
  <c r="L192" i="3"/>
  <c r="M192" i="3"/>
  <c r="N192" i="3"/>
  <c r="O192" i="3"/>
  <c r="P192" i="3"/>
  <c r="Q192" i="3"/>
  <c r="R192" i="3"/>
  <c r="L193" i="3"/>
  <c r="M193" i="3"/>
  <c r="N193" i="3"/>
  <c r="O193" i="3"/>
  <c r="P193" i="3"/>
  <c r="Q193" i="3"/>
  <c r="R193" i="3"/>
  <c r="L194" i="3"/>
  <c r="M194" i="3"/>
  <c r="N194" i="3"/>
  <c r="O194" i="3"/>
  <c r="P194" i="3"/>
  <c r="Q194" i="3"/>
  <c r="R194" i="3"/>
  <c r="L195" i="3"/>
  <c r="M195" i="3"/>
  <c r="N195" i="3"/>
  <c r="O195" i="3"/>
  <c r="P195" i="3"/>
  <c r="Q195" i="3"/>
  <c r="R195" i="3"/>
  <c r="L196" i="3"/>
  <c r="M196" i="3"/>
  <c r="N196" i="3"/>
  <c r="O196" i="3"/>
  <c r="P196" i="3"/>
  <c r="Q196" i="3"/>
  <c r="R196" i="3"/>
  <c r="L197" i="3"/>
  <c r="M197" i="3"/>
  <c r="N197" i="3"/>
  <c r="O197" i="3"/>
  <c r="P197" i="3"/>
  <c r="Q197" i="3"/>
  <c r="R197" i="3"/>
  <c r="L198" i="3"/>
  <c r="M198" i="3"/>
  <c r="N198" i="3"/>
  <c r="O198" i="3"/>
  <c r="P198" i="3"/>
  <c r="Q198" i="3"/>
  <c r="R198" i="3"/>
  <c r="L199" i="3"/>
  <c r="M199" i="3"/>
  <c r="N199" i="3"/>
  <c r="O199" i="3"/>
  <c r="P199" i="3"/>
  <c r="Q199" i="3"/>
  <c r="R199" i="3"/>
  <c r="L200" i="3"/>
  <c r="M200" i="3"/>
  <c r="N200" i="3"/>
  <c r="O200" i="3"/>
  <c r="P200" i="3"/>
  <c r="Q200" i="3"/>
  <c r="R200" i="3"/>
  <c r="L201" i="3"/>
  <c r="M201" i="3"/>
  <c r="N201" i="3"/>
  <c r="O201" i="3"/>
  <c r="P201" i="3"/>
  <c r="Q201" i="3"/>
  <c r="R201" i="3"/>
  <c r="L202" i="3"/>
  <c r="M202" i="3"/>
  <c r="N202" i="3"/>
  <c r="O202" i="3"/>
  <c r="P202" i="3"/>
  <c r="Q202" i="3"/>
  <c r="R202" i="3"/>
  <c r="L203" i="3"/>
  <c r="M203" i="3"/>
  <c r="N203" i="3"/>
  <c r="O203" i="3"/>
  <c r="P203" i="3"/>
  <c r="Q203" i="3"/>
  <c r="R203" i="3"/>
  <c r="L204" i="3"/>
  <c r="M204" i="3"/>
  <c r="N204" i="3"/>
  <c r="O204" i="3"/>
  <c r="P204" i="3"/>
  <c r="Q204" i="3"/>
  <c r="R204" i="3"/>
  <c r="L205" i="3"/>
  <c r="M205" i="3"/>
  <c r="N205" i="3"/>
  <c r="O205" i="3"/>
  <c r="P205" i="3"/>
  <c r="Q205" i="3"/>
  <c r="R205" i="3"/>
  <c r="L206" i="3"/>
  <c r="M206" i="3"/>
  <c r="N206" i="3"/>
  <c r="O206" i="3"/>
  <c r="P206" i="3"/>
  <c r="Q206" i="3"/>
  <c r="R206" i="3"/>
  <c r="L207" i="3"/>
  <c r="M207" i="3"/>
  <c r="N207" i="3"/>
  <c r="O207" i="3"/>
  <c r="P207" i="3"/>
  <c r="Q207" i="3"/>
  <c r="R207" i="3"/>
  <c r="L208" i="3"/>
  <c r="M208" i="3"/>
  <c r="N208" i="3"/>
  <c r="O208" i="3"/>
  <c r="P208" i="3"/>
  <c r="Q208" i="3"/>
  <c r="R208" i="3"/>
  <c r="L209" i="3"/>
  <c r="M209" i="3"/>
  <c r="N209" i="3"/>
  <c r="O209" i="3"/>
  <c r="P209" i="3"/>
  <c r="Q209" i="3"/>
  <c r="R209" i="3"/>
  <c r="L210" i="3"/>
  <c r="M210" i="3"/>
  <c r="N210" i="3"/>
  <c r="O210" i="3"/>
  <c r="P210" i="3"/>
  <c r="Q210" i="3"/>
  <c r="R210" i="3"/>
  <c r="L211" i="3"/>
  <c r="M211" i="3"/>
  <c r="N211" i="3"/>
  <c r="O211" i="3"/>
  <c r="P211" i="3"/>
  <c r="Q211" i="3"/>
  <c r="R211" i="3"/>
  <c r="L212" i="3"/>
  <c r="M212" i="3"/>
  <c r="N212" i="3"/>
  <c r="O212" i="3"/>
  <c r="P212" i="3"/>
  <c r="Q212" i="3"/>
  <c r="R212" i="3"/>
  <c r="L213" i="3"/>
  <c r="M213" i="3"/>
  <c r="N213" i="3"/>
  <c r="O213" i="3"/>
  <c r="P213" i="3"/>
  <c r="Q213" i="3"/>
  <c r="R213" i="3"/>
  <c r="L214" i="3"/>
  <c r="M214" i="3"/>
  <c r="N214" i="3"/>
  <c r="O214" i="3"/>
  <c r="P214" i="3"/>
  <c r="Q214" i="3"/>
  <c r="R214" i="3"/>
  <c r="L215" i="3"/>
  <c r="M215" i="3"/>
  <c r="N215" i="3"/>
  <c r="O215" i="3"/>
  <c r="P215" i="3"/>
  <c r="Q215" i="3"/>
  <c r="R215" i="3"/>
  <c r="L216" i="3"/>
  <c r="M216" i="3"/>
  <c r="N216" i="3"/>
  <c r="O216" i="3"/>
  <c r="P216" i="3"/>
  <c r="Q216" i="3"/>
  <c r="R216" i="3"/>
  <c r="L217" i="3"/>
  <c r="M217" i="3"/>
  <c r="N217" i="3"/>
  <c r="O217" i="3"/>
  <c r="P217" i="3"/>
  <c r="Q217" i="3"/>
  <c r="R217" i="3"/>
  <c r="L218" i="3"/>
  <c r="M218" i="3"/>
  <c r="N218" i="3"/>
  <c r="O218" i="3"/>
  <c r="P218" i="3"/>
  <c r="Q218" i="3"/>
  <c r="R218" i="3"/>
  <c r="L219" i="3"/>
  <c r="M219" i="3"/>
  <c r="N219" i="3"/>
  <c r="O219" i="3"/>
  <c r="P219" i="3"/>
  <c r="Q219" i="3"/>
  <c r="R219" i="3"/>
  <c r="L220" i="3"/>
  <c r="M220" i="3"/>
  <c r="N220" i="3"/>
  <c r="O220" i="3"/>
  <c r="P220" i="3"/>
  <c r="Q220" i="3"/>
  <c r="R220" i="3"/>
  <c r="L221" i="3"/>
  <c r="M221" i="3"/>
  <c r="N221" i="3"/>
  <c r="O221" i="3"/>
  <c r="P221" i="3"/>
  <c r="Q221" i="3"/>
  <c r="R221" i="3"/>
  <c r="L222" i="3"/>
  <c r="M222" i="3"/>
  <c r="N222" i="3"/>
  <c r="O222" i="3"/>
  <c r="P222" i="3"/>
  <c r="Q222" i="3"/>
  <c r="R222" i="3"/>
  <c r="L223" i="3"/>
  <c r="M223" i="3"/>
  <c r="N223" i="3"/>
  <c r="O223" i="3"/>
  <c r="P223" i="3"/>
  <c r="Q223" i="3"/>
  <c r="R223" i="3"/>
  <c r="L224" i="3"/>
  <c r="M224" i="3"/>
  <c r="N224" i="3"/>
  <c r="O224" i="3"/>
  <c r="P224" i="3"/>
  <c r="Q224" i="3"/>
  <c r="R224" i="3"/>
  <c r="L225" i="3"/>
  <c r="M225" i="3"/>
  <c r="N225" i="3"/>
  <c r="O225" i="3"/>
  <c r="P225" i="3"/>
  <c r="Q225" i="3"/>
  <c r="R225" i="3"/>
  <c r="M2" i="3"/>
  <c r="N2" i="3"/>
  <c r="O2" i="3"/>
  <c r="P2" i="3"/>
  <c r="Q2" i="3"/>
  <c r="R2" i="3"/>
  <c r="L2" i="3"/>
  <c r="A218" i="17" l="1"/>
  <c r="B218" i="17"/>
  <c r="C218" i="17"/>
  <c r="D218" i="17"/>
  <c r="E218" i="17"/>
  <c r="F218" i="17"/>
  <c r="G218" i="17"/>
  <c r="H218" i="17"/>
  <c r="I218" i="17"/>
  <c r="J218" i="17"/>
  <c r="K218" i="17"/>
  <c r="A219" i="17"/>
  <c r="B219" i="17"/>
  <c r="C219" i="17"/>
  <c r="D219" i="17"/>
  <c r="E219" i="17"/>
  <c r="F219" i="17"/>
  <c r="G219" i="17"/>
  <c r="H219" i="17"/>
  <c r="I219" i="17"/>
  <c r="J219" i="17"/>
  <c r="K219" i="17"/>
  <c r="A220" i="17"/>
  <c r="B220" i="17"/>
  <c r="C220" i="17"/>
  <c r="D220" i="17"/>
  <c r="E220" i="17"/>
  <c r="F220" i="17"/>
  <c r="G220" i="17"/>
  <c r="H220" i="17"/>
  <c r="I220" i="17"/>
  <c r="J220" i="17"/>
  <c r="K220" i="17"/>
  <c r="A221" i="17"/>
  <c r="B221" i="17"/>
  <c r="C221" i="17"/>
  <c r="D221" i="17"/>
  <c r="E221" i="17"/>
  <c r="F221" i="17"/>
  <c r="G221" i="17"/>
  <c r="H221" i="17"/>
  <c r="I221" i="17"/>
  <c r="J221" i="17"/>
  <c r="K221" i="17"/>
  <c r="A222" i="17"/>
  <c r="B222" i="17"/>
  <c r="C222" i="17"/>
  <c r="D222" i="17"/>
  <c r="E222" i="17"/>
  <c r="F222" i="17"/>
  <c r="G222" i="17"/>
  <c r="H222" i="17"/>
  <c r="I222" i="17"/>
  <c r="J222" i="17"/>
  <c r="K222" i="17"/>
  <c r="A223" i="17"/>
  <c r="B223" i="17"/>
  <c r="C223" i="17"/>
  <c r="D223" i="17"/>
  <c r="E223" i="17"/>
  <c r="F223" i="17"/>
  <c r="G223" i="17"/>
  <c r="H223" i="17"/>
  <c r="I223" i="17"/>
  <c r="J223" i="17"/>
  <c r="K223" i="17"/>
  <c r="A224" i="17"/>
  <c r="B224" i="17"/>
  <c r="C224" i="17"/>
  <c r="D224" i="17"/>
  <c r="E224" i="17"/>
  <c r="F224" i="17"/>
  <c r="G224" i="17"/>
  <c r="H224" i="17"/>
  <c r="I224" i="17"/>
  <c r="J224" i="17"/>
  <c r="K224" i="17"/>
  <c r="A225" i="17"/>
  <c r="B225" i="17"/>
  <c r="C225" i="17"/>
  <c r="D225" i="17"/>
  <c r="E225" i="17"/>
  <c r="F225" i="17"/>
  <c r="G225" i="17"/>
  <c r="H225" i="17"/>
  <c r="I225" i="17"/>
  <c r="J225" i="17"/>
  <c r="K225" i="17"/>
  <c r="K15" i="15" l="1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C3" i="17"/>
  <c r="D3" i="17"/>
  <c r="E3" i="17"/>
  <c r="F3" i="17"/>
  <c r="G3" i="17"/>
  <c r="H3" i="17"/>
  <c r="I3" i="17"/>
  <c r="J3" i="17"/>
  <c r="K3" i="17"/>
  <c r="C4" i="17"/>
  <c r="D4" i="17"/>
  <c r="E4" i="17"/>
  <c r="F4" i="17"/>
  <c r="G4" i="17"/>
  <c r="H4" i="17"/>
  <c r="I4" i="17"/>
  <c r="J4" i="17"/>
  <c r="K4" i="17"/>
  <c r="C5" i="17"/>
  <c r="D5" i="17"/>
  <c r="E5" i="17"/>
  <c r="F5" i="17"/>
  <c r="G5" i="17"/>
  <c r="H5" i="17"/>
  <c r="I5" i="17"/>
  <c r="J5" i="17"/>
  <c r="K5" i="17"/>
  <c r="C6" i="17"/>
  <c r="D6" i="17"/>
  <c r="E6" i="17"/>
  <c r="F6" i="17"/>
  <c r="G6" i="17"/>
  <c r="H6" i="17"/>
  <c r="I6" i="17"/>
  <c r="J6" i="17"/>
  <c r="K6" i="17"/>
  <c r="C7" i="17"/>
  <c r="D7" i="17"/>
  <c r="E7" i="17"/>
  <c r="F7" i="17"/>
  <c r="G7" i="17"/>
  <c r="H7" i="17"/>
  <c r="I7" i="17"/>
  <c r="J7" i="17"/>
  <c r="K7" i="17"/>
  <c r="C8" i="17"/>
  <c r="D8" i="17"/>
  <c r="E8" i="17"/>
  <c r="F8" i="17"/>
  <c r="G8" i="17"/>
  <c r="H8" i="17"/>
  <c r="I8" i="17"/>
  <c r="J8" i="17"/>
  <c r="K8" i="17"/>
  <c r="C9" i="17"/>
  <c r="D9" i="17"/>
  <c r="E9" i="17"/>
  <c r="F9" i="17"/>
  <c r="G9" i="17"/>
  <c r="H9" i="17"/>
  <c r="I9" i="17"/>
  <c r="J9" i="17"/>
  <c r="K9" i="17"/>
  <c r="C10" i="17"/>
  <c r="D10" i="17"/>
  <c r="E10" i="17"/>
  <c r="F10" i="17"/>
  <c r="G10" i="17"/>
  <c r="H10" i="17"/>
  <c r="I10" i="17"/>
  <c r="J10" i="17"/>
  <c r="K10" i="17"/>
  <c r="C11" i="17"/>
  <c r="D11" i="17"/>
  <c r="E11" i="17"/>
  <c r="F11" i="17"/>
  <c r="G11" i="17"/>
  <c r="H11" i="17"/>
  <c r="I11" i="17"/>
  <c r="J11" i="17"/>
  <c r="K11" i="17"/>
  <c r="C12" i="17"/>
  <c r="D12" i="17"/>
  <c r="E12" i="17"/>
  <c r="F12" i="17"/>
  <c r="G12" i="17"/>
  <c r="H12" i="17"/>
  <c r="I12" i="17"/>
  <c r="J12" i="17"/>
  <c r="K12" i="17"/>
  <c r="C13" i="17"/>
  <c r="D13" i="17"/>
  <c r="E13" i="17"/>
  <c r="F13" i="17"/>
  <c r="G13" i="17"/>
  <c r="H13" i="17"/>
  <c r="I13" i="17"/>
  <c r="J13" i="17"/>
  <c r="K13" i="17"/>
  <c r="C14" i="17"/>
  <c r="D14" i="17"/>
  <c r="E14" i="17"/>
  <c r="F14" i="17"/>
  <c r="G14" i="17"/>
  <c r="H14" i="17"/>
  <c r="I14" i="17"/>
  <c r="J14" i="17"/>
  <c r="K14" i="17"/>
  <c r="C15" i="17"/>
  <c r="D15" i="17"/>
  <c r="E15" i="17"/>
  <c r="F15" i="17"/>
  <c r="G15" i="17"/>
  <c r="H15" i="17"/>
  <c r="I15" i="17"/>
  <c r="J15" i="17"/>
  <c r="K15" i="17"/>
  <c r="C16" i="17"/>
  <c r="D16" i="17"/>
  <c r="E16" i="17"/>
  <c r="F16" i="17"/>
  <c r="G16" i="17"/>
  <c r="H16" i="17"/>
  <c r="I16" i="17"/>
  <c r="J16" i="17"/>
  <c r="K16" i="17"/>
  <c r="C17" i="17"/>
  <c r="D17" i="17"/>
  <c r="E17" i="17"/>
  <c r="F17" i="17"/>
  <c r="G17" i="17"/>
  <c r="H17" i="17"/>
  <c r="I17" i="17"/>
  <c r="J17" i="17"/>
  <c r="K17" i="17"/>
  <c r="C18" i="17"/>
  <c r="D18" i="17"/>
  <c r="E18" i="17"/>
  <c r="F18" i="17"/>
  <c r="G18" i="17"/>
  <c r="H18" i="17"/>
  <c r="I18" i="17"/>
  <c r="J18" i="17"/>
  <c r="K18" i="17"/>
  <c r="C19" i="17"/>
  <c r="D19" i="17"/>
  <c r="E19" i="17"/>
  <c r="F19" i="17"/>
  <c r="G19" i="17"/>
  <c r="H19" i="17"/>
  <c r="I19" i="17"/>
  <c r="J19" i="17"/>
  <c r="K19" i="17"/>
  <c r="C20" i="17"/>
  <c r="D20" i="17"/>
  <c r="E20" i="17"/>
  <c r="F20" i="17"/>
  <c r="G20" i="17"/>
  <c r="H20" i="17"/>
  <c r="I20" i="17"/>
  <c r="J20" i="17"/>
  <c r="K20" i="17"/>
  <c r="C21" i="17"/>
  <c r="D21" i="17"/>
  <c r="E21" i="17"/>
  <c r="F21" i="17"/>
  <c r="G21" i="17"/>
  <c r="H21" i="17"/>
  <c r="I21" i="17"/>
  <c r="J21" i="17"/>
  <c r="K21" i="17"/>
  <c r="C22" i="17"/>
  <c r="D22" i="17"/>
  <c r="E22" i="17"/>
  <c r="F22" i="17"/>
  <c r="G22" i="17"/>
  <c r="H22" i="17"/>
  <c r="I22" i="17"/>
  <c r="J22" i="17"/>
  <c r="K22" i="17"/>
  <c r="C23" i="17"/>
  <c r="D23" i="17"/>
  <c r="E23" i="17"/>
  <c r="F23" i="17"/>
  <c r="G23" i="17"/>
  <c r="H23" i="17"/>
  <c r="I23" i="17"/>
  <c r="J23" i="17"/>
  <c r="K23" i="17"/>
  <c r="C24" i="17"/>
  <c r="D24" i="17"/>
  <c r="E24" i="17"/>
  <c r="F24" i="17"/>
  <c r="G24" i="17"/>
  <c r="H24" i="17"/>
  <c r="I24" i="17"/>
  <c r="J24" i="17"/>
  <c r="K24" i="17"/>
  <c r="C25" i="17"/>
  <c r="D25" i="17"/>
  <c r="E25" i="17"/>
  <c r="F25" i="17"/>
  <c r="G25" i="17"/>
  <c r="H25" i="17"/>
  <c r="I25" i="17"/>
  <c r="J25" i="17"/>
  <c r="K25" i="17"/>
  <c r="C26" i="17"/>
  <c r="D26" i="17"/>
  <c r="E26" i="17"/>
  <c r="F26" i="17"/>
  <c r="G26" i="17"/>
  <c r="H26" i="17"/>
  <c r="I26" i="17"/>
  <c r="J26" i="17"/>
  <c r="K26" i="17"/>
  <c r="C27" i="17"/>
  <c r="D27" i="17"/>
  <c r="E27" i="17"/>
  <c r="F27" i="17"/>
  <c r="G27" i="17"/>
  <c r="H27" i="17"/>
  <c r="I27" i="17"/>
  <c r="J27" i="17"/>
  <c r="K27" i="17"/>
  <c r="C28" i="17"/>
  <c r="D28" i="17"/>
  <c r="E28" i="17"/>
  <c r="F28" i="17"/>
  <c r="G28" i="17"/>
  <c r="H28" i="17"/>
  <c r="I28" i="17"/>
  <c r="J28" i="17"/>
  <c r="K28" i="17"/>
  <c r="C29" i="17"/>
  <c r="D29" i="17"/>
  <c r="E29" i="17"/>
  <c r="F29" i="17"/>
  <c r="G29" i="17"/>
  <c r="H29" i="17"/>
  <c r="I29" i="17"/>
  <c r="J29" i="17"/>
  <c r="K29" i="17"/>
  <c r="C30" i="17"/>
  <c r="D30" i="17"/>
  <c r="E30" i="17"/>
  <c r="F30" i="17"/>
  <c r="G30" i="17"/>
  <c r="H30" i="17"/>
  <c r="I30" i="17"/>
  <c r="J30" i="17"/>
  <c r="K30" i="17"/>
  <c r="C31" i="17"/>
  <c r="D31" i="17"/>
  <c r="E31" i="17"/>
  <c r="F31" i="17"/>
  <c r="G31" i="17"/>
  <c r="H31" i="17"/>
  <c r="I31" i="17"/>
  <c r="J31" i="17"/>
  <c r="K31" i="17"/>
  <c r="C32" i="17"/>
  <c r="D32" i="17"/>
  <c r="E32" i="17"/>
  <c r="F32" i="17"/>
  <c r="G32" i="17"/>
  <c r="H32" i="17"/>
  <c r="I32" i="17"/>
  <c r="J32" i="17"/>
  <c r="K32" i="17"/>
  <c r="C33" i="17"/>
  <c r="D33" i="17"/>
  <c r="E33" i="17"/>
  <c r="F33" i="17"/>
  <c r="G33" i="17"/>
  <c r="H33" i="17"/>
  <c r="I33" i="17"/>
  <c r="J33" i="17"/>
  <c r="K33" i="17"/>
  <c r="C34" i="17"/>
  <c r="D34" i="17"/>
  <c r="E34" i="17"/>
  <c r="F34" i="17"/>
  <c r="G34" i="17"/>
  <c r="H34" i="17"/>
  <c r="I34" i="17"/>
  <c r="J34" i="17"/>
  <c r="K34" i="17"/>
  <c r="C35" i="17"/>
  <c r="D35" i="17"/>
  <c r="E35" i="17"/>
  <c r="F35" i="17"/>
  <c r="G35" i="17"/>
  <c r="H35" i="17"/>
  <c r="I35" i="17"/>
  <c r="J35" i="17"/>
  <c r="K35" i="17"/>
  <c r="C36" i="17"/>
  <c r="D36" i="17"/>
  <c r="E36" i="17"/>
  <c r="F36" i="17"/>
  <c r="G36" i="17"/>
  <c r="H36" i="17"/>
  <c r="I36" i="17"/>
  <c r="J36" i="17"/>
  <c r="K36" i="17"/>
  <c r="C37" i="17"/>
  <c r="D37" i="17"/>
  <c r="E37" i="17"/>
  <c r="F37" i="17"/>
  <c r="G37" i="17"/>
  <c r="H37" i="17"/>
  <c r="I37" i="17"/>
  <c r="J37" i="17"/>
  <c r="K37" i="17"/>
  <c r="C38" i="17"/>
  <c r="D38" i="17"/>
  <c r="E38" i="17"/>
  <c r="F38" i="17"/>
  <c r="G38" i="17"/>
  <c r="H38" i="17"/>
  <c r="I38" i="17"/>
  <c r="J38" i="17"/>
  <c r="K38" i="17"/>
  <c r="C39" i="17"/>
  <c r="D39" i="17"/>
  <c r="E39" i="17"/>
  <c r="F39" i="17"/>
  <c r="G39" i="17"/>
  <c r="H39" i="17"/>
  <c r="I39" i="17"/>
  <c r="J39" i="17"/>
  <c r="K39" i="17"/>
  <c r="C40" i="17"/>
  <c r="D40" i="17"/>
  <c r="E40" i="17"/>
  <c r="F40" i="17"/>
  <c r="G40" i="17"/>
  <c r="H40" i="17"/>
  <c r="I40" i="17"/>
  <c r="J40" i="17"/>
  <c r="K40" i="17"/>
  <c r="C41" i="17"/>
  <c r="D41" i="17"/>
  <c r="E41" i="17"/>
  <c r="F41" i="17"/>
  <c r="G41" i="17"/>
  <c r="H41" i="17"/>
  <c r="I41" i="17"/>
  <c r="J41" i="17"/>
  <c r="K41" i="17"/>
  <c r="C42" i="17"/>
  <c r="D42" i="17"/>
  <c r="E42" i="17"/>
  <c r="F42" i="17"/>
  <c r="G42" i="17"/>
  <c r="H42" i="17"/>
  <c r="I42" i="17"/>
  <c r="J42" i="17"/>
  <c r="K42" i="17"/>
  <c r="C43" i="17"/>
  <c r="D43" i="17"/>
  <c r="E43" i="17"/>
  <c r="F43" i="17"/>
  <c r="G43" i="17"/>
  <c r="H43" i="17"/>
  <c r="I43" i="17"/>
  <c r="J43" i="17"/>
  <c r="K43" i="17"/>
  <c r="C44" i="17"/>
  <c r="D44" i="17"/>
  <c r="E44" i="17"/>
  <c r="F44" i="17"/>
  <c r="G44" i="17"/>
  <c r="H44" i="17"/>
  <c r="I44" i="17"/>
  <c r="J44" i="17"/>
  <c r="K44" i="17"/>
  <c r="C45" i="17"/>
  <c r="D45" i="17"/>
  <c r="E45" i="17"/>
  <c r="F45" i="17"/>
  <c r="G45" i="17"/>
  <c r="H45" i="17"/>
  <c r="I45" i="17"/>
  <c r="J45" i="17"/>
  <c r="K45" i="17"/>
  <c r="C46" i="17"/>
  <c r="D46" i="17"/>
  <c r="E46" i="17"/>
  <c r="F46" i="17"/>
  <c r="G46" i="17"/>
  <c r="H46" i="17"/>
  <c r="I46" i="17"/>
  <c r="J46" i="17"/>
  <c r="K46" i="17"/>
  <c r="C47" i="17"/>
  <c r="D47" i="17"/>
  <c r="E47" i="17"/>
  <c r="F47" i="17"/>
  <c r="G47" i="17"/>
  <c r="H47" i="17"/>
  <c r="I47" i="17"/>
  <c r="J47" i="17"/>
  <c r="K47" i="17"/>
  <c r="C48" i="17"/>
  <c r="D48" i="17"/>
  <c r="E48" i="17"/>
  <c r="F48" i="17"/>
  <c r="G48" i="17"/>
  <c r="H48" i="17"/>
  <c r="I48" i="17"/>
  <c r="J48" i="17"/>
  <c r="K48" i="17"/>
  <c r="C49" i="17"/>
  <c r="D49" i="17"/>
  <c r="E49" i="17"/>
  <c r="F49" i="17"/>
  <c r="G49" i="17"/>
  <c r="H49" i="17"/>
  <c r="I49" i="17"/>
  <c r="J49" i="17"/>
  <c r="K49" i="17"/>
  <c r="C50" i="17"/>
  <c r="D50" i="17"/>
  <c r="E50" i="17"/>
  <c r="F50" i="17"/>
  <c r="G50" i="17"/>
  <c r="H50" i="17"/>
  <c r="I50" i="17"/>
  <c r="J50" i="17"/>
  <c r="K50" i="17"/>
  <c r="C51" i="17"/>
  <c r="D51" i="17"/>
  <c r="E51" i="17"/>
  <c r="F51" i="17"/>
  <c r="G51" i="17"/>
  <c r="H51" i="17"/>
  <c r="I51" i="17"/>
  <c r="J51" i="17"/>
  <c r="K51" i="17"/>
  <c r="C52" i="17"/>
  <c r="D52" i="17"/>
  <c r="E52" i="17"/>
  <c r="F52" i="17"/>
  <c r="G52" i="17"/>
  <c r="H52" i="17"/>
  <c r="I52" i="17"/>
  <c r="J52" i="17"/>
  <c r="K52" i="17"/>
  <c r="C53" i="17"/>
  <c r="D53" i="17"/>
  <c r="E53" i="17"/>
  <c r="F53" i="17"/>
  <c r="G53" i="17"/>
  <c r="H53" i="17"/>
  <c r="I53" i="17"/>
  <c r="J53" i="17"/>
  <c r="K53" i="17"/>
  <c r="C54" i="17"/>
  <c r="D54" i="17"/>
  <c r="E54" i="17"/>
  <c r="F54" i="17"/>
  <c r="G54" i="17"/>
  <c r="H54" i="17"/>
  <c r="I54" i="17"/>
  <c r="J54" i="17"/>
  <c r="K54" i="17"/>
  <c r="C55" i="17"/>
  <c r="D55" i="17"/>
  <c r="E55" i="17"/>
  <c r="F55" i="17"/>
  <c r="G55" i="17"/>
  <c r="H55" i="17"/>
  <c r="I55" i="17"/>
  <c r="J55" i="17"/>
  <c r="K55" i="17"/>
  <c r="C56" i="17"/>
  <c r="D56" i="17"/>
  <c r="E56" i="17"/>
  <c r="F56" i="17"/>
  <c r="G56" i="17"/>
  <c r="H56" i="17"/>
  <c r="I56" i="17"/>
  <c r="J56" i="17"/>
  <c r="K56" i="17"/>
  <c r="C57" i="17"/>
  <c r="D57" i="17"/>
  <c r="E57" i="17"/>
  <c r="F57" i="17"/>
  <c r="G57" i="17"/>
  <c r="H57" i="17"/>
  <c r="I57" i="17"/>
  <c r="J57" i="17"/>
  <c r="K57" i="17"/>
  <c r="C58" i="17"/>
  <c r="D58" i="17"/>
  <c r="E58" i="17"/>
  <c r="F58" i="17"/>
  <c r="G58" i="17"/>
  <c r="H58" i="17"/>
  <c r="I58" i="17"/>
  <c r="J58" i="17"/>
  <c r="K58" i="17"/>
  <c r="C59" i="17"/>
  <c r="D59" i="17"/>
  <c r="E59" i="17"/>
  <c r="F59" i="17"/>
  <c r="G59" i="17"/>
  <c r="H59" i="17"/>
  <c r="I59" i="17"/>
  <c r="J59" i="17"/>
  <c r="K59" i="17"/>
  <c r="C60" i="17"/>
  <c r="D60" i="17"/>
  <c r="E60" i="17"/>
  <c r="F60" i="17"/>
  <c r="G60" i="17"/>
  <c r="H60" i="17"/>
  <c r="I60" i="17"/>
  <c r="J60" i="17"/>
  <c r="K60" i="17"/>
  <c r="C61" i="17"/>
  <c r="D61" i="17"/>
  <c r="E61" i="17"/>
  <c r="F61" i="17"/>
  <c r="G61" i="17"/>
  <c r="H61" i="17"/>
  <c r="I61" i="17"/>
  <c r="J61" i="17"/>
  <c r="K61" i="17"/>
  <c r="C62" i="17"/>
  <c r="D62" i="17"/>
  <c r="E62" i="17"/>
  <c r="F62" i="17"/>
  <c r="G62" i="17"/>
  <c r="H62" i="17"/>
  <c r="I62" i="17"/>
  <c r="J62" i="17"/>
  <c r="K62" i="17"/>
  <c r="C63" i="17"/>
  <c r="D63" i="17"/>
  <c r="E63" i="17"/>
  <c r="F63" i="17"/>
  <c r="G63" i="17"/>
  <c r="H63" i="17"/>
  <c r="I63" i="17"/>
  <c r="J63" i="17"/>
  <c r="K63" i="17"/>
  <c r="C64" i="17"/>
  <c r="D64" i="17"/>
  <c r="E64" i="17"/>
  <c r="F64" i="17"/>
  <c r="G64" i="17"/>
  <c r="H64" i="17"/>
  <c r="I64" i="17"/>
  <c r="J64" i="17"/>
  <c r="K64" i="17"/>
  <c r="C65" i="17"/>
  <c r="D65" i="17"/>
  <c r="E65" i="17"/>
  <c r="F65" i="17"/>
  <c r="G65" i="17"/>
  <c r="H65" i="17"/>
  <c r="I65" i="17"/>
  <c r="J65" i="17"/>
  <c r="K65" i="17"/>
  <c r="C66" i="17"/>
  <c r="D66" i="17"/>
  <c r="E66" i="17"/>
  <c r="F66" i="17"/>
  <c r="G66" i="17"/>
  <c r="H66" i="17"/>
  <c r="I66" i="17"/>
  <c r="J66" i="17"/>
  <c r="K66" i="17"/>
  <c r="C67" i="17"/>
  <c r="D67" i="17"/>
  <c r="E67" i="17"/>
  <c r="F67" i="17"/>
  <c r="G67" i="17"/>
  <c r="H67" i="17"/>
  <c r="I67" i="17"/>
  <c r="J67" i="17"/>
  <c r="K67" i="17"/>
  <c r="C68" i="17"/>
  <c r="D68" i="17"/>
  <c r="E68" i="17"/>
  <c r="F68" i="17"/>
  <c r="G68" i="17"/>
  <c r="H68" i="17"/>
  <c r="I68" i="17"/>
  <c r="J68" i="17"/>
  <c r="K68" i="17"/>
  <c r="C69" i="17"/>
  <c r="D69" i="17"/>
  <c r="E69" i="17"/>
  <c r="F69" i="17"/>
  <c r="G69" i="17"/>
  <c r="H69" i="17"/>
  <c r="I69" i="17"/>
  <c r="J69" i="17"/>
  <c r="K69" i="17"/>
  <c r="C70" i="17"/>
  <c r="D70" i="17"/>
  <c r="E70" i="17"/>
  <c r="F70" i="17"/>
  <c r="G70" i="17"/>
  <c r="H70" i="17"/>
  <c r="I70" i="17"/>
  <c r="J70" i="17"/>
  <c r="K70" i="17"/>
  <c r="C71" i="17"/>
  <c r="D71" i="17"/>
  <c r="E71" i="17"/>
  <c r="F71" i="17"/>
  <c r="G71" i="17"/>
  <c r="H71" i="17"/>
  <c r="I71" i="17"/>
  <c r="J71" i="17"/>
  <c r="K71" i="17"/>
  <c r="C72" i="17"/>
  <c r="D72" i="17"/>
  <c r="E72" i="17"/>
  <c r="F72" i="17"/>
  <c r="G72" i="17"/>
  <c r="H72" i="17"/>
  <c r="I72" i="17"/>
  <c r="J72" i="17"/>
  <c r="K72" i="17"/>
  <c r="C73" i="17"/>
  <c r="D73" i="17"/>
  <c r="E73" i="17"/>
  <c r="F73" i="17"/>
  <c r="G73" i="17"/>
  <c r="H73" i="17"/>
  <c r="I73" i="17"/>
  <c r="J73" i="17"/>
  <c r="K73" i="17"/>
  <c r="C74" i="17"/>
  <c r="D74" i="17"/>
  <c r="E74" i="17"/>
  <c r="F74" i="17"/>
  <c r="G74" i="17"/>
  <c r="H74" i="17"/>
  <c r="I74" i="17"/>
  <c r="J74" i="17"/>
  <c r="K74" i="17"/>
  <c r="C75" i="17"/>
  <c r="D75" i="17"/>
  <c r="E75" i="17"/>
  <c r="F75" i="17"/>
  <c r="G75" i="17"/>
  <c r="H75" i="17"/>
  <c r="I75" i="17"/>
  <c r="J75" i="17"/>
  <c r="K75" i="17"/>
  <c r="C76" i="17"/>
  <c r="D76" i="17"/>
  <c r="E76" i="17"/>
  <c r="F76" i="17"/>
  <c r="G76" i="17"/>
  <c r="H76" i="17"/>
  <c r="I76" i="17"/>
  <c r="J76" i="17"/>
  <c r="K76" i="17"/>
  <c r="C77" i="17"/>
  <c r="D77" i="17"/>
  <c r="E77" i="17"/>
  <c r="F77" i="17"/>
  <c r="G77" i="17"/>
  <c r="H77" i="17"/>
  <c r="I77" i="17"/>
  <c r="J77" i="17"/>
  <c r="K77" i="17"/>
  <c r="C78" i="17"/>
  <c r="D78" i="17"/>
  <c r="E78" i="17"/>
  <c r="F78" i="17"/>
  <c r="G78" i="17"/>
  <c r="H78" i="17"/>
  <c r="I78" i="17"/>
  <c r="J78" i="17"/>
  <c r="K78" i="17"/>
  <c r="C79" i="17"/>
  <c r="D79" i="17"/>
  <c r="E79" i="17"/>
  <c r="F79" i="17"/>
  <c r="G79" i="17"/>
  <c r="H79" i="17"/>
  <c r="I79" i="17"/>
  <c r="J79" i="17"/>
  <c r="K79" i="17"/>
  <c r="C80" i="17"/>
  <c r="D80" i="17"/>
  <c r="E80" i="17"/>
  <c r="F80" i="17"/>
  <c r="G80" i="17"/>
  <c r="H80" i="17"/>
  <c r="I80" i="17"/>
  <c r="J80" i="17"/>
  <c r="K80" i="17"/>
  <c r="C81" i="17"/>
  <c r="D81" i="17"/>
  <c r="E81" i="17"/>
  <c r="F81" i="17"/>
  <c r="G81" i="17"/>
  <c r="H81" i="17"/>
  <c r="I81" i="17"/>
  <c r="J81" i="17"/>
  <c r="K81" i="17"/>
  <c r="C82" i="17"/>
  <c r="D82" i="17"/>
  <c r="E82" i="17"/>
  <c r="F82" i="17"/>
  <c r="G82" i="17"/>
  <c r="H82" i="17"/>
  <c r="I82" i="17"/>
  <c r="J82" i="17"/>
  <c r="K82" i="17"/>
  <c r="C83" i="17"/>
  <c r="D83" i="17"/>
  <c r="E83" i="17"/>
  <c r="F83" i="17"/>
  <c r="G83" i="17"/>
  <c r="H83" i="17"/>
  <c r="I83" i="17"/>
  <c r="J83" i="17"/>
  <c r="K83" i="17"/>
  <c r="C84" i="17"/>
  <c r="D84" i="17"/>
  <c r="E84" i="17"/>
  <c r="F84" i="17"/>
  <c r="G84" i="17"/>
  <c r="H84" i="17"/>
  <c r="I84" i="17"/>
  <c r="J84" i="17"/>
  <c r="K84" i="17"/>
  <c r="C85" i="17"/>
  <c r="D85" i="17"/>
  <c r="E85" i="17"/>
  <c r="F85" i="17"/>
  <c r="G85" i="17"/>
  <c r="H85" i="17"/>
  <c r="I85" i="17"/>
  <c r="J85" i="17"/>
  <c r="K85" i="17"/>
  <c r="C86" i="17"/>
  <c r="D86" i="17"/>
  <c r="E86" i="17"/>
  <c r="F86" i="17"/>
  <c r="G86" i="17"/>
  <c r="H86" i="17"/>
  <c r="I86" i="17"/>
  <c r="J86" i="17"/>
  <c r="K86" i="17"/>
  <c r="C87" i="17"/>
  <c r="D87" i="17"/>
  <c r="E87" i="17"/>
  <c r="F87" i="17"/>
  <c r="G87" i="17"/>
  <c r="H87" i="17"/>
  <c r="I87" i="17"/>
  <c r="J87" i="17"/>
  <c r="K87" i="17"/>
  <c r="C88" i="17"/>
  <c r="D88" i="17"/>
  <c r="E88" i="17"/>
  <c r="F88" i="17"/>
  <c r="G88" i="17"/>
  <c r="H88" i="17"/>
  <c r="I88" i="17"/>
  <c r="J88" i="17"/>
  <c r="K88" i="17"/>
  <c r="C89" i="17"/>
  <c r="D89" i="17"/>
  <c r="E89" i="17"/>
  <c r="F89" i="17"/>
  <c r="G89" i="17"/>
  <c r="H89" i="17"/>
  <c r="I89" i="17"/>
  <c r="J89" i="17"/>
  <c r="K89" i="17"/>
  <c r="C90" i="17"/>
  <c r="D90" i="17"/>
  <c r="E90" i="17"/>
  <c r="F90" i="17"/>
  <c r="G90" i="17"/>
  <c r="H90" i="17"/>
  <c r="I90" i="17"/>
  <c r="J90" i="17"/>
  <c r="K90" i="17"/>
  <c r="C91" i="17"/>
  <c r="D91" i="17"/>
  <c r="E91" i="17"/>
  <c r="F91" i="17"/>
  <c r="G91" i="17"/>
  <c r="H91" i="17"/>
  <c r="I91" i="17"/>
  <c r="J91" i="17"/>
  <c r="K91" i="17"/>
  <c r="C92" i="17"/>
  <c r="D92" i="17"/>
  <c r="E92" i="17"/>
  <c r="F92" i="17"/>
  <c r="G92" i="17"/>
  <c r="H92" i="17"/>
  <c r="I92" i="17"/>
  <c r="J92" i="17"/>
  <c r="K92" i="17"/>
  <c r="C93" i="17"/>
  <c r="D93" i="17"/>
  <c r="E93" i="17"/>
  <c r="F93" i="17"/>
  <c r="G93" i="17"/>
  <c r="H93" i="17"/>
  <c r="I93" i="17"/>
  <c r="J93" i="17"/>
  <c r="K93" i="17"/>
  <c r="C94" i="17"/>
  <c r="D94" i="17"/>
  <c r="E94" i="17"/>
  <c r="F94" i="17"/>
  <c r="G94" i="17"/>
  <c r="H94" i="17"/>
  <c r="I94" i="17"/>
  <c r="J94" i="17"/>
  <c r="K94" i="17"/>
  <c r="C95" i="17"/>
  <c r="D95" i="17"/>
  <c r="E95" i="17"/>
  <c r="F95" i="17"/>
  <c r="G95" i="17"/>
  <c r="H95" i="17"/>
  <c r="I95" i="17"/>
  <c r="J95" i="17"/>
  <c r="K95" i="17"/>
  <c r="C96" i="17"/>
  <c r="D96" i="17"/>
  <c r="E96" i="17"/>
  <c r="F96" i="17"/>
  <c r="G96" i="17"/>
  <c r="H96" i="17"/>
  <c r="I96" i="17"/>
  <c r="J96" i="17"/>
  <c r="K96" i="17"/>
  <c r="C97" i="17"/>
  <c r="D97" i="17"/>
  <c r="E97" i="17"/>
  <c r="F97" i="17"/>
  <c r="G97" i="17"/>
  <c r="H97" i="17"/>
  <c r="I97" i="17"/>
  <c r="J97" i="17"/>
  <c r="K97" i="17"/>
  <c r="C98" i="17"/>
  <c r="D98" i="17"/>
  <c r="E98" i="17"/>
  <c r="F98" i="17"/>
  <c r="G98" i="17"/>
  <c r="H98" i="17"/>
  <c r="I98" i="17"/>
  <c r="J98" i="17"/>
  <c r="K98" i="17"/>
  <c r="C99" i="17"/>
  <c r="D99" i="17"/>
  <c r="E99" i="17"/>
  <c r="F99" i="17"/>
  <c r="G99" i="17"/>
  <c r="H99" i="17"/>
  <c r="I99" i="17"/>
  <c r="J99" i="17"/>
  <c r="K99" i="17"/>
  <c r="C100" i="17"/>
  <c r="D100" i="17"/>
  <c r="E100" i="17"/>
  <c r="F100" i="17"/>
  <c r="G100" i="17"/>
  <c r="H100" i="17"/>
  <c r="I100" i="17"/>
  <c r="J100" i="17"/>
  <c r="K100" i="17"/>
  <c r="C101" i="17"/>
  <c r="D101" i="17"/>
  <c r="E101" i="17"/>
  <c r="F101" i="17"/>
  <c r="G101" i="17"/>
  <c r="H101" i="17"/>
  <c r="I101" i="17"/>
  <c r="J101" i="17"/>
  <c r="K101" i="17"/>
  <c r="C102" i="17"/>
  <c r="D102" i="17"/>
  <c r="E102" i="17"/>
  <c r="F102" i="17"/>
  <c r="G102" i="17"/>
  <c r="H102" i="17"/>
  <c r="I102" i="17"/>
  <c r="J102" i="17"/>
  <c r="K102" i="17"/>
  <c r="C103" i="17"/>
  <c r="D103" i="17"/>
  <c r="E103" i="17"/>
  <c r="F103" i="17"/>
  <c r="G103" i="17"/>
  <c r="H103" i="17"/>
  <c r="I103" i="17"/>
  <c r="J103" i="17"/>
  <c r="K103" i="17"/>
  <c r="C104" i="17"/>
  <c r="D104" i="17"/>
  <c r="E104" i="17"/>
  <c r="F104" i="17"/>
  <c r="G104" i="17"/>
  <c r="H104" i="17"/>
  <c r="I104" i="17"/>
  <c r="J104" i="17"/>
  <c r="K104" i="17"/>
  <c r="C105" i="17"/>
  <c r="D105" i="17"/>
  <c r="E105" i="17"/>
  <c r="F105" i="17"/>
  <c r="G105" i="17"/>
  <c r="H105" i="17"/>
  <c r="I105" i="17"/>
  <c r="J105" i="17"/>
  <c r="K105" i="17"/>
  <c r="C106" i="17"/>
  <c r="D106" i="17"/>
  <c r="E106" i="17"/>
  <c r="F106" i="17"/>
  <c r="G106" i="17"/>
  <c r="H106" i="17"/>
  <c r="I106" i="17"/>
  <c r="J106" i="17"/>
  <c r="K106" i="17"/>
  <c r="C107" i="17"/>
  <c r="D107" i="17"/>
  <c r="E107" i="17"/>
  <c r="F107" i="17"/>
  <c r="G107" i="17"/>
  <c r="H107" i="17"/>
  <c r="I107" i="17"/>
  <c r="J107" i="17"/>
  <c r="K107" i="17"/>
  <c r="C108" i="17"/>
  <c r="D108" i="17"/>
  <c r="E108" i="17"/>
  <c r="F108" i="17"/>
  <c r="G108" i="17"/>
  <c r="H108" i="17"/>
  <c r="I108" i="17"/>
  <c r="J108" i="17"/>
  <c r="K108" i="17"/>
  <c r="C109" i="17"/>
  <c r="D109" i="17"/>
  <c r="E109" i="17"/>
  <c r="F109" i="17"/>
  <c r="G109" i="17"/>
  <c r="H109" i="17"/>
  <c r="I109" i="17"/>
  <c r="J109" i="17"/>
  <c r="K109" i="17"/>
  <c r="C110" i="17"/>
  <c r="D110" i="17"/>
  <c r="E110" i="17"/>
  <c r="F110" i="17"/>
  <c r="G110" i="17"/>
  <c r="H110" i="17"/>
  <c r="I110" i="17"/>
  <c r="J110" i="17"/>
  <c r="K110" i="17"/>
  <c r="C111" i="17"/>
  <c r="D111" i="17"/>
  <c r="E111" i="17"/>
  <c r="F111" i="17"/>
  <c r="G111" i="17"/>
  <c r="H111" i="17"/>
  <c r="I111" i="17"/>
  <c r="J111" i="17"/>
  <c r="K111" i="17"/>
  <c r="C112" i="17"/>
  <c r="D112" i="17"/>
  <c r="E112" i="17"/>
  <c r="F112" i="17"/>
  <c r="G112" i="17"/>
  <c r="H112" i="17"/>
  <c r="I112" i="17"/>
  <c r="J112" i="17"/>
  <c r="K112" i="17"/>
  <c r="C113" i="17"/>
  <c r="D113" i="17"/>
  <c r="E113" i="17"/>
  <c r="F113" i="17"/>
  <c r="G113" i="17"/>
  <c r="H113" i="17"/>
  <c r="I113" i="17"/>
  <c r="J113" i="17"/>
  <c r="K113" i="17"/>
  <c r="C114" i="17"/>
  <c r="D114" i="17"/>
  <c r="E114" i="17"/>
  <c r="F114" i="17"/>
  <c r="G114" i="17"/>
  <c r="H114" i="17"/>
  <c r="I114" i="17"/>
  <c r="J114" i="17"/>
  <c r="K114" i="17"/>
  <c r="C115" i="17"/>
  <c r="D115" i="17"/>
  <c r="E115" i="17"/>
  <c r="F115" i="17"/>
  <c r="G115" i="17"/>
  <c r="H115" i="17"/>
  <c r="I115" i="17"/>
  <c r="J115" i="17"/>
  <c r="K115" i="17"/>
  <c r="C116" i="17"/>
  <c r="D116" i="17"/>
  <c r="E116" i="17"/>
  <c r="F116" i="17"/>
  <c r="G116" i="17"/>
  <c r="H116" i="17"/>
  <c r="I116" i="17"/>
  <c r="J116" i="17"/>
  <c r="K116" i="17"/>
  <c r="C117" i="17"/>
  <c r="D117" i="17"/>
  <c r="E117" i="17"/>
  <c r="F117" i="17"/>
  <c r="G117" i="17"/>
  <c r="H117" i="17"/>
  <c r="I117" i="17"/>
  <c r="J117" i="17"/>
  <c r="K117" i="17"/>
  <c r="C118" i="17"/>
  <c r="D118" i="17"/>
  <c r="E118" i="17"/>
  <c r="F118" i="17"/>
  <c r="G118" i="17"/>
  <c r="H118" i="17"/>
  <c r="I118" i="17"/>
  <c r="J118" i="17"/>
  <c r="K118" i="17"/>
  <c r="C119" i="17"/>
  <c r="D119" i="17"/>
  <c r="E119" i="17"/>
  <c r="F119" i="17"/>
  <c r="G119" i="17"/>
  <c r="H119" i="17"/>
  <c r="I119" i="17"/>
  <c r="J119" i="17"/>
  <c r="K119" i="17"/>
  <c r="C120" i="17"/>
  <c r="D120" i="17"/>
  <c r="E120" i="17"/>
  <c r="F120" i="17"/>
  <c r="G120" i="17"/>
  <c r="H120" i="17"/>
  <c r="I120" i="17"/>
  <c r="J120" i="17"/>
  <c r="K120" i="17"/>
  <c r="C121" i="17"/>
  <c r="D121" i="17"/>
  <c r="E121" i="17"/>
  <c r="F121" i="17"/>
  <c r="G121" i="17"/>
  <c r="H121" i="17"/>
  <c r="I121" i="17"/>
  <c r="J121" i="17"/>
  <c r="K121" i="17"/>
  <c r="C122" i="17"/>
  <c r="D122" i="17"/>
  <c r="E122" i="17"/>
  <c r="F122" i="17"/>
  <c r="G122" i="17"/>
  <c r="H122" i="17"/>
  <c r="I122" i="17"/>
  <c r="J122" i="17"/>
  <c r="K122" i="17"/>
  <c r="C123" i="17"/>
  <c r="D123" i="17"/>
  <c r="E123" i="17"/>
  <c r="F123" i="17"/>
  <c r="G123" i="17"/>
  <c r="H123" i="17"/>
  <c r="I123" i="17"/>
  <c r="J123" i="17"/>
  <c r="K123" i="17"/>
  <c r="C124" i="17"/>
  <c r="D124" i="17"/>
  <c r="E124" i="17"/>
  <c r="F124" i="17"/>
  <c r="G124" i="17"/>
  <c r="H124" i="17"/>
  <c r="I124" i="17"/>
  <c r="J124" i="17"/>
  <c r="K124" i="17"/>
  <c r="C125" i="17"/>
  <c r="D125" i="17"/>
  <c r="E125" i="17"/>
  <c r="F125" i="17"/>
  <c r="G125" i="17"/>
  <c r="H125" i="17"/>
  <c r="I125" i="17"/>
  <c r="J125" i="17"/>
  <c r="K125" i="17"/>
  <c r="C126" i="17"/>
  <c r="D126" i="17"/>
  <c r="E126" i="17"/>
  <c r="F126" i="17"/>
  <c r="G126" i="17"/>
  <c r="H126" i="17"/>
  <c r="I126" i="17"/>
  <c r="J126" i="17"/>
  <c r="K126" i="17"/>
  <c r="C127" i="17"/>
  <c r="D127" i="17"/>
  <c r="E127" i="17"/>
  <c r="F127" i="17"/>
  <c r="G127" i="17"/>
  <c r="H127" i="17"/>
  <c r="I127" i="17"/>
  <c r="J127" i="17"/>
  <c r="K127" i="17"/>
  <c r="C128" i="17"/>
  <c r="D128" i="17"/>
  <c r="E128" i="17"/>
  <c r="F128" i="17"/>
  <c r="G128" i="17"/>
  <c r="H128" i="17"/>
  <c r="I128" i="17"/>
  <c r="J128" i="17"/>
  <c r="K128" i="17"/>
  <c r="C129" i="17"/>
  <c r="D129" i="17"/>
  <c r="E129" i="17"/>
  <c r="F129" i="17"/>
  <c r="G129" i="17"/>
  <c r="H129" i="17"/>
  <c r="I129" i="17"/>
  <c r="J129" i="17"/>
  <c r="K129" i="17"/>
  <c r="C130" i="17"/>
  <c r="D130" i="17"/>
  <c r="E130" i="17"/>
  <c r="F130" i="17"/>
  <c r="G130" i="17"/>
  <c r="H130" i="17"/>
  <c r="I130" i="17"/>
  <c r="J130" i="17"/>
  <c r="K130" i="17"/>
  <c r="C131" i="17"/>
  <c r="D131" i="17"/>
  <c r="E131" i="17"/>
  <c r="F131" i="17"/>
  <c r="G131" i="17"/>
  <c r="H131" i="17"/>
  <c r="I131" i="17"/>
  <c r="J131" i="17"/>
  <c r="K131" i="17"/>
  <c r="C132" i="17"/>
  <c r="D132" i="17"/>
  <c r="E132" i="17"/>
  <c r="F132" i="17"/>
  <c r="G132" i="17"/>
  <c r="H132" i="17"/>
  <c r="I132" i="17"/>
  <c r="J132" i="17"/>
  <c r="K132" i="17"/>
  <c r="C133" i="17"/>
  <c r="D133" i="17"/>
  <c r="E133" i="17"/>
  <c r="F133" i="17"/>
  <c r="G133" i="17"/>
  <c r="H133" i="17"/>
  <c r="I133" i="17"/>
  <c r="J133" i="17"/>
  <c r="K133" i="17"/>
  <c r="C134" i="17"/>
  <c r="D134" i="17"/>
  <c r="E134" i="17"/>
  <c r="F134" i="17"/>
  <c r="G134" i="17"/>
  <c r="H134" i="17"/>
  <c r="I134" i="17"/>
  <c r="J134" i="17"/>
  <c r="K134" i="17"/>
  <c r="C135" i="17"/>
  <c r="D135" i="17"/>
  <c r="E135" i="17"/>
  <c r="F135" i="17"/>
  <c r="G135" i="17"/>
  <c r="H135" i="17"/>
  <c r="I135" i="17"/>
  <c r="J135" i="17"/>
  <c r="K135" i="17"/>
  <c r="C136" i="17"/>
  <c r="D136" i="17"/>
  <c r="E136" i="17"/>
  <c r="F136" i="17"/>
  <c r="G136" i="17"/>
  <c r="H136" i="17"/>
  <c r="I136" i="17"/>
  <c r="J136" i="17"/>
  <c r="K136" i="17"/>
  <c r="C137" i="17"/>
  <c r="D137" i="17"/>
  <c r="E137" i="17"/>
  <c r="F137" i="17"/>
  <c r="G137" i="17"/>
  <c r="H137" i="17"/>
  <c r="I137" i="17"/>
  <c r="J137" i="17"/>
  <c r="K137" i="17"/>
  <c r="C138" i="17"/>
  <c r="D138" i="17"/>
  <c r="E138" i="17"/>
  <c r="F138" i="17"/>
  <c r="G138" i="17"/>
  <c r="H138" i="17"/>
  <c r="I138" i="17"/>
  <c r="J138" i="17"/>
  <c r="K138" i="17"/>
  <c r="C139" i="17"/>
  <c r="D139" i="17"/>
  <c r="E139" i="17"/>
  <c r="F139" i="17"/>
  <c r="G139" i="17"/>
  <c r="H139" i="17"/>
  <c r="I139" i="17"/>
  <c r="J139" i="17"/>
  <c r="K139" i="17"/>
  <c r="C140" i="17"/>
  <c r="D140" i="17"/>
  <c r="E140" i="17"/>
  <c r="F140" i="17"/>
  <c r="G140" i="17"/>
  <c r="H140" i="17"/>
  <c r="I140" i="17"/>
  <c r="J140" i="17"/>
  <c r="K140" i="17"/>
  <c r="C141" i="17"/>
  <c r="D141" i="17"/>
  <c r="E141" i="17"/>
  <c r="F141" i="17"/>
  <c r="G141" i="17"/>
  <c r="H141" i="17"/>
  <c r="I141" i="17"/>
  <c r="J141" i="17"/>
  <c r="K141" i="17"/>
  <c r="C142" i="17"/>
  <c r="D142" i="17"/>
  <c r="E142" i="17"/>
  <c r="F142" i="17"/>
  <c r="G142" i="17"/>
  <c r="H142" i="17"/>
  <c r="I142" i="17"/>
  <c r="J142" i="17"/>
  <c r="K142" i="17"/>
  <c r="C143" i="17"/>
  <c r="D143" i="17"/>
  <c r="E143" i="17"/>
  <c r="F143" i="17"/>
  <c r="G143" i="17"/>
  <c r="H143" i="17"/>
  <c r="I143" i="17"/>
  <c r="J143" i="17"/>
  <c r="K143" i="17"/>
  <c r="C144" i="17"/>
  <c r="D144" i="17"/>
  <c r="E144" i="17"/>
  <c r="F144" i="17"/>
  <c r="G144" i="17"/>
  <c r="H144" i="17"/>
  <c r="I144" i="17"/>
  <c r="J144" i="17"/>
  <c r="K144" i="17"/>
  <c r="C145" i="17"/>
  <c r="D145" i="17"/>
  <c r="E145" i="17"/>
  <c r="F145" i="17"/>
  <c r="G145" i="17"/>
  <c r="H145" i="17"/>
  <c r="I145" i="17"/>
  <c r="J145" i="17"/>
  <c r="K145" i="17"/>
  <c r="C146" i="17"/>
  <c r="D146" i="17"/>
  <c r="E146" i="17"/>
  <c r="F146" i="17"/>
  <c r="G146" i="17"/>
  <c r="H146" i="17"/>
  <c r="I146" i="17"/>
  <c r="J146" i="17"/>
  <c r="K146" i="17"/>
  <c r="C147" i="17"/>
  <c r="D147" i="17"/>
  <c r="E147" i="17"/>
  <c r="F147" i="17"/>
  <c r="G147" i="17"/>
  <c r="H147" i="17"/>
  <c r="I147" i="17"/>
  <c r="J147" i="17"/>
  <c r="K147" i="17"/>
  <c r="C148" i="17"/>
  <c r="D148" i="17"/>
  <c r="E148" i="17"/>
  <c r="F148" i="17"/>
  <c r="G148" i="17"/>
  <c r="H148" i="17"/>
  <c r="I148" i="17"/>
  <c r="J148" i="17"/>
  <c r="K148" i="17"/>
  <c r="C149" i="17"/>
  <c r="D149" i="17"/>
  <c r="E149" i="17"/>
  <c r="F149" i="17"/>
  <c r="G149" i="17"/>
  <c r="H149" i="17"/>
  <c r="I149" i="17"/>
  <c r="J149" i="17"/>
  <c r="K149" i="17"/>
  <c r="C150" i="17"/>
  <c r="D150" i="17"/>
  <c r="E150" i="17"/>
  <c r="F150" i="17"/>
  <c r="G150" i="17"/>
  <c r="H150" i="17"/>
  <c r="I150" i="17"/>
  <c r="J150" i="17"/>
  <c r="K150" i="17"/>
  <c r="C151" i="17"/>
  <c r="D151" i="17"/>
  <c r="E151" i="17"/>
  <c r="F151" i="17"/>
  <c r="G151" i="17"/>
  <c r="H151" i="17"/>
  <c r="I151" i="17"/>
  <c r="J151" i="17"/>
  <c r="K151" i="17"/>
  <c r="C152" i="17"/>
  <c r="D152" i="17"/>
  <c r="E152" i="17"/>
  <c r="F152" i="17"/>
  <c r="G152" i="17"/>
  <c r="H152" i="17"/>
  <c r="I152" i="17"/>
  <c r="J152" i="17"/>
  <c r="K152" i="17"/>
  <c r="C153" i="17"/>
  <c r="D153" i="17"/>
  <c r="E153" i="17"/>
  <c r="F153" i="17"/>
  <c r="G153" i="17"/>
  <c r="H153" i="17"/>
  <c r="I153" i="17"/>
  <c r="J153" i="17"/>
  <c r="K153" i="17"/>
  <c r="C154" i="17"/>
  <c r="D154" i="17"/>
  <c r="E154" i="17"/>
  <c r="F154" i="17"/>
  <c r="G154" i="17"/>
  <c r="H154" i="17"/>
  <c r="I154" i="17"/>
  <c r="J154" i="17"/>
  <c r="K154" i="17"/>
  <c r="C155" i="17"/>
  <c r="D155" i="17"/>
  <c r="E155" i="17"/>
  <c r="F155" i="17"/>
  <c r="G155" i="17"/>
  <c r="H155" i="17"/>
  <c r="I155" i="17"/>
  <c r="J155" i="17"/>
  <c r="K155" i="17"/>
  <c r="C156" i="17"/>
  <c r="D156" i="17"/>
  <c r="E156" i="17"/>
  <c r="F156" i="17"/>
  <c r="G156" i="17"/>
  <c r="H156" i="17"/>
  <c r="I156" i="17"/>
  <c r="J156" i="17"/>
  <c r="K156" i="17"/>
  <c r="C157" i="17"/>
  <c r="D157" i="17"/>
  <c r="E157" i="17"/>
  <c r="F157" i="17"/>
  <c r="G157" i="17"/>
  <c r="H157" i="17"/>
  <c r="I157" i="17"/>
  <c r="J157" i="17"/>
  <c r="K157" i="17"/>
  <c r="C158" i="17"/>
  <c r="D158" i="17"/>
  <c r="E158" i="17"/>
  <c r="F158" i="17"/>
  <c r="G158" i="17"/>
  <c r="H158" i="17"/>
  <c r="I158" i="17"/>
  <c r="J158" i="17"/>
  <c r="K158" i="17"/>
  <c r="C159" i="17"/>
  <c r="D159" i="17"/>
  <c r="E159" i="17"/>
  <c r="F159" i="17"/>
  <c r="G159" i="17"/>
  <c r="H159" i="17"/>
  <c r="I159" i="17"/>
  <c r="J159" i="17"/>
  <c r="K159" i="17"/>
  <c r="C160" i="17"/>
  <c r="D160" i="17"/>
  <c r="E160" i="17"/>
  <c r="F160" i="17"/>
  <c r="G160" i="17"/>
  <c r="H160" i="17"/>
  <c r="I160" i="17"/>
  <c r="J160" i="17"/>
  <c r="K160" i="17"/>
  <c r="C161" i="17"/>
  <c r="D161" i="17"/>
  <c r="E161" i="17"/>
  <c r="F161" i="17"/>
  <c r="G161" i="17"/>
  <c r="H161" i="17"/>
  <c r="I161" i="17"/>
  <c r="J161" i="17"/>
  <c r="K161" i="17"/>
  <c r="C162" i="17"/>
  <c r="D162" i="17"/>
  <c r="E162" i="17"/>
  <c r="F162" i="17"/>
  <c r="G162" i="17"/>
  <c r="H162" i="17"/>
  <c r="I162" i="17"/>
  <c r="J162" i="17"/>
  <c r="K162" i="17"/>
  <c r="C163" i="17"/>
  <c r="D163" i="17"/>
  <c r="E163" i="17"/>
  <c r="F163" i="17"/>
  <c r="G163" i="17"/>
  <c r="H163" i="17"/>
  <c r="I163" i="17"/>
  <c r="J163" i="17"/>
  <c r="K163" i="17"/>
  <c r="C164" i="17"/>
  <c r="D164" i="17"/>
  <c r="E164" i="17"/>
  <c r="F164" i="17"/>
  <c r="G164" i="17"/>
  <c r="H164" i="17"/>
  <c r="I164" i="17"/>
  <c r="J164" i="17"/>
  <c r="K164" i="17"/>
  <c r="C165" i="17"/>
  <c r="D165" i="17"/>
  <c r="E165" i="17"/>
  <c r="F165" i="17"/>
  <c r="G165" i="17"/>
  <c r="H165" i="17"/>
  <c r="I165" i="17"/>
  <c r="J165" i="17"/>
  <c r="K165" i="17"/>
  <c r="C166" i="17"/>
  <c r="D166" i="17"/>
  <c r="E166" i="17"/>
  <c r="F166" i="17"/>
  <c r="G166" i="17"/>
  <c r="H166" i="17"/>
  <c r="I166" i="17"/>
  <c r="J166" i="17"/>
  <c r="K166" i="17"/>
  <c r="C167" i="17"/>
  <c r="D167" i="17"/>
  <c r="E167" i="17"/>
  <c r="F167" i="17"/>
  <c r="G167" i="17"/>
  <c r="H167" i="17"/>
  <c r="I167" i="17"/>
  <c r="J167" i="17"/>
  <c r="K167" i="17"/>
  <c r="C168" i="17"/>
  <c r="D168" i="17"/>
  <c r="E168" i="17"/>
  <c r="F168" i="17"/>
  <c r="G168" i="17"/>
  <c r="H168" i="17"/>
  <c r="I168" i="17"/>
  <c r="J168" i="17"/>
  <c r="K168" i="17"/>
  <c r="C169" i="17"/>
  <c r="D169" i="17"/>
  <c r="E169" i="17"/>
  <c r="F169" i="17"/>
  <c r="G169" i="17"/>
  <c r="H169" i="17"/>
  <c r="I169" i="17"/>
  <c r="J169" i="17"/>
  <c r="K169" i="17"/>
  <c r="C170" i="17"/>
  <c r="D170" i="17"/>
  <c r="E170" i="17"/>
  <c r="F170" i="17"/>
  <c r="G170" i="17"/>
  <c r="H170" i="17"/>
  <c r="I170" i="17"/>
  <c r="J170" i="17"/>
  <c r="K170" i="17"/>
  <c r="C171" i="17"/>
  <c r="D171" i="17"/>
  <c r="E171" i="17"/>
  <c r="F171" i="17"/>
  <c r="G171" i="17"/>
  <c r="H171" i="17"/>
  <c r="I171" i="17"/>
  <c r="J171" i="17"/>
  <c r="K171" i="17"/>
  <c r="C172" i="17"/>
  <c r="D172" i="17"/>
  <c r="E172" i="17"/>
  <c r="F172" i="17"/>
  <c r="G172" i="17"/>
  <c r="H172" i="17"/>
  <c r="I172" i="17"/>
  <c r="J172" i="17"/>
  <c r="K172" i="17"/>
  <c r="C173" i="17"/>
  <c r="D173" i="17"/>
  <c r="E173" i="17"/>
  <c r="F173" i="17"/>
  <c r="G173" i="17"/>
  <c r="H173" i="17"/>
  <c r="I173" i="17"/>
  <c r="J173" i="17"/>
  <c r="K173" i="17"/>
  <c r="C174" i="17"/>
  <c r="D174" i="17"/>
  <c r="E174" i="17"/>
  <c r="F174" i="17"/>
  <c r="G174" i="17"/>
  <c r="H174" i="17"/>
  <c r="I174" i="17"/>
  <c r="J174" i="17"/>
  <c r="K174" i="17"/>
  <c r="C175" i="17"/>
  <c r="D175" i="17"/>
  <c r="E175" i="17"/>
  <c r="F175" i="17"/>
  <c r="G175" i="17"/>
  <c r="H175" i="17"/>
  <c r="I175" i="17"/>
  <c r="J175" i="17"/>
  <c r="K175" i="17"/>
  <c r="C176" i="17"/>
  <c r="D176" i="17"/>
  <c r="E176" i="17"/>
  <c r="F176" i="17"/>
  <c r="G176" i="17"/>
  <c r="H176" i="17"/>
  <c r="I176" i="17"/>
  <c r="J176" i="17"/>
  <c r="K176" i="17"/>
  <c r="C177" i="17"/>
  <c r="D177" i="17"/>
  <c r="E177" i="17"/>
  <c r="F177" i="17"/>
  <c r="G177" i="17"/>
  <c r="H177" i="17"/>
  <c r="I177" i="17"/>
  <c r="J177" i="17"/>
  <c r="K177" i="17"/>
  <c r="C178" i="17"/>
  <c r="D178" i="17"/>
  <c r="E178" i="17"/>
  <c r="F178" i="17"/>
  <c r="G178" i="17"/>
  <c r="H178" i="17"/>
  <c r="I178" i="17"/>
  <c r="J178" i="17"/>
  <c r="K178" i="17"/>
  <c r="C179" i="17"/>
  <c r="D179" i="17"/>
  <c r="E179" i="17"/>
  <c r="F179" i="17"/>
  <c r="G179" i="17"/>
  <c r="H179" i="17"/>
  <c r="I179" i="17"/>
  <c r="J179" i="17"/>
  <c r="K179" i="17"/>
  <c r="C180" i="17"/>
  <c r="D180" i="17"/>
  <c r="E180" i="17"/>
  <c r="F180" i="17"/>
  <c r="G180" i="17"/>
  <c r="H180" i="17"/>
  <c r="I180" i="17"/>
  <c r="J180" i="17"/>
  <c r="K180" i="17"/>
  <c r="C181" i="17"/>
  <c r="D181" i="17"/>
  <c r="E181" i="17"/>
  <c r="F181" i="17"/>
  <c r="G181" i="17"/>
  <c r="H181" i="17"/>
  <c r="I181" i="17"/>
  <c r="J181" i="17"/>
  <c r="K181" i="17"/>
  <c r="C182" i="17"/>
  <c r="D182" i="17"/>
  <c r="E182" i="17"/>
  <c r="F182" i="17"/>
  <c r="G182" i="17"/>
  <c r="H182" i="17"/>
  <c r="I182" i="17"/>
  <c r="J182" i="17"/>
  <c r="K182" i="17"/>
  <c r="C183" i="17"/>
  <c r="D183" i="17"/>
  <c r="E183" i="17"/>
  <c r="F183" i="17"/>
  <c r="G183" i="17"/>
  <c r="H183" i="17"/>
  <c r="I183" i="17"/>
  <c r="J183" i="17"/>
  <c r="K183" i="17"/>
  <c r="C184" i="17"/>
  <c r="D184" i="17"/>
  <c r="E184" i="17"/>
  <c r="F184" i="17"/>
  <c r="G184" i="17"/>
  <c r="H184" i="17"/>
  <c r="I184" i="17"/>
  <c r="J184" i="17"/>
  <c r="K184" i="17"/>
  <c r="C185" i="17"/>
  <c r="D185" i="17"/>
  <c r="E185" i="17"/>
  <c r="F185" i="17"/>
  <c r="G185" i="17"/>
  <c r="H185" i="17"/>
  <c r="I185" i="17"/>
  <c r="J185" i="17"/>
  <c r="K185" i="17"/>
  <c r="C186" i="17"/>
  <c r="D186" i="17"/>
  <c r="E186" i="17"/>
  <c r="F186" i="17"/>
  <c r="G186" i="17"/>
  <c r="H186" i="17"/>
  <c r="I186" i="17"/>
  <c r="J186" i="17"/>
  <c r="K186" i="17"/>
  <c r="C187" i="17"/>
  <c r="D187" i="17"/>
  <c r="E187" i="17"/>
  <c r="F187" i="17"/>
  <c r="G187" i="17"/>
  <c r="H187" i="17"/>
  <c r="I187" i="17"/>
  <c r="J187" i="17"/>
  <c r="K187" i="17"/>
  <c r="C188" i="17"/>
  <c r="D188" i="17"/>
  <c r="E188" i="17"/>
  <c r="F188" i="17"/>
  <c r="G188" i="17"/>
  <c r="H188" i="17"/>
  <c r="I188" i="17"/>
  <c r="J188" i="17"/>
  <c r="K188" i="17"/>
  <c r="C189" i="17"/>
  <c r="D189" i="17"/>
  <c r="E189" i="17"/>
  <c r="F189" i="17"/>
  <c r="G189" i="17"/>
  <c r="H189" i="17"/>
  <c r="I189" i="17"/>
  <c r="J189" i="17"/>
  <c r="K189" i="17"/>
  <c r="C190" i="17"/>
  <c r="D190" i="17"/>
  <c r="E190" i="17"/>
  <c r="F190" i="17"/>
  <c r="G190" i="17"/>
  <c r="H190" i="17"/>
  <c r="I190" i="17"/>
  <c r="J190" i="17"/>
  <c r="K190" i="17"/>
  <c r="C191" i="17"/>
  <c r="D191" i="17"/>
  <c r="E191" i="17"/>
  <c r="F191" i="17"/>
  <c r="G191" i="17"/>
  <c r="H191" i="17"/>
  <c r="I191" i="17"/>
  <c r="J191" i="17"/>
  <c r="K191" i="17"/>
  <c r="C192" i="17"/>
  <c r="D192" i="17"/>
  <c r="E192" i="17"/>
  <c r="F192" i="17"/>
  <c r="G192" i="17"/>
  <c r="H192" i="17"/>
  <c r="I192" i="17"/>
  <c r="J192" i="17"/>
  <c r="K192" i="17"/>
  <c r="C193" i="17"/>
  <c r="D193" i="17"/>
  <c r="E193" i="17"/>
  <c r="F193" i="17"/>
  <c r="G193" i="17"/>
  <c r="H193" i="17"/>
  <c r="I193" i="17"/>
  <c r="J193" i="17"/>
  <c r="K193" i="17"/>
  <c r="C194" i="17"/>
  <c r="D194" i="17"/>
  <c r="E194" i="17"/>
  <c r="F194" i="17"/>
  <c r="G194" i="17"/>
  <c r="H194" i="17"/>
  <c r="I194" i="17"/>
  <c r="J194" i="17"/>
  <c r="K194" i="17"/>
  <c r="C195" i="17"/>
  <c r="D195" i="17"/>
  <c r="E195" i="17"/>
  <c r="F195" i="17"/>
  <c r="G195" i="17"/>
  <c r="H195" i="17"/>
  <c r="I195" i="17"/>
  <c r="J195" i="17"/>
  <c r="K195" i="17"/>
  <c r="C196" i="17"/>
  <c r="D196" i="17"/>
  <c r="E196" i="17"/>
  <c r="F196" i="17"/>
  <c r="G196" i="17"/>
  <c r="H196" i="17"/>
  <c r="I196" i="17"/>
  <c r="J196" i="17"/>
  <c r="K196" i="17"/>
  <c r="C197" i="17"/>
  <c r="D197" i="17"/>
  <c r="E197" i="17"/>
  <c r="F197" i="17"/>
  <c r="G197" i="17"/>
  <c r="H197" i="17"/>
  <c r="I197" i="17"/>
  <c r="J197" i="17"/>
  <c r="K197" i="17"/>
  <c r="C198" i="17"/>
  <c r="D198" i="17"/>
  <c r="E198" i="17"/>
  <c r="F198" i="17"/>
  <c r="G198" i="17"/>
  <c r="H198" i="17"/>
  <c r="I198" i="17"/>
  <c r="J198" i="17"/>
  <c r="K198" i="17"/>
  <c r="C199" i="17"/>
  <c r="D199" i="17"/>
  <c r="E199" i="17"/>
  <c r="F199" i="17"/>
  <c r="G199" i="17"/>
  <c r="H199" i="17"/>
  <c r="I199" i="17"/>
  <c r="J199" i="17"/>
  <c r="K199" i="17"/>
  <c r="C200" i="17"/>
  <c r="D200" i="17"/>
  <c r="E200" i="17"/>
  <c r="F200" i="17"/>
  <c r="G200" i="17"/>
  <c r="H200" i="17"/>
  <c r="I200" i="17"/>
  <c r="J200" i="17"/>
  <c r="K200" i="17"/>
  <c r="C201" i="17"/>
  <c r="D201" i="17"/>
  <c r="E201" i="17"/>
  <c r="F201" i="17"/>
  <c r="G201" i="17"/>
  <c r="H201" i="17"/>
  <c r="I201" i="17"/>
  <c r="J201" i="17"/>
  <c r="K201" i="17"/>
  <c r="C202" i="17"/>
  <c r="D202" i="17"/>
  <c r="E202" i="17"/>
  <c r="F202" i="17"/>
  <c r="G202" i="17"/>
  <c r="H202" i="17"/>
  <c r="I202" i="17"/>
  <c r="J202" i="17"/>
  <c r="K202" i="17"/>
  <c r="C203" i="17"/>
  <c r="D203" i="17"/>
  <c r="E203" i="17"/>
  <c r="F203" i="17"/>
  <c r="G203" i="17"/>
  <c r="H203" i="17"/>
  <c r="I203" i="17"/>
  <c r="J203" i="17"/>
  <c r="K203" i="17"/>
  <c r="C204" i="17"/>
  <c r="D204" i="17"/>
  <c r="E204" i="17"/>
  <c r="F204" i="17"/>
  <c r="G204" i="17"/>
  <c r="H204" i="17"/>
  <c r="I204" i="17"/>
  <c r="J204" i="17"/>
  <c r="K204" i="17"/>
  <c r="C205" i="17"/>
  <c r="D205" i="17"/>
  <c r="E205" i="17"/>
  <c r="F205" i="17"/>
  <c r="G205" i="17"/>
  <c r="H205" i="17"/>
  <c r="I205" i="17"/>
  <c r="J205" i="17"/>
  <c r="K205" i="17"/>
  <c r="C206" i="17"/>
  <c r="D206" i="17"/>
  <c r="E206" i="17"/>
  <c r="F206" i="17"/>
  <c r="G206" i="17"/>
  <c r="H206" i="17"/>
  <c r="I206" i="17"/>
  <c r="J206" i="17"/>
  <c r="K206" i="17"/>
  <c r="C207" i="17"/>
  <c r="D207" i="17"/>
  <c r="E207" i="17"/>
  <c r="F207" i="17"/>
  <c r="G207" i="17"/>
  <c r="H207" i="17"/>
  <c r="I207" i="17"/>
  <c r="J207" i="17"/>
  <c r="K207" i="17"/>
  <c r="C208" i="17"/>
  <c r="D208" i="17"/>
  <c r="E208" i="17"/>
  <c r="F208" i="17"/>
  <c r="G208" i="17"/>
  <c r="H208" i="17"/>
  <c r="I208" i="17"/>
  <c r="J208" i="17"/>
  <c r="K208" i="17"/>
  <c r="C209" i="17"/>
  <c r="D209" i="17"/>
  <c r="E209" i="17"/>
  <c r="F209" i="17"/>
  <c r="G209" i="17"/>
  <c r="H209" i="17"/>
  <c r="I209" i="17"/>
  <c r="J209" i="17"/>
  <c r="K209" i="17"/>
  <c r="C210" i="17"/>
  <c r="D210" i="17"/>
  <c r="E210" i="17"/>
  <c r="F210" i="17"/>
  <c r="G210" i="17"/>
  <c r="H210" i="17"/>
  <c r="I210" i="17"/>
  <c r="J210" i="17"/>
  <c r="K210" i="17"/>
  <c r="C211" i="17"/>
  <c r="D211" i="17"/>
  <c r="E211" i="17"/>
  <c r="F211" i="17"/>
  <c r="G211" i="17"/>
  <c r="H211" i="17"/>
  <c r="I211" i="17"/>
  <c r="J211" i="17"/>
  <c r="K211" i="17"/>
  <c r="C212" i="17"/>
  <c r="D212" i="17"/>
  <c r="E212" i="17"/>
  <c r="F212" i="17"/>
  <c r="G212" i="17"/>
  <c r="H212" i="17"/>
  <c r="I212" i="17"/>
  <c r="J212" i="17"/>
  <c r="K212" i="17"/>
  <c r="C213" i="17"/>
  <c r="D213" i="17"/>
  <c r="E213" i="17"/>
  <c r="F213" i="17"/>
  <c r="G213" i="17"/>
  <c r="H213" i="17"/>
  <c r="I213" i="17"/>
  <c r="J213" i="17"/>
  <c r="K213" i="17"/>
  <c r="C214" i="17"/>
  <c r="D214" i="17"/>
  <c r="E214" i="17"/>
  <c r="F214" i="17"/>
  <c r="G214" i="17"/>
  <c r="H214" i="17"/>
  <c r="I214" i="17"/>
  <c r="J214" i="17"/>
  <c r="K214" i="17"/>
  <c r="C215" i="17"/>
  <c r="D215" i="17"/>
  <c r="E215" i="17"/>
  <c r="F215" i="17"/>
  <c r="G215" i="17"/>
  <c r="H215" i="17"/>
  <c r="I215" i="17"/>
  <c r="J215" i="17"/>
  <c r="K215" i="17"/>
  <c r="C216" i="17"/>
  <c r="D216" i="17"/>
  <c r="E216" i="17"/>
  <c r="F216" i="17"/>
  <c r="G216" i="17"/>
  <c r="H216" i="17"/>
  <c r="I216" i="17"/>
  <c r="J216" i="17"/>
  <c r="K216" i="17"/>
  <c r="C217" i="17"/>
  <c r="D217" i="17"/>
  <c r="E217" i="17"/>
  <c r="F217" i="17"/>
  <c r="G217" i="17"/>
  <c r="H217" i="17"/>
  <c r="I217" i="17"/>
  <c r="J217" i="17"/>
  <c r="K217" i="17"/>
  <c r="B220" i="3" l="1"/>
  <c r="A49" i="15" s="1"/>
  <c r="A49" i="16" s="1"/>
  <c r="A220" i="3"/>
  <c r="B52" i="3"/>
  <c r="A52" i="3"/>
  <c r="B108" i="3"/>
  <c r="A108" i="3"/>
  <c r="B164" i="3"/>
  <c r="A164" i="3"/>
  <c r="B192" i="3"/>
  <c r="A192" i="3"/>
  <c r="B24" i="3"/>
  <c r="A24" i="3"/>
  <c r="A80" i="3"/>
  <c r="B80" i="3"/>
  <c r="A136" i="3"/>
  <c r="B136" i="3"/>
  <c r="A24" i="17" l="1"/>
  <c r="A24" i="14"/>
  <c r="A24" i="13"/>
  <c r="A136" i="17"/>
  <c r="A136" i="14"/>
  <c r="A136" i="13"/>
  <c r="A192" i="17"/>
  <c r="A192" i="14"/>
  <c r="A192" i="13"/>
  <c r="B136" i="17"/>
  <c r="A31" i="15"/>
  <c r="A31" i="16" s="1"/>
  <c r="A43" i="15"/>
  <c r="B192" i="17"/>
  <c r="A164" i="17"/>
  <c r="A164" i="14"/>
  <c r="A164" i="13"/>
  <c r="B164" i="17"/>
  <c r="A37" i="15"/>
  <c r="A108" i="17"/>
  <c r="A108" i="14"/>
  <c r="A108" i="13"/>
  <c r="A25" i="15"/>
  <c r="B108" i="17"/>
  <c r="B80" i="17"/>
  <c r="A19" i="15"/>
  <c r="A19" i="16" s="1"/>
  <c r="A52" i="17"/>
  <c r="A52" i="14"/>
  <c r="A52" i="13"/>
  <c r="B52" i="17"/>
  <c r="A13" i="15"/>
  <c r="A13" i="16" s="1"/>
  <c r="A80" i="17"/>
  <c r="A80" i="14"/>
  <c r="A80" i="13"/>
  <c r="A220" i="14"/>
  <c r="A220" i="13"/>
  <c r="A7" i="15"/>
  <c r="A7" i="16" s="1"/>
  <c r="B24" i="17"/>
  <c r="A25" i="16" l="1"/>
  <c r="A43" i="16"/>
  <c r="B108" i="13"/>
  <c r="D108" i="13"/>
  <c r="E108" i="13"/>
  <c r="G108" i="13"/>
  <c r="I108" i="13"/>
  <c r="C108" i="13"/>
  <c r="J108" i="13"/>
  <c r="F108" i="13"/>
  <c r="H108" i="13"/>
  <c r="H192" i="13"/>
  <c r="C192" i="13"/>
  <c r="I192" i="13"/>
  <c r="E192" i="13"/>
  <c r="D192" i="13"/>
  <c r="B192" i="13"/>
  <c r="G192" i="13"/>
  <c r="J192" i="13"/>
  <c r="F192" i="13"/>
  <c r="H108" i="14"/>
  <c r="B108" i="14"/>
  <c r="D108" i="14"/>
  <c r="I108" i="14"/>
  <c r="E108" i="14"/>
  <c r="J108" i="14"/>
  <c r="G108" i="14"/>
  <c r="F108" i="14"/>
  <c r="C108" i="14"/>
  <c r="B192" i="14"/>
  <c r="C192" i="14"/>
  <c r="H192" i="14"/>
  <c r="E192" i="14"/>
  <c r="F192" i="14"/>
  <c r="I192" i="14"/>
  <c r="G192" i="14"/>
  <c r="J192" i="14"/>
  <c r="D192" i="14"/>
  <c r="A37" i="16"/>
  <c r="C136" i="13"/>
  <c r="F136" i="13"/>
  <c r="B136" i="13"/>
  <c r="H136" i="13"/>
  <c r="E136" i="13"/>
  <c r="I136" i="13"/>
  <c r="D136" i="13"/>
  <c r="G136" i="13"/>
  <c r="J136" i="13"/>
  <c r="J220" i="13"/>
  <c r="C220" i="13"/>
  <c r="H220" i="13"/>
  <c r="B220" i="13"/>
  <c r="D220" i="13"/>
  <c r="E220" i="13"/>
  <c r="F220" i="13"/>
  <c r="G220" i="13"/>
  <c r="I220" i="13"/>
  <c r="F220" i="14"/>
  <c r="B220" i="14"/>
  <c r="D220" i="14"/>
  <c r="J220" i="14"/>
  <c r="C220" i="14"/>
  <c r="I220" i="14"/>
  <c r="G220" i="14"/>
  <c r="E220" i="14"/>
  <c r="H220" i="14"/>
  <c r="D80" i="13"/>
  <c r="C80" i="13"/>
  <c r="G80" i="13"/>
  <c r="E80" i="13"/>
  <c r="J80" i="13"/>
  <c r="I80" i="13"/>
  <c r="H80" i="13"/>
  <c r="F80" i="13"/>
  <c r="B80" i="13"/>
  <c r="D80" i="14"/>
  <c r="B80" i="14"/>
  <c r="C80" i="14"/>
  <c r="H80" i="14"/>
  <c r="J80" i="14"/>
  <c r="F80" i="14"/>
  <c r="E80" i="14"/>
  <c r="G80" i="14"/>
  <c r="I80" i="14"/>
  <c r="C136" i="14"/>
  <c r="H136" i="14"/>
  <c r="G136" i="14"/>
  <c r="I136" i="14"/>
  <c r="B136" i="14"/>
  <c r="D136" i="14"/>
  <c r="E136" i="14"/>
  <c r="F136" i="14"/>
  <c r="J136" i="14"/>
  <c r="F52" i="13"/>
  <c r="I52" i="13"/>
  <c r="J52" i="13"/>
  <c r="H52" i="13"/>
  <c r="G52" i="13"/>
  <c r="D52" i="13"/>
  <c r="B52" i="13"/>
  <c r="C52" i="13"/>
  <c r="E52" i="13"/>
  <c r="H164" i="13"/>
  <c r="I164" i="13"/>
  <c r="J164" i="13"/>
  <c r="B164" i="13"/>
  <c r="C164" i="13"/>
  <c r="E164" i="13"/>
  <c r="G164" i="13"/>
  <c r="D164" i="13"/>
  <c r="F164" i="13"/>
  <c r="D52" i="14"/>
  <c r="F52" i="14"/>
  <c r="I52" i="14"/>
  <c r="G52" i="14"/>
  <c r="H52" i="14"/>
  <c r="B52" i="14"/>
  <c r="C52" i="14"/>
  <c r="E52" i="14"/>
  <c r="J52" i="14"/>
  <c r="F164" i="14"/>
  <c r="B164" i="14"/>
  <c r="E164" i="14"/>
  <c r="G164" i="14"/>
  <c r="I164" i="14"/>
  <c r="H164" i="14"/>
  <c r="J164" i="14"/>
  <c r="C164" i="14"/>
  <c r="D164" i="14"/>
  <c r="C24" i="13"/>
  <c r="G24" i="13"/>
  <c r="J24" i="13"/>
  <c r="B24" i="13"/>
  <c r="D24" i="13"/>
  <c r="H24" i="13"/>
  <c r="F24" i="13"/>
  <c r="I24" i="13"/>
  <c r="E24" i="13"/>
  <c r="B24" i="14"/>
  <c r="H24" i="14"/>
  <c r="G24" i="14"/>
  <c r="F24" i="14"/>
  <c r="J24" i="14"/>
  <c r="C24" i="14"/>
  <c r="I24" i="14"/>
  <c r="E24" i="14"/>
  <c r="D24" i="14"/>
  <c r="K2" i="17"/>
  <c r="J2" i="17"/>
  <c r="I2" i="17"/>
  <c r="H2" i="17"/>
  <c r="G2" i="17"/>
  <c r="F2" i="17"/>
  <c r="E2" i="17"/>
  <c r="D2" i="17"/>
  <c r="C2" i="17"/>
  <c r="K1" i="17"/>
  <c r="J1" i="17"/>
  <c r="I1" i="17"/>
  <c r="H1" i="17"/>
  <c r="G1" i="17"/>
  <c r="F1" i="17"/>
  <c r="E1" i="17"/>
  <c r="D1" i="17"/>
  <c r="C1" i="17"/>
  <c r="B1" i="17"/>
  <c r="A1" i="17"/>
  <c r="C1170" i="8" l="1"/>
  <c r="C1378" i="8" s="1"/>
  <c r="C807" i="8"/>
  <c r="C1015" i="8" s="1"/>
  <c r="C1223" i="8" s="1"/>
  <c r="C1431" i="8" s="1"/>
  <c r="B802" i="8"/>
  <c r="B1010" i="8" s="1"/>
  <c r="B1218" i="8" s="1"/>
  <c r="B1426" i="8" s="1"/>
  <c r="C801" i="8"/>
  <c r="C1009" i="8" s="1"/>
  <c r="C1217" i="8" s="1"/>
  <c r="C1425" i="8" s="1"/>
  <c r="C771" i="8"/>
  <c r="C979" i="8" s="1"/>
  <c r="C1187" i="8" s="1"/>
  <c r="C1395" i="8" s="1"/>
  <c r="B766" i="8"/>
  <c r="B974" i="8" s="1"/>
  <c r="B1182" i="8" s="1"/>
  <c r="B1390" i="8" s="1"/>
  <c r="C735" i="8"/>
  <c r="C943" i="8" s="1"/>
  <c r="C1151" i="8" s="1"/>
  <c r="C1359" i="8" s="1"/>
  <c r="B730" i="8"/>
  <c r="B938" i="8" s="1"/>
  <c r="B1146" i="8" s="1"/>
  <c r="B1354" i="8" s="1"/>
  <c r="C699" i="8"/>
  <c r="C907" i="8" s="1"/>
  <c r="C1115" i="8" s="1"/>
  <c r="C1323" i="8" s="1"/>
  <c r="C669" i="8"/>
  <c r="C877" i="8" s="1"/>
  <c r="C1085" i="8" s="1"/>
  <c r="C1293" i="8" s="1"/>
  <c r="C645" i="8"/>
  <c r="C853" i="8" s="1"/>
  <c r="C1061" i="8" s="1"/>
  <c r="C1269" i="8" s="1"/>
  <c r="C576" i="8"/>
  <c r="C784" i="8" s="1"/>
  <c r="C992" i="8" s="1"/>
  <c r="C1200" i="8" s="1"/>
  <c r="C1408" i="8" s="1"/>
  <c r="B576" i="8"/>
  <c r="B784" i="8" s="1"/>
  <c r="B992" i="8" s="1"/>
  <c r="B1200" i="8" s="1"/>
  <c r="B1408" i="8" s="1"/>
  <c r="C575" i="8"/>
  <c r="C783" i="8" s="1"/>
  <c r="C991" i="8" s="1"/>
  <c r="C1199" i="8" s="1"/>
  <c r="C1407" i="8" s="1"/>
  <c r="C570" i="8"/>
  <c r="C778" i="8" s="1"/>
  <c r="C986" i="8" s="1"/>
  <c r="C1194" i="8" s="1"/>
  <c r="C1402" i="8" s="1"/>
  <c r="B570" i="8"/>
  <c r="B778" i="8" s="1"/>
  <c r="B986" i="8" s="1"/>
  <c r="B1194" i="8" s="1"/>
  <c r="B1402" i="8" s="1"/>
  <c r="C569" i="8"/>
  <c r="C777" i="8" s="1"/>
  <c r="C985" i="8" s="1"/>
  <c r="C1193" i="8" s="1"/>
  <c r="C1401" i="8" s="1"/>
  <c r="C564" i="8"/>
  <c r="C772" i="8" s="1"/>
  <c r="C980" i="8" s="1"/>
  <c r="C1188" i="8" s="1"/>
  <c r="C1396" i="8" s="1"/>
  <c r="B564" i="8"/>
  <c r="B772" i="8" s="1"/>
  <c r="B980" i="8" s="1"/>
  <c r="B1188" i="8" s="1"/>
  <c r="B1396" i="8" s="1"/>
  <c r="C563" i="8"/>
  <c r="C558" i="8"/>
  <c r="C766" i="8" s="1"/>
  <c r="C974" i="8" s="1"/>
  <c r="C1182" i="8" s="1"/>
  <c r="C1390" i="8" s="1"/>
  <c r="B558" i="8"/>
  <c r="C557" i="8"/>
  <c r="C765" i="8" s="1"/>
  <c r="C973" i="8" s="1"/>
  <c r="C1181" i="8" s="1"/>
  <c r="C1389" i="8" s="1"/>
  <c r="C552" i="8"/>
  <c r="C760" i="8" s="1"/>
  <c r="C968" i="8" s="1"/>
  <c r="C1176" i="8" s="1"/>
  <c r="C1384" i="8" s="1"/>
  <c r="B552" i="8"/>
  <c r="B760" i="8" s="1"/>
  <c r="B968" i="8" s="1"/>
  <c r="B1176" i="8" s="1"/>
  <c r="B1384" i="8" s="1"/>
  <c r="C551" i="8"/>
  <c r="C759" i="8" s="1"/>
  <c r="C967" i="8" s="1"/>
  <c r="C1175" i="8" s="1"/>
  <c r="C1383" i="8" s="1"/>
  <c r="C546" i="8"/>
  <c r="C754" i="8" s="1"/>
  <c r="C962" i="8" s="1"/>
  <c r="B546" i="8"/>
  <c r="B754" i="8" s="1"/>
  <c r="B962" i="8" s="1"/>
  <c r="B1170" i="8" s="1"/>
  <c r="B1378" i="8" s="1"/>
  <c r="C545" i="8"/>
  <c r="C753" i="8" s="1"/>
  <c r="C961" i="8" s="1"/>
  <c r="C1169" i="8" s="1"/>
  <c r="C1377" i="8" s="1"/>
  <c r="C540" i="8"/>
  <c r="C748" i="8" s="1"/>
  <c r="C956" i="8" s="1"/>
  <c r="C1164" i="8" s="1"/>
  <c r="C1372" i="8" s="1"/>
  <c r="B540" i="8"/>
  <c r="B748" i="8" s="1"/>
  <c r="B956" i="8" s="1"/>
  <c r="B1164" i="8" s="1"/>
  <c r="B1372" i="8" s="1"/>
  <c r="C539" i="8"/>
  <c r="C747" i="8" s="1"/>
  <c r="C955" i="8" s="1"/>
  <c r="C1163" i="8" s="1"/>
  <c r="C1371" i="8" s="1"/>
  <c r="C534" i="8"/>
  <c r="C742" i="8" s="1"/>
  <c r="C950" i="8" s="1"/>
  <c r="C1158" i="8" s="1"/>
  <c r="C1366" i="8" s="1"/>
  <c r="B534" i="8"/>
  <c r="B742" i="8" s="1"/>
  <c r="B950" i="8" s="1"/>
  <c r="B1158" i="8" s="1"/>
  <c r="B1366" i="8" s="1"/>
  <c r="C533" i="8"/>
  <c r="C741" i="8" s="1"/>
  <c r="C949" i="8" s="1"/>
  <c r="C1157" i="8" s="1"/>
  <c r="C1365" i="8" s="1"/>
  <c r="C528" i="8"/>
  <c r="C736" i="8" s="1"/>
  <c r="C944" i="8" s="1"/>
  <c r="C1152" i="8" s="1"/>
  <c r="C1360" i="8" s="1"/>
  <c r="B528" i="8"/>
  <c r="B736" i="8" s="1"/>
  <c r="B944" i="8" s="1"/>
  <c r="B1152" i="8" s="1"/>
  <c r="B1360" i="8" s="1"/>
  <c r="C527" i="8"/>
  <c r="C522" i="8"/>
  <c r="C730" i="8" s="1"/>
  <c r="C938" i="8" s="1"/>
  <c r="C1146" i="8" s="1"/>
  <c r="C1354" i="8" s="1"/>
  <c r="B522" i="8"/>
  <c r="C521" i="8"/>
  <c r="C729" i="8" s="1"/>
  <c r="C937" i="8" s="1"/>
  <c r="C1145" i="8" s="1"/>
  <c r="C1353" i="8" s="1"/>
  <c r="C516" i="8"/>
  <c r="C724" i="8" s="1"/>
  <c r="C932" i="8" s="1"/>
  <c r="C1140" i="8" s="1"/>
  <c r="C1348" i="8" s="1"/>
  <c r="B516" i="8"/>
  <c r="B724" i="8" s="1"/>
  <c r="B932" i="8" s="1"/>
  <c r="B1140" i="8" s="1"/>
  <c r="B1348" i="8" s="1"/>
  <c r="C515" i="8"/>
  <c r="C723" i="8" s="1"/>
  <c r="C931" i="8" s="1"/>
  <c r="C1139" i="8" s="1"/>
  <c r="C1347" i="8" s="1"/>
  <c r="C510" i="8"/>
  <c r="C718" i="8" s="1"/>
  <c r="C926" i="8" s="1"/>
  <c r="C1134" i="8" s="1"/>
  <c r="C1342" i="8" s="1"/>
  <c r="B510" i="8"/>
  <c r="B718" i="8" s="1"/>
  <c r="B926" i="8" s="1"/>
  <c r="B1134" i="8" s="1"/>
  <c r="B1342" i="8" s="1"/>
  <c r="C509" i="8"/>
  <c r="C717" i="8" s="1"/>
  <c r="C925" i="8" s="1"/>
  <c r="C1133" i="8" s="1"/>
  <c r="C1341" i="8" s="1"/>
  <c r="C504" i="8"/>
  <c r="C712" i="8" s="1"/>
  <c r="C920" i="8" s="1"/>
  <c r="C1128" i="8" s="1"/>
  <c r="C1336" i="8" s="1"/>
  <c r="B504" i="8"/>
  <c r="B712" i="8" s="1"/>
  <c r="B920" i="8" s="1"/>
  <c r="B1128" i="8" s="1"/>
  <c r="B1336" i="8" s="1"/>
  <c r="C503" i="8"/>
  <c r="C711" i="8" s="1"/>
  <c r="C919" i="8" s="1"/>
  <c r="C1127" i="8" s="1"/>
  <c r="C1335" i="8" s="1"/>
  <c r="C498" i="8"/>
  <c r="C706" i="8" s="1"/>
  <c r="C914" i="8" s="1"/>
  <c r="C1122" i="8" s="1"/>
  <c r="C1330" i="8" s="1"/>
  <c r="B498" i="8"/>
  <c r="B706" i="8" s="1"/>
  <c r="B914" i="8" s="1"/>
  <c r="B1122" i="8" s="1"/>
  <c r="B1330" i="8" s="1"/>
  <c r="C497" i="8"/>
  <c r="C705" i="8" s="1"/>
  <c r="C913" i="8" s="1"/>
  <c r="C1121" i="8" s="1"/>
  <c r="C1329" i="8" s="1"/>
  <c r="C492" i="8"/>
  <c r="C700" i="8" s="1"/>
  <c r="C908" i="8" s="1"/>
  <c r="C1116" i="8" s="1"/>
  <c r="C1324" i="8" s="1"/>
  <c r="B492" i="8"/>
  <c r="B700" i="8" s="1"/>
  <c r="B908" i="8" s="1"/>
  <c r="B1116" i="8" s="1"/>
  <c r="B1324" i="8" s="1"/>
  <c r="C491" i="8"/>
  <c r="C486" i="8"/>
  <c r="C694" i="8" s="1"/>
  <c r="C902" i="8" s="1"/>
  <c r="C1110" i="8" s="1"/>
  <c r="C1318" i="8" s="1"/>
  <c r="B486" i="8"/>
  <c r="B694" i="8" s="1"/>
  <c r="B902" i="8" s="1"/>
  <c r="B1110" i="8" s="1"/>
  <c r="B1318" i="8" s="1"/>
  <c r="C485" i="8"/>
  <c r="C693" i="8" s="1"/>
  <c r="C901" i="8" s="1"/>
  <c r="C1109" i="8" s="1"/>
  <c r="C1317" i="8" s="1"/>
  <c r="C480" i="8"/>
  <c r="C688" i="8" s="1"/>
  <c r="C896" i="8" s="1"/>
  <c r="C1104" i="8" s="1"/>
  <c r="C1312" i="8" s="1"/>
  <c r="B480" i="8"/>
  <c r="B688" i="8" s="1"/>
  <c r="B896" i="8" s="1"/>
  <c r="B1104" i="8" s="1"/>
  <c r="B1312" i="8" s="1"/>
  <c r="C479" i="8"/>
  <c r="C687" i="8" s="1"/>
  <c r="C895" i="8" s="1"/>
  <c r="C1103" i="8" s="1"/>
  <c r="C1311" i="8" s="1"/>
  <c r="C474" i="8"/>
  <c r="C682" i="8" s="1"/>
  <c r="C890" i="8" s="1"/>
  <c r="C1098" i="8" s="1"/>
  <c r="C1306" i="8" s="1"/>
  <c r="B474" i="8"/>
  <c r="B682" i="8" s="1"/>
  <c r="B890" i="8" s="1"/>
  <c r="B1098" i="8" s="1"/>
  <c r="B1306" i="8" s="1"/>
  <c r="C473" i="8"/>
  <c r="C681" i="8" s="1"/>
  <c r="C889" i="8" s="1"/>
  <c r="C1097" i="8" s="1"/>
  <c r="C1305" i="8" s="1"/>
  <c r="C468" i="8"/>
  <c r="C676" i="8" s="1"/>
  <c r="C884" i="8" s="1"/>
  <c r="C1092" i="8" s="1"/>
  <c r="C1300" i="8" s="1"/>
  <c r="B468" i="8"/>
  <c r="B676" i="8" s="1"/>
  <c r="B884" i="8" s="1"/>
  <c r="B1092" i="8" s="1"/>
  <c r="B1300" i="8" s="1"/>
  <c r="C467" i="8"/>
  <c r="C675" i="8" s="1"/>
  <c r="C883" i="8" s="1"/>
  <c r="C1091" i="8" s="1"/>
  <c r="C1299" i="8" s="1"/>
  <c r="C462" i="8"/>
  <c r="C670" i="8" s="1"/>
  <c r="C878" i="8" s="1"/>
  <c r="C1086" i="8" s="1"/>
  <c r="C1294" i="8" s="1"/>
  <c r="B462" i="8"/>
  <c r="B670" i="8" s="1"/>
  <c r="B878" i="8" s="1"/>
  <c r="B1086" i="8" s="1"/>
  <c r="B1294" i="8" s="1"/>
  <c r="C461" i="8"/>
  <c r="C456" i="8"/>
  <c r="C664" i="8" s="1"/>
  <c r="C872" i="8" s="1"/>
  <c r="C1080" i="8" s="1"/>
  <c r="C1288" i="8" s="1"/>
  <c r="B456" i="8"/>
  <c r="B664" i="8" s="1"/>
  <c r="B872" i="8" s="1"/>
  <c r="B1080" i="8" s="1"/>
  <c r="B1288" i="8" s="1"/>
  <c r="C455" i="8"/>
  <c r="C663" i="8" s="1"/>
  <c r="C871" i="8" s="1"/>
  <c r="C1079" i="8" s="1"/>
  <c r="C1287" i="8" s="1"/>
  <c r="C450" i="8"/>
  <c r="C658" i="8" s="1"/>
  <c r="C866" i="8" s="1"/>
  <c r="C1074" i="8" s="1"/>
  <c r="C1282" i="8" s="1"/>
  <c r="B450" i="8"/>
  <c r="B658" i="8" s="1"/>
  <c r="B866" i="8" s="1"/>
  <c r="B1074" i="8" s="1"/>
  <c r="B1282" i="8" s="1"/>
  <c r="C449" i="8"/>
  <c r="C657" i="8" s="1"/>
  <c r="C865" i="8" s="1"/>
  <c r="C1073" i="8" s="1"/>
  <c r="C1281" i="8" s="1"/>
  <c r="C444" i="8"/>
  <c r="C652" i="8" s="1"/>
  <c r="C860" i="8" s="1"/>
  <c r="C1068" i="8" s="1"/>
  <c r="C1276" i="8" s="1"/>
  <c r="B444" i="8"/>
  <c r="B652" i="8" s="1"/>
  <c r="B860" i="8" s="1"/>
  <c r="B1068" i="8" s="1"/>
  <c r="B1276" i="8" s="1"/>
  <c r="C443" i="8"/>
  <c r="C651" i="8" s="1"/>
  <c r="C859" i="8" s="1"/>
  <c r="C1067" i="8" s="1"/>
  <c r="C1275" i="8" s="1"/>
  <c r="C438" i="8"/>
  <c r="C646" i="8" s="1"/>
  <c r="C854" i="8" s="1"/>
  <c r="C1062" i="8" s="1"/>
  <c r="C1270" i="8" s="1"/>
  <c r="B438" i="8"/>
  <c r="B646" i="8" s="1"/>
  <c r="B854" i="8" s="1"/>
  <c r="B1062" i="8" s="1"/>
  <c r="B1270" i="8" s="1"/>
  <c r="C437" i="8"/>
  <c r="C432" i="8"/>
  <c r="C640" i="8" s="1"/>
  <c r="C848" i="8" s="1"/>
  <c r="C1056" i="8" s="1"/>
  <c r="C1264" i="8" s="1"/>
  <c r="B432" i="8"/>
  <c r="B640" i="8" s="1"/>
  <c r="B848" i="8" s="1"/>
  <c r="B1056" i="8" s="1"/>
  <c r="B1264" i="8" s="1"/>
  <c r="C431" i="8"/>
  <c r="C639" i="8" s="1"/>
  <c r="C847" i="8" s="1"/>
  <c r="C1055" i="8" s="1"/>
  <c r="C1263" i="8" s="1"/>
  <c r="C426" i="8"/>
  <c r="C634" i="8" s="1"/>
  <c r="C842" i="8" s="1"/>
  <c r="C1050" i="8" s="1"/>
  <c r="C1258" i="8" s="1"/>
  <c r="B426" i="8"/>
  <c r="B634" i="8" s="1"/>
  <c r="B842" i="8" s="1"/>
  <c r="B1050" i="8" s="1"/>
  <c r="B1258" i="8" s="1"/>
  <c r="C425" i="8"/>
  <c r="C633" i="8" s="1"/>
  <c r="C841" i="8" s="1"/>
  <c r="C1049" i="8" s="1"/>
  <c r="C1257" i="8" s="1"/>
  <c r="C420" i="8"/>
  <c r="C628" i="8" s="1"/>
  <c r="C836" i="8" s="1"/>
  <c r="C1044" i="8" s="1"/>
  <c r="C1252" i="8" s="1"/>
  <c r="B420" i="8"/>
  <c r="B628" i="8" s="1"/>
  <c r="B836" i="8" s="1"/>
  <c r="B1044" i="8" s="1"/>
  <c r="B1252" i="8" s="1"/>
  <c r="C419" i="8"/>
  <c r="C627" i="8" s="1"/>
  <c r="C835" i="8" s="1"/>
  <c r="C1043" i="8" s="1"/>
  <c r="C1251" i="8" s="1"/>
  <c r="C417" i="8"/>
  <c r="C625" i="8" s="1"/>
  <c r="C833" i="8" s="1"/>
  <c r="C1041" i="8" s="1"/>
  <c r="C1249" i="8" s="1"/>
  <c r="C1457" i="8" s="1"/>
  <c r="B417" i="8"/>
  <c r="B625" i="8" s="1"/>
  <c r="B833" i="8" s="1"/>
  <c r="B1041" i="8" s="1"/>
  <c r="B1249" i="8" s="1"/>
  <c r="B1457" i="8" s="1"/>
  <c r="C416" i="8"/>
  <c r="C624" i="8" s="1"/>
  <c r="C832" i="8" s="1"/>
  <c r="C1040" i="8" s="1"/>
  <c r="C1248" i="8" s="1"/>
  <c r="C1456" i="8" s="1"/>
  <c r="B416" i="8"/>
  <c r="B624" i="8" s="1"/>
  <c r="B832" i="8" s="1"/>
  <c r="B1040" i="8" s="1"/>
  <c r="B1248" i="8" s="1"/>
  <c r="B1456" i="8" s="1"/>
  <c r="C415" i="8"/>
  <c r="C623" i="8" s="1"/>
  <c r="C831" i="8" s="1"/>
  <c r="C1039" i="8" s="1"/>
  <c r="C1247" i="8" s="1"/>
  <c r="C1455" i="8" s="1"/>
  <c r="B415" i="8"/>
  <c r="B623" i="8" s="1"/>
  <c r="B831" i="8" s="1"/>
  <c r="B1039" i="8" s="1"/>
  <c r="B1247" i="8" s="1"/>
  <c r="B1455" i="8" s="1"/>
  <c r="C414" i="8"/>
  <c r="C622" i="8" s="1"/>
  <c r="C830" i="8" s="1"/>
  <c r="C1038" i="8" s="1"/>
  <c r="C1246" i="8" s="1"/>
  <c r="C1454" i="8" s="1"/>
  <c r="B414" i="8"/>
  <c r="B622" i="8" s="1"/>
  <c r="B830" i="8" s="1"/>
  <c r="B1038" i="8" s="1"/>
  <c r="B1246" i="8" s="1"/>
  <c r="B1454" i="8" s="1"/>
  <c r="C413" i="8"/>
  <c r="C621" i="8" s="1"/>
  <c r="C829" i="8" s="1"/>
  <c r="C1037" i="8" s="1"/>
  <c r="C1245" i="8" s="1"/>
  <c r="C1453" i="8" s="1"/>
  <c r="B413" i="8"/>
  <c r="B621" i="8" s="1"/>
  <c r="B829" i="8" s="1"/>
  <c r="B1037" i="8" s="1"/>
  <c r="B1245" i="8" s="1"/>
  <c r="B1453" i="8" s="1"/>
  <c r="C412" i="8"/>
  <c r="C620" i="8" s="1"/>
  <c r="C828" i="8" s="1"/>
  <c r="C1036" i="8" s="1"/>
  <c r="C1244" i="8" s="1"/>
  <c r="C1452" i="8" s="1"/>
  <c r="B412" i="8"/>
  <c r="B620" i="8" s="1"/>
  <c r="B828" i="8" s="1"/>
  <c r="B1036" i="8" s="1"/>
  <c r="B1244" i="8" s="1"/>
  <c r="B1452" i="8" s="1"/>
  <c r="C411" i="8"/>
  <c r="C619" i="8" s="1"/>
  <c r="C827" i="8" s="1"/>
  <c r="C1035" i="8" s="1"/>
  <c r="C1243" i="8" s="1"/>
  <c r="C1451" i="8" s="1"/>
  <c r="B411" i="8"/>
  <c r="B619" i="8" s="1"/>
  <c r="B827" i="8" s="1"/>
  <c r="B1035" i="8" s="1"/>
  <c r="B1243" i="8" s="1"/>
  <c r="B1451" i="8" s="1"/>
  <c r="C410" i="8"/>
  <c r="C618" i="8" s="1"/>
  <c r="C826" i="8" s="1"/>
  <c r="C1034" i="8" s="1"/>
  <c r="C1242" i="8" s="1"/>
  <c r="C1450" i="8" s="1"/>
  <c r="B410" i="8"/>
  <c r="B618" i="8" s="1"/>
  <c r="B826" i="8" s="1"/>
  <c r="B1034" i="8" s="1"/>
  <c r="B1242" i="8" s="1"/>
  <c r="B1450" i="8" s="1"/>
  <c r="C409" i="8"/>
  <c r="C617" i="8" s="1"/>
  <c r="C825" i="8" s="1"/>
  <c r="C1033" i="8" s="1"/>
  <c r="C1241" i="8" s="1"/>
  <c r="C1449" i="8" s="1"/>
  <c r="B409" i="8"/>
  <c r="B617" i="8" s="1"/>
  <c r="B825" i="8" s="1"/>
  <c r="B1033" i="8" s="1"/>
  <c r="B1241" i="8" s="1"/>
  <c r="B1449" i="8" s="1"/>
  <c r="C408" i="8"/>
  <c r="C616" i="8" s="1"/>
  <c r="C824" i="8" s="1"/>
  <c r="C1032" i="8" s="1"/>
  <c r="C1240" i="8" s="1"/>
  <c r="C1448" i="8" s="1"/>
  <c r="B408" i="8"/>
  <c r="B616" i="8" s="1"/>
  <c r="B824" i="8" s="1"/>
  <c r="B1032" i="8" s="1"/>
  <c r="B1240" i="8" s="1"/>
  <c r="B1448" i="8" s="1"/>
  <c r="C407" i="8"/>
  <c r="C615" i="8" s="1"/>
  <c r="C823" i="8" s="1"/>
  <c r="C1031" i="8" s="1"/>
  <c r="C1239" i="8" s="1"/>
  <c r="C1447" i="8" s="1"/>
  <c r="B407" i="8"/>
  <c r="B615" i="8" s="1"/>
  <c r="B823" i="8" s="1"/>
  <c r="B1031" i="8" s="1"/>
  <c r="B1239" i="8" s="1"/>
  <c r="B1447" i="8" s="1"/>
  <c r="C406" i="8"/>
  <c r="C614" i="8" s="1"/>
  <c r="C822" i="8" s="1"/>
  <c r="C1030" i="8" s="1"/>
  <c r="C1238" i="8" s="1"/>
  <c r="C1446" i="8" s="1"/>
  <c r="B406" i="8"/>
  <c r="B614" i="8" s="1"/>
  <c r="B822" i="8" s="1"/>
  <c r="B1030" i="8" s="1"/>
  <c r="B1238" i="8" s="1"/>
  <c r="B1446" i="8" s="1"/>
  <c r="C405" i="8"/>
  <c r="C613" i="8" s="1"/>
  <c r="C821" i="8" s="1"/>
  <c r="C1029" i="8" s="1"/>
  <c r="C1237" i="8" s="1"/>
  <c r="C1445" i="8" s="1"/>
  <c r="B405" i="8"/>
  <c r="B613" i="8" s="1"/>
  <c r="B821" i="8" s="1"/>
  <c r="B1029" i="8" s="1"/>
  <c r="B1237" i="8" s="1"/>
  <c r="B1445" i="8" s="1"/>
  <c r="C404" i="8"/>
  <c r="C612" i="8" s="1"/>
  <c r="C820" i="8" s="1"/>
  <c r="C1028" i="8" s="1"/>
  <c r="C1236" i="8" s="1"/>
  <c r="C1444" i="8" s="1"/>
  <c r="B404" i="8"/>
  <c r="B612" i="8" s="1"/>
  <c r="B820" i="8" s="1"/>
  <c r="B1028" i="8" s="1"/>
  <c r="B1236" i="8" s="1"/>
  <c r="B1444" i="8" s="1"/>
  <c r="C403" i="8"/>
  <c r="C611" i="8" s="1"/>
  <c r="C819" i="8" s="1"/>
  <c r="C1027" i="8" s="1"/>
  <c r="C1235" i="8" s="1"/>
  <c r="C1443" i="8" s="1"/>
  <c r="B403" i="8"/>
  <c r="B611" i="8" s="1"/>
  <c r="B819" i="8" s="1"/>
  <c r="B1027" i="8" s="1"/>
  <c r="B1235" i="8" s="1"/>
  <c r="B1443" i="8" s="1"/>
  <c r="C402" i="8"/>
  <c r="C610" i="8" s="1"/>
  <c r="C818" i="8" s="1"/>
  <c r="C1026" i="8" s="1"/>
  <c r="C1234" i="8" s="1"/>
  <c r="C1442" i="8" s="1"/>
  <c r="B402" i="8"/>
  <c r="B610" i="8" s="1"/>
  <c r="B818" i="8" s="1"/>
  <c r="B1026" i="8" s="1"/>
  <c r="B1234" i="8" s="1"/>
  <c r="B1442" i="8" s="1"/>
  <c r="C401" i="8"/>
  <c r="C609" i="8" s="1"/>
  <c r="C817" i="8" s="1"/>
  <c r="C1025" i="8" s="1"/>
  <c r="C1233" i="8" s="1"/>
  <c r="C1441" i="8" s="1"/>
  <c r="B401" i="8"/>
  <c r="B609" i="8" s="1"/>
  <c r="B817" i="8" s="1"/>
  <c r="B1025" i="8" s="1"/>
  <c r="B1233" i="8" s="1"/>
  <c r="B1441" i="8" s="1"/>
  <c r="C400" i="8"/>
  <c r="C608" i="8" s="1"/>
  <c r="C816" i="8" s="1"/>
  <c r="C1024" i="8" s="1"/>
  <c r="C1232" i="8" s="1"/>
  <c r="C1440" i="8" s="1"/>
  <c r="B400" i="8"/>
  <c r="B608" i="8" s="1"/>
  <c r="B816" i="8" s="1"/>
  <c r="B1024" i="8" s="1"/>
  <c r="B1232" i="8" s="1"/>
  <c r="B1440" i="8" s="1"/>
  <c r="C399" i="8"/>
  <c r="C607" i="8" s="1"/>
  <c r="C815" i="8" s="1"/>
  <c r="C1023" i="8" s="1"/>
  <c r="C1231" i="8" s="1"/>
  <c r="C1439" i="8" s="1"/>
  <c r="B399" i="8"/>
  <c r="B607" i="8" s="1"/>
  <c r="B815" i="8" s="1"/>
  <c r="B1023" i="8" s="1"/>
  <c r="B1231" i="8" s="1"/>
  <c r="B1439" i="8" s="1"/>
  <c r="C398" i="8"/>
  <c r="C606" i="8" s="1"/>
  <c r="C814" i="8" s="1"/>
  <c r="C1022" i="8" s="1"/>
  <c r="C1230" i="8" s="1"/>
  <c r="C1438" i="8" s="1"/>
  <c r="B398" i="8"/>
  <c r="B606" i="8" s="1"/>
  <c r="B814" i="8" s="1"/>
  <c r="B1022" i="8" s="1"/>
  <c r="B1230" i="8" s="1"/>
  <c r="B1438" i="8" s="1"/>
  <c r="C397" i="8"/>
  <c r="C605" i="8" s="1"/>
  <c r="C813" i="8" s="1"/>
  <c r="C1021" i="8" s="1"/>
  <c r="C1229" i="8" s="1"/>
  <c r="C1437" i="8" s="1"/>
  <c r="B397" i="8"/>
  <c r="B605" i="8" s="1"/>
  <c r="B813" i="8" s="1"/>
  <c r="B1021" i="8" s="1"/>
  <c r="B1229" i="8" s="1"/>
  <c r="B1437" i="8" s="1"/>
  <c r="C396" i="8"/>
  <c r="C604" i="8" s="1"/>
  <c r="C812" i="8" s="1"/>
  <c r="C1020" i="8" s="1"/>
  <c r="C1228" i="8" s="1"/>
  <c r="C1436" i="8" s="1"/>
  <c r="B396" i="8"/>
  <c r="B604" i="8" s="1"/>
  <c r="B812" i="8" s="1"/>
  <c r="B1020" i="8" s="1"/>
  <c r="B1228" i="8" s="1"/>
  <c r="B1436" i="8" s="1"/>
  <c r="C395" i="8"/>
  <c r="C603" i="8" s="1"/>
  <c r="C811" i="8" s="1"/>
  <c r="C1019" i="8" s="1"/>
  <c r="C1227" i="8" s="1"/>
  <c r="C1435" i="8" s="1"/>
  <c r="B395" i="8"/>
  <c r="B603" i="8" s="1"/>
  <c r="B811" i="8" s="1"/>
  <c r="B1019" i="8" s="1"/>
  <c r="B1227" i="8" s="1"/>
  <c r="B1435" i="8" s="1"/>
  <c r="C394" i="8"/>
  <c r="C602" i="8" s="1"/>
  <c r="C810" i="8" s="1"/>
  <c r="C1018" i="8" s="1"/>
  <c r="C1226" i="8" s="1"/>
  <c r="C1434" i="8" s="1"/>
  <c r="B394" i="8"/>
  <c r="B602" i="8" s="1"/>
  <c r="B810" i="8" s="1"/>
  <c r="B1018" i="8" s="1"/>
  <c r="B1226" i="8" s="1"/>
  <c r="B1434" i="8" s="1"/>
  <c r="C393" i="8"/>
  <c r="C601" i="8" s="1"/>
  <c r="C809" i="8" s="1"/>
  <c r="C1017" i="8" s="1"/>
  <c r="C1225" i="8" s="1"/>
  <c r="C1433" i="8" s="1"/>
  <c r="B393" i="8"/>
  <c r="B601" i="8" s="1"/>
  <c r="B809" i="8" s="1"/>
  <c r="B1017" i="8" s="1"/>
  <c r="B1225" i="8" s="1"/>
  <c r="B1433" i="8" s="1"/>
  <c r="C392" i="8"/>
  <c r="C600" i="8" s="1"/>
  <c r="C808" i="8" s="1"/>
  <c r="C1016" i="8" s="1"/>
  <c r="C1224" i="8" s="1"/>
  <c r="C1432" i="8" s="1"/>
  <c r="B392" i="8"/>
  <c r="B600" i="8" s="1"/>
  <c r="B808" i="8" s="1"/>
  <c r="B1016" i="8" s="1"/>
  <c r="B1224" i="8" s="1"/>
  <c r="B1432" i="8" s="1"/>
  <c r="C391" i="8"/>
  <c r="C599" i="8" s="1"/>
  <c r="B391" i="8"/>
  <c r="B599" i="8" s="1"/>
  <c r="B807" i="8" s="1"/>
  <c r="B1015" i="8" s="1"/>
  <c r="B1223" i="8" s="1"/>
  <c r="B1431" i="8" s="1"/>
  <c r="C390" i="8"/>
  <c r="C598" i="8" s="1"/>
  <c r="C806" i="8" s="1"/>
  <c r="C1014" i="8" s="1"/>
  <c r="C1222" i="8" s="1"/>
  <c r="C1430" i="8" s="1"/>
  <c r="B390" i="8"/>
  <c r="B598" i="8" s="1"/>
  <c r="B806" i="8" s="1"/>
  <c r="B1014" i="8" s="1"/>
  <c r="B1222" i="8" s="1"/>
  <c r="B1430" i="8" s="1"/>
  <c r="C389" i="8"/>
  <c r="C597" i="8" s="1"/>
  <c r="C805" i="8" s="1"/>
  <c r="C1013" i="8" s="1"/>
  <c r="C1221" i="8" s="1"/>
  <c r="C1429" i="8" s="1"/>
  <c r="B389" i="8"/>
  <c r="B597" i="8" s="1"/>
  <c r="B805" i="8" s="1"/>
  <c r="B1013" i="8" s="1"/>
  <c r="B1221" i="8" s="1"/>
  <c r="B1429" i="8" s="1"/>
  <c r="C388" i="8"/>
  <c r="C596" i="8" s="1"/>
  <c r="C804" i="8" s="1"/>
  <c r="C1012" i="8" s="1"/>
  <c r="C1220" i="8" s="1"/>
  <c r="C1428" i="8" s="1"/>
  <c r="B388" i="8"/>
  <c r="B596" i="8" s="1"/>
  <c r="B804" i="8" s="1"/>
  <c r="B1012" i="8" s="1"/>
  <c r="B1220" i="8" s="1"/>
  <c r="B1428" i="8" s="1"/>
  <c r="C387" i="8"/>
  <c r="C595" i="8" s="1"/>
  <c r="C803" i="8" s="1"/>
  <c r="C1011" i="8" s="1"/>
  <c r="C1219" i="8" s="1"/>
  <c r="C1427" i="8" s="1"/>
  <c r="B387" i="8"/>
  <c r="B595" i="8" s="1"/>
  <c r="B803" i="8" s="1"/>
  <c r="B1011" i="8" s="1"/>
  <c r="B1219" i="8" s="1"/>
  <c r="B1427" i="8" s="1"/>
  <c r="C386" i="8"/>
  <c r="C594" i="8" s="1"/>
  <c r="C802" i="8" s="1"/>
  <c r="C1010" i="8" s="1"/>
  <c r="C1218" i="8" s="1"/>
  <c r="C1426" i="8" s="1"/>
  <c r="B386" i="8"/>
  <c r="B594" i="8" s="1"/>
  <c r="C385" i="8"/>
  <c r="C593" i="8" s="1"/>
  <c r="B385" i="8"/>
  <c r="B593" i="8" s="1"/>
  <c r="B801" i="8" s="1"/>
  <c r="B1009" i="8" s="1"/>
  <c r="B1217" i="8" s="1"/>
  <c r="B1425" i="8" s="1"/>
  <c r="C384" i="8"/>
  <c r="C592" i="8" s="1"/>
  <c r="C800" i="8" s="1"/>
  <c r="C1008" i="8" s="1"/>
  <c r="C1216" i="8" s="1"/>
  <c r="C1424" i="8" s="1"/>
  <c r="B384" i="8"/>
  <c r="B592" i="8" s="1"/>
  <c r="B800" i="8" s="1"/>
  <c r="B1008" i="8" s="1"/>
  <c r="B1216" i="8" s="1"/>
  <c r="B1424" i="8" s="1"/>
  <c r="C383" i="8"/>
  <c r="C591" i="8" s="1"/>
  <c r="C799" i="8" s="1"/>
  <c r="C1007" i="8" s="1"/>
  <c r="C1215" i="8" s="1"/>
  <c r="C1423" i="8" s="1"/>
  <c r="B383" i="8"/>
  <c r="B591" i="8" s="1"/>
  <c r="B799" i="8" s="1"/>
  <c r="B1007" i="8" s="1"/>
  <c r="B1215" i="8" s="1"/>
  <c r="B1423" i="8" s="1"/>
  <c r="C382" i="8"/>
  <c r="C590" i="8" s="1"/>
  <c r="C798" i="8" s="1"/>
  <c r="C1006" i="8" s="1"/>
  <c r="C1214" i="8" s="1"/>
  <c r="C1422" i="8" s="1"/>
  <c r="B382" i="8"/>
  <c r="B590" i="8" s="1"/>
  <c r="B798" i="8" s="1"/>
  <c r="B1006" i="8" s="1"/>
  <c r="B1214" i="8" s="1"/>
  <c r="B1422" i="8" s="1"/>
  <c r="C381" i="8"/>
  <c r="C589" i="8" s="1"/>
  <c r="C797" i="8" s="1"/>
  <c r="C1005" i="8" s="1"/>
  <c r="C1213" i="8" s="1"/>
  <c r="C1421" i="8" s="1"/>
  <c r="B381" i="8"/>
  <c r="B589" i="8" s="1"/>
  <c r="B797" i="8" s="1"/>
  <c r="B1005" i="8" s="1"/>
  <c r="B1213" i="8" s="1"/>
  <c r="B1421" i="8" s="1"/>
  <c r="C380" i="8"/>
  <c r="C588" i="8" s="1"/>
  <c r="C796" i="8" s="1"/>
  <c r="C1004" i="8" s="1"/>
  <c r="C1212" i="8" s="1"/>
  <c r="C1420" i="8" s="1"/>
  <c r="B380" i="8"/>
  <c r="B588" i="8" s="1"/>
  <c r="B796" i="8" s="1"/>
  <c r="B1004" i="8" s="1"/>
  <c r="B1212" i="8" s="1"/>
  <c r="B1420" i="8" s="1"/>
  <c r="C379" i="8"/>
  <c r="C587" i="8" s="1"/>
  <c r="C795" i="8" s="1"/>
  <c r="C1003" i="8" s="1"/>
  <c r="C1211" i="8" s="1"/>
  <c r="C1419" i="8" s="1"/>
  <c r="B379" i="8"/>
  <c r="B587" i="8" s="1"/>
  <c r="B795" i="8" s="1"/>
  <c r="B1003" i="8" s="1"/>
  <c r="B1211" i="8" s="1"/>
  <c r="B1419" i="8" s="1"/>
  <c r="C378" i="8"/>
  <c r="C586" i="8" s="1"/>
  <c r="C794" i="8" s="1"/>
  <c r="C1002" i="8" s="1"/>
  <c r="C1210" i="8" s="1"/>
  <c r="C1418" i="8" s="1"/>
  <c r="B378" i="8"/>
  <c r="B586" i="8" s="1"/>
  <c r="B794" i="8" s="1"/>
  <c r="B1002" i="8" s="1"/>
  <c r="B1210" i="8" s="1"/>
  <c r="B1418" i="8" s="1"/>
  <c r="C377" i="8"/>
  <c r="C585" i="8" s="1"/>
  <c r="C793" i="8" s="1"/>
  <c r="C1001" i="8" s="1"/>
  <c r="C1209" i="8" s="1"/>
  <c r="C1417" i="8" s="1"/>
  <c r="B377" i="8"/>
  <c r="B585" i="8" s="1"/>
  <c r="B793" i="8" s="1"/>
  <c r="B1001" i="8" s="1"/>
  <c r="B1209" i="8" s="1"/>
  <c r="B1417" i="8" s="1"/>
  <c r="C376" i="8"/>
  <c r="C584" i="8" s="1"/>
  <c r="C792" i="8" s="1"/>
  <c r="C1000" i="8" s="1"/>
  <c r="C1208" i="8" s="1"/>
  <c r="C1416" i="8" s="1"/>
  <c r="B376" i="8"/>
  <c r="B584" i="8" s="1"/>
  <c r="B792" i="8" s="1"/>
  <c r="B1000" i="8" s="1"/>
  <c r="B1208" i="8" s="1"/>
  <c r="B1416" i="8" s="1"/>
  <c r="C375" i="8"/>
  <c r="C583" i="8" s="1"/>
  <c r="C791" i="8" s="1"/>
  <c r="C999" i="8" s="1"/>
  <c r="C1207" i="8" s="1"/>
  <c r="C1415" i="8" s="1"/>
  <c r="B375" i="8"/>
  <c r="B583" i="8" s="1"/>
  <c r="B791" i="8" s="1"/>
  <c r="B999" i="8" s="1"/>
  <c r="B1207" i="8" s="1"/>
  <c r="B1415" i="8" s="1"/>
  <c r="C374" i="8"/>
  <c r="C582" i="8" s="1"/>
  <c r="C790" i="8" s="1"/>
  <c r="C998" i="8" s="1"/>
  <c r="C1206" i="8" s="1"/>
  <c r="C1414" i="8" s="1"/>
  <c r="B374" i="8"/>
  <c r="B582" i="8" s="1"/>
  <c r="B790" i="8" s="1"/>
  <c r="B998" i="8" s="1"/>
  <c r="B1206" i="8" s="1"/>
  <c r="B1414" i="8" s="1"/>
  <c r="C373" i="8"/>
  <c r="C581" i="8" s="1"/>
  <c r="C789" i="8" s="1"/>
  <c r="C997" i="8" s="1"/>
  <c r="C1205" i="8" s="1"/>
  <c r="C1413" i="8" s="1"/>
  <c r="B373" i="8"/>
  <c r="B581" i="8" s="1"/>
  <c r="B789" i="8" s="1"/>
  <c r="B997" i="8" s="1"/>
  <c r="B1205" i="8" s="1"/>
  <c r="B1413" i="8" s="1"/>
  <c r="C372" i="8"/>
  <c r="C580" i="8" s="1"/>
  <c r="C788" i="8" s="1"/>
  <c r="C996" i="8" s="1"/>
  <c r="C1204" i="8" s="1"/>
  <c r="C1412" i="8" s="1"/>
  <c r="B372" i="8"/>
  <c r="B580" i="8" s="1"/>
  <c r="B788" i="8" s="1"/>
  <c r="B996" i="8" s="1"/>
  <c r="B1204" i="8" s="1"/>
  <c r="B1412" i="8" s="1"/>
  <c r="C371" i="8"/>
  <c r="C579" i="8" s="1"/>
  <c r="C787" i="8" s="1"/>
  <c r="C995" i="8" s="1"/>
  <c r="C1203" i="8" s="1"/>
  <c r="C1411" i="8" s="1"/>
  <c r="B371" i="8"/>
  <c r="B579" i="8" s="1"/>
  <c r="B787" i="8" s="1"/>
  <c r="B995" i="8" s="1"/>
  <c r="B1203" i="8" s="1"/>
  <c r="B1411" i="8" s="1"/>
  <c r="C370" i="8"/>
  <c r="C578" i="8" s="1"/>
  <c r="C786" i="8" s="1"/>
  <c r="C994" i="8" s="1"/>
  <c r="C1202" i="8" s="1"/>
  <c r="C1410" i="8" s="1"/>
  <c r="B370" i="8"/>
  <c r="B578" i="8" s="1"/>
  <c r="B786" i="8" s="1"/>
  <c r="B994" i="8" s="1"/>
  <c r="B1202" i="8" s="1"/>
  <c r="B1410" i="8" s="1"/>
  <c r="C369" i="8"/>
  <c r="C577" i="8" s="1"/>
  <c r="C785" i="8" s="1"/>
  <c r="C993" i="8" s="1"/>
  <c r="C1201" i="8" s="1"/>
  <c r="C1409" i="8" s="1"/>
  <c r="B369" i="8"/>
  <c r="B577" i="8" s="1"/>
  <c r="B785" i="8" s="1"/>
  <c r="B993" i="8" s="1"/>
  <c r="B1201" i="8" s="1"/>
  <c r="B1409" i="8" s="1"/>
  <c r="C368" i="8"/>
  <c r="B368" i="8"/>
  <c r="C367" i="8"/>
  <c r="B367" i="8"/>
  <c r="B575" i="8" s="1"/>
  <c r="B783" i="8" s="1"/>
  <c r="B991" i="8" s="1"/>
  <c r="B1199" i="8" s="1"/>
  <c r="B1407" i="8" s="1"/>
  <c r="C366" i="8"/>
  <c r="C574" i="8" s="1"/>
  <c r="C782" i="8" s="1"/>
  <c r="C990" i="8" s="1"/>
  <c r="C1198" i="8" s="1"/>
  <c r="C1406" i="8" s="1"/>
  <c r="B366" i="8"/>
  <c r="B574" i="8" s="1"/>
  <c r="B782" i="8" s="1"/>
  <c r="B990" i="8" s="1"/>
  <c r="B1198" i="8" s="1"/>
  <c r="B1406" i="8" s="1"/>
  <c r="C365" i="8"/>
  <c r="C573" i="8" s="1"/>
  <c r="C781" i="8" s="1"/>
  <c r="C989" i="8" s="1"/>
  <c r="C1197" i="8" s="1"/>
  <c r="C1405" i="8" s="1"/>
  <c r="B365" i="8"/>
  <c r="B573" i="8" s="1"/>
  <c r="B781" i="8" s="1"/>
  <c r="B989" i="8" s="1"/>
  <c r="B1197" i="8" s="1"/>
  <c r="B1405" i="8" s="1"/>
  <c r="C364" i="8"/>
  <c r="C572" i="8" s="1"/>
  <c r="C780" i="8" s="1"/>
  <c r="C988" i="8" s="1"/>
  <c r="C1196" i="8" s="1"/>
  <c r="C1404" i="8" s="1"/>
  <c r="B364" i="8"/>
  <c r="B572" i="8" s="1"/>
  <c r="B780" i="8" s="1"/>
  <c r="B988" i="8" s="1"/>
  <c r="B1196" i="8" s="1"/>
  <c r="B1404" i="8" s="1"/>
  <c r="C363" i="8"/>
  <c r="C571" i="8" s="1"/>
  <c r="C779" i="8" s="1"/>
  <c r="C987" i="8" s="1"/>
  <c r="C1195" i="8" s="1"/>
  <c r="C1403" i="8" s="1"/>
  <c r="B363" i="8"/>
  <c r="B571" i="8" s="1"/>
  <c r="B779" i="8" s="1"/>
  <c r="B987" i="8" s="1"/>
  <c r="B1195" i="8" s="1"/>
  <c r="B1403" i="8" s="1"/>
  <c r="C362" i="8"/>
  <c r="B362" i="8"/>
  <c r="C361" i="8"/>
  <c r="B361" i="8"/>
  <c r="B569" i="8" s="1"/>
  <c r="B777" i="8" s="1"/>
  <c r="B985" i="8" s="1"/>
  <c r="B1193" i="8" s="1"/>
  <c r="B1401" i="8" s="1"/>
  <c r="C360" i="8"/>
  <c r="C568" i="8" s="1"/>
  <c r="C776" i="8" s="1"/>
  <c r="C984" i="8" s="1"/>
  <c r="C1192" i="8" s="1"/>
  <c r="C1400" i="8" s="1"/>
  <c r="B360" i="8"/>
  <c r="B568" i="8" s="1"/>
  <c r="B776" i="8" s="1"/>
  <c r="B984" i="8" s="1"/>
  <c r="B1192" i="8" s="1"/>
  <c r="B1400" i="8" s="1"/>
  <c r="C359" i="8"/>
  <c r="C567" i="8" s="1"/>
  <c r="C775" i="8" s="1"/>
  <c r="C983" i="8" s="1"/>
  <c r="C1191" i="8" s="1"/>
  <c r="C1399" i="8" s="1"/>
  <c r="B359" i="8"/>
  <c r="B567" i="8" s="1"/>
  <c r="B775" i="8" s="1"/>
  <c r="B983" i="8" s="1"/>
  <c r="B1191" i="8" s="1"/>
  <c r="B1399" i="8" s="1"/>
  <c r="C358" i="8"/>
  <c r="C566" i="8" s="1"/>
  <c r="C774" i="8" s="1"/>
  <c r="C982" i="8" s="1"/>
  <c r="C1190" i="8" s="1"/>
  <c r="C1398" i="8" s="1"/>
  <c r="B358" i="8"/>
  <c r="B566" i="8" s="1"/>
  <c r="B774" i="8" s="1"/>
  <c r="B982" i="8" s="1"/>
  <c r="B1190" i="8" s="1"/>
  <c r="B1398" i="8" s="1"/>
  <c r="C357" i="8"/>
  <c r="C565" i="8" s="1"/>
  <c r="C773" i="8" s="1"/>
  <c r="C981" i="8" s="1"/>
  <c r="C1189" i="8" s="1"/>
  <c r="C1397" i="8" s="1"/>
  <c r="B357" i="8"/>
  <c r="B565" i="8" s="1"/>
  <c r="B773" i="8" s="1"/>
  <c r="B981" i="8" s="1"/>
  <c r="B1189" i="8" s="1"/>
  <c r="B1397" i="8" s="1"/>
  <c r="C356" i="8"/>
  <c r="B356" i="8"/>
  <c r="C355" i="8"/>
  <c r="B355" i="8"/>
  <c r="B563" i="8" s="1"/>
  <c r="B771" i="8" s="1"/>
  <c r="B979" i="8" s="1"/>
  <c r="B1187" i="8" s="1"/>
  <c r="B1395" i="8" s="1"/>
  <c r="C354" i="8"/>
  <c r="C562" i="8" s="1"/>
  <c r="C770" i="8" s="1"/>
  <c r="C978" i="8" s="1"/>
  <c r="C1186" i="8" s="1"/>
  <c r="C1394" i="8" s="1"/>
  <c r="B354" i="8"/>
  <c r="B562" i="8" s="1"/>
  <c r="B770" i="8" s="1"/>
  <c r="B978" i="8" s="1"/>
  <c r="B1186" i="8" s="1"/>
  <c r="B1394" i="8" s="1"/>
  <c r="C353" i="8"/>
  <c r="C561" i="8" s="1"/>
  <c r="C769" i="8" s="1"/>
  <c r="C977" i="8" s="1"/>
  <c r="C1185" i="8" s="1"/>
  <c r="C1393" i="8" s="1"/>
  <c r="B353" i="8"/>
  <c r="B561" i="8" s="1"/>
  <c r="B769" i="8" s="1"/>
  <c r="B977" i="8" s="1"/>
  <c r="B1185" i="8" s="1"/>
  <c r="B1393" i="8" s="1"/>
  <c r="C352" i="8"/>
  <c r="C560" i="8" s="1"/>
  <c r="C768" i="8" s="1"/>
  <c r="C976" i="8" s="1"/>
  <c r="C1184" i="8" s="1"/>
  <c r="C1392" i="8" s="1"/>
  <c r="B352" i="8"/>
  <c r="B560" i="8" s="1"/>
  <c r="B768" i="8" s="1"/>
  <c r="B976" i="8" s="1"/>
  <c r="B1184" i="8" s="1"/>
  <c r="B1392" i="8" s="1"/>
  <c r="C351" i="8"/>
  <c r="C559" i="8" s="1"/>
  <c r="C767" i="8" s="1"/>
  <c r="C975" i="8" s="1"/>
  <c r="C1183" i="8" s="1"/>
  <c r="C1391" i="8" s="1"/>
  <c r="B351" i="8"/>
  <c r="B559" i="8" s="1"/>
  <c r="B767" i="8" s="1"/>
  <c r="B975" i="8" s="1"/>
  <c r="B1183" i="8" s="1"/>
  <c r="B1391" i="8" s="1"/>
  <c r="C350" i="8"/>
  <c r="B350" i="8"/>
  <c r="C349" i="8"/>
  <c r="B349" i="8"/>
  <c r="B557" i="8" s="1"/>
  <c r="B765" i="8" s="1"/>
  <c r="B973" i="8" s="1"/>
  <c r="B1181" i="8" s="1"/>
  <c r="B1389" i="8" s="1"/>
  <c r="C348" i="8"/>
  <c r="C556" i="8" s="1"/>
  <c r="C764" i="8" s="1"/>
  <c r="C972" i="8" s="1"/>
  <c r="C1180" i="8" s="1"/>
  <c r="C1388" i="8" s="1"/>
  <c r="B348" i="8"/>
  <c r="B556" i="8" s="1"/>
  <c r="B764" i="8" s="1"/>
  <c r="B972" i="8" s="1"/>
  <c r="B1180" i="8" s="1"/>
  <c r="B1388" i="8" s="1"/>
  <c r="C347" i="8"/>
  <c r="C555" i="8" s="1"/>
  <c r="C763" i="8" s="1"/>
  <c r="C971" i="8" s="1"/>
  <c r="C1179" i="8" s="1"/>
  <c r="C1387" i="8" s="1"/>
  <c r="B347" i="8"/>
  <c r="B555" i="8" s="1"/>
  <c r="B763" i="8" s="1"/>
  <c r="B971" i="8" s="1"/>
  <c r="B1179" i="8" s="1"/>
  <c r="B1387" i="8" s="1"/>
  <c r="C346" i="8"/>
  <c r="C554" i="8" s="1"/>
  <c r="C762" i="8" s="1"/>
  <c r="C970" i="8" s="1"/>
  <c r="C1178" i="8" s="1"/>
  <c r="C1386" i="8" s="1"/>
  <c r="B346" i="8"/>
  <c r="B554" i="8" s="1"/>
  <c r="B762" i="8" s="1"/>
  <c r="B970" i="8" s="1"/>
  <c r="B1178" i="8" s="1"/>
  <c r="B1386" i="8" s="1"/>
  <c r="C345" i="8"/>
  <c r="C553" i="8" s="1"/>
  <c r="C761" i="8" s="1"/>
  <c r="C969" i="8" s="1"/>
  <c r="C1177" i="8" s="1"/>
  <c r="C1385" i="8" s="1"/>
  <c r="B345" i="8"/>
  <c r="B553" i="8" s="1"/>
  <c r="B761" i="8" s="1"/>
  <c r="B969" i="8" s="1"/>
  <c r="B1177" i="8" s="1"/>
  <c r="B1385" i="8" s="1"/>
  <c r="C344" i="8"/>
  <c r="B344" i="8"/>
  <c r="C343" i="8"/>
  <c r="B343" i="8"/>
  <c r="B551" i="8" s="1"/>
  <c r="B759" i="8" s="1"/>
  <c r="B967" i="8" s="1"/>
  <c r="B1175" i="8" s="1"/>
  <c r="B1383" i="8" s="1"/>
  <c r="C342" i="8"/>
  <c r="C550" i="8" s="1"/>
  <c r="C758" i="8" s="1"/>
  <c r="C966" i="8" s="1"/>
  <c r="C1174" i="8" s="1"/>
  <c r="C1382" i="8" s="1"/>
  <c r="B342" i="8"/>
  <c r="B550" i="8" s="1"/>
  <c r="B758" i="8" s="1"/>
  <c r="B966" i="8" s="1"/>
  <c r="B1174" i="8" s="1"/>
  <c r="B1382" i="8" s="1"/>
  <c r="C341" i="8"/>
  <c r="C549" i="8" s="1"/>
  <c r="C757" i="8" s="1"/>
  <c r="C965" i="8" s="1"/>
  <c r="C1173" i="8" s="1"/>
  <c r="C1381" i="8" s="1"/>
  <c r="B341" i="8"/>
  <c r="B549" i="8" s="1"/>
  <c r="B757" i="8" s="1"/>
  <c r="B965" i="8" s="1"/>
  <c r="B1173" i="8" s="1"/>
  <c r="B1381" i="8" s="1"/>
  <c r="C340" i="8"/>
  <c r="C548" i="8" s="1"/>
  <c r="C756" i="8" s="1"/>
  <c r="C964" i="8" s="1"/>
  <c r="C1172" i="8" s="1"/>
  <c r="C1380" i="8" s="1"/>
  <c r="B340" i="8"/>
  <c r="B548" i="8" s="1"/>
  <c r="B756" i="8" s="1"/>
  <c r="B964" i="8" s="1"/>
  <c r="B1172" i="8" s="1"/>
  <c r="B1380" i="8" s="1"/>
  <c r="C339" i="8"/>
  <c r="C547" i="8" s="1"/>
  <c r="C755" i="8" s="1"/>
  <c r="C963" i="8" s="1"/>
  <c r="C1171" i="8" s="1"/>
  <c r="C1379" i="8" s="1"/>
  <c r="B339" i="8"/>
  <c r="B547" i="8" s="1"/>
  <c r="B755" i="8" s="1"/>
  <c r="B963" i="8" s="1"/>
  <c r="B1171" i="8" s="1"/>
  <c r="B1379" i="8" s="1"/>
  <c r="C338" i="8"/>
  <c r="B338" i="8"/>
  <c r="C337" i="8"/>
  <c r="B337" i="8"/>
  <c r="B545" i="8" s="1"/>
  <c r="B753" i="8" s="1"/>
  <c r="B961" i="8" s="1"/>
  <c r="B1169" i="8" s="1"/>
  <c r="B1377" i="8" s="1"/>
  <c r="C336" i="8"/>
  <c r="C544" i="8" s="1"/>
  <c r="C752" i="8" s="1"/>
  <c r="C960" i="8" s="1"/>
  <c r="C1168" i="8" s="1"/>
  <c r="C1376" i="8" s="1"/>
  <c r="B336" i="8"/>
  <c r="B544" i="8" s="1"/>
  <c r="B752" i="8" s="1"/>
  <c r="B960" i="8" s="1"/>
  <c r="B1168" i="8" s="1"/>
  <c r="B1376" i="8" s="1"/>
  <c r="C335" i="8"/>
  <c r="C543" i="8" s="1"/>
  <c r="C751" i="8" s="1"/>
  <c r="C959" i="8" s="1"/>
  <c r="C1167" i="8" s="1"/>
  <c r="C1375" i="8" s="1"/>
  <c r="B335" i="8"/>
  <c r="B543" i="8" s="1"/>
  <c r="B751" i="8" s="1"/>
  <c r="B959" i="8" s="1"/>
  <c r="B1167" i="8" s="1"/>
  <c r="B1375" i="8" s="1"/>
  <c r="C334" i="8"/>
  <c r="C542" i="8" s="1"/>
  <c r="C750" i="8" s="1"/>
  <c r="C958" i="8" s="1"/>
  <c r="C1166" i="8" s="1"/>
  <c r="C1374" i="8" s="1"/>
  <c r="B334" i="8"/>
  <c r="B542" i="8" s="1"/>
  <c r="B750" i="8" s="1"/>
  <c r="B958" i="8" s="1"/>
  <c r="B1166" i="8" s="1"/>
  <c r="B1374" i="8" s="1"/>
  <c r="C333" i="8"/>
  <c r="C541" i="8" s="1"/>
  <c r="C749" i="8" s="1"/>
  <c r="C957" i="8" s="1"/>
  <c r="C1165" i="8" s="1"/>
  <c r="C1373" i="8" s="1"/>
  <c r="B333" i="8"/>
  <c r="B541" i="8" s="1"/>
  <c r="B749" i="8" s="1"/>
  <c r="B957" i="8" s="1"/>
  <c r="B1165" i="8" s="1"/>
  <c r="B1373" i="8" s="1"/>
  <c r="C332" i="8"/>
  <c r="B332" i="8"/>
  <c r="C331" i="8"/>
  <c r="B331" i="8"/>
  <c r="B539" i="8" s="1"/>
  <c r="B747" i="8" s="1"/>
  <c r="B955" i="8" s="1"/>
  <c r="B1163" i="8" s="1"/>
  <c r="B1371" i="8" s="1"/>
  <c r="C330" i="8"/>
  <c r="C538" i="8" s="1"/>
  <c r="C746" i="8" s="1"/>
  <c r="C954" i="8" s="1"/>
  <c r="C1162" i="8" s="1"/>
  <c r="C1370" i="8" s="1"/>
  <c r="B330" i="8"/>
  <c r="B538" i="8" s="1"/>
  <c r="B746" i="8" s="1"/>
  <c r="B954" i="8" s="1"/>
  <c r="B1162" i="8" s="1"/>
  <c r="B1370" i="8" s="1"/>
  <c r="C329" i="8"/>
  <c r="C537" i="8" s="1"/>
  <c r="C745" i="8" s="1"/>
  <c r="C953" i="8" s="1"/>
  <c r="C1161" i="8" s="1"/>
  <c r="C1369" i="8" s="1"/>
  <c r="B329" i="8"/>
  <c r="B537" i="8" s="1"/>
  <c r="B745" i="8" s="1"/>
  <c r="B953" i="8" s="1"/>
  <c r="B1161" i="8" s="1"/>
  <c r="B1369" i="8" s="1"/>
  <c r="C328" i="8"/>
  <c r="C536" i="8" s="1"/>
  <c r="C744" i="8" s="1"/>
  <c r="C952" i="8" s="1"/>
  <c r="C1160" i="8" s="1"/>
  <c r="C1368" i="8" s="1"/>
  <c r="B328" i="8"/>
  <c r="B536" i="8" s="1"/>
  <c r="B744" i="8" s="1"/>
  <c r="B952" i="8" s="1"/>
  <c r="B1160" i="8" s="1"/>
  <c r="B1368" i="8" s="1"/>
  <c r="C327" i="8"/>
  <c r="C535" i="8" s="1"/>
  <c r="C743" i="8" s="1"/>
  <c r="C951" i="8" s="1"/>
  <c r="C1159" i="8" s="1"/>
  <c r="C1367" i="8" s="1"/>
  <c r="B327" i="8"/>
  <c r="B535" i="8" s="1"/>
  <c r="B743" i="8" s="1"/>
  <c r="B951" i="8" s="1"/>
  <c r="B1159" i="8" s="1"/>
  <c r="B1367" i="8" s="1"/>
  <c r="C326" i="8"/>
  <c r="B326" i="8"/>
  <c r="C325" i="8"/>
  <c r="B325" i="8"/>
  <c r="B533" i="8" s="1"/>
  <c r="B741" i="8" s="1"/>
  <c r="B949" i="8" s="1"/>
  <c r="B1157" i="8" s="1"/>
  <c r="B1365" i="8" s="1"/>
  <c r="C324" i="8"/>
  <c r="C532" i="8" s="1"/>
  <c r="C740" i="8" s="1"/>
  <c r="C948" i="8" s="1"/>
  <c r="C1156" i="8" s="1"/>
  <c r="C1364" i="8" s="1"/>
  <c r="B324" i="8"/>
  <c r="B532" i="8" s="1"/>
  <c r="B740" i="8" s="1"/>
  <c r="B948" i="8" s="1"/>
  <c r="B1156" i="8" s="1"/>
  <c r="B1364" i="8" s="1"/>
  <c r="C323" i="8"/>
  <c r="C531" i="8" s="1"/>
  <c r="C739" i="8" s="1"/>
  <c r="C947" i="8" s="1"/>
  <c r="C1155" i="8" s="1"/>
  <c r="C1363" i="8" s="1"/>
  <c r="B323" i="8"/>
  <c r="B531" i="8" s="1"/>
  <c r="B739" i="8" s="1"/>
  <c r="B947" i="8" s="1"/>
  <c r="B1155" i="8" s="1"/>
  <c r="B1363" i="8" s="1"/>
  <c r="C322" i="8"/>
  <c r="C530" i="8" s="1"/>
  <c r="C738" i="8" s="1"/>
  <c r="C946" i="8" s="1"/>
  <c r="C1154" i="8" s="1"/>
  <c r="C1362" i="8" s="1"/>
  <c r="B322" i="8"/>
  <c r="B530" i="8" s="1"/>
  <c r="B738" i="8" s="1"/>
  <c r="B946" i="8" s="1"/>
  <c r="B1154" i="8" s="1"/>
  <c r="B1362" i="8" s="1"/>
  <c r="C321" i="8"/>
  <c r="C529" i="8" s="1"/>
  <c r="C737" i="8" s="1"/>
  <c r="C945" i="8" s="1"/>
  <c r="C1153" i="8" s="1"/>
  <c r="C1361" i="8" s="1"/>
  <c r="B321" i="8"/>
  <c r="B529" i="8" s="1"/>
  <c r="B737" i="8" s="1"/>
  <c r="B945" i="8" s="1"/>
  <c r="B1153" i="8" s="1"/>
  <c r="B1361" i="8" s="1"/>
  <c r="C320" i="8"/>
  <c r="B320" i="8"/>
  <c r="C319" i="8"/>
  <c r="B319" i="8"/>
  <c r="B527" i="8" s="1"/>
  <c r="B735" i="8" s="1"/>
  <c r="B943" i="8" s="1"/>
  <c r="B1151" i="8" s="1"/>
  <c r="B1359" i="8" s="1"/>
  <c r="C318" i="8"/>
  <c r="C526" i="8" s="1"/>
  <c r="C734" i="8" s="1"/>
  <c r="C942" i="8" s="1"/>
  <c r="C1150" i="8" s="1"/>
  <c r="C1358" i="8" s="1"/>
  <c r="B318" i="8"/>
  <c r="B526" i="8" s="1"/>
  <c r="B734" i="8" s="1"/>
  <c r="B942" i="8" s="1"/>
  <c r="B1150" i="8" s="1"/>
  <c r="B1358" i="8" s="1"/>
  <c r="C317" i="8"/>
  <c r="C525" i="8" s="1"/>
  <c r="C733" i="8" s="1"/>
  <c r="C941" i="8" s="1"/>
  <c r="C1149" i="8" s="1"/>
  <c r="C1357" i="8" s="1"/>
  <c r="B317" i="8"/>
  <c r="B525" i="8" s="1"/>
  <c r="B733" i="8" s="1"/>
  <c r="B941" i="8" s="1"/>
  <c r="B1149" i="8" s="1"/>
  <c r="B1357" i="8" s="1"/>
  <c r="C316" i="8"/>
  <c r="C524" i="8" s="1"/>
  <c r="C732" i="8" s="1"/>
  <c r="C940" i="8" s="1"/>
  <c r="C1148" i="8" s="1"/>
  <c r="C1356" i="8" s="1"/>
  <c r="B316" i="8"/>
  <c r="B524" i="8" s="1"/>
  <c r="B732" i="8" s="1"/>
  <c r="B940" i="8" s="1"/>
  <c r="B1148" i="8" s="1"/>
  <c r="B1356" i="8" s="1"/>
  <c r="C315" i="8"/>
  <c r="C523" i="8" s="1"/>
  <c r="C731" i="8" s="1"/>
  <c r="C939" i="8" s="1"/>
  <c r="C1147" i="8" s="1"/>
  <c r="C1355" i="8" s="1"/>
  <c r="B315" i="8"/>
  <c r="B523" i="8" s="1"/>
  <c r="B731" i="8" s="1"/>
  <c r="B939" i="8" s="1"/>
  <c r="B1147" i="8" s="1"/>
  <c r="B1355" i="8" s="1"/>
  <c r="C314" i="8"/>
  <c r="B314" i="8"/>
  <c r="C313" i="8"/>
  <c r="B313" i="8"/>
  <c r="B521" i="8" s="1"/>
  <c r="B729" i="8" s="1"/>
  <c r="B937" i="8" s="1"/>
  <c r="B1145" i="8" s="1"/>
  <c r="B1353" i="8" s="1"/>
  <c r="C312" i="8"/>
  <c r="C520" i="8" s="1"/>
  <c r="C728" i="8" s="1"/>
  <c r="C936" i="8" s="1"/>
  <c r="C1144" i="8" s="1"/>
  <c r="C1352" i="8" s="1"/>
  <c r="B312" i="8"/>
  <c r="B520" i="8" s="1"/>
  <c r="B728" i="8" s="1"/>
  <c r="B936" i="8" s="1"/>
  <c r="B1144" i="8" s="1"/>
  <c r="B1352" i="8" s="1"/>
  <c r="C311" i="8"/>
  <c r="C519" i="8" s="1"/>
  <c r="C727" i="8" s="1"/>
  <c r="C935" i="8" s="1"/>
  <c r="C1143" i="8" s="1"/>
  <c r="C1351" i="8" s="1"/>
  <c r="B311" i="8"/>
  <c r="B519" i="8" s="1"/>
  <c r="B727" i="8" s="1"/>
  <c r="B935" i="8" s="1"/>
  <c r="B1143" i="8" s="1"/>
  <c r="B1351" i="8" s="1"/>
  <c r="C310" i="8"/>
  <c r="C518" i="8" s="1"/>
  <c r="C726" i="8" s="1"/>
  <c r="C934" i="8" s="1"/>
  <c r="C1142" i="8" s="1"/>
  <c r="C1350" i="8" s="1"/>
  <c r="B310" i="8"/>
  <c r="B518" i="8" s="1"/>
  <c r="B726" i="8" s="1"/>
  <c r="B934" i="8" s="1"/>
  <c r="B1142" i="8" s="1"/>
  <c r="B1350" i="8" s="1"/>
  <c r="C309" i="8"/>
  <c r="C517" i="8" s="1"/>
  <c r="C725" i="8" s="1"/>
  <c r="C933" i="8" s="1"/>
  <c r="C1141" i="8" s="1"/>
  <c r="C1349" i="8" s="1"/>
  <c r="B309" i="8"/>
  <c r="B517" i="8" s="1"/>
  <c r="B725" i="8" s="1"/>
  <c r="B933" i="8" s="1"/>
  <c r="B1141" i="8" s="1"/>
  <c r="B1349" i="8" s="1"/>
  <c r="C308" i="8"/>
  <c r="B308" i="8"/>
  <c r="C307" i="8"/>
  <c r="B307" i="8"/>
  <c r="B515" i="8" s="1"/>
  <c r="B723" i="8" s="1"/>
  <c r="B931" i="8" s="1"/>
  <c r="B1139" i="8" s="1"/>
  <c r="B1347" i="8" s="1"/>
  <c r="C306" i="8"/>
  <c r="C514" i="8" s="1"/>
  <c r="C722" i="8" s="1"/>
  <c r="C930" i="8" s="1"/>
  <c r="C1138" i="8" s="1"/>
  <c r="C1346" i="8" s="1"/>
  <c r="B306" i="8"/>
  <c r="B514" i="8" s="1"/>
  <c r="B722" i="8" s="1"/>
  <c r="B930" i="8" s="1"/>
  <c r="B1138" i="8" s="1"/>
  <c r="B1346" i="8" s="1"/>
  <c r="C305" i="8"/>
  <c r="C513" i="8" s="1"/>
  <c r="C721" i="8" s="1"/>
  <c r="C929" i="8" s="1"/>
  <c r="C1137" i="8" s="1"/>
  <c r="C1345" i="8" s="1"/>
  <c r="B305" i="8"/>
  <c r="B513" i="8" s="1"/>
  <c r="B721" i="8" s="1"/>
  <c r="B929" i="8" s="1"/>
  <c r="B1137" i="8" s="1"/>
  <c r="B1345" i="8" s="1"/>
  <c r="C304" i="8"/>
  <c r="C512" i="8" s="1"/>
  <c r="C720" i="8" s="1"/>
  <c r="C928" i="8" s="1"/>
  <c r="C1136" i="8" s="1"/>
  <c r="C1344" i="8" s="1"/>
  <c r="B304" i="8"/>
  <c r="B512" i="8" s="1"/>
  <c r="B720" i="8" s="1"/>
  <c r="B928" i="8" s="1"/>
  <c r="B1136" i="8" s="1"/>
  <c r="B1344" i="8" s="1"/>
  <c r="C303" i="8"/>
  <c r="C511" i="8" s="1"/>
  <c r="C719" i="8" s="1"/>
  <c r="C927" i="8" s="1"/>
  <c r="C1135" i="8" s="1"/>
  <c r="C1343" i="8" s="1"/>
  <c r="B303" i="8"/>
  <c r="B511" i="8" s="1"/>
  <c r="B719" i="8" s="1"/>
  <c r="B927" i="8" s="1"/>
  <c r="B1135" i="8" s="1"/>
  <c r="B1343" i="8" s="1"/>
  <c r="C302" i="8"/>
  <c r="B302" i="8"/>
  <c r="C301" i="8"/>
  <c r="B301" i="8"/>
  <c r="B509" i="8" s="1"/>
  <c r="B717" i="8" s="1"/>
  <c r="B925" i="8" s="1"/>
  <c r="B1133" i="8" s="1"/>
  <c r="B1341" i="8" s="1"/>
  <c r="C300" i="8"/>
  <c r="C508" i="8" s="1"/>
  <c r="C716" i="8" s="1"/>
  <c r="C924" i="8" s="1"/>
  <c r="C1132" i="8" s="1"/>
  <c r="C1340" i="8" s="1"/>
  <c r="B300" i="8"/>
  <c r="B508" i="8" s="1"/>
  <c r="B716" i="8" s="1"/>
  <c r="B924" i="8" s="1"/>
  <c r="B1132" i="8" s="1"/>
  <c r="B1340" i="8" s="1"/>
  <c r="C299" i="8"/>
  <c r="C507" i="8" s="1"/>
  <c r="C715" i="8" s="1"/>
  <c r="C923" i="8" s="1"/>
  <c r="C1131" i="8" s="1"/>
  <c r="C1339" i="8" s="1"/>
  <c r="B299" i="8"/>
  <c r="B507" i="8" s="1"/>
  <c r="B715" i="8" s="1"/>
  <c r="B923" i="8" s="1"/>
  <c r="B1131" i="8" s="1"/>
  <c r="B1339" i="8" s="1"/>
  <c r="C298" i="8"/>
  <c r="C506" i="8" s="1"/>
  <c r="C714" i="8" s="1"/>
  <c r="C922" i="8" s="1"/>
  <c r="C1130" i="8" s="1"/>
  <c r="C1338" i="8" s="1"/>
  <c r="B298" i="8"/>
  <c r="B506" i="8" s="1"/>
  <c r="B714" i="8" s="1"/>
  <c r="B922" i="8" s="1"/>
  <c r="B1130" i="8" s="1"/>
  <c r="B1338" i="8" s="1"/>
  <c r="C297" i="8"/>
  <c r="C505" i="8" s="1"/>
  <c r="C713" i="8" s="1"/>
  <c r="C921" i="8" s="1"/>
  <c r="C1129" i="8" s="1"/>
  <c r="C1337" i="8" s="1"/>
  <c r="B297" i="8"/>
  <c r="B505" i="8" s="1"/>
  <c r="B713" i="8" s="1"/>
  <c r="B921" i="8" s="1"/>
  <c r="B1129" i="8" s="1"/>
  <c r="B1337" i="8" s="1"/>
  <c r="C296" i="8"/>
  <c r="B296" i="8"/>
  <c r="C295" i="8"/>
  <c r="B295" i="8"/>
  <c r="B503" i="8" s="1"/>
  <c r="B711" i="8" s="1"/>
  <c r="B919" i="8" s="1"/>
  <c r="B1127" i="8" s="1"/>
  <c r="B1335" i="8" s="1"/>
  <c r="C294" i="8"/>
  <c r="C502" i="8" s="1"/>
  <c r="C710" i="8" s="1"/>
  <c r="C918" i="8" s="1"/>
  <c r="C1126" i="8" s="1"/>
  <c r="C1334" i="8" s="1"/>
  <c r="B294" i="8"/>
  <c r="B502" i="8" s="1"/>
  <c r="B710" i="8" s="1"/>
  <c r="B918" i="8" s="1"/>
  <c r="B1126" i="8" s="1"/>
  <c r="B1334" i="8" s="1"/>
  <c r="C293" i="8"/>
  <c r="C501" i="8" s="1"/>
  <c r="C709" i="8" s="1"/>
  <c r="C917" i="8" s="1"/>
  <c r="C1125" i="8" s="1"/>
  <c r="C1333" i="8" s="1"/>
  <c r="B293" i="8"/>
  <c r="B501" i="8" s="1"/>
  <c r="B709" i="8" s="1"/>
  <c r="B917" i="8" s="1"/>
  <c r="B1125" i="8" s="1"/>
  <c r="B1333" i="8" s="1"/>
  <c r="C292" i="8"/>
  <c r="C500" i="8" s="1"/>
  <c r="C708" i="8" s="1"/>
  <c r="C916" i="8" s="1"/>
  <c r="C1124" i="8" s="1"/>
  <c r="C1332" i="8" s="1"/>
  <c r="B292" i="8"/>
  <c r="B500" i="8" s="1"/>
  <c r="B708" i="8" s="1"/>
  <c r="B916" i="8" s="1"/>
  <c r="B1124" i="8" s="1"/>
  <c r="B1332" i="8" s="1"/>
  <c r="C291" i="8"/>
  <c r="C499" i="8" s="1"/>
  <c r="C707" i="8" s="1"/>
  <c r="C915" i="8" s="1"/>
  <c r="C1123" i="8" s="1"/>
  <c r="C1331" i="8" s="1"/>
  <c r="B291" i="8"/>
  <c r="B499" i="8" s="1"/>
  <c r="B707" i="8" s="1"/>
  <c r="B915" i="8" s="1"/>
  <c r="B1123" i="8" s="1"/>
  <c r="B1331" i="8" s="1"/>
  <c r="C290" i="8"/>
  <c r="B290" i="8"/>
  <c r="C289" i="8"/>
  <c r="B289" i="8"/>
  <c r="B497" i="8" s="1"/>
  <c r="B705" i="8" s="1"/>
  <c r="B913" i="8" s="1"/>
  <c r="B1121" i="8" s="1"/>
  <c r="B1329" i="8" s="1"/>
  <c r="C288" i="8"/>
  <c r="C496" i="8" s="1"/>
  <c r="C704" i="8" s="1"/>
  <c r="C912" i="8" s="1"/>
  <c r="C1120" i="8" s="1"/>
  <c r="C1328" i="8" s="1"/>
  <c r="B288" i="8"/>
  <c r="B496" i="8" s="1"/>
  <c r="B704" i="8" s="1"/>
  <c r="B912" i="8" s="1"/>
  <c r="B1120" i="8" s="1"/>
  <c r="B1328" i="8" s="1"/>
  <c r="C287" i="8"/>
  <c r="C495" i="8" s="1"/>
  <c r="C703" i="8" s="1"/>
  <c r="C911" i="8" s="1"/>
  <c r="C1119" i="8" s="1"/>
  <c r="C1327" i="8" s="1"/>
  <c r="B287" i="8"/>
  <c r="B495" i="8" s="1"/>
  <c r="B703" i="8" s="1"/>
  <c r="B911" i="8" s="1"/>
  <c r="B1119" i="8" s="1"/>
  <c r="B1327" i="8" s="1"/>
  <c r="C286" i="8"/>
  <c r="C494" i="8" s="1"/>
  <c r="C702" i="8" s="1"/>
  <c r="C910" i="8" s="1"/>
  <c r="C1118" i="8" s="1"/>
  <c r="C1326" i="8" s="1"/>
  <c r="B286" i="8"/>
  <c r="B494" i="8" s="1"/>
  <c r="B702" i="8" s="1"/>
  <c r="B910" i="8" s="1"/>
  <c r="B1118" i="8" s="1"/>
  <c r="B1326" i="8" s="1"/>
  <c r="C285" i="8"/>
  <c r="C493" i="8" s="1"/>
  <c r="C701" i="8" s="1"/>
  <c r="C909" i="8" s="1"/>
  <c r="C1117" i="8" s="1"/>
  <c r="C1325" i="8" s="1"/>
  <c r="B285" i="8"/>
  <c r="B493" i="8" s="1"/>
  <c r="B701" i="8" s="1"/>
  <c r="B909" i="8" s="1"/>
  <c r="B1117" i="8" s="1"/>
  <c r="B1325" i="8" s="1"/>
  <c r="C284" i="8"/>
  <c r="B284" i="8"/>
  <c r="C283" i="8"/>
  <c r="B283" i="8"/>
  <c r="B491" i="8" s="1"/>
  <c r="B699" i="8" s="1"/>
  <c r="B907" i="8" s="1"/>
  <c r="B1115" i="8" s="1"/>
  <c r="B1323" i="8" s="1"/>
  <c r="C282" i="8"/>
  <c r="C490" i="8" s="1"/>
  <c r="C698" i="8" s="1"/>
  <c r="C906" i="8" s="1"/>
  <c r="C1114" i="8" s="1"/>
  <c r="C1322" i="8" s="1"/>
  <c r="B282" i="8"/>
  <c r="B490" i="8" s="1"/>
  <c r="B698" i="8" s="1"/>
  <c r="B906" i="8" s="1"/>
  <c r="B1114" i="8" s="1"/>
  <c r="B1322" i="8" s="1"/>
  <c r="C281" i="8"/>
  <c r="C489" i="8" s="1"/>
  <c r="C697" i="8" s="1"/>
  <c r="C905" i="8" s="1"/>
  <c r="C1113" i="8" s="1"/>
  <c r="C1321" i="8" s="1"/>
  <c r="B281" i="8"/>
  <c r="B489" i="8" s="1"/>
  <c r="B697" i="8" s="1"/>
  <c r="B905" i="8" s="1"/>
  <c r="B1113" i="8" s="1"/>
  <c r="B1321" i="8" s="1"/>
  <c r="C280" i="8"/>
  <c r="C488" i="8" s="1"/>
  <c r="C696" i="8" s="1"/>
  <c r="C904" i="8" s="1"/>
  <c r="C1112" i="8" s="1"/>
  <c r="C1320" i="8" s="1"/>
  <c r="B280" i="8"/>
  <c r="B488" i="8" s="1"/>
  <c r="B696" i="8" s="1"/>
  <c r="B904" i="8" s="1"/>
  <c r="B1112" i="8" s="1"/>
  <c r="B1320" i="8" s="1"/>
  <c r="C279" i="8"/>
  <c r="C487" i="8" s="1"/>
  <c r="C695" i="8" s="1"/>
  <c r="C903" i="8" s="1"/>
  <c r="C1111" i="8" s="1"/>
  <c r="C1319" i="8" s="1"/>
  <c r="B279" i="8"/>
  <c r="B487" i="8" s="1"/>
  <c r="B695" i="8" s="1"/>
  <c r="B903" i="8" s="1"/>
  <c r="B1111" i="8" s="1"/>
  <c r="B1319" i="8" s="1"/>
  <c r="C278" i="8"/>
  <c r="B278" i="8"/>
  <c r="C277" i="8"/>
  <c r="B277" i="8"/>
  <c r="B485" i="8" s="1"/>
  <c r="B693" i="8" s="1"/>
  <c r="B901" i="8" s="1"/>
  <c r="B1109" i="8" s="1"/>
  <c r="B1317" i="8" s="1"/>
  <c r="C276" i="8"/>
  <c r="C484" i="8" s="1"/>
  <c r="C692" i="8" s="1"/>
  <c r="C900" i="8" s="1"/>
  <c r="C1108" i="8" s="1"/>
  <c r="C1316" i="8" s="1"/>
  <c r="B276" i="8"/>
  <c r="B484" i="8" s="1"/>
  <c r="B692" i="8" s="1"/>
  <c r="B900" i="8" s="1"/>
  <c r="B1108" i="8" s="1"/>
  <c r="B1316" i="8" s="1"/>
  <c r="C275" i="8"/>
  <c r="C483" i="8" s="1"/>
  <c r="C691" i="8" s="1"/>
  <c r="C899" i="8" s="1"/>
  <c r="C1107" i="8" s="1"/>
  <c r="C1315" i="8" s="1"/>
  <c r="B275" i="8"/>
  <c r="B483" i="8" s="1"/>
  <c r="B691" i="8" s="1"/>
  <c r="B899" i="8" s="1"/>
  <c r="B1107" i="8" s="1"/>
  <c r="B1315" i="8" s="1"/>
  <c r="C274" i="8"/>
  <c r="C482" i="8" s="1"/>
  <c r="C690" i="8" s="1"/>
  <c r="C898" i="8" s="1"/>
  <c r="C1106" i="8" s="1"/>
  <c r="C1314" i="8" s="1"/>
  <c r="B274" i="8"/>
  <c r="B482" i="8" s="1"/>
  <c r="B690" i="8" s="1"/>
  <c r="B898" i="8" s="1"/>
  <c r="B1106" i="8" s="1"/>
  <c r="B1314" i="8" s="1"/>
  <c r="C273" i="8"/>
  <c r="C481" i="8" s="1"/>
  <c r="C689" i="8" s="1"/>
  <c r="C897" i="8" s="1"/>
  <c r="C1105" i="8" s="1"/>
  <c r="C1313" i="8" s="1"/>
  <c r="B273" i="8"/>
  <c r="B481" i="8" s="1"/>
  <c r="B689" i="8" s="1"/>
  <c r="B897" i="8" s="1"/>
  <c r="B1105" i="8" s="1"/>
  <c r="B1313" i="8" s="1"/>
  <c r="C272" i="8"/>
  <c r="B272" i="8"/>
  <c r="C271" i="8"/>
  <c r="B271" i="8"/>
  <c r="B479" i="8" s="1"/>
  <c r="B687" i="8" s="1"/>
  <c r="B895" i="8" s="1"/>
  <c r="B1103" i="8" s="1"/>
  <c r="B1311" i="8" s="1"/>
  <c r="C270" i="8"/>
  <c r="C478" i="8" s="1"/>
  <c r="C686" i="8" s="1"/>
  <c r="C894" i="8" s="1"/>
  <c r="C1102" i="8" s="1"/>
  <c r="C1310" i="8" s="1"/>
  <c r="B270" i="8"/>
  <c r="B478" i="8" s="1"/>
  <c r="B686" i="8" s="1"/>
  <c r="B894" i="8" s="1"/>
  <c r="B1102" i="8" s="1"/>
  <c r="B1310" i="8" s="1"/>
  <c r="C269" i="8"/>
  <c r="C477" i="8" s="1"/>
  <c r="C685" i="8" s="1"/>
  <c r="C893" i="8" s="1"/>
  <c r="C1101" i="8" s="1"/>
  <c r="C1309" i="8" s="1"/>
  <c r="B269" i="8"/>
  <c r="B477" i="8" s="1"/>
  <c r="B685" i="8" s="1"/>
  <c r="B893" i="8" s="1"/>
  <c r="B1101" i="8" s="1"/>
  <c r="B1309" i="8" s="1"/>
  <c r="C268" i="8"/>
  <c r="C476" i="8" s="1"/>
  <c r="C684" i="8" s="1"/>
  <c r="C892" i="8" s="1"/>
  <c r="C1100" i="8" s="1"/>
  <c r="C1308" i="8" s="1"/>
  <c r="B268" i="8"/>
  <c r="B476" i="8" s="1"/>
  <c r="B684" i="8" s="1"/>
  <c r="B892" i="8" s="1"/>
  <c r="B1100" i="8" s="1"/>
  <c r="B1308" i="8" s="1"/>
  <c r="C267" i="8"/>
  <c r="C475" i="8" s="1"/>
  <c r="C683" i="8" s="1"/>
  <c r="C891" i="8" s="1"/>
  <c r="C1099" i="8" s="1"/>
  <c r="C1307" i="8" s="1"/>
  <c r="B267" i="8"/>
  <c r="B475" i="8" s="1"/>
  <c r="B683" i="8" s="1"/>
  <c r="B891" i="8" s="1"/>
  <c r="B1099" i="8" s="1"/>
  <c r="B1307" i="8" s="1"/>
  <c r="C266" i="8"/>
  <c r="B266" i="8"/>
  <c r="C265" i="8"/>
  <c r="B265" i="8"/>
  <c r="B473" i="8" s="1"/>
  <c r="B681" i="8" s="1"/>
  <c r="B889" i="8" s="1"/>
  <c r="B1097" i="8" s="1"/>
  <c r="B1305" i="8" s="1"/>
  <c r="C264" i="8"/>
  <c r="C472" i="8" s="1"/>
  <c r="C680" i="8" s="1"/>
  <c r="C888" i="8" s="1"/>
  <c r="C1096" i="8" s="1"/>
  <c r="C1304" i="8" s="1"/>
  <c r="B264" i="8"/>
  <c r="B472" i="8" s="1"/>
  <c r="B680" i="8" s="1"/>
  <c r="B888" i="8" s="1"/>
  <c r="B1096" i="8" s="1"/>
  <c r="B1304" i="8" s="1"/>
  <c r="C263" i="8"/>
  <c r="C471" i="8" s="1"/>
  <c r="C679" i="8" s="1"/>
  <c r="C887" i="8" s="1"/>
  <c r="C1095" i="8" s="1"/>
  <c r="C1303" i="8" s="1"/>
  <c r="B263" i="8"/>
  <c r="B471" i="8" s="1"/>
  <c r="B679" i="8" s="1"/>
  <c r="B887" i="8" s="1"/>
  <c r="B1095" i="8" s="1"/>
  <c r="B1303" i="8" s="1"/>
  <c r="C262" i="8"/>
  <c r="C470" i="8" s="1"/>
  <c r="C678" i="8" s="1"/>
  <c r="C886" i="8" s="1"/>
  <c r="C1094" i="8" s="1"/>
  <c r="C1302" i="8" s="1"/>
  <c r="B262" i="8"/>
  <c r="B470" i="8" s="1"/>
  <c r="B678" i="8" s="1"/>
  <c r="B886" i="8" s="1"/>
  <c r="B1094" i="8" s="1"/>
  <c r="B1302" i="8" s="1"/>
  <c r="C261" i="8"/>
  <c r="C469" i="8" s="1"/>
  <c r="C677" i="8" s="1"/>
  <c r="C885" i="8" s="1"/>
  <c r="C1093" i="8" s="1"/>
  <c r="C1301" i="8" s="1"/>
  <c r="B261" i="8"/>
  <c r="B469" i="8" s="1"/>
  <c r="B677" i="8" s="1"/>
  <c r="B885" i="8" s="1"/>
  <c r="B1093" i="8" s="1"/>
  <c r="B1301" i="8" s="1"/>
  <c r="C260" i="8"/>
  <c r="B260" i="8"/>
  <c r="C259" i="8"/>
  <c r="B259" i="8"/>
  <c r="B467" i="8" s="1"/>
  <c r="B675" i="8" s="1"/>
  <c r="B883" i="8" s="1"/>
  <c r="B1091" i="8" s="1"/>
  <c r="B1299" i="8" s="1"/>
  <c r="C258" i="8"/>
  <c r="C466" i="8" s="1"/>
  <c r="C674" i="8" s="1"/>
  <c r="C882" i="8" s="1"/>
  <c r="C1090" i="8" s="1"/>
  <c r="C1298" i="8" s="1"/>
  <c r="B258" i="8"/>
  <c r="B466" i="8" s="1"/>
  <c r="B674" i="8" s="1"/>
  <c r="B882" i="8" s="1"/>
  <c r="B1090" i="8" s="1"/>
  <c r="B1298" i="8" s="1"/>
  <c r="C257" i="8"/>
  <c r="C465" i="8" s="1"/>
  <c r="C673" i="8" s="1"/>
  <c r="C881" i="8" s="1"/>
  <c r="C1089" i="8" s="1"/>
  <c r="C1297" i="8" s="1"/>
  <c r="B257" i="8"/>
  <c r="B465" i="8" s="1"/>
  <c r="B673" i="8" s="1"/>
  <c r="B881" i="8" s="1"/>
  <c r="B1089" i="8" s="1"/>
  <c r="B1297" i="8" s="1"/>
  <c r="C256" i="8"/>
  <c r="C464" i="8" s="1"/>
  <c r="C672" i="8" s="1"/>
  <c r="C880" i="8" s="1"/>
  <c r="C1088" i="8" s="1"/>
  <c r="C1296" i="8" s="1"/>
  <c r="B256" i="8"/>
  <c r="B464" i="8" s="1"/>
  <c r="B672" i="8" s="1"/>
  <c r="B880" i="8" s="1"/>
  <c r="B1088" i="8" s="1"/>
  <c r="B1296" i="8" s="1"/>
  <c r="C255" i="8"/>
  <c r="C463" i="8" s="1"/>
  <c r="C671" i="8" s="1"/>
  <c r="C879" i="8" s="1"/>
  <c r="C1087" i="8" s="1"/>
  <c r="C1295" i="8" s="1"/>
  <c r="B255" i="8"/>
  <c r="B463" i="8" s="1"/>
  <c r="B671" i="8" s="1"/>
  <c r="B879" i="8" s="1"/>
  <c r="B1087" i="8" s="1"/>
  <c r="B1295" i="8" s="1"/>
  <c r="C254" i="8"/>
  <c r="B254" i="8"/>
  <c r="C253" i="8"/>
  <c r="B253" i="8"/>
  <c r="B461" i="8" s="1"/>
  <c r="B669" i="8" s="1"/>
  <c r="B877" i="8" s="1"/>
  <c r="B1085" i="8" s="1"/>
  <c r="B1293" i="8" s="1"/>
  <c r="C252" i="8"/>
  <c r="C460" i="8" s="1"/>
  <c r="C668" i="8" s="1"/>
  <c r="C876" i="8" s="1"/>
  <c r="C1084" i="8" s="1"/>
  <c r="C1292" i="8" s="1"/>
  <c r="B252" i="8"/>
  <c r="B460" i="8" s="1"/>
  <c r="B668" i="8" s="1"/>
  <c r="B876" i="8" s="1"/>
  <c r="B1084" i="8" s="1"/>
  <c r="B1292" i="8" s="1"/>
  <c r="C251" i="8"/>
  <c r="C459" i="8" s="1"/>
  <c r="C667" i="8" s="1"/>
  <c r="C875" i="8" s="1"/>
  <c r="C1083" i="8" s="1"/>
  <c r="C1291" i="8" s="1"/>
  <c r="B251" i="8"/>
  <c r="B459" i="8" s="1"/>
  <c r="B667" i="8" s="1"/>
  <c r="B875" i="8" s="1"/>
  <c r="B1083" i="8" s="1"/>
  <c r="B1291" i="8" s="1"/>
  <c r="C250" i="8"/>
  <c r="C458" i="8" s="1"/>
  <c r="C666" i="8" s="1"/>
  <c r="C874" i="8" s="1"/>
  <c r="C1082" i="8" s="1"/>
  <c r="C1290" i="8" s="1"/>
  <c r="B250" i="8"/>
  <c r="B458" i="8" s="1"/>
  <c r="B666" i="8" s="1"/>
  <c r="B874" i="8" s="1"/>
  <c r="B1082" i="8" s="1"/>
  <c r="B1290" i="8" s="1"/>
  <c r="C249" i="8"/>
  <c r="C457" i="8" s="1"/>
  <c r="C665" i="8" s="1"/>
  <c r="C873" i="8" s="1"/>
  <c r="C1081" i="8" s="1"/>
  <c r="C1289" i="8" s="1"/>
  <c r="B249" i="8"/>
  <c r="B457" i="8" s="1"/>
  <c r="B665" i="8" s="1"/>
  <c r="B873" i="8" s="1"/>
  <c r="B1081" i="8" s="1"/>
  <c r="B1289" i="8" s="1"/>
  <c r="C248" i="8"/>
  <c r="B248" i="8"/>
  <c r="C247" i="8"/>
  <c r="B247" i="8"/>
  <c r="B455" i="8" s="1"/>
  <c r="B663" i="8" s="1"/>
  <c r="B871" i="8" s="1"/>
  <c r="B1079" i="8" s="1"/>
  <c r="B1287" i="8" s="1"/>
  <c r="C246" i="8"/>
  <c r="C454" i="8" s="1"/>
  <c r="C662" i="8" s="1"/>
  <c r="C870" i="8" s="1"/>
  <c r="C1078" i="8" s="1"/>
  <c r="C1286" i="8" s="1"/>
  <c r="B246" i="8"/>
  <c r="B454" i="8" s="1"/>
  <c r="B662" i="8" s="1"/>
  <c r="B870" i="8" s="1"/>
  <c r="B1078" i="8" s="1"/>
  <c r="B1286" i="8" s="1"/>
  <c r="C245" i="8"/>
  <c r="C453" i="8" s="1"/>
  <c r="C661" i="8" s="1"/>
  <c r="C869" i="8" s="1"/>
  <c r="C1077" i="8" s="1"/>
  <c r="C1285" i="8" s="1"/>
  <c r="B245" i="8"/>
  <c r="B453" i="8" s="1"/>
  <c r="B661" i="8" s="1"/>
  <c r="B869" i="8" s="1"/>
  <c r="B1077" i="8" s="1"/>
  <c r="B1285" i="8" s="1"/>
  <c r="C244" i="8"/>
  <c r="C452" i="8" s="1"/>
  <c r="C660" i="8" s="1"/>
  <c r="C868" i="8" s="1"/>
  <c r="C1076" i="8" s="1"/>
  <c r="C1284" i="8" s="1"/>
  <c r="B244" i="8"/>
  <c r="B452" i="8" s="1"/>
  <c r="B660" i="8" s="1"/>
  <c r="B868" i="8" s="1"/>
  <c r="B1076" i="8" s="1"/>
  <c r="B1284" i="8" s="1"/>
  <c r="C243" i="8"/>
  <c r="C451" i="8" s="1"/>
  <c r="C659" i="8" s="1"/>
  <c r="C867" i="8" s="1"/>
  <c r="C1075" i="8" s="1"/>
  <c r="C1283" i="8" s="1"/>
  <c r="B243" i="8"/>
  <c r="B451" i="8" s="1"/>
  <c r="B659" i="8" s="1"/>
  <c r="B867" i="8" s="1"/>
  <c r="B1075" i="8" s="1"/>
  <c r="B1283" i="8" s="1"/>
  <c r="C242" i="8"/>
  <c r="B242" i="8"/>
  <c r="C241" i="8"/>
  <c r="B241" i="8"/>
  <c r="B449" i="8" s="1"/>
  <c r="B657" i="8" s="1"/>
  <c r="B865" i="8" s="1"/>
  <c r="B1073" i="8" s="1"/>
  <c r="B1281" i="8" s="1"/>
  <c r="C240" i="8"/>
  <c r="C448" i="8" s="1"/>
  <c r="C656" i="8" s="1"/>
  <c r="C864" i="8" s="1"/>
  <c r="C1072" i="8" s="1"/>
  <c r="C1280" i="8" s="1"/>
  <c r="B240" i="8"/>
  <c r="B448" i="8" s="1"/>
  <c r="B656" i="8" s="1"/>
  <c r="B864" i="8" s="1"/>
  <c r="B1072" i="8" s="1"/>
  <c r="B1280" i="8" s="1"/>
  <c r="C239" i="8"/>
  <c r="C447" i="8" s="1"/>
  <c r="C655" i="8" s="1"/>
  <c r="C863" i="8" s="1"/>
  <c r="C1071" i="8" s="1"/>
  <c r="C1279" i="8" s="1"/>
  <c r="B239" i="8"/>
  <c r="B447" i="8" s="1"/>
  <c r="B655" i="8" s="1"/>
  <c r="B863" i="8" s="1"/>
  <c r="B1071" i="8" s="1"/>
  <c r="B1279" i="8" s="1"/>
  <c r="C238" i="8"/>
  <c r="C446" i="8" s="1"/>
  <c r="C654" i="8" s="1"/>
  <c r="C862" i="8" s="1"/>
  <c r="C1070" i="8" s="1"/>
  <c r="C1278" i="8" s="1"/>
  <c r="B238" i="8"/>
  <c r="B446" i="8" s="1"/>
  <c r="B654" i="8" s="1"/>
  <c r="B862" i="8" s="1"/>
  <c r="B1070" i="8" s="1"/>
  <c r="B1278" i="8" s="1"/>
  <c r="C237" i="8"/>
  <c r="C445" i="8" s="1"/>
  <c r="C653" i="8" s="1"/>
  <c r="C861" i="8" s="1"/>
  <c r="C1069" i="8" s="1"/>
  <c r="C1277" i="8" s="1"/>
  <c r="B237" i="8"/>
  <c r="B445" i="8" s="1"/>
  <c r="B653" i="8" s="1"/>
  <c r="B861" i="8" s="1"/>
  <c r="B1069" i="8" s="1"/>
  <c r="B1277" i="8" s="1"/>
  <c r="C236" i="8"/>
  <c r="B236" i="8"/>
  <c r="C235" i="8"/>
  <c r="B235" i="8"/>
  <c r="B443" i="8" s="1"/>
  <c r="B651" i="8" s="1"/>
  <c r="B859" i="8" s="1"/>
  <c r="B1067" i="8" s="1"/>
  <c r="B1275" i="8" s="1"/>
  <c r="C234" i="8"/>
  <c r="C442" i="8" s="1"/>
  <c r="C650" i="8" s="1"/>
  <c r="C858" i="8" s="1"/>
  <c r="C1066" i="8" s="1"/>
  <c r="C1274" i="8" s="1"/>
  <c r="B234" i="8"/>
  <c r="B442" i="8" s="1"/>
  <c r="B650" i="8" s="1"/>
  <c r="B858" i="8" s="1"/>
  <c r="B1066" i="8" s="1"/>
  <c r="B1274" i="8" s="1"/>
  <c r="C233" i="8"/>
  <c r="C441" i="8" s="1"/>
  <c r="C649" i="8" s="1"/>
  <c r="C857" i="8" s="1"/>
  <c r="C1065" i="8" s="1"/>
  <c r="C1273" i="8" s="1"/>
  <c r="B233" i="8"/>
  <c r="B441" i="8" s="1"/>
  <c r="B649" i="8" s="1"/>
  <c r="B857" i="8" s="1"/>
  <c r="B1065" i="8" s="1"/>
  <c r="B1273" i="8" s="1"/>
  <c r="C232" i="8"/>
  <c r="C440" i="8" s="1"/>
  <c r="C648" i="8" s="1"/>
  <c r="C856" i="8" s="1"/>
  <c r="C1064" i="8" s="1"/>
  <c r="C1272" i="8" s="1"/>
  <c r="B232" i="8"/>
  <c r="B440" i="8" s="1"/>
  <c r="B648" i="8" s="1"/>
  <c r="B856" i="8" s="1"/>
  <c r="B1064" i="8" s="1"/>
  <c r="B1272" i="8" s="1"/>
  <c r="C231" i="8"/>
  <c r="C439" i="8" s="1"/>
  <c r="C647" i="8" s="1"/>
  <c r="C855" i="8" s="1"/>
  <c r="C1063" i="8" s="1"/>
  <c r="C1271" i="8" s="1"/>
  <c r="B231" i="8"/>
  <c r="B439" i="8" s="1"/>
  <c r="B647" i="8" s="1"/>
  <c r="B855" i="8" s="1"/>
  <c r="B1063" i="8" s="1"/>
  <c r="B1271" i="8" s="1"/>
  <c r="C230" i="8"/>
  <c r="B230" i="8"/>
  <c r="C229" i="8"/>
  <c r="B229" i="8"/>
  <c r="B437" i="8" s="1"/>
  <c r="B645" i="8" s="1"/>
  <c r="B853" i="8" s="1"/>
  <c r="B1061" i="8" s="1"/>
  <c r="B1269" i="8" s="1"/>
  <c r="C228" i="8"/>
  <c r="C436" i="8" s="1"/>
  <c r="C644" i="8" s="1"/>
  <c r="C852" i="8" s="1"/>
  <c r="C1060" i="8" s="1"/>
  <c r="C1268" i="8" s="1"/>
  <c r="B228" i="8"/>
  <c r="B436" i="8" s="1"/>
  <c r="B644" i="8" s="1"/>
  <c r="B852" i="8" s="1"/>
  <c r="B1060" i="8" s="1"/>
  <c r="B1268" i="8" s="1"/>
  <c r="C227" i="8"/>
  <c r="C435" i="8" s="1"/>
  <c r="C643" i="8" s="1"/>
  <c r="C851" i="8" s="1"/>
  <c r="C1059" i="8" s="1"/>
  <c r="C1267" i="8" s="1"/>
  <c r="B227" i="8"/>
  <c r="B435" i="8" s="1"/>
  <c r="B643" i="8" s="1"/>
  <c r="B851" i="8" s="1"/>
  <c r="B1059" i="8" s="1"/>
  <c r="B1267" i="8" s="1"/>
  <c r="C226" i="8"/>
  <c r="C434" i="8" s="1"/>
  <c r="C642" i="8" s="1"/>
  <c r="C850" i="8" s="1"/>
  <c r="C1058" i="8" s="1"/>
  <c r="C1266" i="8" s="1"/>
  <c r="B226" i="8"/>
  <c r="B434" i="8" s="1"/>
  <c r="B642" i="8" s="1"/>
  <c r="B850" i="8" s="1"/>
  <c r="B1058" i="8" s="1"/>
  <c r="B1266" i="8" s="1"/>
  <c r="C225" i="8"/>
  <c r="C433" i="8" s="1"/>
  <c r="C641" i="8" s="1"/>
  <c r="C849" i="8" s="1"/>
  <c r="C1057" i="8" s="1"/>
  <c r="C1265" i="8" s="1"/>
  <c r="B225" i="8"/>
  <c r="B433" i="8" s="1"/>
  <c r="B641" i="8" s="1"/>
  <c r="B849" i="8" s="1"/>
  <c r="B1057" i="8" s="1"/>
  <c r="B1265" i="8" s="1"/>
  <c r="C224" i="8"/>
  <c r="B224" i="8"/>
  <c r="C223" i="8"/>
  <c r="B223" i="8"/>
  <c r="B431" i="8" s="1"/>
  <c r="B639" i="8" s="1"/>
  <c r="B847" i="8" s="1"/>
  <c r="B1055" i="8" s="1"/>
  <c r="B1263" i="8" s="1"/>
  <c r="C222" i="8"/>
  <c r="C430" i="8" s="1"/>
  <c r="C638" i="8" s="1"/>
  <c r="C846" i="8" s="1"/>
  <c r="C1054" i="8" s="1"/>
  <c r="C1262" i="8" s="1"/>
  <c r="B222" i="8"/>
  <c r="B430" i="8" s="1"/>
  <c r="B638" i="8" s="1"/>
  <c r="B846" i="8" s="1"/>
  <c r="B1054" i="8" s="1"/>
  <c r="B1262" i="8" s="1"/>
  <c r="C221" i="8"/>
  <c r="C429" i="8" s="1"/>
  <c r="C637" i="8" s="1"/>
  <c r="C845" i="8" s="1"/>
  <c r="C1053" i="8" s="1"/>
  <c r="C1261" i="8" s="1"/>
  <c r="B221" i="8"/>
  <c r="B429" i="8" s="1"/>
  <c r="B637" i="8" s="1"/>
  <c r="B845" i="8" s="1"/>
  <c r="B1053" i="8" s="1"/>
  <c r="B1261" i="8" s="1"/>
  <c r="C220" i="8"/>
  <c r="C428" i="8" s="1"/>
  <c r="C636" i="8" s="1"/>
  <c r="C844" i="8" s="1"/>
  <c r="C1052" i="8" s="1"/>
  <c r="C1260" i="8" s="1"/>
  <c r="B220" i="8"/>
  <c r="B428" i="8" s="1"/>
  <c r="B636" i="8" s="1"/>
  <c r="B844" i="8" s="1"/>
  <c r="B1052" i="8" s="1"/>
  <c r="B1260" i="8" s="1"/>
  <c r="C219" i="8"/>
  <c r="C427" i="8" s="1"/>
  <c r="C635" i="8" s="1"/>
  <c r="C843" i="8" s="1"/>
  <c r="C1051" i="8" s="1"/>
  <c r="C1259" i="8" s="1"/>
  <c r="B219" i="8"/>
  <c r="B427" i="8" s="1"/>
  <c r="B635" i="8" s="1"/>
  <c r="B843" i="8" s="1"/>
  <c r="B1051" i="8" s="1"/>
  <c r="B1259" i="8" s="1"/>
  <c r="C218" i="8"/>
  <c r="B218" i="8"/>
  <c r="C217" i="8"/>
  <c r="B217" i="8"/>
  <c r="B425" i="8" s="1"/>
  <c r="B633" i="8" s="1"/>
  <c r="B841" i="8" s="1"/>
  <c r="B1049" i="8" s="1"/>
  <c r="B1257" i="8" s="1"/>
  <c r="C216" i="8"/>
  <c r="C424" i="8" s="1"/>
  <c r="C632" i="8" s="1"/>
  <c r="C840" i="8" s="1"/>
  <c r="C1048" i="8" s="1"/>
  <c r="C1256" i="8" s="1"/>
  <c r="B216" i="8"/>
  <c r="B424" i="8" s="1"/>
  <c r="B632" i="8" s="1"/>
  <c r="B840" i="8" s="1"/>
  <c r="B1048" i="8" s="1"/>
  <c r="B1256" i="8" s="1"/>
  <c r="C215" i="8"/>
  <c r="C423" i="8" s="1"/>
  <c r="C631" i="8" s="1"/>
  <c r="C839" i="8" s="1"/>
  <c r="C1047" i="8" s="1"/>
  <c r="C1255" i="8" s="1"/>
  <c r="B215" i="8"/>
  <c r="B423" i="8" s="1"/>
  <c r="B631" i="8" s="1"/>
  <c r="B839" i="8" s="1"/>
  <c r="B1047" i="8" s="1"/>
  <c r="B1255" i="8" s="1"/>
  <c r="C214" i="8"/>
  <c r="C422" i="8" s="1"/>
  <c r="C630" i="8" s="1"/>
  <c r="C838" i="8" s="1"/>
  <c r="C1046" i="8" s="1"/>
  <c r="C1254" i="8" s="1"/>
  <c r="B214" i="8"/>
  <c r="B422" i="8" s="1"/>
  <c r="B630" i="8" s="1"/>
  <c r="B838" i="8" s="1"/>
  <c r="B1046" i="8" s="1"/>
  <c r="B1254" i="8" s="1"/>
  <c r="C213" i="8"/>
  <c r="C421" i="8" s="1"/>
  <c r="C629" i="8" s="1"/>
  <c r="C837" i="8" s="1"/>
  <c r="C1045" i="8" s="1"/>
  <c r="C1253" i="8" s="1"/>
  <c r="B213" i="8"/>
  <c r="B421" i="8" s="1"/>
  <c r="B629" i="8" s="1"/>
  <c r="B837" i="8" s="1"/>
  <c r="B1045" i="8" s="1"/>
  <c r="B1253" i="8" s="1"/>
  <c r="C212" i="8"/>
  <c r="B212" i="8"/>
  <c r="C211" i="8"/>
  <c r="B211" i="8"/>
  <c r="B419" i="8" s="1"/>
  <c r="B627" i="8" s="1"/>
  <c r="B835" i="8" s="1"/>
  <c r="B1043" i="8" s="1"/>
  <c r="B1251" i="8" s="1"/>
  <c r="C210" i="8"/>
  <c r="C418" i="8" s="1"/>
  <c r="C626" i="8" s="1"/>
  <c r="C834" i="8" s="1"/>
  <c r="C1042" i="8" s="1"/>
  <c r="C1250" i="8" s="1"/>
  <c r="B210" i="8"/>
  <c r="B418" i="8" s="1"/>
  <c r="B626" i="8" s="1"/>
  <c r="B834" i="8" s="1"/>
  <c r="B1042" i="8" s="1"/>
  <c r="B1250" i="8" s="1"/>
  <c r="C211" i="2"/>
  <c r="C212" i="2"/>
  <c r="C213" i="2"/>
  <c r="C214" i="2"/>
  <c r="C215" i="2"/>
  <c r="C216" i="2"/>
  <c r="C217" i="2"/>
  <c r="C218" i="2"/>
  <c r="C219" i="2"/>
  <c r="C427" i="2" s="1"/>
  <c r="C220" i="2"/>
  <c r="C221" i="2"/>
  <c r="C222" i="2"/>
  <c r="C223" i="2"/>
  <c r="C224" i="2"/>
  <c r="C225" i="2"/>
  <c r="C226" i="2"/>
  <c r="C227" i="2"/>
  <c r="C228" i="2"/>
  <c r="C229" i="2"/>
  <c r="C230" i="2"/>
  <c r="C231" i="2"/>
  <c r="C439" i="2" s="1"/>
  <c r="C232" i="2"/>
  <c r="C233" i="2"/>
  <c r="C234" i="2"/>
  <c r="C235" i="2"/>
  <c r="C236" i="2"/>
  <c r="C237" i="2"/>
  <c r="C238" i="2"/>
  <c r="C239" i="2"/>
  <c r="C240" i="2"/>
  <c r="C241" i="2"/>
  <c r="C242" i="2"/>
  <c r="C243" i="2"/>
  <c r="C451" i="2" s="1"/>
  <c r="C244" i="2"/>
  <c r="C245" i="2"/>
  <c r="C246" i="2"/>
  <c r="C247" i="2"/>
  <c r="C248" i="2"/>
  <c r="C249" i="2"/>
  <c r="C250" i="2"/>
  <c r="C251" i="2"/>
  <c r="C252" i="2"/>
  <c r="C253" i="2"/>
  <c r="C254" i="2"/>
  <c r="C255" i="2"/>
  <c r="C463" i="2" s="1"/>
  <c r="C256" i="2"/>
  <c r="C257" i="2"/>
  <c r="C258" i="2"/>
  <c r="C259" i="2"/>
  <c r="C260" i="2"/>
  <c r="C261" i="2"/>
  <c r="C262" i="2"/>
  <c r="C263" i="2"/>
  <c r="C264" i="2"/>
  <c r="C265" i="2"/>
  <c r="C266" i="2"/>
  <c r="C267" i="2"/>
  <c r="C475" i="2" s="1"/>
  <c r="C268" i="2"/>
  <c r="C269" i="2"/>
  <c r="C270" i="2"/>
  <c r="C271" i="2"/>
  <c r="C272" i="2"/>
  <c r="C273" i="2"/>
  <c r="C274" i="2"/>
  <c r="C275" i="2"/>
  <c r="C276" i="2"/>
  <c r="C277" i="2"/>
  <c r="C278" i="2"/>
  <c r="C279" i="2"/>
  <c r="C487" i="2" s="1"/>
  <c r="C280" i="2"/>
  <c r="C281" i="2"/>
  <c r="C282" i="2"/>
  <c r="C283" i="2"/>
  <c r="C284" i="2"/>
  <c r="C285" i="2"/>
  <c r="C286" i="2"/>
  <c r="C287" i="2"/>
  <c r="C288" i="2"/>
  <c r="C289" i="2"/>
  <c r="C290" i="2"/>
  <c r="C291" i="2"/>
  <c r="C499" i="2" s="1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523" i="2" s="1"/>
  <c r="C316" i="2"/>
  <c r="C317" i="2"/>
  <c r="C318" i="2"/>
  <c r="C319" i="2"/>
  <c r="C320" i="2"/>
  <c r="C321" i="2"/>
  <c r="C322" i="2"/>
  <c r="C323" i="2"/>
  <c r="C324" i="2"/>
  <c r="C325" i="2"/>
  <c r="C326" i="2"/>
  <c r="C327" i="2"/>
  <c r="C535" i="2" s="1"/>
  <c r="C328" i="2"/>
  <c r="C329" i="2"/>
  <c r="C330" i="2"/>
  <c r="C331" i="2"/>
  <c r="C332" i="2"/>
  <c r="C333" i="2"/>
  <c r="C334" i="2"/>
  <c r="C335" i="2"/>
  <c r="C336" i="2"/>
  <c r="C337" i="2"/>
  <c r="C338" i="2"/>
  <c r="C339" i="2"/>
  <c r="C547" i="2" s="1"/>
  <c r="C340" i="2"/>
  <c r="C341" i="2"/>
  <c r="C342" i="2"/>
  <c r="C343" i="2"/>
  <c r="C344" i="2"/>
  <c r="C345" i="2"/>
  <c r="C346" i="2"/>
  <c r="C347" i="2"/>
  <c r="C348" i="2"/>
  <c r="C349" i="2"/>
  <c r="C350" i="2"/>
  <c r="C351" i="2"/>
  <c r="C559" i="2" s="1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574" i="2" s="1"/>
  <c r="C367" i="2"/>
  <c r="C368" i="2"/>
  <c r="C369" i="2"/>
  <c r="C370" i="2"/>
  <c r="C371" i="2"/>
  <c r="C372" i="2"/>
  <c r="C373" i="2"/>
  <c r="C374" i="2"/>
  <c r="C375" i="2"/>
  <c r="C583" i="2" s="1"/>
  <c r="C376" i="2"/>
  <c r="C377" i="2"/>
  <c r="C378" i="2"/>
  <c r="C379" i="2"/>
  <c r="C380" i="2"/>
  <c r="C381" i="2"/>
  <c r="C382" i="2"/>
  <c r="C383" i="2"/>
  <c r="C384" i="2"/>
  <c r="C385" i="2"/>
  <c r="C386" i="2"/>
  <c r="C387" i="2"/>
  <c r="C595" i="2" s="1"/>
  <c r="C388" i="2"/>
  <c r="C389" i="2"/>
  <c r="C390" i="2"/>
  <c r="C598" i="2" s="1"/>
  <c r="C391" i="2"/>
  <c r="C392" i="2"/>
  <c r="C393" i="2"/>
  <c r="C394" i="2"/>
  <c r="C395" i="2"/>
  <c r="C396" i="2"/>
  <c r="C397" i="2"/>
  <c r="C398" i="2"/>
  <c r="C399" i="2"/>
  <c r="C607" i="2" s="1"/>
  <c r="C400" i="2"/>
  <c r="C401" i="2"/>
  <c r="C402" i="2"/>
  <c r="C403" i="2"/>
  <c r="C404" i="2"/>
  <c r="C405" i="2"/>
  <c r="C406" i="2"/>
  <c r="C407" i="2"/>
  <c r="C408" i="2"/>
  <c r="C409" i="2"/>
  <c r="C410" i="2"/>
  <c r="C411" i="2"/>
  <c r="C619" i="2" s="1"/>
  <c r="C412" i="2"/>
  <c r="C620" i="2" s="1"/>
  <c r="C413" i="2"/>
  <c r="C414" i="2"/>
  <c r="C622" i="2" s="1"/>
  <c r="C415" i="2"/>
  <c r="C416" i="2"/>
  <c r="C417" i="2"/>
  <c r="C423" i="2"/>
  <c r="C424" i="2"/>
  <c r="C425" i="2"/>
  <c r="C428" i="2"/>
  <c r="C430" i="2"/>
  <c r="C435" i="2"/>
  <c r="C436" i="2"/>
  <c r="C437" i="2"/>
  <c r="C442" i="2"/>
  <c r="C447" i="2"/>
  <c r="C448" i="2"/>
  <c r="C449" i="2"/>
  <c r="C454" i="2"/>
  <c r="C459" i="2"/>
  <c r="C460" i="2"/>
  <c r="C461" i="2"/>
  <c r="C464" i="2"/>
  <c r="C466" i="2"/>
  <c r="C471" i="2"/>
  <c r="C679" i="2" s="1"/>
  <c r="C472" i="2"/>
  <c r="C473" i="2"/>
  <c r="C476" i="2"/>
  <c r="C478" i="2"/>
  <c r="C483" i="2"/>
  <c r="C484" i="2"/>
  <c r="C485" i="2"/>
  <c r="C490" i="2"/>
  <c r="C495" i="2"/>
  <c r="C496" i="2"/>
  <c r="C497" i="2"/>
  <c r="C502" i="2"/>
  <c r="C507" i="2"/>
  <c r="C508" i="2"/>
  <c r="C509" i="2"/>
  <c r="C511" i="2"/>
  <c r="C512" i="2"/>
  <c r="C519" i="2"/>
  <c r="C520" i="2"/>
  <c r="C521" i="2"/>
  <c r="C524" i="2"/>
  <c r="C526" i="2"/>
  <c r="C531" i="2"/>
  <c r="C532" i="2"/>
  <c r="C533" i="2"/>
  <c r="C538" i="2"/>
  <c r="C544" i="2"/>
  <c r="C545" i="2"/>
  <c r="C550" i="2"/>
  <c r="C555" i="2"/>
  <c r="C556" i="2"/>
  <c r="C557" i="2"/>
  <c r="C560" i="2"/>
  <c r="C562" i="2"/>
  <c r="C567" i="2"/>
  <c r="C775" i="2" s="1"/>
  <c r="C569" i="2"/>
  <c r="C777" i="2" s="1"/>
  <c r="C572" i="2"/>
  <c r="C580" i="2"/>
  <c r="C581" i="2"/>
  <c r="C586" i="2"/>
  <c r="C591" i="2"/>
  <c r="C592" i="2"/>
  <c r="C800" i="2" s="1"/>
  <c r="C608" i="2"/>
  <c r="C610" i="2"/>
  <c r="C615" i="2"/>
  <c r="C823" i="2" s="1"/>
  <c r="C616" i="2"/>
  <c r="C631" i="2"/>
  <c r="C632" i="2"/>
  <c r="C633" i="2"/>
  <c r="C655" i="2"/>
  <c r="C656" i="2"/>
  <c r="C680" i="2"/>
  <c r="C728" i="2"/>
  <c r="C729" i="2"/>
  <c r="C816" i="2"/>
  <c r="C210" i="2"/>
  <c r="B211" i="2"/>
  <c r="B419" i="2" s="1"/>
  <c r="B627" i="2" s="1"/>
  <c r="B835" i="2" s="1"/>
  <c r="B1043" i="2" s="1"/>
  <c r="B1251" i="2" s="1"/>
  <c r="B212" i="2"/>
  <c r="B420" i="2" s="1"/>
  <c r="B628" i="2" s="1"/>
  <c r="B836" i="2" s="1"/>
  <c r="B1044" i="2" s="1"/>
  <c r="B213" i="2"/>
  <c r="B421" i="2" s="1"/>
  <c r="B629" i="2" s="1"/>
  <c r="B837" i="2" s="1"/>
  <c r="B1045" i="2" s="1"/>
  <c r="B1253" i="2" s="1"/>
  <c r="B214" i="2"/>
  <c r="B215" i="2"/>
  <c r="B216" i="2"/>
  <c r="B424" i="2" s="1"/>
  <c r="B632" i="2" s="1"/>
  <c r="B217" i="2"/>
  <c r="B425" i="2" s="1"/>
  <c r="B633" i="2" s="1"/>
  <c r="B841" i="2" s="1"/>
  <c r="B1049" i="2" s="1"/>
  <c r="B1257" i="2" s="1"/>
  <c r="B218" i="2"/>
  <c r="B426" i="2" s="1"/>
  <c r="B634" i="2" s="1"/>
  <c r="B842" i="2" s="1"/>
  <c r="B1050" i="2" s="1"/>
  <c r="B1258" i="2" s="1"/>
  <c r="B219" i="2"/>
  <c r="B427" i="2" s="1"/>
  <c r="B635" i="2" s="1"/>
  <c r="B843" i="2" s="1"/>
  <c r="B1051" i="2" s="1"/>
  <c r="B1259" i="2" s="1"/>
  <c r="B220" i="2"/>
  <c r="B428" i="2" s="1"/>
  <c r="B636" i="2" s="1"/>
  <c r="B844" i="2" s="1"/>
  <c r="B1052" i="2" s="1"/>
  <c r="B1260" i="2" s="1"/>
  <c r="B221" i="2"/>
  <c r="B429" i="2" s="1"/>
  <c r="B637" i="2" s="1"/>
  <c r="B845" i="2" s="1"/>
  <c r="B1053" i="2" s="1"/>
  <c r="B1261" i="2" s="1"/>
  <c r="B222" i="2"/>
  <c r="B430" i="2" s="1"/>
  <c r="B638" i="2" s="1"/>
  <c r="B223" i="2"/>
  <c r="B431" i="2" s="1"/>
  <c r="B639" i="2" s="1"/>
  <c r="B847" i="2" s="1"/>
  <c r="B1055" i="2" s="1"/>
  <c r="B1263" i="2" s="1"/>
  <c r="B224" i="2"/>
  <c r="B432" i="2" s="1"/>
  <c r="B640" i="2" s="1"/>
  <c r="B848" i="2" s="1"/>
  <c r="B1056" i="2" s="1"/>
  <c r="B1264" i="2" s="1"/>
  <c r="B225" i="2"/>
  <c r="B433" i="2" s="1"/>
  <c r="B641" i="2" s="1"/>
  <c r="B849" i="2" s="1"/>
  <c r="B1057" i="2" s="1"/>
  <c r="B1265" i="2" s="1"/>
  <c r="B226" i="2"/>
  <c r="B434" i="2" s="1"/>
  <c r="B642" i="2" s="1"/>
  <c r="B850" i="2" s="1"/>
  <c r="B1058" i="2" s="1"/>
  <c r="B1266" i="2" s="1"/>
  <c r="B227" i="2"/>
  <c r="B435" i="2" s="1"/>
  <c r="B643" i="2" s="1"/>
  <c r="B851" i="2" s="1"/>
  <c r="B1059" i="2" s="1"/>
  <c r="B1267" i="2" s="1"/>
  <c r="B228" i="2"/>
  <c r="B436" i="2" s="1"/>
  <c r="B644" i="2" s="1"/>
  <c r="B229" i="2"/>
  <c r="B437" i="2" s="1"/>
  <c r="B645" i="2" s="1"/>
  <c r="B853" i="2" s="1"/>
  <c r="B1061" i="2" s="1"/>
  <c r="B1269" i="2" s="1"/>
  <c r="B230" i="2"/>
  <c r="B438" i="2" s="1"/>
  <c r="B646" i="2" s="1"/>
  <c r="B854" i="2" s="1"/>
  <c r="B1062" i="2" s="1"/>
  <c r="B1270" i="2" s="1"/>
  <c r="B231" i="2"/>
  <c r="B439" i="2" s="1"/>
  <c r="B647" i="2" s="1"/>
  <c r="B855" i="2" s="1"/>
  <c r="B1063" i="2" s="1"/>
  <c r="B1271" i="2" s="1"/>
  <c r="B232" i="2"/>
  <c r="B440" i="2" s="1"/>
  <c r="B648" i="2" s="1"/>
  <c r="B856" i="2" s="1"/>
  <c r="B1064" i="2" s="1"/>
  <c r="B1272" i="2" s="1"/>
  <c r="B233" i="2"/>
  <c r="B441" i="2" s="1"/>
  <c r="B649" i="2" s="1"/>
  <c r="B857" i="2" s="1"/>
  <c r="B1065" i="2" s="1"/>
  <c r="B1273" i="2" s="1"/>
  <c r="B234" i="2"/>
  <c r="B442" i="2" s="1"/>
  <c r="B650" i="2" s="1"/>
  <c r="B858" i="2" s="1"/>
  <c r="B1066" i="2" s="1"/>
  <c r="B1274" i="2" s="1"/>
  <c r="B235" i="2"/>
  <c r="B443" i="2" s="1"/>
  <c r="B651" i="2" s="1"/>
  <c r="B859" i="2" s="1"/>
  <c r="B1067" i="2" s="1"/>
  <c r="B1275" i="2" s="1"/>
  <c r="B236" i="2"/>
  <c r="B444" i="2" s="1"/>
  <c r="B652" i="2" s="1"/>
  <c r="B860" i="2" s="1"/>
  <c r="B1068" i="2" s="1"/>
  <c r="B1276" i="2" s="1"/>
  <c r="B237" i="2"/>
  <c r="B445" i="2" s="1"/>
  <c r="B653" i="2" s="1"/>
  <c r="B861" i="2" s="1"/>
  <c r="B1069" i="2" s="1"/>
  <c r="B1277" i="2" s="1"/>
  <c r="B238" i="2"/>
  <c r="B446" i="2" s="1"/>
  <c r="B654" i="2" s="1"/>
  <c r="B862" i="2" s="1"/>
  <c r="B1070" i="2" s="1"/>
  <c r="B1278" i="2" s="1"/>
  <c r="B239" i="2"/>
  <c r="B240" i="2"/>
  <c r="B448" i="2" s="1"/>
  <c r="B656" i="2" s="1"/>
  <c r="B241" i="2"/>
  <c r="B449" i="2" s="1"/>
  <c r="B657" i="2" s="1"/>
  <c r="B865" i="2" s="1"/>
  <c r="B1073" i="2" s="1"/>
  <c r="B1281" i="2" s="1"/>
  <c r="B242" i="2"/>
  <c r="B450" i="2" s="1"/>
  <c r="B658" i="2" s="1"/>
  <c r="B866" i="2" s="1"/>
  <c r="B1074" i="2" s="1"/>
  <c r="B1282" i="2" s="1"/>
  <c r="B243" i="2"/>
  <c r="B451" i="2" s="1"/>
  <c r="B659" i="2" s="1"/>
  <c r="B867" i="2" s="1"/>
  <c r="B1075" i="2" s="1"/>
  <c r="B1283" i="2" s="1"/>
  <c r="B244" i="2"/>
  <c r="B452" i="2" s="1"/>
  <c r="B660" i="2" s="1"/>
  <c r="B868" i="2" s="1"/>
  <c r="B1076" i="2" s="1"/>
  <c r="B1284" i="2" s="1"/>
  <c r="B245" i="2"/>
  <c r="B453" i="2" s="1"/>
  <c r="B661" i="2" s="1"/>
  <c r="B869" i="2" s="1"/>
  <c r="B1077" i="2" s="1"/>
  <c r="B1285" i="2" s="1"/>
  <c r="B246" i="2"/>
  <c r="B454" i="2" s="1"/>
  <c r="B662" i="2" s="1"/>
  <c r="B870" i="2" s="1"/>
  <c r="B1078" i="2" s="1"/>
  <c r="B1286" i="2" s="1"/>
  <c r="B247" i="2"/>
  <c r="B455" i="2" s="1"/>
  <c r="B663" i="2" s="1"/>
  <c r="B871" i="2" s="1"/>
  <c r="B1079" i="2" s="1"/>
  <c r="B1287" i="2" s="1"/>
  <c r="B248" i="2"/>
  <c r="B456" i="2" s="1"/>
  <c r="B664" i="2" s="1"/>
  <c r="B872" i="2" s="1"/>
  <c r="B1080" i="2" s="1"/>
  <c r="B1288" i="2" s="1"/>
  <c r="B249" i="2"/>
  <c r="B457" i="2" s="1"/>
  <c r="B665" i="2" s="1"/>
  <c r="B873" i="2" s="1"/>
  <c r="B1081" i="2" s="1"/>
  <c r="B1289" i="2" s="1"/>
  <c r="B250" i="2"/>
  <c r="B458" i="2" s="1"/>
  <c r="B666" i="2" s="1"/>
  <c r="B874" i="2" s="1"/>
  <c r="B1082" i="2" s="1"/>
  <c r="B1290" i="2" s="1"/>
  <c r="B251" i="2"/>
  <c r="B252" i="2"/>
  <c r="B460" i="2" s="1"/>
  <c r="B668" i="2" s="1"/>
  <c r="B253" i="2"/>
  <c r="B461" i="2" s="1"/>
  <c r="B669" i="2" s="1"/>
  <c r="B877" i="2" s="1"/>
  <c r="B1085" i="2" s="1"/>
  <c r="B254" i="2"/>
  <c r="B462" i="2" s="1"/>
  <c r="B670" i="2" s="1"/>
  <c r="B878" i="2" s="1"/>
  <c r="B1086" i="2" s="1"/>
  <c r="B1294" i="2" s="1"/>
  <c r="B255" i="2"/>
  <c r="B256" i="2"/>
  <c r="B464" i="2" s="1"/>
  <c r="B672" i="2" s="1"/>
  <c r="B880" i="2" s="1"/>
  <c r="B1088" i="2" s="1"/>
  <c r="B1296" i="2" s="1"/>
  <c r="B257" i="2"/>
  <c r="B465" i="2" s="1"/>
  <c r="B673" i="2" s="1"/>
  <c r="B881" i="2" s="1"/>
  <c r="B1089" i="2" s="1"/>
  <c r="B1297" i="2" s="1"/>
  <c r="B258" i="2"/>
  <c r="B466" i="2" s="1"/>
  <c r="B674" i="2" s="1"/>
  <c r="B882" i="2" s="1"/>
  <c r="B1090" i="2" s="1"/>
  <c r="B1298" i="2" s="1"/>
  <c r="B259" i="2"/>
  <c r="B467" i="2" s="1"/>
  <c r="B675" i="2" s="1"/>
  <c r="B883" i="2" s="1"/>
  <c r="B1091" i="2" s="1"/>
  <c r="B1299" i="2" s="1"/>
  <c r="B260" i="2"/>
  <c r="B468" i="2" s="1"/>
  <c r="B676" i="2" s="1"/>
  <c r="B884" i="2" s="1"/>
  <c r="B1092" i="2" s="1"/>
  <c r="B1300" i="2" s="1"/>
  <c r="B261" i="2"/>
  <c r="B469" i="2" s="1"/>
  <c r="B677" i="2" s="1"/>
  <c r="B885" i="2" s="1"/>
  <c r="B1093" i="2" s="1"/>
  <c r="B1301" i="2" s="1"/>
  <c r="B262" i="2"/>
  <c r="B470" i="2" s="1"/>
  <c r="B678" i="2" s="1"/>
  <c r="B886" i="2" s="1"/>
  <c r="B1094" i="2" s="1"/>
  <c r="B1302" i="2" s="1"/>
  <c r="B263" i="2"/>
  <c r="B471" i="2" s="1"/>
  <c r="B679" i="2" s="1"/>
  <c r="B887" i="2" s="1"/>
  <c r="B1095" i="2" s="1"/>
  <c r="B1303" i="2" s="1"/>
  <c r="B264" i="2"/>
  <c r="B472" i="2" s="1"/>
  <c r="B680" i="2" s="1"/>
  <c r="B265" i="2"/>
  <c r="B266" i="2"/>
  <c r="B474" i="2" s="1"/>
  <c r="B682" i="2" s="1"/>
  <c r="B890" i="2" s="1"/>
  <c r="B1098" i="2" s="1"/>
  <c r="B1306" i="2" s="1"/>
  <c r="B267" i="2"/>
  <c r="B475" i="2" s="1"/>
  <c r="B683" i="2" s="1"/>
  <c r="B891" i="2" s="1"/>
  <c r="B1099" i="2" s="1"/>
  <c r="B1307" i="2" s="1"/>
  <c r="B268" i="2"/>
  <c r="B476" i="2" s="1"/>
  <c r="B684" i="2" s="1"/>
  <c r="B892" i="2" s="1"/>
  <c r="B1100" i="2" s="1"/>
  <c r="B1308" i="2" s="1"/>
  <c r="B269" i="2"/>
  <c r="B477" i="2" s="1"/>
  <c r="B685" i="2" s="1"/>
  <c r="B893" i="2" s="1"/>
  <c r="B1101" i="2" s="1"/>
  <c r="B1309" i="2" s="1"/>
  <c r="B270" i="2"/>
  <c r="B478" i="2" s="1"/>
  <c r="B686" i="2" s="1"/>
  <c r="B894" i="2" s="1"/>
  <c r="B1102" i="2" s="1"/>
  <c r="B1310" i="2" s="1"/>
  <c r="B271" i="2"/>
  <c r="B479" i="2" s="1"/>
  <c r="B687" i="2" s="1"/>
  <c r="B895" i="2" s="1"/>
  <c r="B1103" i="2" s="1"/>
  <c r="B1311" i="2" s="1"/>
  <c r="B272" i="2"/>
  <c r="B480" i="2" s="1"/>
  <c r="B688" i="2" s="1"/>
  <c r="B896" i="2" s="1"/>
  <c r="B273" i="2"/>
  <c r="B481" i="2" s="1"/>
  <c r="B689" i="2" s="1"/>
  <c r="B897" i="2" s="1"/>
  <c r="B1105" i="2" s="1"/>
  <c r="B1313" i="2" s="1"/>
  <c r="B274" i="2"/>
  <c r="B482" i="2" s="1"/>
  <c r="B690" i="2" s="1"/>
  <c r="B898" i="2" s="1"/>
  <c r="B1106" i="2" s="1"/>
  <c r="B1314" i="2" s="1"/>
  <c r="B275" i="2"/>
  <c r="B276" i="2"/>
  <c r="B484" i="2" s="1"/>
  <c r="B692" i="2" s="1"/>
  <c r="B277" i="2"/>
  <c r="B278" i="2"/>
  <c r="B279" i="2"/>
  <c r="B487" i="2" s="1"/>
  <c r="B695" i="2" s="1"/>
  <c r="B903" i="2" s="1"/>
  <c r="B1111" i="2" s="1"/>
  <c r="B1319" i="2" s="1"/>
  <c r="B280" i="2"/>
  <c r="B488" i="2" s="1"/>
  <c r="B696" i="2" s="1"/>
  <c r="B904" i="2" s="1"/>
  <c r="B1112" i="2" s="1"/>
  <c r="B1320" i="2" s="1"/>
  <c r="B281" i="2"/>
  <c r="B489" i="2" s="1"/>
  <c r="B697" i="2" s="1"/>
  <c r="B905" i="2" s="1"/>
  <c r="B1113" i="2" s="1"/>
  <c r="B1321" i="2" s="1"/>
  <c r="B282" i="2"/>
  <c r="B490" i="2" s="1"/>
  <c r="B698" i="2" s="1"/>
  <c r="B906" i="2" s="1"/>
  <c r="B1114" i="2" s="1"/>
  <c r="B1322" i="2" s="1"/>
  <c r="B283" i="2"/>
  <c r="B491" i="2" s="1"/>
  <c r="B699" i="2" s="1"/>
  <c r="B907" i="2" s="1"/>
  <c r="B1115" i="2" s="1"/>
  <c r="B1323" i="2" s="1"/>
  <c r="B284" i="2"/>
  <c r="B492" i="2" s="1"/>
  <c r="B700" i="2" s="1"/>
  <c r="B908" i="2" s="1"/>
  <c r="B285" i="2"/>
  <c r="B493" i="2" s="1"/>
  <c r="B701" i="2" s="1"/>
  <c r="B909" i="2" s="1"/>
  <c r="B1117" i="2" s="1"/>
  <c r="B1325" i="2" s="1"/>
  <c r="B286" i="2"/>
  <c r="B494" i="2" s="1"/>
  <c r="B702" i="2" s="1"/>
  <c r="B910" i="2" s="1"/>
  <c r="B1118" i="2" s="1"/>
  <c r="B1326" i="2" s="1"/>
  <c r="B287" i="2"/>
  <c r="B288" i="2"/>
  <c r="B496" i="2" s="1"/>
  <c r="B704" i="2" s="1"/>
  <c r="B289" i="2"/>
  <c r="B497" i="2" s="1"/>
  <c r="B705" i="2" s="1"/>
  <c r="B913" i="2" s="1"/>
  <c r="B1121" i="2" s="1"/>
  <c r="B1329" i="2" s="1"/>
  <c r="B290" i="2"/>
  <c r="B498" i="2" s="1"/>
  <c r="B706" i="2" s="1"/>
  <c r="B914" i="2" s="1"/>
  <c r="B1122" i="2" s="1"/>
  <c r="B1330" i="2" s="1"/>
  <c r="B291" i="2"/>
  <c r="B499" i="2" s="1"/>
  <c r="B707" i="2" s="1"/>
  <c r="B915" i="2" s="1"/>
  <c r="B1123" i="2" s="1"/>
  <c r="B1331" i="2" s="1"/>
  <c r="B292" i="2"/>
  <c r="B500" i="2" s="1"/>
  <c r="B708" i="2" s="1"/>
  <c r="B916" i="2" s="1"/>
  <c r="B1124" i="2" s="1"/>
  <c r="B1332" i="2" s="1"/>
  <c r="B293" i="2"/>
  <c r="B501" i="2" s="1"/>
  <c r="B709" i="2" s="1"/>
  <c r="B917" i="2" s="1"/>
  <c r="B1125" i="2" s="1"/>
  <c r="B1333" i="2" s="1"/>
  <c r="B294" i="2"/>
  <c r="B502" i="2" s="1"/>
  <c r="B710" i="2" s="1"/>
  <c r="B918" i="2" s="1"/>
  <c r="B1126" i="2" s="1"/>
  <c r="B1334" i="2" s="1"/>
  <c r="B295" i="2"/>
  <c r="B503" i="2" s="1"/>
  <c r="B711" i="2" s="1"/>
  <c r="B919" i="2" s="1"/>
  <c r="B1127" i="2" s="1"/>
  <c r="B1335" i="2" s="1"/>
  <c r="B296" i="2"/>
  <c r="B504" i="2" s="1"/>
  <c r="B712" i="2" s="1"/>
  <c r="B920" i="2" s="1"/>
  <c r="B1128" i="2" s="1"/>
  <c r="B1336" i="2" s="1"/>
  <c r="B297" i="2"/>
  <c r="B505" i="2" s="1"/>
  <c r="B713" i="2" s="1"/>
  <c r="B921" i="2" s="1"/>
  <c r="B1129" i="2" s="1"/>
  <c r="B1337" i="2" s="1"/>
  <c r="B298" i="2"/>
  <c r="B506" i="2" s="1"/>
  <c r="B714" i="2" s="1"/>
  <c r="B922" i="2" s="1"/>
  <c r="B1130" i="2" s="1"/>
  <c r="B1338" i="2" s="1"/>
  <c r="B299" i="2"/>
  <c r="B300" i="2"/>
  <c r="B508" i="2" s="1"/>
  <c r="B716" i="2" s="1"/>
  <c r="B301" i="2"/>
  <c r="B509" i="2" s="1"/>
  <c r="B717" i="2" s="1"/>
  <c r="B925" i="2" s="1"/>
  <c r="B1133" i="2" s="1"/>
  <c r="B1341" i="2" s="1"/>
  <c r="B302" i="2"/>
  <c r="B510" i="2" s="1"/>
  <c r="B718" i="2" s="1"/>
  <c r="B926" i="2" s="1"/>
  <c r="B1134" i="2" s="1"/>
  <c r="B1342" i="2" s="1"/>
  <c r="B303" i="2"/>
  <c r="B511" i="2" s="1"/>
  <c r="B719" i="2" s="1"/>
  <c r="B927" i="2" s="1"/>
  <c r="B1135" i="2" s="1"/>
  <c r="B1343" i="2" s="1"/>
  <c r="B304" i="2"/>
  <c r="B512" i="2" s="1"/>
  <c r="B720" i="2" s="1"/>
  <c r="B928" i="2" s="1"/>
  <c r="B1136" i="2" s="1"/>
  <c r="B1344" i="2" s="1"/>
  <c r="B305" i="2"/>
  <c r="B513" i="2" s="1"/>
  <c r="B721" i="2" s="1"/>
  <c r="B929" i="2" s="1"/>
  <c r="B1137" i="2" s="1"/>
  <c r="B1345" i="2" s="1"/>
  <c r="B306" i="2"/>
  <c r="B514" i="2" s="1"/>
  <c r="B722" i="2" s="1"/>
  <c r="B930" i="2" s="1"/>
  <c r="B1138" i="2" s="1"/>
  <c r="B1346" i="2" s="1"/>
  <c r="B307" i="2"/>
  <c r="B515" i="2" s="1"/>
  <c r="B723" i="2" s="1"/>
  <c r="B931" i="2" s="1"/>
  <c r="B1139" i="2" s="1"/>
  <c r="B1347" i="2" s="1"/>
  <c r="B308" i="2"/>
  <c r="B516" i="2" s="1"/>
  <c r="B724" i="2" s="1"/>
  <c r="B932" i="2" s="1"/>
  <c r="B1140" i="2" s="1"/>
  <c r="B1348" i="2" s="1"/>
  <c r="B309" i="2"/>
  <c r="B310" i="2"/>
  <c r="B518" i="2" s="1"/>
  <c r="B726" i="2" s="1"/>
  <c r="B934" i="2" s="1"/>
  <c r="B1142" i="2" s="1"/>
  <c r="B1350" i="2" s="1"/>
  <c r="B311" i="2"/>
  <c r="B312" i="2"/>
  <c r="B520" i="2" s="1"/>
  <c r="B728" i="2" s="1"/>
  <c r="B313" i="2"/>
  <c r="B521" i="2" s="1"/>
  <c r="B729" i="2" s="1"/>
  <c r="B937" i="2" s="1"/>
  <c r="B1145" i="2" s="1"/>
  <c r="B1353" i="2" s="1"/>
  <c r="B314" i="2"/>
  <c r="B522" i="2" s="1"/>
  <c r="B730" i="2" s="1"/>
  <c r="B938" i="2" s="1"/>
  <c r="B1146" i="2" s="1"/>
  <c r="B1354" i="2" s="1"/>
  <c r="B315" i="2"/>
  <c r="B523" i="2" s="1"/>
  <c r="B731" i="2" s="1"/>
  <c r="B939" i="2" s="1"/>
  <c r="B1147" i="2" s="1"/>
  <c r="B1355" i="2" s="1"/>
  <c r="B316" i="2"/>
  <c r="B524" i="2" s="1"/>
  <c r="B732" i="2" s="1"/>
  <c r="B940" i="2" s="1"/>
  <c r="B1148" i="2" s="1"/>
  <c r="B1356" i="2" s="1"/>
  <c r="B317" i="2"/>
  <c r="B525" i="2" s="1"/>
  <c r="B733" i="2" s="1"/>
  <c r="B941" i="2" s="1"/>
  <c r="B1149" i="2" s="1"/>
  <c r="B1357" i="2" s="1"/>
  <c r="B318" i="2"/>
  <c r="B526" i="2" s="1"/>
  <c r="B734" i="2" s="1"/>
  <c r="B942" i="2" s="1"/>
  <c r="B1150" i="2" s="1"/>
  <c r="B1358" i="2" s="1"/>
  <c r="B319" i="2"/>
  <c r="B527" i="2" s="1"/>
  <c r="B735" i="2" s="1"/>
  <c r="B943" i="2" s="1"/>
  <c r="B1151" i="2" s="1"/>
  <c r="B1359" i="2" s="1"/>
  <c r="B320" i="2"/>
  <c r="B321" i="2"/>
  <c r="B322" i="2"/>
  <c r="B530" i="2" s="1"/>
  <c r="B738" i="2" s="1"/>
  <c r="B946" i="2" s="1"/>
  <c r="B1154" i="2" s="1"/>
  <c r="B1362" i="2" s="1"/>
  <c r="B323" i="2"/>
  <c r="B324" i="2"/>
  <c r="B532" i="2" s="1"/>
  <c r="B740" i="2" s="1"/>
  <c r="B325" i="2"/>
  <c r="B533" i="2" s="1"/>
  <c r="B741" i="2" s="1"/>
  <c r="B326" i="2"/>
  <c r="B534" i="2" s="1"/>
  <c r="B742" i="2" s="1"/>
  <c r="B950" i="2" s="1"/>
  <c r="B1158" i="2" s="1"/>
  <c r="B1366" i="2" s="1"/>
  <c r="B327" i="2"/>
  <c r="B535" i="2" s="1"/>
  <c r="B743" i="2" s="1"/>
  <c r="B951" i="2" s="1"/>
  <c r="B1159" i="2" s="1"/>
  <c r="B1367" i="2" s="1"/>
  <c r="B328" i="2"/>
  <c r="B536" i="2" s="1"/>
  <c r="B744" i="2" s="1"/>
  <c r="B952" i="2" s="1"/>
  <c r="B1160" i="2" s="1"/>
  <c r="B1368" i="2" s="1"/>
  <c r="B329" i="2"/>
  <c r="B537" i="2" s="1"/>
  <c r="B745" i="2" s="1"/>
  <c r="B953" i="2" s="1"/>
  <c r="B1161" i="2" s="1"/>
  <c r="B1369" i="2" s="1"/>
  <c r="B330" i="2"/>
  <c r="B538" i="2" s="1"/>
  <c r="B746" i="2" s="1"/>
  <c r="B954" i="2" s="1"/>
  <c r="B1162" i="2" s="1"/>
  <c r="B1370" i="2" s="1"/>
  <c r="B331" i="2"/>
  <c r="B539" i="2" s="1"/>
  <c r="B747" i="2" s="1"/>
  <c r="B955" i="2" s="1"/>
  <c r="B1163" i="2" s="1"/>
  <c r="B1371" i="2" s="1"/>
  <c r="B332" i="2"/>
  <c r="B540" i="2" s="1"/>
  <c r="B748" i="2" s="1"/>
  <c r="B956" i="2" s="1"/>
  <c r="B1164" i="2" s="1"/>
  <c r="B1372" i="2" s="1"/>
  <c r="B333" i="2"/>
  <c r="B541" i="2" s="1"/>
  <c r="B749" i="2" s="1"/>
  <c r="B957" i="2" s="1"/>
  <c r="B1165" i="2" s="1"/>
  <c r="B1373" i="2" s="1"/>
  <c r="B334" i="2"/>
  <c r="B542" i="2" s="1"/>
  <c r="B750" i="2" s="1"/>
  <c r="B958" i="2" s="1"/>
  <c r="B1166" i="2" s="1"/>
  <c r="B1374" i="2" s="1"/>
  <c r="B335" i="2"/>
  <c r="B336" i="2"/>
  <c r="B544" i="2" s="1"/>
  <c r="B752" i="2" s="1"/>
  <c r="B337" i="2"/>
  <c r="B545" i="2" s="1"/>
  <c r="B753" i="2" s="1"/>
  <c r="B961" i="2" s="1"/>
  <c r="B1169" i="2" s="1"/>
  <c r="B1377" i="2" s="1"/>
  <c r="B338" i="2"/>
  <c r="B546" i="2" s="1"/>
  <c r="B754" i="2" s="1"/>
  <c r="B962" i="2" s="1"/>
  <c r="B1170" i="2" s="1"/>
  <c r="B1378" i="2" s="1"/>
  <c r="B339" i="2"/>
  <c r="B547" i="2" s="1"/>
  <c r="B755" i="2" s="1"/>
  <c r="B963" i="2" s="1"/>
  <c r="B1171" i="2" s="1"/>
  <c r="B1379" i="2" s="1"/>
  <c r="B340" i="2"/>
  <c r="B548" i="2" s="1"/>
  <c r="B756" i="2" s="1"/>
  <c r="B964" i="2" s="1"/>
  <c r="B1172" i="2" s="1"/>
  <c r="B1380" i="2" s="1"/>
  <c r="B341" i="2"/>
  <c r="B549" i="2" s="1"/>
  <c r="B757" i="2" s="1"/>
  <c r="B965" i="2" s="1"/>
  <c r="B1173" i="2" s="1"/>
  <c r="B1381" i="2" s="1"/>
  <c r="B342" i="2"/>
  <c r="B550" i="2" s="1"/>
  <c r="B758" i="2" s="1"/>
  <c r="B966" i="2" s="1"/>
  <c r="B1174" i="2" s="1"/>
  <c r="B1382" i="2" s="1"/>
  <c r="B343" i="2"/>
  <c r="B551" i="2" s="1"/>
  <c r="B759" i="2" s="1"/>
  <c r="B967" i="2" s="1"/>
  <c r="B1175" i="2" s="1"/>
  <c r="B1383" i="2" s="1"/>
  <c r="B344" i="2"/>
  <c r="B552" i="2" s="1"/>
  <c r="B760" i="2" s="1"/>
  <c r="B968" i="2" s="1"/>
  <c r="B1176" i="2" s="1"/>
  <c r="B1384" i="2" s="1"/>
  <c r="B345" i="2"/>
  <c r="B553" i="2" s="1"/>
  <c r="B761" i="2" s="1"/>
  <c r="B969" i="2" s="1"/>
  <c r="B1177" i="2" s="1"/>
  <c r="B1385" i="2" s="1"/>
  <c r="B346" i="2"/>
  <c r="B554" i="2" s="1"/>
  <c r="B762" i="2" s="1"/>
  <c r="B970" i="2" s="1"/>
  <c r="B1178" i="2" s="1"/>
  <c r="B1386" i="2" s="1"/>
  <c r="B347" i="2"/>
  <c r="B348" i="2"/>
  <c r="B556" i="2" s="1"/>
  <c r="B764" i="2" s="1"/>
  <c r="B349" i="2"/>
  <c r="B557" i="2" s="1"/>
  <c r="B765" i="2" s="1"/>
  <c r="B973" i="2" s="1"/>
  <c r="B1181" i="2" s="1"/>
  <c r="B1389" i="2" s="1"/>
  <c r="B350" i="2"/>
  <c r="B558" i="2" s="1"/>
  <c r="B766" i="2" s="1"/>
  <c r="B974" i="2" s="1"/>
  <c r="B1182" i="2" s="1"/>
  <c r="B1390" i="2" s="1"/>
  <c r="B351" i="2"/>
  <c r="B559" i="2" s="1"/>
  <c r="B767" i="2" s="1"/>
  <c r="B975" i="2" s="1"/>
  <c r="B1183" i="2" s="1"/>
  <c r="B1391" i="2" s="1"/>
  <c r="B352" i="2"/>
  <c r="B560" i="2" s="1"/>
  <c r="B768" i="2" s="1"/>
  <c r="B976" i="2" s="1"/>
  <c r="B1184" i="2" s="1"/>
  <c r="B1392" i="2" s="1"/>
  <c r="B353" i="2"/>
  <c r="B561" i="2" s="1"/>
  <c r="B769" i="2" s="1"/>
  <c r="B977" i="2" s="1"/>
  <c r="B1185" i="2" s="1"/>
  <c r="B1393" i="2" s="1"/>
  <c r="B354" i="2"/>
  <c r="B562" i="2" s="1"/>
  <c r="B770" i="2" s="1"/>
  <c r="B978" i="2" s="1"/>
  <c r="B1186" i="2" s="1"/>
  <c r="B1394" i="2" s="1"/>
  <c r="B355" i="2"/>
  <c r="B563" i="2" s="1"/>
  <c r="B771" i="2" s="1"/>
  <c r="B979" i="2" s="1"/>
  <c r="B1187" i="2" s="1"/>
  <c r="B1395" i="2" s="1"/>
  <c r="B356" i="2"/>
  <c r="B564" i="2" s="1"/>
  <c r="B772" i="2" s="1"/>
  <c r="B980" i="2" s="1"/>
  <c r="B1188" i="2" s="1"/>
  <c r="B1396" i="2" s="1"/>
  <c r="B357" i="2"/>
  <c r="B565" i="2" s="1"/>
  <c r="B358" i="2"/>
  <c r="B566" i="2" s="1"/>
  <c r="B774" i="2" s="1"/>
  <c r="B982" i="2" s="1"/>
  <c r="B1190" i="2" s="1"/>
  <c r="B1398" i="2" s="1"/>
  <c r="B359" i="2"/>
  <c r="B360" i="2"/>
  <c r="B568" i="2" s="1"/>
  <c r="B776" i="2" s="1"/>
  <c r="B361" i="2"/>
  <c r="B569" i="2" s="1"/>
  <c r="B777" i="2" s="1"/>
  <c r="B985" i="2" s="1"/>
  <c r="B1193" i="2" s="1"/>
  <c r="B1401" i="2" s="1"/>
  <c r="B362" i="2"/>
  <c r="B570" i="2" s="1"/>
  <c r="B778" i="2" s="1"/>
  <c r="B986" i="2" s="1"/>
  <c r="B1194" i="2" s="1"/>
  <c r="B1402" i="2" s="1"/>
  <c r="B363" i="2"/>
  <c r="B571" i="2" s="1"/>
  <c r="B779" i="2" s="1"/>
  <c r="B987" i="2" s="1"/>
  <c r="B1195" i="2" s="1"/>
  <c r="B1403" i="2" s="1"/>
  <c r="B364" i="2"/>
  <c r="B572" i="2" s="1"/>
  <c r="B780" i="2" s="1"/>
  <c r="B988" i="2" s="1"/>
  <c r="B1196" i="2" s="1"/>
  <c r="B1404" i="2" s="1"/>
  <c r="B365" i="2"/>
  <c r="B573" i="2" s="1"/>
  <c r="B781" i="2" s="1"/>
  <c r="B989" i="2" s="1"/>
  <c r="B1197" i="2" s="1"/>
  <c r="B1405" i="2" s="1"/>
  <c r="B366" i="2"/>
  <c r="B574" i="2" s="1"/>
  <c r="B782" i="2" s="1"/>
  <c r="B990" i="2" s="1"/>
  <c r="B1198" i="2" s="1"/>
  <c r="B1406" i="2" s="1"/>
  <c r="B367" i="2"/>
  <c r="B575" i="2" s="1"/>
  <c r="B783" i="2" s="1"/>
  <c r="B991" i="2" s="1"/>
  <c r="B1199" i="2" s="1"/>
  <c r="B1407" i="2" s="1"/>
  <c r="B368" i="2"/>
  <c r="B576" i="2" s="1"/>
  <c r="B784" i="2" s="1"/>
  <c r="B992" i="2" s="1"/>
  <c r="B1200" i="2" s="1"/>
  <c r="B1408" i="2" s="1"/>
  <c r="B369" i="2"/>
  <c r="B577" i="2" s="1"/>
  <c r="B785" i="2" s="1"/>
  <c r="B993" i="2" s="1"/>
  <c r="B1201" i="2" s="1"/>
  <c r="B1409" i="2" s="1"/>
  <c r="B370" i="2"/>
  <c r="B578" i="2" s="1"/>
  <c r="B786" i="2" s="1"/>
  <c r="B994" i="2" s="1"/>
  <c r="B1202" i="2" s="1"/>
  <c r="B1410" i="2" s="1"/>
  <c r="B371" i="2"/>
  <c r="B372" i="2"/>
  <c r="B580" i="2" s="1"/>
  <c r="B788" i="2" s="1"/>
  <c r="B373" i="2"/>
  <c r="B581" i="2" s="1"/>
  <c r="B789" i="2" s="1"/>
  <c r="B997" i="2" s="1"/>
  <c r="B1205" i="2" s="1"/>
  <c r="B1413" i="2" s="1"/>
  <c r="B374" i="2"/>
  <c r="B582" i="2" s="1"/>
  <c r="B790" i="2" s="1"/>
  <c r="B998" i="2" s="1"/>
  <c r="B1206" i="2" s="1"/>
  <c r="B1414" i="2" s="1"/>
  <c r="B375" i="2"/>
  <c r="B583" i="2" s="1"/>
  <c r="B791" i="2" s="1"/>
  <c r="B999" i="2" s="1"/>
  <c r="B1207" i="2" s="1"/>
  <c r="B1415" i="2" s="1"/>
  <c r="B376" i="2"/>
  <c r="B584" i="2" s="1"/>
  <c r="B792" i="2" s="1"/>
  <c r="B1000" i="2" s="1"/>
  <c r="B1208" i="2" s="1"/>
  <c r="B1416" i="2" s="1"/>
  <c r="B377" i="2"/>
  <c r="B585" i="2" s="1"/>
  <c r="B793" i="2" s="1"/>
  <c r="B1001" i="2" s="1"/>
  <c r="B1209" i="2" s="1"/>
  <c r="B1417" i="2" s="1"/>
  <c r="B378" i="2"/>
  <c r="B586" i="2" s="1"/>
  <c r="B794" i="2" s="1"/>
  <c r="B1002" i="2" s="1"/>
  <c r="B1210" i="2" s="1"/>
  <c r="B1418" i="2" s="1"/>
  <c r="B379" i="2"/>
  <c r="B587" i="2" s="1"/>
  <c r="B795" i="2" s="1"/>
  <c r="B1003" i="2" s="1"/>
  <c r="B1211" i="2" s="1"/>
  <c r="B1419" i="2" s="1"/>
  <c r="B380" i="2"/>
  <c r="B588" i="2" s="1"/>
  <c r="B796" i="2" s="1"/>
  <c r="B1004" i="2" s="1"/>
  <c r="B1212" i="2" s="1"/>
  <c r="B1420" i="2" s="1"/>
  <c r="B381" i="2"/>
  <c r="B589" i="2" s="1"/>
  <c r="B797" i="2" s="1"/>
  <c r="B1005" i="2" s="1"/>
  <c r="B1213" i="2" s="1"/>
  <c r="B1421" i="2" s="1"/>
  <c r="B382" i="2"/>
  <c r="B590" i="2" s="1"/>
  <c r="B798" i="2" s="1"/>
  <c r="B1006" i="2" s="1"/>
  <c r="B1214" i="2" s="1"/>
  <c r="B1422" i="2" s="1"/>
  <c r="B383" i="2"/>
  <c r="B384" i="2"/>
  <c r="B592" i="2" s="1"/>
  <c r="B800" i="2" s="1"/>
  <c r="B385" i="2"/>
  <c r="B386" i="2"/>
  <c r="B594" i="2" s="1"/>
  <c r="B802" i="2" s="1"/>
  <c r="B1010" i="2" s="1"/>
  <c r="B1218" i="2" s="1"/>
  <c r="B1426" i="2" s="1"/>
  <c r="B387" i="2"/>
  <c r="B595" i="2" s="1"/>
  <c r="B803" i="2" s="1"/>
  <c r="B1011" i="2" s="1"/>
  <c r="B1219" i="2" s="1"/>
  <c r="B1427" i="2" s="1"/>
  <c r="B388" i="2"/>
  <c r="B596" i="2" s="1"/>
  <c r="B804" i="2" s="1"/>
  <c r="B1012" i="2" s="1"/>
  <c r="B1220" i="2" s="1"/>
  <c r="B1428" i="2" s="1"/>
  <c r="B389" i="2"/>
  <c r="B597" i="2" s="1"/>
  <c r="B805" i="2" s="1"/>
  <c r="B1013" i="2" s="1"/>
  <c r="B1221" i="2" s="1"/>
  <c r="B1429" i="2" s="1"/>
  <c r="B390" i="2"/>
  <c r="B598" i="2" s="1"/>
  <c r="B806" i="2" s="1"/>
  <c r="B1014" i="2" s="1"/>
  <c r="B1222" i="2" s="1"/>
  <c r="B1430" i="2" s="1"/>
  <c r="B391" i="2"/>
  <c r="B599" i="2" s="1"/>
  <c r="B807" i="2" s="1"/>
  <c r="B1015" i="2" s="1"/>
  <c r="B1223" i="2" s="1"/>
  <c r="B1431" i="2" s="1"/>
  <c r="B392" i="2"/>
  <c r="B600" i="2" s="1"/>
  <c r="B808" i="2" s="1"/>
  <c r="B1016" i="2" s="1"/>
  <c r="B1224" i="2" s="1"/>
  <c r="B1432" i="2" s="1"/>
  <c r="B393" i="2"/>
  <c r="B601" i="2" s="1"/>
  <c r="B809" i="2" s="1"/>
  <c r="B1017" i="2" s="1"/>
  <c r="B1225" i="2" s="1"/>
  <c r="B1433" i="2" s="1"/>
  <c r="B394" i="2"/>
  <c r="B602" i="2" s="1"/>
  <c r="B810" i="2" s="1"/>
  <c r="B1018" i="2" s="1"/>
  <c r="B1226" i="2" s="1"/>
  <c r="B1434" i="2" s="1"/>
  <c r="B395" i="2"/>
  <c r="B396" i="2"/>
  <c r="B604" i="2" s="1"/>
  <c r="B812" i="2" s="1"/>
  <c r="B1020" i="2" s="1"/>
  <c r="B1228" i="2" s="1"/>
  <c r="B1436" i="2" s="1"/>
  <c r="B397" i="2"/>
  <c r="B605" i="2" s="1"/>
  <c r="B813" i="2" s="1"/>
  <c r="B1021" i="2" s="1"/>
  <c r="B1229" i="2" s="1"/>
  <c r="B1437" i="2" s="1"/>
  <c r="B398" i="2"/>
  <c r="B606" i="2" s="1"/>
  <c r="B814" i="2" s="1"/>
  <c r="B1022" i="2" s="1"/>
  <c r="B1230" i="2" s="1"/>
  <c r="B1438" i="2" s="1"/>
  <c r="B399" i="2"/>
  <c r="B607" i="2" s="1"/>
  <c r="B815" i="2" s="1"/>
  <c r="B1023" i="2" s="1"/>
  <c r="B1231" i="2" s="1"/>
  <c r="B1439" i="2" s="1"/>
  <c r="B400" i="2"/>
  <c r="B608" i="2" s="1"/>
  <c r="B816" i="2" s="1"/>
  <c r="B1024" i="2" s="1"/>
  <c r="B1232" i="2" s="1"/>
  <c r="B1440" i="2" s="1"/>
  <c r="B401" i="2"/>
  <c r="B609" i="2" s="1"/>
  <c r="B817" i="2" s="1"/>
  <c r="B1025" i="2" s="1"/>
  <c r="B1233" i="2" s="1"/>
  <c r="B1441" i="2" s="1"/>
  <c r="B402" i="2"/>
  <c r="B610" i="2" s="1"/>
  <c r="B818" i="2" s="1"/>
  <c r="B1026" i="2" s="1"/>
  <c r="B1234" i="2" s="1"/>
  <c r="B1442" i="2" s="1"/>
  <c r="B403" i="2"/>
  <c r="B611" i="2" s="1"/>
  <c r="B819" i="2" s="1"/>
  <c r="B1027" i="2" s="1"/>
  <c r="B1235" i="2" s="1"/>
  <c r="B1443" i="2" s="1"/>
  <c r="B404" i="2"/>
  <c r="B612" i="2" s="1"/>
  <c r="B820" i="2" s="1"/>
  <c r="B1028" i="2" s="1"/>
  <c r="B1236" i="2" s="1"/>
  <c r="B1444" i="2" s="1"/>
  <c r="B405" i="2"/>
  <c r="B613" i="2" s="1"/>
  <c r="B821" i="2" s="1"/>
  <c r="B1029" i="2" s="1"/>
  <c r="B1237" i="2" s="1"/>
  <c r="B1445" i="2" s="1"/>
  <c r="B406" i="2"/>
  <c r="B614" i="2" s="1"/>
  <c r="B822" i="2" s="1"/>
  <c r="B1030" i="2" s="1"/>
  <c r="B1238" i="2" s="1"/>
  <c r="B1446" i="2" s="1"/>
  <c r="B407" i="2"/>
  <c r="B408" i="2"/>
  <c r="B616" i="2" s="1"/>
  <c r="B824" i="2" s="1"/>
  <c r="B1032" i="2" s="1"/>
  <c r="B1240" i="2" s="1"/>
  <c r="B1448" i="2" s="1"/>
  <c r="B409" i="2"/>
  <c r="B617" i="2" s="1"/>
  <c r="B825" i="2" s="1"/>
  <c r="B1033" i="2" s="1"/>
  <c r="B1241" i="2" s="1"/>
  <c r="B1449" i="2" s="1"/>
  <c r="B410" i="2"/>
  <c r="B618" i="2" s="1"/>
  <c r="B826" i="2" s="1"/>
  <c r="B1034" i="2" s="1"/>
  <c r="B1242" i="2" s="1"/>
  <c r="B1450" i="2" s="1"/>
  <c r="B411" i="2"/>
  <c r="B619" i="2" s="1"/>
  <c r="B412" i="2"/>
  <c r="B620" i="2" s="1"/>
  <c r="B828" i="2" s="1"/>
  <c r="B1036" i="2" s="1"/>
  <c r="B1244" i="2" s="1"/>
  <c r="B1452" i="2" s="1"/>
  <c r="B413" i="2"/>
  <c r="B621" i="2" s="1"/>
  <c r="B829" i="2" s="1"/>
  <c r="B1037" i="2" s="1"/>
  <c r="B1245" i="2" s="1"/>
  <c r="B1453" i="2" s="1"/>
  <c r="B414" i="2"/>
  <c r="B622" i="2" s="1"/>
  <c r="B830" i="2" s="1"/>
  <c r="B1038" i="2" s="1"/>
  <c r="B1246" i="2" s="1"/>
  <c r="B1454" i="2" s="1"/>
  <c r="B415" i="2"/>
  <c r="B623" i="2" s="1"/>
  <c r="B831" i="2" s="1"/>
  <c r="B1039" i="2" s="1"/>
  <c r="B1247" i="2" s="1"/>
  <c r="B1455" i="2" s="1"/>
  <c r="B416" i="2"/>
  <c r="B624" i="2" s="1"/>
  <c r="B832" i="2" s="1"/>
  <c r="B1040" i="2" s="1"/>
  <c r="B1248" i="2" s="1"/>
  <c r="B1456" i="2" s="1"/>
  <c r="B417" i="2"/>
  <c r="B625" i="2" s="1"/>
  <c r="B833" i="2" s="1"/>
  <c r="B1041" i="2" s="1"/>
  <c r="B1249" i="2" s="1"/>
  <c r="B1457" i="2" s="1"/>
  <c r="B422" i="2"/>
  <c r="B630" i="2" s="1"/>
  <c r="B838" i="2" s="1"/>
  <c r="B1046" i="2" s="1"/>
  <c r="B1254" i="2" s="1"/>
  <c r="B423" i="2"/>
  <c r="B447" i="2"/>
  <c r="B655" i="2" s="1"/>
  <c r="B863" i="2" s="1"/>
  <c r="B1071" i="2" s="1"/>
  <c r="B1279" i="2" s="1"/>
  <c r="B459" i="2"/>
  <c r="B667" i="2" s="1"/>
  <c r="B875" i="2" s="1"/>
  <c r="B1083" i="2" s="1"/>
  <c r="B1291" i="2" s="1"/>
  <c r="B463" i="2"/>
  <c r="B671" i="2" s="1"/>
  <c r="B879" i="2" s="1"/>
  <c r="B1087" i="2" s="1"/>
  <c r="B1295" i="2" s="1"/>
  <c r="B473" i="2"/>
  <c r="B681" i="2" s="1"/>
  <c r="B889" i="2" s="1"/>
  <c r="B1097" i="2" s="1"/>
  <c r="B1305" i="2" s="1"/>
  <c r="B483" i="2"/>
  <c r="B691" i="2" s="1"/>
  <c r="B899" i="2" s="1"/>
  <c r="B1107" i="2" s="1"/>
  <c r="B1315" i="2" s="1"/>
  <c r="B485" i="2"/>
  <c r="B693" i="2" s="1"/>
  <c r="B901" i="2" s="1"/>
  <c r="B1109" i="2" s="1"/>
  <c r="B1317" i="2" s="1"/>
  <c r="B486" i="2"/>
  <c r="B694" i="2" s="1"/>
  <c r="B902" i="2" s="1"/>
  <c r="B1110" i="2" s="1"/>
  <c r="B1318" i="2" s="1"/>
  <c r="B495" i="2"/>
  <c r="B703" i="2" s="1"/>
  <c r="B911" i="2" s="1"/>
  <c r="B1119" i="2" s="1"/>
  <c r="B1327" i="2" s="1"/>
  <c r="B507" i="2"/>
  <c r="B715" i="2" s="1"/>
  <c r="B923" i="2" s="1"/>
  <c r="B1131" i="2" s="1"/>
  <c r="B1339" i="2" s="1"/>
  <c r="B517" i="2"/>
  <c r="B725" i="2" s="1"/>
  <c r="B933" i="2" s="1"/>
  <c r="B1141" i="2" s="1"/>
  <c r="B1349" i="2" s="1"/>
  <c r="B519" i="2"/>
  <c r="B727" i="2" s="1"/>
  <c r="B935" i="2" s="1"/>
  <c r="B1143" i="2" s="1"/>
  <c r="B1351" i="2" s="1"/>
  <c r="B528" i="2"/>
  <c r="B736" i="2" s="1"/>
  <c r="B944" i="2" s="1"/>
  <c r="B1152" i="2" s="1"/>
  <c r="B1360" i="2" s="1"/>
  <c r="B529" i="2"/>
  <c r="B737" i="2" s="1"/>
  <c r="B945" i="2" s="1"/>
  <c r="B1153" i="2" s="1"/>
  <c r="B1361" i="2" s="1"/>
  <c r="B531" i="2"/>
  <c r="B739" i="2" s="1"/>
  <c r="B947" i="2" s="1"/>
  <c r="B1155" i="2" s="1"/>
  <c r="B1363" i="2" s="1"/>
  <c r="B543" i="2"/>
  <c r="B751" i="2" s="1"/>
  <c r="B959" i="2" s="1"/>
  <c r="B1167" i="2" s="1"/>
  <c r="B1375" i="2" s="1"/>
  <c r="B555" i="2"/>
  <c r="B763" i="2" s="1"/>
  <c r="B971" i="2" s="1"/>
  <c r="B1179" i="2" s="1"/>
  <c r="B1387" i="2" s="1"/>
  <c r="B567" i="2"/>
  <c r="B775" i="2" s="1"/>
  <c r="B983" i="2" s="1"/>
  <c r="B1191" i="2" s="1"/>
  <c r="B1399" i="2" s="1"/>
  <c r="B579" i="2"/>
  <c r="B787" i="2" s="1"/>
  <c r="B995" i="2" s="1"/>
  <c r="B1203" i="2" s="1"/>
  <c r="B1411" i="2" s="1"/>
  <c r="B591" i="2"/>
  <c r="B799" i="2" s="1"/>
  <c r="B1007" i="2" s="1"/>
  <c r="B1215" i="2" s="1"/>
  <c r="B1423" i="2" s="1"/>
  <c r="B593" i="2"/>
  <c r="B801" i="2" s="1"/>
  <c r="B1009" i="2" s="1"/>
  <c r="B1217" i="2" s="1"/>
  <c r="B1425" i="2" s="1"/>
  <c r="B603" i="2"/>
  <c r="B811" i="2" s="1"/>
  <c r="B1019" i="2" s="1"/>
  <c r="B1227" i="2" s="1"/>
  <c r="B1435" i="2" s="1"/>
  <c r="B615" i="2"/>
  <c r="B823" i="2" s="1"/>
  <c r="B1031" i="2" s="1"/>
  <c r="B1239" i="2" s="1"/>
  <c r="B1447" i="2" s="1"/>
  <c r="B631" i="2"/>
  <c r="B839" i="2" s="1"/>
  <c r="B1047" i="2" s="1"/>
  <c r="B1255" i="2" s="1"/>
  <c r="B773" i="2"/>
  <c r="B981" i="2" s="1"/>
  <c r="B1189" i="2" s="1"/>
  <c r="B1397" i="2" s="1"/>
  <c r="B827" i="2"/>
  <c r="B1035" i="2" s="1"/>
  <c r="B1243" i="2" s="1"/>
  <c r="B1451" i="2" s="1"/>
  <c r="B840" i="2"/>
  <c r="B1048" i="2" s="1"/>
  <c r="B1256" i="2" s="1"/>
  <c r="B846" i="2"/>
  <c r="B1054" i="2" s="1"/>
  <c r="B1262" i="2" s="1"/>
  <c r="B852" i="2"/>
  <c r="B1060" i="2" s="1"/>
  <c r="B1268" i="2" s="1"/>
  <c r="B864" i="2"/>
  <c r="B1072" i="2" s="1"/>
  <c r="B1280" i="2" s="1"/>
  <c r="B876" i="2"/>
  <c r="B1084" i="2" s="1"/>
  <c r="B1292" i="2" s="1"/>
  <c r="B888" i="2"/>
  <c r="B1096" i="2" s="1"/>
  <c r="B1304" i="2" s="1"/>
  <c r="B900" i="2"/>
  <c r="B1108" i="2" s="1"/>
  <c r="B1316" i="2" s="1"/>
  <c r="B912" i="2"/>
  <c r="B1120" i="2" s="1"/>
  <c r="B1328" i="2" s="1"/>
  <c r="B924" i="2"/>
  <c r="B1132" i="2" s="1"/>
  <c r="B1340" i="2" s="1"/>
  <c r="B936" i="2"/>
  <c r="B1144" i="2" s="1"/>
  <c r="B1352" i="2" s="1"/>
  <c r="B948" i="2"/>
  <c r="B1156" i="2" s="1"/>
  <c r="B1364" i="2" s="1"/>
  <c r="B949" i="2"/>
  <c r="B1157" i="2" s="1"/>
  <c r="B1365" i="2" s="1"/>
  <c r="B960" i="2"/>
  <c r="B1168" i="2" s="1"/>
  <c r="B1376" i="2" s="1"/>
  <c r="B972" i="2"/>
  <c r="B1180" i="2" s="1"/>
  <c r="B1388" i="2" s="1"/>
  <c r="B984" i="2"/>
  <c r="B1192" i="2" s="1"/>
  <c r="B1400" i="2" s="1"/>
  <c r="B996" i="2"/>
  <c r="B1204" i="2" s="1"/>
  <c r="B1412" i="2" s="1"/>
  <c r="B1008" i="2"/>
  <c r="B1216" i="2" s="1"/>
  <c r="B1424" i="2" s="1"/>
  <c r="B1104" i="2"/>
  <c r="B1312" i="2" s="1"/>
  <c r="B1116" i="2"/>
  <c r="B1324" i="2" s="1"/>
  <c r="B1252" i="2"/>
  <c r="B1293" i="2"/>
  <c r="B210" i="2"/>
  <c r="B418" i="2" s="1"/>
  <c r="B626" i="2" s="1"/>
  <c r="B834" i="2" s="1"/>
  <c r="B1042" i="2" s="1"/>
  <c r="B1250" i="2" s="1"/>
  <c r="C830" i="2" l="1"/>
  <c r="C1008" i="2"/>
  <c r="C983" i="2"/>
  <c r="C782" i="2"/>
  <c r="C806" i="2"/>
  <c r="C828" i="2"/>
  <c r="C1031" i="2"/>
  <c r="C937" i="2"/>
  <c r="C799" i="2"/>
  <c r="C770" i="2"/>
  <c r="C743" i="2"/>
  <c r="C719" i="2"/>
  <c r="C692" i="2"/>
  <c r="C638" i="2"/>
  <c r="C1024" i="2"/>
  <c r="C546" i="2"/>
  <c r="C418" i="2"/>
  <c r="C717" i="2"/>
  <c r="C791" i="2"/>
  <c r="C767" i="2"/>
  <c r="C740" i="2"/>
  <c r="C716" i="2"/>
  <c r="C686" i="2"/>
  <c r="C662" i="2"/>
  <c r="C635" i="2"/>
  <c r="C936" i="2"/>
  <c r="C741" i="2"/>
  <c r="C594" i="2"/>
  <c r="C510" i="2"/>
  <c r="C462" i="2"/>
  <c r="C841" i="2"/>
  <c r="C768" i="2"/>
  <c r="C636" i="2"/>
  <c r="C888" i="2"/>
  <c r="C606" i="2"/>
  <c r="C683" i="2"/>
  <c r="C887" i="2"/>
  <c r="C839" i="2"/>
  <c r="C605" i="2"/>
  <c r="C579" i="2"/>
  <c r="C763" i="2"/>
  <c r="C732" i="2"/>
  <c r="C707" i="2"/>
  <c r="C681" i="2"/>
  <c r="C614" i="2"/>
  <c r="C602" i="2"/>
  <c r="C590" i="2"/>
  <c r="C578" i="2"/>
  <c r="C566" i="2"/>
  <c r="C554" i="2"/>
  <c r="C542" i="2"/>
  <c r="C530" i="2"/>
  <c r="C518" i="2"/>
  <c r="C506" i="2"/>
  <c r="C494" i="2"/>
  <c r="C482" i="2"/>
  <c r="C470" i="2"/>
  <c r="C458" i="2"/>
  <c r="C446" i="2"/>
  <c r="C434" i="2"/>
  <c r="C422" i="2"/>
  <c r="C794" i="2"/>
  <c r="C582" i="2"/>
  <c r="C450" i="2"/>
  <c r="C604" i="2"/>
  <c r="C758" i="2"/>
  <c r="C731" i="2"/>
  <c r="C705" i="2"/>
  <c r="C625" i="2"/>
  <c r="C613" i="2"/>
  <c r="C601" i="2"/>
  <c r="C589" i="2"/>
  <c r="C577" i="2"/>
  <c r="C565" i="2"/>
  <c r="C553" i="2"/>
  <c r="C541" i="2"/>
  <c r="C529" i="2"/>
  <c r="C517" i="2"/>
  <c r="C505" i="2"/>
  <c r="C493" i="2"/>
  <c r="C481" i="2"/>
  <c r="C469" i="2"/>
  <c r="C457" i="2"/>
  <c r="C445" i="2"/>
  <c r="C433" i="2"/>
  <c r="C421" i="2"/>
  <c r="C739" i="2"/>
  <c r="C734" i="2"/>
  <c r="C668" i="2"/>
  <c r="C603" i="2"/>
  <c r="C780" i="2"/>
  <c r="C755" i="2"/>
  <c r="C704" i="2"/>
  <c r="C650" i="2"/>
  <c r="C624" i="2"/>
  <c r="C612" i="2"/>
  <c r="C600" i="2"/>
  <c r="C588" i="2"/>
  <c r="C576" i="2"/>
  <c r="C564" i="2"/>
  <c r="C552" i="2"/>
  <c r="C540" i="2"/>
  <c r="C528" i="2"/>
  <c r="C516" i="2"/>
  <c r="C504" i="2"/>
  <c r="C492" i="2"/>
  <c r="C480" i="2"/>
  <c r="C468" i="2"/>
  <c r="C456" i="2"/>
  <c r="C444" i="2"/>
  <c r="C432" i="2"/>
  <c r="C420" i="2"/>
  <c r="C570" i="2"/>
  <c r="C498" i="2"/>
  <c r="C426" i="2"/>
  <c r="C815" i="2"/>
  <c r="C715" i="2"/>
  <c r="C840" i="2"/>
  <c r="C710" i="2"/>
  <c r="C789" i="2"/>
  <c r="C571" i="2"/>
  <c r="C753" i="2"/>
  <c r="C703" i="2"/>
  <c r="C674" i="2"/>
  <c r="C647" i="2"/>
  <c r="C623" i="2"/>
  <c r="C611" i="2"/>
  <c r="C599" i="2"/>
  <c r="C587" i="2"/>
  <c r="C575" i="2"/>
  <c r="C563" i="2"/>
  <c r="C551" i="2"/>
  <c r="C539" i="2"/>
  <c r="C527" i="2"/>
  <c r="C515" i="2"/>
  <c r="C723" i="2" s="1"/>
  <c r="C931" i="2" s="1"/>
  <c r="C1139" i="2" s="1"/>
  <c r="C1347" i="2" s="1"/>
  <c r="C503" i="2"/>
  <c r="C491" i="2"/>
  <c r="C479" i="2"/>
  <c r="C467" i="2"/>
  <c r="C455" i="2"/>
  <c r="C443" i="2"/>
  <c r="C431" i="2"/>
  <c r="C419" i="2"/>
  <c r="C486" i="2"/>
  <c r="C765" i="2"/>
  <c r="C788" i="2"/>
  <c r="C985" i="2"/>
  <c r="C657" i="2"/>
  <c r="C827" i="2"/>
  <c r="C803" i="2"/>
  <c r="C752" i="2"/>
  <c r="C727" i="2"/>
  <c r="C698" i="2"/>
  <c r="C672" i="2"/>
  <c r="C645" i="2"/>
  <c r="C691" i="2"/>
  <c r="C618" i="2"/>
  <c r="C826" i="2" s="1"/>
  <c r="C1034" i="2" s="1"/>
  <c r="C1242" i="2" s="1"/>
  <c r="C1450" i="2" s="1"/>
  <c r="C534" i="2"/>
  <c r="C474" i="2"/>
  <c r="C659" i="2"/>
  <c r="C764" i="2"/>
  <c r="C864" i="2"/>
  <c r="C617" i="2"/>
  <c r="C593" i="2"/>
  <c r="C568" i="2"/>
  <c r="C543" i="2"/>
  <c r="C514" i="2"/>
  <c r="C722" i="2" s="1"/>
  <c r="C930" i="2" s="1"/>
  <c r="C1138" i="2" s="1"/>
  <c r="C1346" i="2" s="1"/>
  <c r="C695" i="2"/>
  <c r="C671" i="2"/>
  <c r="C644" i="2"/>
  <c r="C621" i="2"/>
  <c r="C609" i="2"/>
  <c r="C597" i="2"/>
  <c r="C585" i="2"/>
  <c r="C573" i="2"/>
  <c r="C561" i="2"/>
  <c r="C549" i="2"/>
  <c r="C537" i="2"/>
  <c r="C525" i="2"/>
  <c r="C513" i="2"/>
  <c r="C501" i="2"/>
  <c r="C489" i="2"/>
  <c r="C477" i="2"/>
  <c r="C465" i="2"/>
  <c r="C453" i="2"/>
  <c r="C441" i="2"/>
  <c r="C429" i="2"/>
  <c r="C818" i="2"/>
  <c r="C667" i="2"/>
  <c r="C558" i="2"/>
  <c r="C522" i="2"/>
  <c r="C438" i="2"/>
  <c r="C646" i="2" s="1"/>
  <c r="C854" i="2" s="1"/>
  <c r="C1062" i="2" s="1"/>
  <c r="C1270" i="2" s="1"/>
  <c r="C684" i="2"/>
  <c r="C863" i="2"/>
  <c r="C824" i="2"/>
  <c r="C746" i="2"/>
  <c r="C720" i="2"/>
  <c r="C693" i="2"/>
  <c r="C669" i="2"/>
  <c r="C643" i="2"/>
  <c r="C596" i="2"/>
  <c r="C584" i="2"/>
  <c r="C548" i="2"/>
  <c r="C536" i="2"/>
  <c r="C500" i="2"/>
  <c r="C488" i="2"/>
  <c r="C452" i="2"/>
  <c r="C440" i="2"/>
  <c r="A124" i="3"/>
  <c r="B124" i="3"/>
  <c r="B124" i="17" s="1"/>
  <c r="B225" i="3"/>
  <c r="A225" i="3"/>
  <c r="B224" i="3"/>
  <c r="A224" i="3"/>
  <c r="B223" i="3"/>
  <c r="A223" i="3"/>
  <c r="B222" i="3"/>
  <c r="A222" i="3"/>
  <c r="B221" i="3"/>
  <c r="A221" i="3"/>
  <c r="B217" i="3"/>
  <c r="B217" i="17" s="1"/>
  <c r="A217" i="3"/>
  <c r="B216" i="3"/>
  <c r="B216" i="17" s="1"/>
  <c r="A216" i="3"/>
  <c r="B211" i="3"/>
  <c r="B211" i="17" s="1"/>
  <c r="A211" i="3"/>
  <c r="B215" i="3"/>
  <c r="B215" i="17" s="1"/>
  <c r="A215" i="3"/>
  <c r="B214" i="3"/>
  <c r="B214" i="17" s="1"/>
  <c r="A214" i="3"/>
  <c r="B213" i="3"/>
  <c r="B213" i="17" s="1"/>
  <c r="A213" i="3"/>
  <c r="B210" i="3"/>
  <c r="A210" i="3"/>
  <c r="B219" i="3"/>
  <c r="A219" i="3"/>
  <c r="B218" i="3"/>
  <c r="A218" i="3"/>
  <c r="B212" i="3"/>
  <c r="B212" i="17" s="1"/>
  <c r="A212" i="3"/>
  <c r="B209" i="3"/>
  <c r="B209" i="17" s="1"/>
  <c r="A209" i="3"/>
  <c r="B208" i="3"/>
  <c r="B208" i="17" s="1"/>
  <c r="A208" i="3"/>
  <c r="B207" i="3"/>
  <c r="A207" i="3"/>
  <c r="B206" i="3"/>
  <c r="B206" i="17" s="1"/>
  <c r="A206" i="3"/>
  <c r="B205" i="3"/>
  <c r="B205" i="17" s="1"/>
  <c r="A205" i="3"/>
  <c r="B204" i="3"/>
  <c r="B204" i="17" s="1"/>
  <c r="A204" i="3"/>
  <c r="B203" i="3"/>
  <c r="B203" i="17" s="1"/>
  <c r="A203" i="3"/>
  <c r="B202" i="3"/>
  <c r="A202" i="3"/>
  <c r="B200" i="3"/>
  <c r="B200" i="17" s="1"/>
  <c r="A200" i="3"/>
  <c r="B199" i="3"/>
  <c r="B199" i="17" s="1"/>
  <c r="A199" i="3"/>
  <c r="B198" i="3"/>
  <c r="A198" i="3"/>
  <c r="B201" i="3"/>
  <c r="A201" i="3"/>
  <c r="B57" i="3"/>
  <c r="B57" i="17" s="1"/>
  <c r="A57" i="3"/>
  <c r="B56" i="3"/>
  <c r="B56" i="17" s="1"/>
  <c r="A56" i="3"/>
  <c r="B55" i="3"/>
  <c r="B55" i="17" s="1"/>
  <c r="A55" i="3"/>
  <c r="B54" i="3"/>
  <c r="B54" i="17" s="1"/>
  <c r="A54" i="3"/>
  <c r="B53" i="3"/>
  <c r="B53" i="17" s="1"/>
  <c r="A53" i="3"/>
  <c r="B49" i="3"/>
  <c r="B49" i="17" s="1"/>
  <c r="A49" i="3"/>
  <c r="B48" i="3"/>
  <c r="B48" i="17" s="1"/>
  <c r="A48" i="3"/>
  <c r="B43" i="3"/>
  <c r="B43" i="17" s="1"/>
  <c r="A43" i="3"/>
  <c r="B47" i="3"/>
  <c r="B47" i="17" s="1"/>
  <c r="A47" i="3"/>
  <c r="B46" i="3"/>
  <c r="B46" i="17" s="1"/>
  <c r="A46" i="3"/>
  <c r="B45" i="3"/>
  <c r="B45" i="17" s="1"/>
  <c r="A45" i="3"/>
  <c r="B42" i="3"/>
  <c r="A42" i="3"/>
  <c r="B51" i="3"/>
  <c r="B51" i="17" s="1"/>
  <c r="A51" i="3"/>
  <c r="B50" i="3"/>
  <c r="B50" i="17" s="1"/>
  <c r="A50" i="3"/>
  <c r="B44" i="3"/>
  <c r="B44" i="17" s="1"/>
  <c r="A44" i="3"/>
  <c r="B41" i="3"/>
  <c r="B41" i="17" s="1"/>
  <c r="A41" i="3"/>
  <c r="B40" i="3"/>
  <c r="B40" i="17" s="1"/>
  <c r="A40" i="3"/>
  <c r="B39" i="3"/>
  <c r="A39" i="3"/>
  <c r="B38" i="3"/>
  <c r="B38" i="17" s="1"/>
  <c r="A38" i="3"/>
  <c r="B37" i="3"/>
  <c r="B37" i="17" s="1"/>
  <c r="A37" i="3"/>
  <c r="B36" i="3"/>
  <c r="B36" i="17" s="1"/>
  <c r="A36" i="3"/>
  <c r="B35" i="3"/>
  <c r="B35" i="17" s="1"/>
  <c r="A35" i="3"/>
  <c r="B34" i="3"/>
  <c r="A34" i="3"/>
  <c r="B32" i="3"/>
  <c r="B32" i="17" s="1"/>
  <c r="A32" i="3"/>
  <c r="B31" i="3"/>
  <c r="B31" i="17" s="1"/>
  <c r="A31" i="3"/>
  <c r="B30" i="3"/>
  <c r="A30" i="3"/>
  <c r="B33" i="3"/>
  <c r="A33" i="3"/>
  <c r="B113" i="3"/>
  <c r="B113" i="17" s="1"/>
  <c r="A113" i="3"/>
  <c r="B112" i="3"/>
  <c r="B112" i="17" s="1"/>
  <c r="A112" i="3"/>
  <c r="B111" i="3"/>
  <c r="B111" i="17" s="1"/>
  <c r="A111" i="3"/>
  <c r="B110" i="3"/>
  <c r="B110" i="17" s="1"/>
  <c r="A110" i="3"/>
  <c r="B109" i="3"/>
  <c r="B109" i="17" s="1"/>
  <c r="A109" i="3"/>
  <c r="B105" i="3"/>
  <c r="B105" i="17" s="1"/>
  <c r="A105" i="3"/>
  <c r="B104" i="3"/>
  <c r="B104" i="17" s="1"/>
  <c r="A104" i="3"/>
  <c r="B99" i="3"/>
  <c r="B99" i="17" s="1"/>
  <c r="A99" i="3"/>
  <c r="B103" i="3"/>
  <c r="B103" i="17" s="1"/>
  <c r="A103" i="3"/>
  <c r="B102" i="3"/>
  <c r="B102" i="17" s="1"/>
  <c r="A102" i="3"/>
  <c r="B101" i="3"/>
  <c r="B101" i="17" s="1"/>
  <c r="A101" i="3"/>
  <c r="B98" i="3"/>
  <c r="A98" i="3"/>
  <c r="B107" i="3"/>
  <c r="B107" i="17" s="1"/>
  <c r="A107" i="3"/>
  <c r="B106" i="3"/>
  <c r="B106" i="17" s="1"/>
  <c r="A106" i="3"/>
  <c r="B100" i="3"/>
  <c r="B100" i="17" s="1"/>
  <c r="A100" i="3"/>
  <c r="B97" i="3"/>
  <c r="B97" i="17" s="1"/>
  <c r="A97" i="3"/>
  <c r="B96" i="3"/>
  <c r="B96" i="17" s="1"/>
  <c r="A96" i="3"/>
  <c r="B95" i="3"/>
  <c r="A95" i="3"/>
  <c r="B94" i="3"/>
  <c r="B94" i="17" s="1"/>
  <c r="A94" i="3"/>
  <c r="B93" i="3"/>
  <c r="B93" i="17" s="1"/>
  <c r="A93" i="3"/>
  <c r="B92" i="3"/>
  <c r="B92" i="17" s="1"/>
  <c r="A92" i="3"/>
  <c r="B91" i="3"/>
  <c r="B91" i="17" s="1"/>
  <c r="A91" i="3"/>
  <c r="B90" i="3"/>
  <c r="A90" i="3"/>
  <c r="B88" i="3"/>
  <c r="B88" i="17" s="1"/>
  <c r="A88" i="3"/>
  <c r="B87" i="3"/>
  <c r="B87" i="17" s="1"/>
  <c r="A87" i="3"/>
  <c r="B86" i="3"/>
  <c r="A86" i="3"/>
  <c r="B89" i="3"/>
  <c r="A89" i="3"/>
  <c r="B169" i="3"/>
  <c r="B169" i="17" s="1"/>
  <c r="A169" i="3"/>
  <c r="B168" i="3"/>
  <c r="B168" i="17" s="1"/>
  <c r="A168" i="3"/>
  <c r="B167" i="3"/>
  <c r="B167" i="17" s="1"/>
  <c r="A167" i="3"/>
  <c r="B166" i="3"/>
  <c r="B166" i="17" s="1"/>
  <c r="A166" i="3"/>
  <c r="B165" i="3"/>
  <c r="B165" i="17" s="1"/>
  <c r="A165" i="3"/>
  <c r="B161" i="3"/>
  <c r="B161" i="17" s="1"/>
  <c r="A161" i="3"/>
  <c r="B160" i="3"/>
  <c r="B160" i="17" s="1"/>
  <c r="A160" i="3"/>
  <c r="B155" i="3"/>
  <c r="B155" i="17" s="1"/>
  <c r="A155" i="3"/>
  <c r="B159" i="3"/>
  <c r="B159" i="17" s="1"/>
  <c r="A159" i="3"/>
  <c r="B158" i="3"/>
  <c r="B158" i="17" s="1"/>
  <c r="A158" i="3"/>
  <c r="B157" i="3"/>
  <c r="B157" i="17" s="1"/>
  <c r="A157" i="3"/>
  <c r="B154" i="3"/>
  <c r="A154" i="3"/>
  <c r="B163" i="3"/>
  <c r="B163" i="17" s="1"/>
  <c r="A163" i="3"/>
  <c r="B162" i="3"/>
  <c r="B162" i="17" s="1"/>
  <c r="A162" i="3"/>
  <c r="B156" i="3"/>
  <c r="B156" i="17" s="1"/>
  <c r="A156" i="3"/>
  <c r="B153" i="3"/>
  <c r="B153" i="17" s="1"/>
  <c r="A153" i="3"/>
  <c r="B152" i="3"/>
  <c r="B152" i="17" s="1"/>
  <c r="A152" i="3"/>
  <c r="B151" i="3"/>
  <c r="A151" i="3"/>
  <c r="B150" i="3"/>
  <c r="B150" i="17" s="1"/>
  <c r="A150" i="3"/>
  <c r="B149" i="3"/>
  <c r="B149" i="17" s="1"/>
  <c r="A149" i="3"/>
  <c r="B148" i="3"/>
  <c r="B148" i="17" s="1"/>
  <c r="A148" i="3"/>
  <c r="B147" i="3"/>
  <c r="B147" i="17" s="1"/>
  <c r="A147" i="3"/>
  <c r="B146" i="3"/>
  <c r="A146" i="3"/>
  <c r="B144" i="3"/>
  <c r="B144" i="17" s="1"/>
  <c r="A144" i="3"/>
  <c r="B143" i="3"/>
  <c r="B143" i="17" s="1"/>
  <c r="A143" i="3"/>
  <c r="B142" i="3"/>
  <c r="A142" i="3"/>
  <c r="B145" i="3"/>
  <c r="A145" i="3"/>
  <c r="B197" i="3"/>
  <c r="B197" i="17" s="1"/>
  <c r="A197" i="3"/>
  <c r="B196" i="3"/>
  <c r="B196" i="17" s="1"/>
  <c r="A196" i="3"/>
  <c r="B195" i="3"/>
  <c r="B195" i="17" s="1"/>
  <c r="A195" i="3"/>
  <c r="B194" i="3"/>
  <c r="B194" i="17" s="1"/>
  <c r="A194" i="3"/>
  <c r="B193" i="3"/>
  <c r="B193" i="17" s="1"/>
  <c r="A193" i="3"/>
  <c r="B189" i="3"/>
  <c r="B189" i="17" s="1"/>
  <c r="A189" i="3"/>
  <c r="B188" i="3"/>
  <c r="B188" i="17" s="1"/>
  <c r="A188" i="3"/>
  <c r="B183" i="3"/>
  <c r="B183" i="17" s="1"/>
  <c r="A183" i="3"/>
  <c r="B187" i="3"/>
  <c r="B187" i="17" s="1"/>
  <c r="A187" i="3"/>
  <c r="B186" i="3"/>
  <c r="B186" i="17" s="1"/>
  <c r="A186" i="3"/>
  <c r="B185" i="3"/>
  <c r="B185" i="17" s="1"/>
  <c r="A185" i="3"/>
  <c r="B182" i="3"/>
  <c r="A182" i="3"/>
  <c r="B191" i="3"/>
  <c r="B191" i="17" s="1"/>
  <c r="A191" i="3"/>
  <c r="B190" i="3"/>
  <c r="B190" i="17" s="1"/>
  <c r="A190" i="3"/>
  <c r="B184" i="3"/>
  <c r="B184" i="17" s="1"/>
  <c r="A184" i="3"/>
  <c r="B181" i="3"/>
  <c r="B181" i="17" s="1"/>
  <c r="A181" i="3"/>
  <c r="B180" i="3"/>
  <c r="B180" i="17" s="1"/>
  <c r="A180" i="3"/>
  <c r="B179" i="3"/>
  <c r="A179" i="3"/>
  <c r="B178" i="3"/>
  <c r="B178" i="17" s="1"/>
  <c r="A178" i="3"/>
  <c r="B177" i="3"/>
  <c r="B177" i="17" s="1"/>
  <c r="A177" i="3"/>
  <c r="B176" i="3"/>
  <c r="B176" i="17" s="1"/>
  <c r="A176" i="3"/>
  <c r="B175" i="3"/>
  <c r="B175" i="17" s="1"/>
  <c r="A175" i="3"/>
  <c r="B174" i="3"/>
  <c r="A174" i="3"/>
  <c r="B172" i="3"/>
  <c r="B172" i="17" s="1"/>
  <c r="A172" i="3"/>
  <c r="B171" i="3"/>
  <c r="B171" i="17" s="1"/>
  <c r="A171" i="3"/>
  <c r="B170" i="3"/>
  <c r="A170" i="3"/>
  <c r="B173" i="3"/>
  <c r="A173" i="3"/>
  <c r="B29" i="3"/>
  <c r="B29" i="17" s="1"/>
  <c r="A29" i="3"/>
  <c r="B28" i="3"/>
  <c r="B28" i="17" s="1"/>
  <c r="A28" i="3"/>
  <c r="B27" i="3"/>
  <c r="B27" i="17" s="1"/>
  <c r="A27" i="3"/>
  <c r="B26" i="3"/>
  <c r="B26" i="17" s="1"/>
  <c r="A26" i="3"/>
  <c r="B25" i="3"/>
  <c r="B25" i="17" s="1"/>
  <c r="A25" i="3"/>
  <c r="B21" i="3"/>
  <c r="B21" i="17" s="1"/>
  <c r="A21" i="3"/>
  <c r="B20" i="3"/>
  <c r="B20" i="17" s="1"/>
  <c r="A20" i="3"/>
  <c r="B15" i="3"/>
  <c r="B15" i="17" s="1"/>
  <c r="A15" i="3"/>
  <c r="B19" i="3"/>
  <c r="B19" i="17" s="1"/>
  <c r="A19" i="3"/>
  <c r="B18" i="3"/>
  <c r="B18" i="17" s="1"/>
  <c r="A18" i="3"/>
  <c r="B17" i="3"/>
  <c r="B17" i="17" s="1"/>
  <c r="A17" i="3"/>
  <c r="B14" i="3"/>
  <c r="A14" i="3"/>
  <c r="B23" i="3"/>
  <c r="B23" i="17" s="1"/>
  <c r="A23" i="3"/>
  <c r="B22" i="3"/>
  <c r="B22" i="17" s="1"/>
  <c r="A22" i="3"/>
  <c r="B16" i="3"/>
  <c r="B16" i="17" s="1"/>
  <c r="A16" i="3"/>
  <c r="B13" i="3"/>
  <c r="B13" i="17" s="1"/>
  <c r="A13" i="3"/>
  <c r="B12" i="3"/>
  <c r="B12" i="17" s="1"/>
  <c r="A12" i="3"/>
  <c r="B11" i="3"/>
  <c r="A11" i="3"/>
  <c r="B10" i="3"/>
  <c r="B10" i="17" s="1"/>
  <c r="A10" i="3"/>
  <c r="B9" i="3"/>
  <c r="B9" i="17" s="1"/>
  <c r="A9" i="3"/>
  <c r="B8" i="3"/>
  <c r="B8" i="17" s="1"/>
  <c r="A8" i="3"/>
  <c r="B7" i="3"/>
  <c r="B7" i="17" s="1"/>
  <c r="A7" i="3"/>
  <c r="B6" i="3"/>
  <c r="A6" i="3"/>
  <c r="B4" i="3"/>
  <c r="B4" i="17" s="1"/>
  <c r="A4" i="3"/>
  <c r="B3" i="3"/>
  <c r="B3" i="17" s="1"/>
  <c r="A3" i="3"/>
  <c r="B2" i="3"/>
  <c r="A2" i="3"/>
  <c r="B5" i="3"/>
  <c r="A5" i="3"/>
  <c r="B85" i="3"/>
  <c r="B85" i="17" s="1"/>
  <c r="A85" i="3"/>
  <c r="B84" i="3"/>
  <c r="B84" i="17" s="1"/>
  <c r="A84" i="3"/>
  <c r="B83" i="3"/>
  <c r="B83" i="17" s="1"/>
  <c r="A83" i="3"/>
  <c r="B82" i="3"/>
  <c r="B82" i="17" s="1"/>
  <c r="A82" i="3"/>
  <c r="B81" i="3"/>
  <c r="B81" i="17" s="1"/>
  <c r="A81" i="3"/>
  <c r="B77" i="3"/>
  <c r="B77" i="17" s="1"/>
  <c r="A77" i="3"/>
  <c r="B76" i="3"/>
  <c r="B76" i="17" s="1"/>
  <c r="A76" i="3"/>
  <c r="B71" i="3"/>
  <c r="B71" i="17" s="1"/>
  <c r="A71" i="3"/>
  <c r="B75" i="3"/>
  <c r="B75" i="17" s="1"/>
  <c r="A75" i="3"/>
  <c r="B74" i="3"/>
  <c r="B74" i="17" s="1"/>
  <c r="A74" i="3"/>
  <c r="B73" i="3"/>
  <c r="B73" i="17" s="1"/>
  <c r="A73" i="3"/>
  <c r="B70" i="3"/>
  <c r="A70" i="3"/>
  <c r="B79" i="3"/>
  <c r="B79" i="17" s="1"/>
  <c r="A79" i="3"/>
  <c r="B78" i="3"/>
  <c r="B78" i="17" s="1"/>
  <c r="A78" i="3"/>
  <c r="B72" i="3"/>
  <c r="B72" i="17" s="1"/>
  <c r="A72" i="3"/>
  <c r="B69" i="3"/>
  <c r="B69" i="17" s="1"/>
  <c r="A69" i="3"/>
  <c r="B68" i="3"/>
  <c r="B68" i="17" s="1"/>
  <c r="A68" i="3"/>
  <c r="B67" i="3"/>
  <c r="A67" i="3"/>
  <c r="B66" i="3"/>
  <c r="B66" i="17" s="1"/>
  <c r="A66" i="3"/>
  <c r="B65" i="3"/>
  <c r="B65" i="17" s="1"/>
  <c r="A65" i="3"/>
  <c r="B64" i="3"/>
  <c r="B64" i="17" s="1"/>
  <c r="A64" i="3"/>
  <c r="B63" i="3"/>
  <c r="B63" i="17" s="1"/>
  <c r="A63" i="3"/>
  <c r="B62" i="3"/>
  <c r="A62" i="3"/>
  <c r="B60" i="3"/>
  <c r="B60" i="17" s="1"/>
  <c r="A60" i="3"/>
  <c r="B59" i="3"/>
  <c r="B59" i="17" s="1"/>
  <c r="A59" i="3"/>
  <c r="B58" i="3"/>
  <c r="A58" i="3"/>
  <c r="B61" i="3"/>
  <c r="A61" i="3"/>
  <c r="B62" i="17" l="1"/>
  <c r="A16" i="15"/>
  <c r="A63" i="17"/>
  <c r="A63" i="14"/>
  <c r="A63" i="13"/>
  <c r="A69" i="17"/>
  <c r="A69" i="14"/>
  <c r="A69" i="13"/>
  <c r="A74" i="17"/>
  <c r="A74" i="14"/>
  <c r="A74" i="13"/>
  <c r="A82" i="17"/>
  <c r="A82" i="14"/>
  <c r="A82" i="13"/>
  <c r="A3" i="17"/>
  <c r="A3" i="14"/>
  <c r="A3" i="13"/>
  <c r="A10" i="17"/>
  <c r="A10" i="14"/>
  <c r="A10" i="13"/>
  <c r="A23" i="17"/>
  <c r="A23" i="14"/>
  <c r="A23" i="13"/>
  <c r="A20" i="17"/>
  <c r="A20" i="14"/>
  <c r="A20" i="13"/>
  <c r="A29" i="17"/>
  <c r="A29" i="14"/>
  <c r="A29" i="13"/>
  <c r="A175" i="17"/>
  <c r="A175" i="14"/>
  <c r="A175" i="13"/>
  <c r="A181" i="17"/>
  <c r="A181" i="14"/>
  <c r="A181" i="13"/>
  <c r="A186" i="17"/>
  <c r="A186" i="14"/>
  <c r="A186" i="13"/>
  <c r="A194" i="17"/>
  <c r="A194" i="14"/>
  <c r="A194" i="13"/>
  <c r="A143" i="17"/>
  <c r="A143" i="14"/>
  <c r="A143" i="13"/>
  <c r="A150" i="17"/>
  <c r="A150" i="14"/>
  <c r="A150" i="13"/>
  <c r="A163" i="17"/>
  <c r="A163" i="14"/>
  <c r="A163" i="13"/>
  <c r="A160" i="17"/>
  <c r="A160" i="14"/>
  <c r="A160" i="13"/>
  <c r="A169" i="17"/>
  <c r="A169" i="14"/>
  <c r="A169" i="13"/>
  <c r="A91" i="14"/>
  <c r="A91" i="17"/>
  <c r="A91" i="13"/>
  <c r="A97" i="17"/>
  <c r="A97" i="14"/>
  <c r="A97" i="13"/>
  <c r="A102" i="17"/>
  <c r="A102" i="14"/>
  <c r="A102" i="13"/>
  <c r="A110" i="17"/>
  <c r="A110" i="14"/>
  <c r="A110" i="13"/>
  <c r="A31" i="17"/>
  <c r="A31" i="14"/>
  <c r="A31" i="13"/>
  <c r="A38" i="17"/>
  <c r="A38" i="14"/>
  <c r="A38" i="13"/>
  <c r="A51" i="17"/>
  <c r="A51" i="14"/>
  <c r="A51" i="13"/>
  <c r="A48" i="17"/>
  <c r="A48" i="14"/>
  <c r="A48" i="13"/>
  <c r="A57" i="17"/>
  <c r="A57" i="14"/>
  <c r="A57" i="13"/>
  <c r="A203" i="17"/>
  <c r="A203" i="14"/>
  <c r="A203" i="13"/>
  <c r="A209" i="17"/>
  <c r="A209" i="14"/>
  <c r="A209" i="13"/>
  <c r="A214" i="17"/>
  <c r="A214" i="14"/>
  <c r="A214" i="13"/>
  <c r="A222" i="14"/>
  <c r="A222" i="13"/>
  <c r="A61" i="17"/>
  <c r="A61" i="14"/>
  <c r="A61" i="13"/>
  <c r="A64" i="17"/>
  <c r="A64" i="14"/>
  <c r="A64" i="13"/>
  <c r="A72" i="17"/>
  <c r="A72" i="14"/>
  <c r="A72" i="13"/>
  <c r="A75" i="17"/>
  <c r="A75" i="14"/>
  <c r="A75" i="13"/>
  <c r="A83" i="17"/>
  <c r="A83" i="14"/>
  <c r="A83" i="13"/>
  <c r="A4" i="17"/>
  <c r="A4" i="14"/>
  <c r="A4" i="13"/>
  <c r="A11" i="17"/>
  <c r="A11" i="14"/>
  <c r="A11" i="13"/>
  <c r="A14" i="17"/>
  <c r="A14" i="14"/>
  <c r="A14" i="13"/>
  <c r="A21" i="17"/>
  <c r="A21" i="14"/>
  <c r="A21" i="13"/>
  <c r="A173" i="17"/>
  <c r="A173" i="14"/>
  <c r="A173" i="13"/>
  <c r="A176" i="17"/>
  <c r="A176" i="14"/>
  <c r="A176" i="13"/>
  <c r="A184" i="17"/>
  <c r="A184" i="14"/>
  <c r="A184" i="13"/>
  <c r="A187" i="14"/>
  <c r="A187" i="17"/>
  <c r="A187" i="13"/>
  <c r="A195" i="17"/>
  <c r="A195" i="14"/>
  <c r="A195" i="13"/>
  <c r="A144" i="17"/>
  <c r="A144" i="13"/>
  <c r="A144" i="14"/>
  <c r="A151" i="17"/>
  <c r="A151" i="14"/>
  <c r="A151" i="13"/>
  <c r="A154" i="17"/>
  <c r="A154" i="14"/>
  <c r="A154" i="13"/>
  <c r="A161" i="17"/>
  <c r="A161" i="14"/>
  <c r="A161" i="13"/>
  <c r="A89" i="17"/>
  <c r="A89" i="14"/>
  <c r="A89" i="13"/>
  <c r="A92" i="17"/>
  <c r="A92" i="14"/>
  <c r="A92" i="13"/>
  <c r="A100" i="17"/>
  <c r="A100" i="14"/>
  <c r="A100" i="13"/>
  <c r="A103" i="17"/>
  <c r="A103" i="14"/>
  <c r="A103" i="13"/>
  <c r="A111" i="17"/>
  <c r="A111" i="14"/>
  <c r="A111" i="13"/>
  <c r="A32" i="17"/>
  <c r="A32" i="14"/>
  <c r="A32" i="13"/>
  <c r="A39" i="17"/>
  <c r="A39" i="14"/>
  <c r="A39" i="13"/>
  <c r="A42" i="17"/>
  <c r="A42" i="14"/>
  <c r="A42" i="13"/>
  <c r="A49" i="17"/>
  <c r="A49" i="14"/>
  <c r="A49" i="13"/>
  <c r="A201" i="17"/>
  <c r="A201" i="14"/>
  <c r="A201" i="13"/>
  <c r="A204" i="17"/>
  <c r="A204" i="14"/>
  <c r="A204" i="13"/>
  <c r="A212" i="17"/>
  <c r="A212" i="14"/>
  <c r="A212" i="13"/>
  <c r="A215" i="17"/>
  <c r="A215" i="14"/>
  <c r="A215" i="13"/>
  <c r="A223" i="14"/>
  <c r="A223" i="13"/>
  <c r="A15" i="15"/>
  <c r="B61" i="17"/>
  <c r="A5" i="15"/>
  <c r="A5" i="16" s="1"/>
  <c r="B11" i="17"/>
  <c r="B14" i="17"/>
  <c r="A6" i="15"/>
  <c r="A6" i="16" s="1"/>
  <c r="A39" i="15"/>
  <c r="A39" i="16" s="1"/>
  <c r="B173" i="17"/>
  <c r="B151" i="17"/>
  <c r="A35" i="15"/>
  <c r="B154" i="17"/>
  <c r="A36" i="15"/>
  <c r="A36" i="16" s="1"/>
  <c r="A21" i="15"/>
  <c r="B89" i="17"/>
  <c r="B39" i="17"/>
  <c r="A11" i="15"/>
  <c r="A11" i="16" s="1"/>
  <c r="A12" i="15"/>
  <c r="A12" i="16" s="1"/>
  <c r="B42" i="17"/>
  <c r="B201" i="17"/>
  <c r="A45" i="15"/>
  <c r="A58" i="17"/>
  <c r="A58" i="14"/>
  <c r="A58" i="13"/>
  <c r="A65" i="17"/>
  <c r="A65" i="14"/>
  <c r="A65" i="13"/>
  <c r="A78" i="17"/>
  <c r="A78" i="14"/>
  <c r="A78" i="13"/>
  <c r="A71" i="17"/>
  <c r="A71" i="14"/>
  <c r="A71" i="13"/>
  <c r="A84" i="17"/>
  <c r="A84" i="14"/>
  <c r="A84" i="13"/>
  <c r="A6" i="17"/>
  <c r="A6" i="14"/>
  <c r="A6" i="13"/>
  <c r="A12" i="17"/>
  <c r="A12" i="13"/>
  <c r="A12" i="14"/>
  <c r="A17" i="17"/>
  <c r="A17" i="14"/>
  <c r="A17" i="13"/>
  <c r="A25" i="17"/>
  <c r="A25" i="14"/>
  <c r="A25" i="13"/>
  <c r="A170" i="17"/>
  <c r="A170" i="14"/>
  <c r="A170" i="13"/>
  <c r="A177" i="17"/>
  <c r="A177" i="14"/>
  <c r="A177" i="13"/>
  <c r="A190" i="17"/>
  <c r="A190" i="14"/>
  <c r="A190" i="13"/>
  <c r="A183" i="17"/>
  <c r="A183" i="14"/>
  <c r="A183" i="13"/>
  <c r="A196" i="17"/>
  <c r="A196" i="14"/>
  <c r="A196" i="13"/>
  <c r="A146" i="17"/>
  <c r="A146" i="14"/>
  <c r="A146" i="13"/>
  <c r="A152" i="17"/>
  <c r="A152" i="14"/>
  <c r="A152" i="13"/>
  <c r="A157" i="17"/>
  <c r="A157" i="14"/>
  <c r="A157" i="13"/>
  <c r="A165" i="17"/>
  <c r="A165" i="14"/>
  <c r="A165" i="13"/>
  <c r="A86" i="17"/>
  <c r="A86" i="14"/>
  <c r="A86" i="13"/>
  <c r="A93" i="17"/>
  <c r="A93" i="14"/>
  <c r="A93" i="13"/>
  <c r="A106" i="17"/>
  <c r="A106" i="14"/>
  <c r="A106" i="13"/>
  <c r="A99" i="17"/>
  <c r="A99" i="14"/>
  <c r="A99" i="13"/>
  <c r="A112" i="17"/>
  <c r="A112" i="14"/>
  <c r="A112" i="13"/>
  <c r="A34" i="17"/>
  <c r="A34" i="14"/>
  <c r="A34" i="13"/>
  <c r="A40" i="17"/>
  <c r="A40" i="14"/>
  <c r="A40" i="13"/>
  <c r="A45" i="17"/>
  <c r="A45" i="14"/>
  <c r="A45" i="13"/>
  <c r="A53" i="17"/>
  <c r="A53" i="14"/>
  <c r="A53" i="13"/>
  <c r="A198" i="17"/>
  <c r="A198" i="14"/>
  <c r="A198" i="13"/>
  <c r="A205" i="17"/>
  <c r="A205" i="14"/>
  <c r="A205" i="13"/>
  <c r="A218" i="14"/>
  <c r="A218" i="13"/>
  <c r="A211" i="17"/>
  <c r="A211" i="14"/>
  <c r="A211" i="13"/>
  <c r="A224" i="14"/>
  <c r="A224" i="13"/>
  <c r="B58" i="17"/>
  <c r="A14" i="15"/>
  <c r="A4" i="15"/>
  <c r="A4" i="16" s="1"/>
  <c r="B6" i="17"/>
  <c r="A38" i="15"/>
  <c r="A38" i="16" s="1"/>
  <c r="B170" i="17"/>
  <c r="B146" i="17"/>
  <c r="A34" i="15"/>
  <c r="A34" i="16" s="1"/>
  <c r="A20" i="15"/>
  <c r="A20" i="16" s="1"/>
  <c r="B86" i="17"/>
  <c r="B34" i="17"/>
  <c r="A10" i="15"/>
  <c r="A10" i="16" s="1"/>
  <c r="A44" i="15"/>
  <c r="A44" i="16" s="1"/>
  <c r="B198" i="17"/>
  <c r="A59" i="17"/>
  <c r="A59" i="13"/>
  <c r="A59" i="14"/>
  <c r="A66" i="17"/>
  <c r="A66" i="14"/>
  <c r="A66" i="13"/>
  <c r="A79" i="14"/>
  <c r="A79" i="13"/>
  <c r="A79" i="17"/>
  <c r="A76" i="17"/>
  <c r="A76" i="14"/>
  <c r="A76" i="13"/>
  <c r="A85" i="17"/>
  <c r="A85" i="14"/>
  <c r="A85" i="13"/>
  <c r="A7" i="13"/>
  <c r="A7" i="17"/>
  <c r="A7" i="14"/>
  <c r="A13" i="17"/>
  <c r="A13" i="14"/>
  <c r="A13" i="13"/>
  <c r="A18" i="17"/>
  <c r="A18" i="13"/>
  <c r="A18" i="14"/>
  <c r="A26" i="17"/>
  <c r="A26" i="14"/>
  <c r="A26" i="13"/>
  <c r="A171" i="17"/>
  <c r="A171" i="14"/>
  <c r="A171" i="13"/>
  <c r="A178" i="17"/>
  <c r="A178" i="14"/>
  <c r="A178" i="13"/>
  <c r="A191" i="17"/>
  <c r="A191" i="14"/>
  <c r="A191" i="13"/>
  <c r="A188" i="17"/>
  <c r="A188" i="13"/>
  <c r="A188" i="14"/>
  <c r="A197" i="17"/>
  <c r="A197" i="14"/>
  <c r="A197" i="13"/>
  <c r="A147" i="17"/>
  <c r="A147" i="14"/>
  <c r="A147" i="13"/>
  <c r="A153" i="17"/>
  <c r="A153" i="14"/>
  <c r="A153" i="13"/>
  <c r="A158" i="17"/>
  <c r="A158" i="14"/>
  <c r="A158" i="13"/>
  <c r="A166" i="17"/>
  <c r="A166" i="14"/>
  <c r="A166" i="13"/>
  <c r="A87" i="17"/>
  <c r="A87" i="14"/>
  <c r="A87" i="13"/>
  <c r="A94" i="17"/>
  <c r="A94" i="14"/>
  <c r="A94" i="13"/>
  <c r="A107" i="17"/>
  <c r="A107" i="14"/>
  <c r="A107" i="13"/>
  <c r="A104" i="17"/>
  <c r="A104" i="14"/>
  <c r="A104" i="13"/>
  <c r="A113" i="17"/>
  <c r="A113" i="14"/>
  <c r="A113" i="13"/>
  <c r="A35" i="17"/>
  <c r="A35" i="14"/>
  <c r="A35" i="13"/>
  <c r="A41" i="17"/>
  <c r="A41" i="14"/>
  <c r="A41" i="13"/>
  <c r="A46" i="17"/>
  <c r="A46" i="14"/>
  <c r="A46" i="13"/>
  <c r="A54" i="17"/>
  <c r="A54" i="14"/>
  <c r="A54" i="13"/>
  <c r="A199" i="14"/>
  <c r="A199" i="17"/>
  <c r="A199" i="13"/>
  <c r="A206" i="17"/>
  <c r="A206" i="14"/>
  <c r="A206" i="13"/>
  <c r="A219" i="14"/>
  <c r="A219" i="13"/>
  <c r="A216" i="17"/>
  <c r="A216" i="14"/>
  <c r="A216" i="13"/>
  <c r="A225" i="14"/>
  <c r="A225" i="13"/>
  <c r="A60" i="17"/>
  <c r="A60" i="14"/>
  <c r="A60" i="13"/>
  <c r="A67" i="17"/>
  <c r="A67" i="14"/>
  <c r="A67" i="13"/>
  <c r="A70" i="17"/>
  <c r="A70" i="14"/>
  <c r="A70" i="13"/>
  <c r="A77" i="17"/>
  <c r="A77" i="14"/>
  <c r="A77" i="13"/>
  <c r="A5" i="17"/>
  <c r="A5" i="14"/>
  <c r="A5" i="13"/>
  <c r="A8" i="17"/>
  <c r="A8" i="14"/>
  <c r="A8" i="13"/>
  <c r="A16" i="17"/>
  <c r="A16" i="14"/>
  <c r="A16" i="13"/>
  <c r="A19" i="17"/>
  <c r="A19" i="14"/>
  <c r="A19" i="13"/>
  <c r="A27" i="17"/>
  <c r="A27" i="14"/>
  <c r="A27" i="13"/>
  <c r="A172" i="17"/>
  <c r="A172" i="14"/>
  <c r="A172" i="13"/>
  <c r="A179" i="17"/>
  <c r="A179" i="14"/>
  <c r="A179" i="13"/>
  <c r="A182" i="17"/>
  <c r="A182" i="14"/>
  <c r="A182" i="13"/>
  <c r="A189" i="17"/>
  <c r="A189" i="14"/>
  <c r="A189" i="13"/>
  <c r="A145" i="17"/>
  <c r="A145" i="14"/>
  <c r="A145" i="13"/>
  <c r="A148" i="17"/>
  <c r="A148" i="14"/>
  <c r="A148" i="13"/>
  <c r="A156" i="17"/>
  <c r="A156" i="14"/>
  <c r="A156" i="13"/>
  <c r="A159" i="17"/>
  <c r="A159" i="14"/>
  <c r="A159" i="13"/>
  <c r="A167" i="17"/>
  <c r="A167" i="14"/>
  <c r="A167" i="13"/>
  <c r="A88" i="17"/>
  <c r="A88" i="14"/>
  <c r="A88" i="13"/>
  <c r="A95" i="17"/>
  <c r="A95" i="14"/>
  <c r="A95" i="13"/>
  <c r="A98" i="17"/>
  <c r="A98" i="14"/>
  <c r="A98" i="13"/>
  <c r="A105" i="17"/>
  <c r="A105" i="14"/>
  <c r="A105" i="13"/>
  <c r="A33" i="17"/>
  <c r="A33" i="14"/>
  <c r="A33" i="13"/>
  <c r="A36" i="17"/>
  <c r="A36" i="14"/>
  <c r="A36" i="13"/>
  <c r="A44" i="17"/>
  <c r="A44" i="14"/>
  <c r="A44" i="13"/>
  <c r="A47" i="17"/>
  <c r="A47" i="14"/>
  <c r="A47" i="13"/>
  <c r="A55" i="14"/>
  <c r="A55" i="17"/>
  <c r="A55" i="13"/>
  <c r="A200" i="17"/>
  <c r="A200" i="14"/>
  <c r="A200" i="13"/>
  <c r="A207" i="17"/>
  <c r="A207" i="14"/>
  <c r="A207" i="13"/>
  <c r="A210" i="17"/>
  <c r="A210" i="14"/>
  <c r="A210" i="13"/>
  <c r="A217" i="17"/>
  <c r="A217" i="14"/>
  <c r="A217" i="13"/>
  <c r="B67" i="17"/>
  <c r="A17" i="15"/>
  <c r="B70" i="17"/>
  <c r="A18" i="15"/>
  <c r="A18" i="16" s="1"/>
  <c r="A3" i="15"/>
  <c r="A3" i="16" s="1"/>
  <c r="B5" i="17"/>
  <c r="A41" i="15"/>
  <c r="B179" i="17"/>
  <c r="B182" i="17"/>
  <c r="A42" i="15"/>
  <c r="A42" i="16" s="1"/>
  <c r="A33" i="15"/>
  <c r="B145" i="17"/>
  <c r="A23" i="15"/>
  <c r="B95" i="17"/>
  <c r="B98" i="17"/>
  <c r="A24" i="15"/>
  <c r="A24" i="16" s="1"/>
  <c r="B33" i="17"/>
  <c r="A9" i="15"/>
  <c r="A9" i="16" s="1"/>
  <c r="B207" i="17"/>
  <c r="A47" i="15"/>
  <c r="A48" i="15"/>
  <c r="B210" i="17"/>
  <c r="A124" i="17"/>
  <c r="A124" i="14"/>
  <c r="A124" i="13"/>
  <c r="A62" i="17"/>
  <c r="A62" i="14"/>
  <c r="A62" i="13"/>
  <c r="A68" i="17"/>
  <c r="A68" i="14"/>
  <c r="A68" i="13"/>
  <c r="A73" i="17"/>
  <c r="A73" i="14"/>
  <c r="A73" i="13"/>
  <c r="A81" i="17"/>
  <c r="A81" i="14"/>
  <c r="A81" i="13"/>
  <c r="A9" i="17"/>
  <c r="A9" i="13"/>
  <c r="A9" i="14"/>
  <c r="A22" i="17"/>
  <c r="A22" i="14"/>
  <c r="A22" i="13"/>
  <c r="A15" i="17"/>
  <c r="A15" i="14"/>
  <c r="A15" i="13"/>
  <c r="A28" i="17"/>
  <c r="A28" i="14"/>
  <c r="A28" i="13"/>
  <c r="A174" i="17"/>
  <c r="A174" i="14"/>
  <c r="A174" i="13"/>
  <c r="A180" i="17"/>
  <c r="A180" i="14"/>
  <c r="A180" i="13"/>
  <c r="A185" i="17"/>
  <c r="A185" i="14"/>
  <c r="A185" i="13"/>
  <c r="A193" i="17"/>
  <c r="A193" i="14"/>
  <c r="A193" i="13"/>
  <c r="A142" i="17"/>
  <c r="A142" i="14"/>
  <c r="A142" i="13"/>
  <c r="A149" i="17"/>
  <c r="A149" i="14"/>
  <c r="A149" i="13"/>
  <c r="A162" i="17"/>
  <c r="A162" i="14"/>
  <c r="A162" i="13"/>
  <c r="A155" i="17"/>
  <c r="A155" i="14"/>
  <c r="A155" i="13"/>
  <c r="A168" i="17"/>
  <c r="A168" i="14"/>
  <c r="A168" i="13"/>
  <c r="A90" i="17"/>
  <c r="A90" i="14"/>
  <c r="A90" i="13"/>
  <c r="A96" i="17"/>
  <c r="A96" i="14"/>
  <c r="A96" i="13"/>
  <c r="A101" i="17"/>
  <c r="A101" i="14"/>
  <c r="A101" i="13"/>
  <c r="A109" i="17"/>
  <c r="A109" i="14"/>
  <c r="A109" i="13"/>
  <c r="A30" i="17"/>
  <c r="A30" i="14"/>
  <c r="A30" i="13"/>
  <c r="A37" i="17"/>
  <c r="A37" i="14"/>
  <c r="A37" i="13"/>
  <c r="A50" i="17"/>
  <c r="A50" i="14"/>
  <c r="A50" i="13"/>
  <c r="A43" i="17"/>
  <c r="A43" i="14"/>
  <c r="A43" i="13"/>
  <c r="A56" i="17"/>
  <c r="A56" i="14"/>
  <c r="A56" i="13"/>
  <c r="A202" i="17"/>
  <c r="A202" i="14"/>
  <c r="A202" i="13"/>
  <c r="A208" i="17"/>
  <c r="A208" i="14"/>
  <c r="A208" i="13"/>
  <c r="A213" i="17"/>
  <c r="A213" i="14"/>
  <c r="A213" i="13"/>
  <c r="A221" i="14"/>
  <c r="A221" i="13"/>
  <c r="A40" i="15"/>
  <c r="B174" i="17"/>
  <c r="B142" i="17"/>
  <c r="A32" i="15"/>
  <c r="A22" i="15"/>
  <c r="A22" i="16" s="1"/>
  <c r="B90" i="17"/>
  <c r="A8" i="15"/>
  <c r="A8" i="16" s="1"/>
  <c r="B30" i="17"/>
  <c r="B202" i="17"/>
  <c r="A46" i="15"/>
  <c r="A46" i="16" s="1"/>
  <c r="C1072" i="2"/>
  <c r="C660" i="2"/>
  <c r="C756" i="2"/>
  <c r="C1071" i="2"/>
  <c r="C697" i="2"/>
  <c r="C769" i="2"/>
  <c r="C948" i="2"/>
  <c r="C1232" i="2"/>
  <c r="C1036" i="2"/>
  <c r="C972" i="2"/>
  <c r="C961" i="2"/>
  <c r="C634" i="2"/>
  <c r="C664" i="2"/>
  <c r="C736" i="2"/>
  <c r="C808" i="2"/>
  <c r="C963" i="2"/>
  <c r="C641" i="2"/>
  <c r="C713" i="2"/>
  <c r="C785" i="2"/>
  <c r="C913" i="2"/>
  <c r="C670" i="2"/>
  <c r="C951" i="2"/>
  <c r="C629" i="2"/>
  <c r="C701" i="2"/>
  <c r="C773" i="2"/>
  <c r="C877" i="2"/>
  <c r="C1026" i="2"/>
  <c r="C852" i="2"/>
  <c r="C1002" i="2"/>
  <c r="C690" i="2"/>
  <c r="C1047" i="2"/>
  <c r="C901" i="2"/>
  <c r="C892" i="2"/>
  <c r="C637" i="2"/>
  <c r="C709" i="2"/>
  <c r="C781" i="2"/>
  <c r="C879" i="2"/>
  <c r="C960" i="2"/>
  <c r="C973" i="2"/>
  <c r="C675" i="2"/>
  <c r="C747" i="2"/>
  <c r="C819" i="2"/>
  <c r="C779" i="2"/>
  <c r="C630" i="2"/>
  <c r="C702" i="2"/>
  <c r="C774" i="2"/>
  <c r="C889" i="2"/>
  <c r="C1095" i="2"/>
  <c r="C975" i="2"/>
  <c r="C1014" i="2"/>
  <c r="C867" i="2"/>
  <c r="C997" i="2"/>
  <c r="C706" i="2"/>
  <c r="C676" i="2"/>
  <c r="C748" i="2"/>
  <c r="C820" i="2"/>
  <c r="C988" i="2"/>
  <c r="C653" i="2"/>
  <c r="C725" i="2"/>
  <c r="C797" i="2"/>
  <c r="C939" i="2"/>
  <c r="C718" i="2"/>
  <c r="C978" i="2"/>
  <c r="C899" i="2"/>
  <c r="C696" i="2"/>
  <c r="C792" i="2"/>
  <c r="C928" i="2"/>
  <c r="C649" i="2"/>
  <c r="C721" i="2"/>
  <c r="C793" i="2"/>
  <c r="C694" i="2"/>
  <c r="C687" i="2"/>
  <c r="C759" i="2"/>
  <c r="C831" i="2"/>
  <c r="C811" i="2"/>
  <c r="C642" i="2"/>
  <c r="C714" i="2"/>
  <c r="C786" i="2"/>
  <c r="C915" i="2"/>
  <c r="C891" i="2"/>
  <c r="C976" i="2"/>
  <c r="C843" i="2"/>
  <c r="C999" i="2"/>
  <c r="C990" i="2"/>
  <c r="C652" i="2"/>
  <c r="C724" i="2"/>
  <c r="C1049" i="2"/>
  <c r="C927" i="2"/>
  <c r="C903" i="2"/>
  <c r="C682" i="2"/>
  <c r="C1011" i="2"/>
  <c r="C918" i="2"/>
  <c r="C778" i="2"/>
  <c r="C688" i="2"/>
  <c r="C760" i="2"/>
  <c r="C832" i="2"/>
  <c r="C876" i="2"/>
  <c r="C665" i="2"/>
  <c r="C737" i="2"/>
  <c r="C809" i="2"/>
  <c r="C966" i="2"/>
  <c r="C814" i="2"/>
  <c r="C802" i="2"/>
  <c r="C1007" i="2"/>
  <c r="C935" i="2"/>
  <c r="C663" i="2"/>
  <c r="C807" i="2"/>
  <c r="C708" i="2"/>
  <c r="C804" i="2"/>
  <c r="C954" i="2"/>
  <c r="C730" i="2"/>
  <c r="C661" i="2"/>
  <c r="C733" i="2"/>
  <c r="C805" i="2"/>
  <c r="C751" i="2"/>
  <c r="C853" i="2"/>
  <c r="C627" i="2"/>
  <c r="C699" i="2"/>
  <c r="C771" i="2"/>
  <c r="C855" i="2"/>
  <c r="C812" i="2"/>
  <c r="C654" i="2"/>
  <c r="C726" i="2"/>
  <c r="C798" i="2"/>
  <c r="C940" i="2"/>
  <c r="C870" i="2"/>
  <c r="C925" i="2"/>
  <c r="C1191" i="2"/>
  <c r="C735" i="2"/>
  <c r="C776" i="2"/>
  <c r="C742" i="2"/>
  <c r="C1035" i="2"/>
  <c r="C1048" i="2"/>
  <c r="C628" i="2"/>
  <c r="C700" i="2"/>
  <c r="C772" i="2"/>
  <c r="C858" i="2"/>
  <c r="C942" i="2"/>
  <c r="C677" i="2"/>
  <c r="C749" i="2"/>
  <c r="C821" i="2"/>
  <c r="C1096" i="2"/>
  <c r="C949" i="2"/>
  <c r="C846" i="2"/>
  <c r="C996" i="2"/>
  <c r="C766" i="2"/>
  <c r="C673" i="2"/>
  <c r="C745" i="2"/>
  <c r="C817" i="2"/>
  <c r="C801" i="2"/>
  <c r="C880" i="2"/>
  <c r="C865" i="2"/>
  <c r="C639" i="2"/>
  <c r="C711" i="2"/>
  <c r="C783" i="2"/>
  <c r="C882" i="2"/>
  <c r="C658" i="2"/>
  <c r="C666" i="2"/>
  <c r="C738" i="2"/>
  <c r="C810" i="2"/>
  <c r="C971" i="2"/>
  <c r="C894" i="2"/>
  <c r="C626" i="2"/>
  <c r="C1145" i="2"/>
  <c r="C1216" i="2"/>
  <c r="C825" i="2"/>
  <c r="C923" i="2"/>
  <c r="C640" i="2"/>
  <c r="C712" i="2"/>
  <c r="C784" i="2"/>
  <c r="C947" i="2"/>
  <c r="C689" i="2"/>
  <c r="C761" i="2"/>
  <c r="C833" i="2"/>
  <c r="C787" i="2"/>
  <c r="C844" i="2"/>
  <c r="C1144" i="2"/>
  <c r="C900" i="2"/>
  <c r="C1023" i="2"/>
  <c r="C796" i="2"/>
  <c r="C762" i="2"/>
  <c r="C648" i="2"/>
  <c r="C744" i="2"/>
  <c r="C851" i="2"/>
  <c r="C1032" i="2"/>
  <c r="C875" i="2"/>
  <c r="C685" i="2"/>
  <c r="C757" i="2"/>
  <c r="C829" i="2"/>
  <c r="C906" i="2"/>
  <c r="C1193" i="2"/>
  <c r="C651" i="2"/>
  <c r="C795" i="2"/>
  <c r="C911" i="2"/>
  <c r="C912" i="2"/>
  <c r="C790" i="2"/>
  <c r="C678" i="2"/>
  <c r="C750" i="2"/>
  <c r="C822" i="2"/>
  <c r="C813" i="2"/>
  <c r="C924" i="2"/>
  <c r="C754" i="2"/>
  <c r="C1239" i="2"/>
  <c r="C1038" i="2"/>
  <c r="B141" i="3"/>
  <c r="B141" i="17" s="1"/>
  <c r="A141" i="3"/>
  <c r="B140" i="3"/>
  <c r="B140" i="17" s="1"/>
  <c r="A140" i="3"/>
  <c r="B139" i="3"/>
  <c r="B139" i="17" s="1"/>
  <c r="A139" i="3"/>
  <c r="B138" i="3"/>
  <c r="B138" i="17" s="1"/>
  <c r="A138" i="3"/>
  <c r="B137" i="3"/>
  <c r="B137" i="17" s="1"/>
  <c r="A137" i="3"/>
  <c r="B133" i="3"/>
  <c r="B133" i="17" s="1"/>
  <c r="A133" i="3"/>
  <c r="B132" i="3"/>
  <c r="B132" i="17" s="1"/>
  <c r="A132" i="3"/>
  <c r="B127" i="3"/>
  <c r="B127" i="17" s="1"/>
  <c r="A127" i="3"/>
  <c r="B131" i="3"/>
  <c r="B131" i="17" s="1"/>
  <c r="A131" i="3"/>
  <c r="B130" i="3"/>
  <c r="B130" i="17" s="1"/>
  <c r="A130" i="3"/>
  <c r="B129" i="3"/>
  <c r="B129" i="17" s="1"/>
  <c r="A129" i="3"/>
  <c r="B126" i="3"/>
  <c r="A126" i="3"/>
  <c r="B135" i="3"/>
  <c r="B135" i="17" s="1"/>
  <c r="A135" i="3"/>
  <c r="B134" i="3"/>
  <c r="B134" i="17" s="1"/>
  <c r="A134" i="3"/>
  <c r="B128" i="3"/>
  <c r="B128" i="17" s="1"/>
  <c r="A128" i="3"/>
  <c r="B125" i="3"/>
  <c r="B125" i="17" s="1"/>
  <c r="A125" i="3"/>
  <c r="B123" i="3"/>
  <c r="A123" i="3"/>
  <c r="B122" i="3"/>
  <c r="B122" i="17" s="1"/>
  <c r="A122" i="3"/>
  <c r="B121" i="3"/>
  <c r="B121" i="17" s="1"/>
  <c r="A121" i="3"/>
  <c r="B120" i="3"/>
  <c r="B120" i="17" s="1"/>
  <c r="A120" i="3"/>
  <c r="B119" i="3"/>
  <c r="B119" i="17" s="1"/>
  <c r="A119" i="3"/>
  <c r="B118" i="3"/>
  <c r="A118" i="3"/>
  <c r="B116" i="3"/>
  <c r="B116" i="17" s="1"/>
  <c r="A116" i="3"/>
  <c r="B115" i="3"/>
  <c r="B115" i="17" s="1"/>
  <c r="A115" i="3"/>
  <c r="B114" i="3"/>
  <c r="A114" i="3"/>
  <c r="B117" i="3"/>
  <c r="A117" i="3"/>
  <c r="F208" i="14" l="1"/>
  <c r="J208" i="14"/>
  <c r="B208" i="14"/>
  <c r="D208" i="14"/>
  <c r="G208" i="14"/>
  <c r="H208" i="14"/>
  <c r="C208" i="14"/>
  <c r="E208" i="14"/>
  <c r="I208" i="14"/>
  <c r="B50" i="14"/>
  <c r="D50" i="14"/>
  <c r="C50" i="14"/>
  <c r="I50" i="14"/>
  <c r="F50" i="14"/>
  <c r="G50" i="14"/>
  <c r="H50" i="14"/>
  <c r="E50" i="14"/>
  <c r="J50" i="14"/>
  <c r="E101" i="14"/>
  <c r="J101" i="14"/>
  <c r="F101" i="14"/>
  <c r="G101" i="14"/>
  <c r="C101" i="14"/>
  <c r="H101" i="14"/>
  <c r="B101" i="14"/>
  <c r="D101" i="14"/>
  <c r="I101" i="14"/>
  <c r="H155" i="14"/>
  <c r="B155" i="14"/>
  <c r="C155" i="14"/>
  <c r="F155" i="14"/>
  <c r="E155" i="14"/>
  <c r="I155" i="14"/>
  <c r="D155" i="14"/>
  <c r="G155" i="14"/>
  <c r="J155" i="14"/>
  <c r="C193" i="14"/>
  <c r="E193" i="14"/>
  <c r="I193" i="14"/>
  <c r="J193" i="14"/>
  <c r="B193" i="14"/>
  <c r="G193" i="14"/>
  <c r="F193" i="14"/>
  <c r="D193" i="14"/>
  <c r="H193" i="14"/>
  <c r="B28" i="14"/>
  <c r="C28" i="14"/>
  <c r="D28" i="14"/>
  <c r="F28" i="14"/>
  <c r="G28" i="14"/>
  <c r="H28" i="14"/>
  <c r="J28" i="14"/>
  <c r="E28" i="14"/>
  <c r="I28" i="14"/>
  <c r="C81" i="14"/>
  <c r="D81" i="14"/>
  <c r="E81" i="14"/>
  <c r="H81" i="14"/>
  <c r="B81" i="14"/>
  <c r="I81" i="14"/>
  <c r="G81" i="14"/>
  <c r="F81" i="14"/>
  <c r="J81" i="14"/>
  <c r="C124" i="14"/>
  <c r="J124" i="14"/>
  <c r="G124" i="14"/>
  <c r="D124" i="14"/>
  <c r="B124" i="14"/>
  <c r="F124" i="14"/>
  <c r="E124" i="14"/>
  <c r="I124" i="14"/>
  <c r="H124" i="14"/>
  <c r="B217" i="13"/>
  <c r="C217" i="13"/>
  <c r="D217" i="13"/>
  <c r="E217" i="13"/>
  <c r="F217" i="13"/>
  <c r="J217" i="13"/>
  <c r="H217" i="13"/>
  <c r="I217" i="13"/>
  <c r="G217" i="13"/>
  <c r="B55" i="13"/>
  <c r="C55" i="13"/>
  <c r="F55" i="13"/>
  <c r="G55" i="13"/>
  <c r="H55" i="13"/>
  <c r="J55" i="13"/>
  <c r="E55" i="13"/>
  <c r="D55" i="13"/>
  <c r="I55" i="13"/>
  <c r="H33" i="13"/>
  <c r="F33" i="13"/>
  <c r="G33" i="13"/>
  <c r="I33" i="13"/>
  <c r="D33" i="13"/>
  <c r="E33" i="13"/>
  <c r="J33" i="13"/>
  <c r="B33" i="13"/>
  <c r="C33" i="13"/>
  <c r="H88" i="13"/>
  <c r="D88" i="13"/>
  <c r="G88" i="13"/>
  <c r="B88" i="13"/>
  <c r="E88" i="13"/>
  <c r="I88" i="13"/>
  <c r="C88" i="13"/>
  <c r="F88" i="13"/>
  <c r="J88" i="13"/>
  <c r="C148" i="13"/>
  <c r="G148" i="13"/>
  <c r="I148" i="13"/>
  <c r="B148" i="13"/>
  <c r="H148" i="13"/>
  <c r="F148" i="13"/>
  <c r="D148" i="13"/>
  <c r="J148" i="13"/>
  <c r="E148" i="13"/>
  <c r="E179" i="13"/>
  <c r="C179" i="13"/>
  <c r="D179" i="13"/>
  <c r="F179" i="13"/>
  <c r="G179" i="13"/>
  <c r="H179" i="13"/>
  <c r="I179" i="13"/>
  <c r="B179" i="13"/>
  <c r="J179" i="13"/>
  <c r="B16" i="13"/>
  <c r="C16" i="13"/>
  <c r="D16" i="13"/>
  <c r="F16" i="13"/>
  <c r="G16" i="13"/>
  <c r="H16" i="13"/>
  <c r="J16" i="13"/>
  <c r="I16" i="13"/>
  <c r="E16" i="13"/>
  <c r="C70" i="13"/>
  <c r="D70" i="13"/>
  <c r="E70" i="13"/>
  <c r="B70" i="13"/>
  <c r="F70" i="13"/>
  <c r="J70" i="13"/>
  <c r="H70" i="13"/>
  <c r="G70" i="13"/>
  <c r="I70" i="13"/>
  <c r="D216" i="14"/>
  <c r="C216" i="14"/>
  <c r="B216" i="14"/>
  <c r="E216" i="14"/>
  <c r="H216" i="14"/>
  <c r="G216" i="14"/>
  <c r="I216" i="14"/>
  <c r="J216" i="14"/>
  <c r="F216" i="14"/>
  <c r="J79" i="14"/>
  <c r="C79" i="14"/>
  <c r="I79" i="14"/>
  <c r="G79" i="14"/>
  <c r="E79" i="14"/>
  <c r="D79" i="14"/>
  <c r="B79" i="14"/>
  <c r="F79" i="14"/>
  <c r="H79" i="14"/>
  <c r="D211" i="14"/>
  <c r="F211" i="14"/>
  <c r="E211" i="14"/>
  <c r="J211" i="14"/>
  <c r="B211" i="14"/>
  <c r="G211" i="14"/>
  <c r="I211" i="14"/>
  <c r="H211" i="14"/>
  <c r="C211" i="14"/>
  <c r="B204" i="14"/>
  <c r="D204" i="14"/>
  <c r="F204" i="14"/>
  <c r="G204" i="14"/>
  <c r="H204" i="14"/>
  <c r="I204" i="14"/>
  <c r="E204" i="14"/>
  <c r="J204" i="14"/>
  <c r="C204" i="14"/>
  <c r="F39" i="14"/>
  <c r="B39" i="14"/>
  <c r="C39" i="14"/>
  <c r="D39" i="14"/>
  <c r="I39" i="14"/>
  <c r="H39" i="14"/>
  <c r="G39" i="14"/>
  <c r="E39" i="14"/>
  <c r="J39" i="14"/>
  <c r="B100" i="14"/>
  <c r="I100" i="14"/>
  <c r="H100" i="14"/>
  <c r="F100" i="14"/>
  <c r="E100" i="14"/>
  <c r="J100" i="14"/>
  <c r="C100" i="14"/>
  <c r="D100" i="14"/>
  <c r="G100" i="14"/>
  <c r="D154" i="14"/>
  <c r="B154" i="14"/>
  <c r="E154" i="14"/>
  <c r="F154" i="14"/>
  <c r="J154" i="14"/>
  <c r="H154" i="14"/>
  <c r="I154" i="14"/>
  <c r="C154" i="14"/>
  <c r="G154" i="14"/>
  <c r="B21" i="14"/>
  <c r="C21" i="14"/>
  <c r="I21" i="14"/>
  <c r="E21" i="14"/>
  <c r="H21" i="14"/>
  <c r="D21" i="14"/>
  <c r="J21" i="14"/>
  <c r="G21" i="14"/>
  <c r="F21" i="14"/>
  <c r="C83" i="14"/>
  <c r="F83" i="14"/>
  <c r="E83" i="14"/>
  <c r="G83" i="14"/>
  <c r="J83" i="14"/>
  <c r="I83" i="14"/>
  <c r="H83" i="14"/>
  <c r="D83" i="14"/>
  <c r="B83" i="14"/>
  <c r="B61" i="14"/>
  <c r="C61" i="14"/>
  <c r="J61" i="14"/>
  <c r="D61" i="14"/>
  <c r="E61" i="14"/>
  <c r="F61" i="14"/>
  <c r="H61" i="14"/>
  <c r="I61" i="14"/>
  <c r="G61" i="14"/>
  <c r="C217" i="14"/>
  <c r="E217" i="14"/>
  <c r="F217" i="14"/>
  <c r="H217" i="14"/>
  <c r="B217" i="14"/>
  <c r="G217" i="14"/>
  <c r="D217" i="14"/>
  <c r="I217" i="14"/>
  <c r="J217" i="14"/>
  <c r="D179" i="14"/>
  <c r="I179" i="14"/>
  <c r="E179" i="14"/>
  <c r="H179" i="14"/>
  <c r="G179" i="14"/>
  <c r="B179" i="14"/>
  <c r="F179" i="14"/>
  <c r="J179" i="14"/>
  <c r="C179" i="14"/>
  <c r="B46" i="13"/>
  <c r="F46" i="13"/>
  <c r="G46" i="13"/>
  <c r="J46" i="13"/>
  <c r="C46" i="13"/>
  <c r="H46" i="13"/>
  <c r="I46" i="13"/>
  <c r="D46" i="13"/>
  <c r="E46" i="13"/>
  <c r="I166" i="13"/>
  <c r="F166" i="13"/>
  <c r="B166" i="13"/>
  <c r="D166" i="13"/>
  <c r="E166" i="13"/>
  <c r="G166" i="13"/>
  <c r="H166" i="13"/>
  <c r="C166" i="13"/>
  <c r="J166" i="13"/>
  <c r="C197" i="13"/>
  <c r="B197" i="13"/>
  <c r="J197" i="13"/>
  <c r="D197" i="13"/>
  <c r="G197" i="13"/>
  <c r="H197" i="13"/>
  <c r="I197" i="13"/>
  <c r="F197" i="13"/>
  <c r="E197" i="13"/>
  <c r="B7" i="14"/>
  <c r="J7" i="14"/>
  <c r="E7" i="14"/>
  <c r="I7" i="14"/>
  <c r="D7" i="14"/>
  <c r="C7" i="14"/>
  <c r="H7" i="14"/>
  <c r="G7" i="14"/>
  <c r="F7" i="14"/>
  <c r="C99" i="13"/>
  <c r="D99" i="13"/>
  <c r="E99" i="13"/>
  <c r="F99" i="13"/>
  <c r="G99" i="13"/>
  <c r="H99" i="13"/>
  <c r="I99" i="13"/>
  <c r="J99" i="13"/>
  <c r="B99" i="13"/>
  <c r="C165" i="13"/>
  <c r="D165" i="13"/>
  <c r="E165" i="13"/>
  <c r="F165" i="13"/>
  <c r="I165" i="13"/>
  <c r="H165" i="13"/>
  <c r="J165" i="13"/>
  <c r="B165" i="13"/>
  <c r="G165" i="13"/>
  <c r="E65" i="13"/>
  <c r="F65" i="13"/>
  <c r="I65" i="13"/>
  <c r="D65" i="13"/>
  <c r="H65" i="13"/>
  <c r="G65" i="13"/>
  <c r="B65" i="13"/>
  <c r="C65" i="13"/>
  <c r="J65" i="13"/>
  <c r="H187" i="14"/>
  <c r="C187" i="14"/>
  <c r="F187" i="14"/>
  <c r="I187" i="14"/>
  <c r="J187" i="14"/>
  <c r="E187" i="14"/>
  <c r="B187" i="14"/>
  <c r="G187" i="14"/>
  <c r="D187" i="14"/>
  <c r="B57" i="13"/>
  <c r="C57" i="13"/>
  <c r="D57" i="13"/>
  <c r="E57" i="13"/>
  <c r="F57" i="13"/>
  <c r="H57" i="13"/>
  <c r="J57" i="13"/>
  <c r="G57" i="13"/>
  <c r="I57" i="13"/>
  <c r="B31" i="13"/>
  <c r="C31" i="13"/>
  <c r="F31" i="13"/>
  <c r="G31" i="13"/>
  <c r="H31" i="13"/>
  <c r="J31" i="13"/>
  <c r="D31" i="13"/>
  <c r="I31" i="13"/>
  <c r="E31" i="13"/>
  <c r="C91" i="13"/>
  <c r="J91" i="13"/>
  <c r="I91" i="13"/>
  <c r="F91" i="13"/>
  <c r="E91" i="13"/>
  <c r="D91" i="13"/>
  <c r="B91" i="13"/>
  <c r="G91" i="13"/>
  <c r="H91" i="13"/>
  <c r="F150" i="13"/>
  <c r="D150" i="13"/>
  <c r="J150" i="13"/>
  <c r="G150" i="13"/>
  <c r="C150" i="13"/>
  <c r="B150" i="13"/>
  <c r="I150" i="13"/>
  <c r="E150" i="13"/>
  <c r="H150" i="13"/>
  <c r="G181" i="13"/>
  <c r="C181" i="13"/>
  <c r="D181" i="13"/>
  <c r="E181" i="13"/>
  <c r="H181" i="13"/>
  <c r="F181" i="13"/>
  <c r="I181" i="13"/>
  <c r="J181" i="13"/>
  <c r="B181" i="13"/>
  <c r="I23" i="13"/>
  <c r="C23" i="13"/>
  <c r="D23" i="13"/>
  <c r="E23" i="13"/>
  <c r="G23" i="13"/>
  <c r="H23" i="13"/>
  <c r="J23" i="13"/>
  <c r="F23" i="13"/>
  <c r="B23" i="13"/>
  <c r="E74" i="13"/>
  <c r="G74" i="13"/>
  <c r="D74" i="13"/>
  <c r="H74" i="13"/>
  <c r="J74" i="13"/>
  <c r="C74" i="13"/>
  <c r="F74" i="13"/>
  <c r="I74" i="13"/>
  <c r="B74" i="13"/>
  <c r="A32" i="16"/>
  <c r="I202" i="13"/>
  <c r="J202" i="13"/>
  <c r="G202" i="13"/>
  <c r="D202" i="13"/>
  <c r="H202" i="13"/>
  <c r="C202" i="13"/>
  <c r="E202" i="13"/>
  <c r="F202" i="13"/>
  <c r="B202" i="13"/>
  <c r="C37" i="13"/>
  <c r="B37" i="13"/>
  <c r="F37" i="13"/>
  <c r="I37" i="13"/>
  <c r="J37" i="13"/>
  <c r="D37" i="13"/>
  <c r="H37" i="13"/>
  <c r="E37" i="13"/>
  <c r="G37" i="13"/>
  <c r="B96" i="13"/>
  <c r="C96" i="13"/>
  <c r="E96" i="13"/>
  <c r="D96" i="13"/>
  <c r="I96" i="13"/>
  <c r="G96" i="13"/>
  <c r="J96" i="13"/>
  <c r="H96" i="13"/>
  <c r="F96" i="13"/>
  <c r="B162" i="13"/>
  <c r="C162" i="13"/>
  <c r="D162" i="13"/>
  <c r="I162" i="13"/>
  <c r="E162" i="13"/>
  <c r="F162" i="13"/>
  <c r="H162" i="13"/>
  <c r="J162" i="13"/>
  <c r="G162" i="13"/>
  <c r="E185" i="13"/>
  <c r="F185" i="13"/>
  <c r="J185" i="13"/>
  <c r="C185" i="13"/>
  <c r="B185" i="13"/>
  <c r="G185" i="13"/>
  <c r="H185" i="13"/>
  <c r="D185" i="13"/>
  <c r="I185" i="13"/>
  <c r="I15" i="13"/>
  <c r="J15" i="13"/>
  <c r="B15" i="13"/>
  <c r="C15" i="13"/>
  <c r="D15" i="13"/>
  <c r="E15" i="13"/>
  <c r="F15" i="13"/>
  <c r="H15" i="13"/>
  <c r="G15" i="13"/>
  <c r="D73" i="13"/>
  <c r="I73" i="13"/>
  <c r="J73" i="13"/>
  <c r="G73" i="13"/>
  <c r="B73" i="13"/>
  <c r="F73" i="13"/>
  <c r="E73" i="13"/>
  <c r="H73" i="13"/>
  <c r="C73" i="13"/>
  <c r="B55" i="14"/>
  <c r="C55" i="14"/>
  <c r="G55" i="14"/>
  <c r="H55" i="14"/>
  <c r="I55" i="14"/>
  <c r="J55" i="14"/>
  <c r="F55" i="14"/>
  <c r="E55" i="14"/>
  <c r="D55" i="14"/>
  <c r="C219" i="13"/>
  <c r="D219" i="13"/>
  <c r="F219" i="13"/>
  <c r="G219" i="13"/>
  <c r="B219" i="13"/>
  <c r="I219" i="13"/>
  <c r="J219" i="13"/>
  <c r="H219" i="13"/>
  <c r="E219" i="13"/>
  <c r="C46" i="14"/>
  <c r="B46" i="14"/>
  <c r="E46" i="14"/>
  <c r="F46" i="14"/>
  <c r="I46" i="14"/>
  <c r="J46" i="14"/>
  <c r="D46" i="14"/>
  <c r="H46" i="14"/>
  <c r="G46" i="14"/>
  <c r="C104" i="14"/>
  <c r="B104" i="14"/>
  <c r="D104" i="14"/>
  <c r="H104" i="14"/>
  <c r="G104" i="14"/>
  <c r="I104" i="14"/>
  <c r="J104" i="14"/>
  <c r="F104" i="14"/>
  <c r="E104" i="14"/>
  <c r="D166" i="14"/>
  <c r="H166" i="14"/>
  <c r="I166" i="14"/>
  <c r="G166" i="14"/>
  <c r="F166" i="14"/>
  <c r="B166" i="14"/>
  <c r="C166" i="14"/>
  <c r="J166" i="14"/>
  <c r="E166" i="14"/>
  <c r="F197" i="14"/>
  <c r="B197" i="14"/>
  <c r="I197" i="14"/>
  <c r="D197" i="14"/>
  <c r="J197" i="14"/>
  <c r="H197" i="14"/>
  <c r="C197" i="14"/>
  <c r="G197" i="14"/>
  <c r="E197" i="14"/>
  <c r="C171" i="14"/>
  <c r="E171" i="14"/>
  <c r="G171" i="14"/>
  <c r="H171" i="14"/>
  <c r="J171" i="14"/>
  <c r="B171" i="14"/>
  <c r="D171" i="14"/>
  <c r="I171" i="14"/>
  <c r="F171" i="14"/>
  <c r="B66" i="14"/>
  <c r="J66" i="14"/>
  <c r="D66" i="14"/>
  <c r="C66" i="14"/>
  <c r="H66" i="14"/>
  <c r="E66" i="14"/>
  <c r="F66" i="14"/>
  <c r="G66" i="14"/>
  <c r="I66" i="14"/>
  <c r="B218" i="13"/>
  <c r="C218" i="13"/>
  <c r="G218" i="13"/>
  <c r="F218" i="13"/>
  <c r="D218" i="13"/>
  <c r="H218" i="13"/>
  <c r="J218" i="13"/>
  <c r="I218" i="13"/>
  <c r="E218" i="13"/>
  <c r="B45" i="14"/>
  <c r="E45" i="14"/>
  <c r="G45" i="14"/>
  <c r="F45" i="14"/>
  <c r="J45" i="14"/>
  <c r="H45" i="14"/>
  <c r="C45" i="14"/>
  <c r="I45" i="14"/>
  <c r="D45" i="14"/>
  <c r="B99" i="14"/>
  <c r="E99" i="14"/>
  <c r="J99" i="14"/>
  <c r="H99" i="14"/>
  <c r="C99" i="14"/>
  <c r="D99" i="14"/>
  <c r="G99" i="14"/>
  <c r="F99" i="14"/>
  <c r="I99" i="14"/>
  <c r="B165" i="14"/>
  <c r="C165" i="14"/>
  <c r="D165" i="14"/>
  <c r="E165" i="14"/>
  <c r="H165" i="14"/>
  <c r="J165" i="14"/>
  <c r="F165" i="14"/>
  <c r="I165" i="14"/>
  <c r="G165" i="14"/>
  <c r="C196" i="14"/>
  <c r="F196" i="14"/>
  <c r="J196" i="14"/>
  <c r="H196" i="14"/>
  <c r="G196" i="14"/>
  <c r="I196" i="14"/>
  <c r="E196" i="14"/>
  <c r="B196" i="14"/>
  <c r="D196" i="14"/>
  <c r="B170" i="14"/>
  <c r="D170" i="14"/>
  <c r="H170" i="14"/>
  <c r="I170" i="14"/>
  <c r="J170" i="14"/>
  <c r="F170" i="14"/>
  <c r="C170" i="14"/>
  <c r="E170" i="14"/>
  <c r="G170" i="14"/>
  <c r="B6" i="14"/>
  <c r="J6" i="14"/>
  <c r="G6" i="14"/>
  <c r="I6" i="14"/>
  <c r="H6" i="14"/>
  <c r="C6" i="14"/>
  <c r="F6" i="14"/>
  <c r="D6" i="14"/>
  <c r="E6" i="14"/>
  <c r="D65" i="14"/>
  <c r="E65" i="14"/>
  <c r="H65" i="14"/>
  <c r="I65" i="14"/>
  <c r="J65" i="14"/>
  <c r="G65" i="14"/>
  <c r="F65" i="14"/>
  <c r="C65" i="14"/>
  <c r="B65" i="14"/>
  <c r="A21" i="16"/>
  <c r="A15" i="16"/>
  <c r="C201" i="13"/>
  <c r="I201" i="13"/>
  <c r="J201" i="13"/>
  <c r="G201" i="13"/>
  <c r="D201" i="13"/>
  <c r="E201" i="13"/>
  <c r="F201" i="13"/>
  <c r="H201" i="13"/>
  <c r="B201" i="13"/>
  <c r="D32" i="13"/>
  <c r="I32" i="13"/>
  <c r="J32" i="13"/>
  <c r="F32" i="13"/>
  <c r="E32" i="13"/>
  <c r="G32" i="13"/>
  <c r="B32" i="13"/>
  <c r="C32" i="13"/>
  <c r="H32" i="13"/>
  <c r="B92" i="13"/>
  <c r="I92" i="13"/>
  <c r="J92" i="13"/>
  <c r="C92" i="13"/>
  <c r="F92" i="13"/>
  <c r="H92" i="13"/>
  <c r="D92" i="13"/>
  <c r="E92" i="13"/>
  <c r="G92" i="13"/>
  <c r="D151" i="13"/>
  <c r="J151" i="13"/>
  <c r="C151" i="13"/>
  <c r="I151" i="13"/>
  <c r="B151" i="13"/>
  <c r="H151" i="13"/>
  <c r="E151" i="13"/>
  <c r="G151" i="13"/>
  <c r="F151" i="13"/>
  <c r="B184" i="13"/>
  <c r="F184" i="13"/>
  <c r="D184" i="13"/>
  <c r="E184" i="13"/>
  <c r="C184" i="13"/>
  <c r="J184" i="13"/>
  <c r="G184" i="13"/>
  <c r="I184" i="13"/>
  <c r="H184" i="13"/>
  <c r="B14" i="13"/>
  <c r="G14" i="13"/>
  <c r="H14" i="13"/>
  <c r="I14" i="13"/>
  <c r="J14" i="13"/>
  <c r="C14" i="13"/>
  <c r="D14" i="13"/>
  <c r="F14" i="13"/>
  <c r="E14" i="13"/>
  <c r="G75" i="13"/>
  <c r="H75" i="13"/>
  <c r="I75" i="13"/>
  <c r="J75" i="13"/>
  <c r="B75" i="13"/>
  <c r="D75" i="13"/>
  <c r="F75" i="13"/>
  <c r="C75" i="13"/>
  <c r="E75" i="13"/>
  <c r="C222" i="13"/>
  <c r="D222" i="13"/>
  <c r="E222" i="13"/>
  <c r="F222" i="13"/>
  <c r="G222" i="13"/>
  <c r="H222" i="13"/>
  <c r="I222" i="13"/>
  <c r="J222" i="13"/>
  <c r="B222" i="13"/>
  <c r="B57" i="14"/>
  <c r="G57" i="14"/>
  <c r="F57" i="14"/>
  <c r="D57" i="14"/>
  <c r="E57" i="14"/>
  <c r="H57" i="14"/>
  <c r="I57" i="14"/>
  <c r="J57" i="14"/>
  <c r="C57" i="14"/>
  <c r="G31" i="14"/>
  <c r="E31" i="14"/>
  <c r="D31" i="14"/>
  <c r="F31" i="14"/>
  <c r="H31" i="14"/>
  <c r="I31" i="14"/>
  <c r="C31" i="14"/>
  <c r="J31" i="14"/>
  <c r="B31" i="14"/>
  <c r="B150" i="14"/>
  <c r="C150" i="14"/>
  <c r="F150" i="14"/>
  <c r="J150" i="14"/>
  <c r="I150" i="14"/>
  <c r="D150" i="14"/>
  <c r="E150" i="14"/>
  <c r="G150" i="14"/>
  <c r="H150" i="14"/>
  <c r="D181" i="14"/>
  <c r="E181" i="14"/>
  <c r="F181" i="14"/>
  <c r="H181" i="14"/>
  <c r="I181" i="14"/>
  <c r="J181" i="14"/>
  <c r="C181" i="14"/>
  <c r="G181" i="14"/>
  <c r="B181" i="14"/>
  <c r="B23" i="14"/>
  <c r="C23" i="14"/>
  <c r="D23" i="14"/>
  <c r="F23" i="14"/>
  <c r="G23" i="14"/>
  <c r="J23" i="14"/>
  <c r="E23" i="14"/>
  <c r="H23" i="14"/>
  <c r="I23" i="14"/>
  <c r="C74" i="14"/>
  <c r="E74" i="14"/>
  <c r="G74" i="14"/>
  <c r="B74" i="14"/>
  <c r="D74" i="14"/>
  <c r="F74" i="14"/>
  <c r="H74" i="14"/>
  <c r="I74" i="14"/>
  <c r="J74" i="14"/>
  <c r="A131" i="17"/>
  <c r="A131" i="14"/>
  <c r="A131" i="13"/>
  <c r="B88" i="14"/>
  <c r="E88" i="14"/>
  <c r="I88" i="14"/>
  <c r="H88" i="14"/>
  <c r="F88" i="14"/>
  <c r="J88" i="14"/>
  <c r="D88" i="14"/>
  <c r="C88" i="14"/>
  <c r="G88" i="14"/>
  <c r="A120" i="17"/>
  <c r="A120" i="14"/>
  <c r="A120" i="13"/>
  <c r="F162" i="14"/>
  <c r="I162" i="14"/>
  <c r="G162" i="14"/>
  <c r="B162" i="14"/>
  <c r="C162" i="14"/>
  <c r="D162" i="14"/>
  <c r="H162" i="14"/>
  <c r="E162" i="14"/>
  <c r="J162" i="14"/>
  <c r="B167" i="13"/>
  <c r="C167" i="13"/>
  <c r="E167" i="13"/>
  <c r="I167" i="13"/>
  <c r="D167" i="13"/>
  <c r="F167" i="13"/>
  <c r="G167" i="13"/>
  <c r="H167" i="13"/>
  <c r="J167" i="13"/>
  <c r="F218" i="14"/>
  <c r="B218" i="14"/>
  <c r="E218" i="14"/>
  <c r="G218" i="14"/>
  <c r="H218" i="14"/>
  <c r="J218" i="14"/>
  <c r="I218" i="14"/>
  <c r="C218" i="14"/>
  <c r="D218" i="14"/>
  <c r="B14" i="14"/>
  <c r="D14" i="14"/>
  <c r="E14" i="14"/>
  <c r="F14" i="14"/>
  <c r="G14" i="14"/>
  <c r="H14" i="14"/>
  <c r="J14" i="14"/>
  <c r="I14" i="14"/>
  <c r="C14" i="14"/>
  <c r="F91" i="14"/>
  <c r="I91" i="14"/>
  <c r="D91" i="14"/>
  <c r="B91" i="14"/>
  <c r="H91" i="14"/>
  <c r="J91" i="14"/>
  <c r="C91" i="14"/>
  <c r="E91" i="14"/>
  <c r="G91" i="14"/>
  <c r="B117" i="17"/>
  <c r="A27" i="15"/>
  <c r="A47" i="16"/>
  <c r="B210" i="14"/>
  <c r="C210" i="14"/>
  <c r="D210" i="14"/>
  <c r="E210" i="14"/>
  <c r="H210" i="14"/>
  <c r="F210" i="14"/>
  <c r="J210" i="14"/>
  <c r="G210" i="14"/>
  <c r="I210" i="14"/>
  <c r="G47" i="14"/>
  <c r="J47" i="14"/>
  <c r="I47" i="14"/>
  <c r="H47" i="14"/>
  <c r="B47" i="14"/>
  <c r="C47" i="14"/>
  <c r="D47" i="14"/>
  <c r="E47" i="14"/>
  <c r="F47" i="14"/>
  <c r="B105" i="14"/>
  <c r="D105" i="14"/>
  <c r="G105" i="14"/>
  <c r="J105" i="14"/>
  <c r="F105" i="14"/>
  <c r="I105" i="14"/>
  <c r="C105" i="14"/>
  <c r="H105" i="14"/>
  <c r="E105" i="14"/>
  <c r="C167" i="14"/>
  <c r="B167" i="14"/>
  <c r="J167" i="14"/>
  <c r="I167" i="14"/>
  <c r="E167" i="14"/>
  <c r="F167" i="14"/>
  <c r="D167" i="14"/>
  <c r="H167" i="14"/>
  <c r="G167" i="14"/>
  <c r="B145" i="14"/>
  <c r="C145" i="14"/>
  <c r="D145" i="14"/>
  <c r="J145" i="14"/>
  <c r="G145" i="14"/>
  <c r="I145" i="14"/>
  <c r="H145" i="14"/>
  <c r="F145" i="14"/>
  <c r="E145" i="14"/>
  <c r="D172" i="14"/>
  <c r="B172" i="14"/>
  <c r="J172" i="14"/>
  <c r="I172" i="14"/>
  <c r="H172" i="14"/>
  <c r="C172" i="14"/>
  <c r="G172" i="14"/>
  <c r="E172" i="14"/>
  <c r="F172" i="14"/>
  <c r="B8" i="14"/>
  <c r="C8" i="14"/>
  <c r="F8" i="14"/>
  <c r="E8" i="14"/>
  <c r="H8" i="14"/>
  <c r="G8" i="14"/>
  <c r="J8" i="14"/>
  <c r="I8" i="14"/>
  <c r="D8" i="14"/>
  <c r="B67" i="14"/>
  <c r="C67" i="14"/>
  <c r="F67" i="14"/>
  <c r="G67" i="14"/>
  <c r="E67" i="14"/>
  <c r="D67" i="14"/>
  <c r="H67" i="14"/>
  <c r="I67" i="14"/>
  <c r="J67" i="14"/>
  <c r="H206" i="13"/>
  <c r="I206" i="13"/>
  <c r="J206" i="13"/>
  <c r="B206" i="13"/>
  <c r="C206" i="13"/>
  <c r="F206" i="13"/>
  <c r="D206" i="13"/>
  <c r="E206" i="13"/>
  <c r="G206" i="13"/>
  <c r="E41" i="13"/>
  <c r="D41" i="13"/>
  <c r="F41" i="13"/>
  <c r="J41" i="13"/>
  <c r="H41" i="13"/>
  <c r="I41" i="13"/>
  <c r="B41" i="13"/>
  <c r="C41" i="13"/>
  <c r="G41" i="13"/>
  <c r="D107" i="13"/>
  <c r="G107" i="13"/>
  <c r="F107" i="13"/>
  <c r="J107" i="13"/>
  <c r="C107" i="13"/>
  <c r="E107" i="13"/>
  <c r="I107" i="13"/>
  <c r="B107" i="13"/>
  <c r="H107" i="13"/>
  <c r="C158" i="13"/>
  <c r="E158" i="13"/>
  <c r="D158" i="13"/>
  <c r="F158" i="13"/>
  <c r="H158" i="13"/>
  <c r="I158" i="13"/>
  <c r="J158" i="13"/>
  <c r="B158" i="13"/>
  <c r="G158" i="13"/>
  <c r="E188" i="14"/>
  <c r="C188" i="14"/>
  <c r="D188" i="14"/>
  <c r="F188" i="14"/>
  <c r="G188" i="14"/>
  <c r="H188" i="14"/>
  <c r="B188" i="14"/>
  <c r="I188" i="14"/>
  <c r="J188" i="14"/>
  <c r="B26" i="13"/>
  <c r="E26" i="13"/>
  <c r="F26" i="13"/>
  <c r="H26" i="13"/>
  <c r="D26" i="13"/>
  <c r="C26" i="13"/>
  <c r="G26" i="13"/>
  <c r="J26" i="13"/>
  <c r="I26" i="13"/>
  <c r="B85" i="13"/>
  <c r="H85" i="13"/>
  <c r="I85" i="13"/>
  <c r="C85" i="13"/>
  <c r="E85" i="13"/>
  <c r="G85" i="13"/>
  <c r="D85" i="13"/>
  <c r="F85" i="13"/>
  <c r="J85" i="13"/>
  <c r="B59" i="14"/>
  <c r="E59" i="14"/>
  <c r="F59" i="14"/>
  <c r="G59" i="14"/>
  <c r="C59" i="14"/>
  <c r="D59" i="14"/>
  <c r="J59" i="14"/>
  <c r="H59" i="14"/>
  <c r="I59" i="14"/>
  <c r="B205" i="13"/>
  <c r="C205" i="13"/>
  <c r="I205" i="13"/>
  <c r="D205" i="13"/>
  <c r="H205" i="13"/>
  <c r="F205" i="13"/>
  <c r="G205" i="13"/>
  <c r="E205" i="13"/>
  <c r="J205" i="13"/>
  <c r="F40" i="13"/>
  <c r="G40" i="13"/>
  <c r="H40" i="13"/>
  <c r="J40" i="13"/>
  <c r="D40" i="13"/>
  <c r="C40" i="13"/>
  <c r="B40" i="13"/>
  <c r="I40" i="13"/>
  <c r="E40" i="13"/>
  <c r="E106" i="13"/>
  <c r="F106" i="13"/>
  <c r="G106" i="13"/>
  <c r="H106" i="13"/>
  <c r="I106" i="13"/>
  <c r="J106" i="13"/>
  <c r="B106" i="13"/>
  <c r="D106" i="13"/>
  <c r="C106" i="13"/>
  <c r="E157" i="13"/>
  <c r="G157" i="13"/>
  <c r="B157" i="13"/>
  <c r="I157" i="13"/>
  <c r="J157" i="13"/>
  <c r="H157" i="13"/>
  <c r="F157" i="13"/>
  <c r="C157" i="13"/>
  <c r="D157" i="13"/>
  <c r="B183" i="13"/>
  <c r="C183" i="13"/>
  <c r="J183" i="13"/>
  <c r="D183" i="13"/>
  <c r="I183" i="13"/>
  <c r="H183" i="13"/>
  <c r="E183" i="13"/>
  <c r="F183" i="13"/>
  <c r="G183" i="13"/>
  <c r="C25" i="13"/>
  <c r="I25" i="13"/>
  <c r="H25" i="13"/>
  <c r="E25" i="13"/>
  <c r="G25" i="13"/>
  <c r="D25" i="13"/>
  <c r="F25" i="13"/>
  <c r="J25" i="13"/>
  <c r="B25" i="13"/>
  <c r="B84" i="13"/>
  <c r="C84" i="13"/>
  <c r="E84" i="13"/>
  <c r="G84" i="13"/>
  <c r="H84" i="13"/>
  <c r="J84" i="13"/>
  <c r="D84" i="13"/>
  <c r="F84" i="13"/>
  <c r="I84" i="13"/>
  <c r="C58" i="13"/>
  <c r="E58" i="13"/>
  <c r="J58" i="13"/>
  <c r="I58" i="13"/>
  <c r="D58" i="13"/>
  <c r="F58" i="13"/>
  <c r="G58" i="13"/>
  <c r="H58" i="13"/>
  <c r="B58" i="13"/>
  <c r="B223" i="14"/>
  <c r="D223" i="14"/>
  <c r="F223" i="14"/>
  <c r="H223" i="14"/>
  <c r="I223" i="14"/>
  <c r="J223" i="14"/>
  <c r="G223" i="14"/>
  <c r="E223" i="14"/>
  <c r="C223" i="14"/>
  <c r="D214" i="13"/>
  <c r="F214" i="13"/>
  <c r="C214" i="13"/>
  <c r="G214" i="13"/>
  <c r="H214" i="13"/>
  <c r="I214" i="13"/>
  <c r="J214" i="13"/>
  <c r="E214" i="13"/>
  <c r="B214" i="13"/>
  <c r="G48" i="13"/>
  <c r="I48" i="13"/>
  <c r="C48" i="13"/>
  <c r="F48" i="13"/>
  <c r="B48" i="13"/>
  <c r="E48" i="13"/>
  <c r="J48" i="13"/>
  <c r="D48" i="13"/>
  <c r="H48" i="13"/>
  <c r="E110" i="13"/>
  <c r="B110" i="13"/>
  <c r="C110" i="13"/>
  <c r="D110" i="13"/>
  <c r="F110" i="13"/>
  <c r="G110" i="13"/>
  <c r="I110" i="13"/>
  <c r="H110" i="13"/>
  <c r="J110" i="13"/>
  <c r="J169" i="13"/>
  <c r="E169" i="13"/>
  <c r="G169" i="13"/>
  <c r="H169" i="13"/>
  <c r="I169" i="13"/>
  <c r="F169" i="13"/>
  <c r="B169" i="13"/>
  <c r="C169" i="13"/>
  <c r="D169" i="13"/>
  <c r="B143" i="13"/>
  <c r="E143" i="13"/>
  <c r="G143" i="13"/>
  <c r="H143" i="13"/>
  <c r="C143" i="13"/>
  <c r="I143" i="13"/>
  <c r="D143" i="13"/>
  <c r="J143" i="13"/>
  <c r="F143" i="13"/>
  <c r="I175" i="13"/>
  <c r="J175" i="13"/>
  <c r="B175" i="13"/>
  <c r="C175" i="13"/>
  <c r="D175" i="13"/>
  <c r="F175" i="13"/>
  <c r="H175" i="13"/>
  <c r="E175" i="13"/>
  <c r="G175" i="13"/>
  <c r="D10" i="13"/>
  <c r="F10" i="13"/>
  <c r="G10" i="13"/>
  <c r="H10" i="13"/>
  <c r="I10" i="13"/>
  <c r="J10" i="13"/>
  <c r="B10" i="13"/>
  <c r="C10" i="13"/>
  <c r="E10" i="13"/>
  <c r="C69" i="13"/>
  <c r="D69" i="13"/>
  <c r="E69" i="13"/>
  <c r="H69" i="13"/>
  <c r="J69" i="13"/>
  <c r="I69" i="13"/>
  <c r="B69" i="13"/>
  <c r="G69" i="13"/>
  <c r="F69" i="13"/>
  <c r="A119" i="17"/>
  <c r="A119" i="14"/>
  <c r="A119" i="13"/>
  <c r="J70" i="14"/>
  <c r="F70" i="14"/>
  <c r="B70" i="14"/>
  <c r="C70" i="14"/>
  <c r="D70" i="14"/>
  <c r="E70" i="14"/>
  <c r="I70" i="14"/>
  <c r="G70" i="14"/>
  <c r="H70" i="14"/>
  <c r="B170" i="13"/>
  <c r="C170" i="13"/>
  <c r="E170" i="13"/>
  <c r="H170" i="13"/>
  <c r="J170" i="13"/>
  <c r="F170" i="13"/>
  <c r="I170" i="13"/>
  <c r="G170" i="13"/>
  <c r="D170" i="13"/>
  <c r="C202" i="14"/>
  <c r="E202" i="14"/>
  <c r="G202" i="14"/>
  <c r="H202" i="14"/>
  <c r="J202" i="14"/>
  <c r="B202" i="14"/>
  <c r="I202" i="14"/>
  <c r="F202" i="14"/>
  <c r="D202" i="14"/>
  <c r="F8" i="13"/>
  <c r="B8" i="13"/>
  <c r="C8" i="13"/>
  <c r="D8" i="13"/>
  <c r="J8" i="13"/>
  <c r="E8" i="13"/>
  <c r="G8" i="13"/>
  <c r="I8" i="13"/>
  <c r="H8" i="13"/>
  <c r="J7" i="13"/>
  <c r="B7" i="13"/>
  <c r="C7" i="13"/>
  <c r="I7" i="13"/>
  <c r="G7" i="13"/>
  <c r="H7" i="13"/>
  <c r="D7" i="13"/>
  <c r="E7" i="13"/>
  <c r="F7" i="13"/>
  <c r="E92" i="14"/>
  <c r="F92" i="14"/>
  <c r="H92" i="14"/>
  <c r="I92" i="14"/>
  <c r="B92" i="14"/>
  <c r="D92" i="14"/>
  <c r="C92" i="14"/>
  <c r="G92" i="14"/>
  <c r="J92" i="14"/>
  <c r="A114" i="17"/>
  <c r="A114" i="14"/>
  <c r="A114" i="13"/>
  <c r="A121" i="17"/>
  <c r="A121" i="14"/>
  <c r="A121" i="13"/>
  <c r="A135" i="17"/>
  <c r="A135" i="14"/>
  <c r="A135" i="13"/>
  <c r="A132" i="17"/>
  <c r="A132" i="14"/>
  <c r="A132" i="13"/>
  <c r="A141" i="17"/>
  <c r="A141" i="14"/>
  <c r="A141" i="13"/>
  <c r="A40" i="16"/>
  <c r="C56" i="13"/>
  <c r="J56" i="13"/>
  <c r="B56" i="13"/>
  <c r="I56" i="13"/>
  <c r="D56" i="13"/>
  <c r="F56" i="13"/>
  <c r="G56" i="13"/>
  <c r="E56" i="13"/>
  <c r="H56" i="13"/>
  <c r="F30" i="13"/>
  <c r="E30" i="13"/>
  <c r="C30" i="13"/>
  <c r="I30" i="13"/>
  <c r="D30" i="13"/>
  <c r="B30" i="13"/>
  <c r="G30" i="13"/>
  <c r="J30" i="13"/>
  <c r="H30" i="13"/>
  <c r="B90" i="13"/>
  <c r="C90" i="13"/>
  <c r="E90" i="13"/>
  <c r="F90" i="13"/>
  <c r="G90" i="13"/>
  <c r="H90" i="13"/>
  <c r="J90" i="13"/>
  <c r="D90" i="13"/>
  <c r="I90" i="13"/>
  <c r="B149" i="13"/>
  <c r="G149" i="13"/>
  <c r="I149" i="13"/>
  <c r="J149" i="13"/>
  <c r="C149" i="13"/>
  <c r="H149" i="13"/>
  <c r="D149" i="13"/>
  <c r="F149" i="13"/>
  <c r="E149" i="13"/>
  <c r="F180" i="13"/>
  <c r="G180" i="13"/>
  <c r="H180" i="13"/>
  <c r="I180" i="13"/>
  <c r="J180" i="13"/>
  <c r="C180" i="13"/>
  <c r="B180" i="13"/>
  <c r="D180" i="13"/>
  <c r="E180" i="13"/>
  <c r="B22" i="13"/>
  <c r="C22" i="13"/>
  <c r="F22" i="13"/>
  <c r="J22" i="13"/>
  <c r="E22" i="13"/>
  <c r="G22" i="13"/>
  <c r="H22" i="13"/>
  <c r="D22" i="13"/>
  <c r="I22" i="13"/>
  <c r="C68" i="13"/>
  <c r="G68" i="13"/>
  <c r="J68" i="13"/>
  <c r="E68" i="13"/>
  <c r="D68" i="13"/>
  <c r="B68" i="13"/>
  <c r="F68" i="13"/>
  <c r="H68" i="13"/>
  <c r="I68" i="13"/>
  <c r="A41" i="16"/>
  <c r="J206" i="14"/>
  <c r="E206" i="14"/>
  <c r="B206" i="14"/>
  <c r="H206" i="14"/>
  <c r="C206" i="14"/>
  <c r="I206" i="14"/>
  <c r="F206" i="14"/>
  <c r="G206" i="14"/>
  <c r="D206" i="14"/>
  <c r="D41" i="14"/>
  <c r="F41" i="14"/>
  <c r="I41" i="14"/>
  <c r="G41" i="14"/>
  <c r="C41" i="14"/>
  <c r="E41" i="14"/>
  <c r="B41" i="14"/>
  <c r="H41" i="14"/>
  <c r="J41" i="14"/>
  <c r="C107" i="14"/>
  <c r="D107" i="14"/>
  <c r="E107" i="14"/>
  <c r="F107" i="14"/>
  <c r="G107" i="14"/>
  <c r="H107" i="14"/>
  <c r="J107" i="14"/>
  <c r="B107" i="14"/>
  <c r="I107" i="14"/>
  <c r="F158" i="14"/>
  <c r="G158" i="14"/>
  <c r="I158" i="14"/>
  <c r="J158" i="14"/>
  <c r="B158" i="14"/>
  <c r="E158" i="14"/>
  <c r="D158" i="14"/>
  <c r="C158" i="14"/>
  <c r="H158" i="14"/>
  <c r="B188" i="13"/>
  <c r="E188" i="13"/>
  <c r="F188" i="13"/>
  <c r="G188" i="13"/>
  <c r="H188" i="13"/>
  <c r="I188" i="13"/>
  <c r="J188" i="13"/>
  <c r="D188" i="13"/>
  <c r="C188" i="13"/>
  <c r="F26" i="14"/>
  <c r="E26" i="14"/>
  <c r="G26" i="14"/>
  <c r="H26" i="14"/>
  <c r="I26" i="14"/>
  <c r="J26" i="14"/>
  <c r="B26" i="14"/>
  <c r="D26" i="14"/>
  <c r="C26" i="14"/>
  <c r="B85" i="14"/>
  <c r="E85" i="14"/>
  <c r="G85" i="14"/>
  <c r="I85" i="14"/>
  <c r="J85" i="14"/>
  <c r="D85" i="14"/>
  <c r="H85" i="14"/>
  <c r="C85" i="14"/>
  <c r="F85" i="14"/>
  <c r="C59" i="13"/>
  <c r="G59" i="13"/>
  <c r="J59" i="13"/>
  <c r="I59" i="13"/>
  <c r="D59" i="13"/>
  <c r="E59" i="13"/>
  <c r="F59" i="13"/>
  <c r="H59" i="13"/>
  <c r="B59" i="13"/>
  <c r="B205" i="14"/>
  <c r="D205" i="14"/>
  <c r="E205" i="14"/>
  <c r="G205" i="14"/>
  <c r="F205" i="14"/>
  <c r="H205" i="14"/>
  <c r="I205" i="14"/>
  <c r="J205" i="14"/>
  <c r="C205" i="14"/>
  <c r="B40" i="14"/>
  <c r="D40" i="14"/>
  <c r="E40" i="14"/>
  <c r="G40" i="14"/>
  <c r="F40" i="14"/>
  <c r="J40" i="14"/>
  <c r="H40" i="14"/>
  <c r="I40" i="14"/>
  <c r="C40" i="14"/>
  <c r="D106" i="14"/>
  <c r="B106" i="14"/>
  <c r="E106" i="14"/>
  <c r="F106" i="14"/>
  <c r="I106" i="14"/>
  <c r="J106" i="14"/>
  <c r="G106" i="14"/>
  <c r="C106" i="14"/>
  <c r="H106" i="14"/>
  <c r="H157" i="14"/>
  <c r="G157" i="14"/>
  <c r="F157" i="14"/>
  <c r="I157" i="14"/>
  <c r="E157" i="14"/>
  <c r="D157" i="14"/>
  <c r="B157" i="14"/>
  <c r="J157" i="14"/>
  <c r="C157" i="14"/>
  <c r="C183" i="14"/>
  <c r="E183" i="14"/>
  <c r="I183" i="14"/>
  <c r="J183" i="14"/>
  <c r="H183" i="14"/>
  <c r="B183" i="14"/>
  <c r="D183" i="14"/>
  <c r="F183" i="14"/>
  <c r="G183" i="14"/>
  <c r="J25" i="14"/>
  <c r="F25" i="14"/>
  <c r="E25" i="14"/>
  <c r="C25" i="14"/>
  <c r="H25" i="14"/>
  <c r="B25" i="14"/>
  <c r="I25" i="14"/>
  <c r="G25" i="14"/>
  <c r="D25" i="14"/>
  <c r="B84" i="14"/>
  <c r="H84" i="14"/>
  <c r="C84" i="14"/>
  <c r="D84" i="14"/>
  <c r="F84" i="14"/>
  <c r="J84" i="14"/>
  <c r="I84" i="14"/>
  <c r="G84" i="14"/>
  <c r="E84" i="14"/>
  <c r="B58" i="14"/>
  <c r="C58" i="14"/>
  <c r="D58" i="14"/>
  <c r="E58" i="14"/>
  <c r="F58" i="14"/>
  <c r="G58" i="14"/>
  <c r="I58" i="14"/>
  <c r="J58" i="14"/>
  <c r="H58" i="14"/>
  <c r="A35" i="16"/>
  <c r="J215" i="13"/>
  <c r="I215" i="13"/>
  <c r="G215" i="13"/>
  <c r="H215" i="13"/>
  <c r="E215" i="13"/>
  <c r="B215" i="13"/>
  <c r="C215" i="13"/>
  <c r="F215" i="13"/>
  <c r="D215" i="13"/>
  <c r="C49" i="13"/>
  <c r="E49" i="13"/>
  <c r="I49" i="13"/>
  <c r="D49" i="13"/>
  <c r="G49" i="13"/>
  <c r="B49" i="13"/>
  <c r="F49" i="13"/>
  <c r="J49" i="13"/>
  <c r="H49" i="13"/>
  <c r="D111" i="13"/>
  <c r="E111" i="13"/>
  <c r="B111" i="13"/>
  <c r="G111" i="13"/>
  <c r="I111" i="13"/>
  <c r="J111" i="13"/>
  <c r="H111" i="13"/>
  <c r="C111" i="13"/>
  <c r="F111" i="13"/>
  <c r="B89" i="13"/>
  <c r="D89" i="13"/>
  <c r="F89" i="13"/>
  <c r="E89" i="13"/>
  <c r="I89" i="13"/>
  <c r="G89" i="13"/>
  <c r="H89" i="13"/>
  <c r="J89" i="13"/>
  <c r="C89" i="13"/>
  <c r="H144" i="14"/>
  <c r="C144" i="14"/>
  <c r="D144" i="14"/>
  <c r="E144" i="14"/>
  <c r="G144" i="14"/>
  <c r="I144" i="14"/>
  <c r="J144" i="14"/>
  <c r="B144" i="14"/>
  <c r="F144" i="14"/>
  <c r="C176" i="13"/>
  <c r="G176" i="13"/>
  <c r="J176" i="13"/>
  <c r="B176" i="13"/>
  <c r="D176" i="13"/>
  <c r="E176" i="13"/>
  <c r="F176" i="13"/>
  <c r="H176" i="13"/>
  <c r="I176" i="13"/>
  <c r="B11" i="13"/>
  <c r="E11" i="13"/>
  <c r="G11" i="13"/>
  <c r="F11" i="13"/>
  <c r="I11" i="13"/>
  <c r="J11" i="13"/>
  <c r="C11" i="13"/>
  <c r="D11" i="13"/>
  <c r="H11" i="13"/>
  <c r="I72" i="13"/>
  <c r="B72" i="13"/>
  <c r="C72" i="13"/>
  <c r="F72" i="13"/>
  <c r="H72" i="13"/>
  <c r="E72" i="13"/>
  <c r="G72" i="13"/>
  <c r="J72" i="13"/>
  <c r="D72" i="13"/>
  <c r="B214" i="14"/>
  <c r="C214" i="14"/>
  <c r="I214" i="14"/>
  <c r="D214" i="14"/>
  <c r="E214" i="14"/>
  <c r="J214" i="14"/>
  <c r="H214" i="14"/>
  <c r="F214" i="14"/>
  <c r="G214" i="14"/>
  <c r="B48" i="14"/>
  <c r="H48" i="14"/>
  <c r="C48" i="14"/>
  <c r="D48" i="14"/>
  <c r="J48" i="14"/>
  <c r="I48" i="14"/>
  <c r="G48" i="14"/>
  <c r="E48" i="14"/>
  <c r="F48" i="14"/>
  <c r="F110" i="14"/>
  <c r="C110" i="14"/>
  <c r="H110" i="14"/>
  <c r="B110" i="14"/>
  <c r="D110" i="14"/>
  <c r="I110" i="14"/>
  <c r="J110" i="14"/>
  <c r="E110" i="14"/>
  <c r="G110" i="14"/>
  <c r="C169" i="14"/>
  <c r="I169" i="14"/>
  <c r="B169" i="14"/>
  <c r="J169" i="14"/>
  <c r="E169" i="14"/>
  <c r="G169" i="14"/>
  <c r="F169" i="14"/>
  <c r="D169" i="14"/>
  <c r="H169" i="14"/>
  <c r="C143" i="14"/>
  <c r="G143" i="14"/>
  <c r="I143" i="14"/>
  <c r="J143" i="14"/>
  <c r="F143" i="14"/>
  <c r="D143" i="14"/>
  <c r="B143" i="14"/>
  <c r="E143" i="14"/>
  <c r="H143" i="14"/>
  <c r="E175" i="14"/>
  <c r="I175" i="14"/>
  <c r="D175" i="14"/>
  <c r="C175" i="14"/>
  <c r="J175" i="14"/>
  <c r="F175" i="14"/>
  <c r="H175" i="14"/>
  <c r="B175" i="14"/>
  <c r="G175" i="14"/>
  <c r="B10" i="14"/>
  <c r="E10" i="14"/>
  <c r="F10" i="14"/>
  <c r="I10" i="14"/>
  <c r="J10" i="14"/>
  <c r="H10" i="14"/>
  <c r="C10" i="14"/>
  <c r="G10" i="14"/>
  <c r="D10" i="14"/>
  <c r="C69" i="14"/>
  <c r="I69" i="14"/>
  <c r="B69" i="14"/>
  <c r="H69" i="14"/>
  <c r="G69" i="14"/>
  <c r="F69" i="14"/>
  <c r="J69" i="14"/>
  <c r="E69" i="14"/>
  <c r="D69" i="14"/>
  <c r="B171" i="13"/>
  <c r="I171" i="13"/>
  <c r="H171" i="13"/>
  <c r="F171" i="13"/>
  <c r="D171" i="13"/>
  <c r="E171" i="13"/>
  <c r="G171" i="13"/>
  <c r="J171" i="13"/>
  <c r="C171" i="13"/>
  <c r="A140" i="17"/>
  <c r="A140" i="13"/>
  <c r="A140" i="14"/>
  <c r="E37" i="14"/>
  <c r="F37" i="14"/>
  <c r="J37" i="14"/>
  <c r="H37" i="14"/>
  <c r="I37" i="14"/>
  <c r="G37" i="14"/>
  <c r="D37" i="14"/>
  <c r="C37" i="14"/>
  <c r="B37" i="14"/>
  <c r="C47" i="13"/>
  <c r="E47" i="13"/>
  <c r="J47" i="13"/>
  <c r="G47" i="13"/>
  <c r="I47" i="13"/>
  <c r="H47" i="13"/>
  <c r="D47" i="13"/>
  <c r="B47" i="13"/>
  <c r="F47" i="13"/>
  <c r="J32" i="14"/>
  <c r="C32" i="14"/>
  <c r="D32" i="14"/>
  <c r="G32" i="14"/>
  <c r="H32" i="14"/>
  <c r="I32" i="14"/>
  <c r="F32" i="14"/>
  <c r="B32" i="14"/>
  <c r="E32" i="14"/>
  <c r="C75" i="14"/>
  <c r="H75" i="14"/>
  <c r="J75" i="14"/>
  <c r="E75" i="14"/>
  <c r="D75" i="14"/>
  <c r="B75" i="14"/>
  <c r="F75" i="14"/>
  <c r="G75" i="14"/>
  <c r="I75" i="14"/>
  <c r="B222" i="14"/>
  <c r="C222" i="14"/>
  <c r="E222" i="14"/>
  <c r="G222" i="14"/>
  <c r="H222" i="14"/>
  <c r="J222" i="14"/>
  <c r="I222" i="14"/>
  <c r="F222" i="14"/>
  <c r="D222" i="14"/>
  <c r="A26" i="15"/>
  <c r="A26" i="16" s="1"/>
  <c r="B114" i="17"/>
  <c r="B221" i="13"/>
  <c r="C221" i="13"/>
  <c r="D221" i="13"/>
  <c r="F221" i="13"/>
  <c r="E221" i="13"/>
  <c r="G221" i="13"/>
  <c r="H221" i="13"/>
  <c r="I221" i="13"/>
  <c r="J221" i="13"/>
  <c r="C56" i="14"/>
  <c r="H56" i="14"/>
  <c r="I56" i="14"/>
  <c r="J56" i="14"/>
  <c r="D56" i="14"/>
  <c r="B56" i="14"/>
  <c r="G56" i="14"/>
  <c r="F56" i="14"/>
  <c r="E56" i="14"/>
  <c r="E30" i="14"/>
  <c r="J30" i="14"/>
  <c r="B30" i="14"/>
  <c r="D30" i="14"/>
  <c r="C30" i="14"/>
  <c r="H30" i="14"/>
  <c r="F30" i="14"/>
  <c r="I30" i="14"/>
  <c r="G30" i="14"/>
  <c r="D90" i="14"/>
  <c r="E90" i="14"/>
  <c r="B90" i="14"/>
  <c r="C90" i="14"/>
  <c r="I90" i="14"/>
  <c r="F90" i="14"/>
  <c r="H90" i="14"/>
  <c r="J90" i="14"/>
  <c r="G90" i="14"/>
  <c r="B149" i="14"/>
  <c r="I149" i="14"/>
  <c r="G149" i="14"/>
  <c r="J149" i="14"/>
  <c r="D149" i="14"/>
  <c r="E149" i="14"/>
  <c r="H149" i="14"/>
  <c r="F149" i="14"/>
  <c r="C149" i="14"/>
  <c r="G180" i="14"/>
  <c r="B180" i="14"/>
  <c r="F180" i="14"/>
  <c r="C180" i="14"/>
  <c r="E180" i="14"/>
  <c r="I180" i="14"/>
  <c r="H180" i="14"/>
  <c r="D180" i="14"/>
  <c r="J180" i="14"/>
  <c r="F22" i="14"/>
  <c r="H22" i="14"/>
  <c r="G22" i="14"/>
  <c r="C22" i="14"/>
  <c r="D22" i="14"/>
  <c r="E22" i="14"/>
  <c r="I22" i="14"/>
  <c r="J22" i="14"/>
  <c r="B22" i="14"/>
  <c r="C68" i="14"/>
  <c r="D68" i="14"/>
  <c r="G68" i="14"/>
  <c r="I68" i="14"/>
  <c r="J68" i="14"/>
  <c r="B68" i="14"/>
  <c r="H68" i="14"/>
  <c r="E68" i="14"/>
  <c r="F68" i="14"/>
  <c r="I207" i="13"/>
  <c r="C207" i="13"/>
  <c r="D207" i="13"/>
  <c r="E207" i="13"/>
  <c r="F207" i="13"/>
  <c r="G207" i="13"/>
  <c r="H207" i="13"/>
  <c r="J207" i="13"/>
  <c r="B207" i="13"/>
  <c r="B44" i="13"/>
  <c r="C44" i="13"/>
  <c r="E44" i="13"/>
  <c r="H44" i="13"/>
  <c r="G44" i="13"/>
  <c r="F44" i="13"/>
  <c r="D44" i="13"/>
  <c r="I44" i="13"/>
  <c r="J44" i="13"/>
  <c r="C98" i="13"/>
  <c r="E98" i="13"/>
  <c r="F98" i="13"/>
  <c r="J98" i="13"/>
  <c r="I98" i="13"/>
  <c r="B98" i="13"/>
  <c r="D98" i="13"/>
  <c r="G98" i="13"/>
  <c r="H98" i="13"/>
  <c r="B159" i="13"/>
  <c r="C159" i="13"/>
  <c r="D159" i="13"/>
  <c r="E159" i="13"/>
  <c r="F159" i="13"/>
  <c r="G159" i="13"/>
  <c r="J159" i="13"/>
  <c r="H159" i="13"/>
  <c r="I159" i="13"/>
  <c r="B189" i="13"/>
  <c r="H189" i="13"/>
  <c r="G189" i="13"/>
  <c r="I189" i="13"/>
  <c r="J189" i="13"/>
  <c r="F189" i="13"/>
  <c r="C189" i="13"/>
  <c r="E189" i="13"/>
  <c r="D189" i="13"/>
  <c r="B27" i="13"/>
  <c r="C27" i="13"/>
  <c r="D27" i="13"/>
  <c r="E27" i="13"/>
  <c r="F27" i="13"/>
  <c r="H27" i="13"/>
  <c r="J27" i="13"/>
  <c r="G27" i="13"/>
  <c r="I27" i="13"/>
  <c r="G5" i="13"/>
  <c r="C5" i="13"/>
  <c r="D5" i="13"/>
  <c r="E5" i="13"/>
  <c r="F5" i="13"/>
  <c r="I5" i="13"/>
  <c r="J5" i="13"/>
  <c r="B5" i="13"/>
  <c r="H5" i="13"/>
  <c r="C60" i="13"/>
  <c r="D60" i="13"/>
  <c r="E60" i="13"/>
  <c r="G60" i="13"/>
  <c r="H60" i="13"/>
  <c r="J60" i="13"/>
  <c r="B60" i="13"/>
  <c r="F60" i="13"/>
  <c r="I60" i="13"/>
  <c r="C215" i="14"/>
  <c r="E215" i="14"/>
  <c r="G215" i="14"/>
  <c r="H215" i="14"/>
  <c r="D215" i="14"/>
  <c r="I215" i="14"/>
  <c r="F215" i="14"/>
  <c r="B215" i="14"/>
  <c r="J215" i="14"/>
  <c r="D49" i="14"/>
  <c r="B49" i="14"/>
  <c r="F49" i="14"/>
  <c r="C49" i="14"/>
  <c r="J49" i="14"/>
  <c r="H49" i="14"/>
  <c r="I49" i="14"/>
  <c r="G49" i="14"/>
  <c r="E49" i="14"/>
  <c r="B111" i="14"/>
  <c r="J111" i="14"/>
  <c r="E111" i="14"/>
  <c r="I111" i="14"/>
  <c r="C111" i="14"/>
  <c r="F111" i="14"/>
  <c r="D111" i="14"/>
  <c r="H111" i="14"/>
  <c r="G111" i="14"/>
  <c r="G89" i="14"/>
  <c r="C89" i="14"/>
  <c r="E89" i="14"/>
  <c r="B89" i="14"/>
  <c r="D89" i="14"/>
  <c r="F89" i="14"/>
  <c r="H89" i="14"/>
  <c r="I89" i="14"/>
  <c r="J89" i="14"/>
  <c r="J144" i="13"/>
  <c r="I144" i="13"/>
  <c r="B144" i="13"/>
  <c r="C144" i="13"/>
  <c r="D144" i="13"/>
  <c r="F144" i="13"/>
  <c r="H144" i="13"/>
  <c r="E144" i="13"/>
  <c r="G144" i="13"/>
  <c r="J176" i="14"/>
  <c r="B176" i="14"/>
  <c r="C176" i="14"/>
  <c r="F176" i="14"/>
  <c r="H176" i="14"/>
  <c r="D176" i="14"/>
  <c r="E176" i="14"/>
  <c r="I176" i="14"/>
  <c r="G176" i="14"/>
  <c r="B11" i="14"/>
  <c r="C11" i="14"/>
  <c r="J11" i="14"/>
  <c r="D11" i="14"/>
  <c r="F11" i="14"/>
  <c r="E11" i="14"/>
  <c r="G11" i="14"/>
  <c r="I11" i="14"/>
  <c r="H11" i="14"/>
  <c r="B72" i="14"/>
  <c r="H72" i="14"/>
  <c r="E72" i="14"/>
  <c r="D72" i="14"/>
  <c r="F72" i="14"/>
  <c r="G72" i="14"/>
  <c r="C72" i="14"/>
  <c r="J72" i="14"/>
  <c r="I72" i="14"/>
  <c r="A128" i="17"/>
  <c r="A128" i="14"/>
  <c r="A128" i="13"/>
  <c r="A134" i="17"/>
  <c r="A134" i="14"/>
  <c r="A134" i="13"/>
  <c r="E15" i="14"/>
  <c r="F15" i="14"/>
  <c r="G15" i="14"/>
  <c r="H15" i="14"/>
  <c r="I15" i="14"/>
  <c r="J15" i="14"/>
  <c r="B15" i="14"/>
  <c r="D15" i="14"/>
  <c r="C15" i="14"/>
  <c r="B145" i="13"/>
  <c r="C145" i="13"/>
  <c r="D145" i="13"/>
  <c r="E145" i="13"/>
  <c r="F145" i="13"/>
  <c r="G145" i="13"/>
  <c r="I145" i="13"/>
  <c r="H145" i="13"/>
  <c r="J145" i="13"/>
  <c r="B201" i="14"/>
  <c r="E201" i="14"/>
  <c r="F201" i="14"/>
  <c r="G201" i="14"/>
  <c r="D201" i="14"/>
  <c r="C201" i="14"/>
  <c r="H201" i="14"/>
  <c r="J201" i="14"/>
  <c r="I201" i="14"/>
  <c r="A115" i="17"/>
  <c r="A115" i="13"/>
  <c r="A115" i="14"/>
  <c r="A122" i="17"/>
  <c r="A122" i="14"/>
  <c r="A122" i="13"/>
  <c r="A126" i="17"/>
  <c r="A126" i="14"/>
  <c r="A126" i="13"/>
  <c r="A133" i="17"/>
  <c r="A133" i="14"/>
  <c r="A133" i="13"/>
  <c r="C221" i="14"/>
  <c r="E221" i="14"/>
  <c r="G221" i="14"/>
  <c r="H221" i="14"/>
  <c r="F221" i="14"/>
  <c r="J221" i="14"/>
  <c r="B221" i="14"/>
  <c r="D221" i="14"/>
  <c r="I221" i="14"/>
  <c r="B207" i="14"/>
  <c r="G207" i="14"/>
  <c r="I207" i="14"/>
  <c r="E207" i="14"/>
  <c r="F207" i="14"/>
  <c r="D207" i="14"/>
  <c r="H207" i="14"/>
  <c r="C207" i="14"/>
  <c r="J207" i="14"/>
  <c r="H44" i="14"/>
  <c r="I44" i="14"/>
  <c r="B44" i="14"/>
  <c r="C44" i="14"/>
  <c r="D44" i="14"/>
  <c r="G44" i="14"/>
  <c r="F44" i="14"/>
  <c r="E44" i="14"/>
  <c r="J44" i="14"/>
  <c r="D98" i="14"/>
  <c r="J98" i="14"/>
  <c r="B98" i="14"/>
  <c r="C98" i="14"/>
  <c r="E98" i="14"/>
  <c r="F98" i="14"/>
  <c r="G98" i="14"/>
  <c r="I98" i="14"/>
  <c r="H98" i="14"/>
  <c r="C159" i="14"/>
  <c r="J159" i="14"/>
  <c r="B159" i="14"/>
  <c r="F159" i="14"/>
  <c r="H159" i="14"/>
  <c r="I159" i="14"/>
  <c r="D159" i="14"/>
  <c r="G159" i="14"/>
  <c r="E159" i="14"/>
  <c r="J189" i="14"/>
  <c r="C189" i="14"/>
  <c r="D189" i="14"/>
  <c r="E189" i="14"/>
  <c r="F189" i="14"/>
  <c r="G189" i="14"/>
  <c r="H189" i="14"/>
  <c r="I189" i="14"/>
  <c r="B189" i="14"/>
  <c r="B27" i="14"/>
  <c r="C27" i="14"/>
  <c r="D27" i="14"/>
  <c r="E27" i="14"/>
  <c r="G27" i="14"/>
  <c r="H27" i="14"/>
  <c r="I27" i="14"/>
  <c r="J27" i="14"/>
  <c r="F27" i="14"/>
  <c r="I5" i="14"/>
  <c r="D5" i="14"/>
  <c r="E5" i="14"/>
  <c r="F5" i="14"/>
  <c r="G5" i="14"/>
  <c r="H5" i="14"/>
  <c r="J5" i="14"/>
  <c r="C5" i="14"/>
  <c r="B5" i="14"/>
  <c r="B60" i="14"/>
  <c r="C60" i="14"/>
  <c r="G60" i="14"/>
  <c r="H60" i="14"/>
  <c r="D60" i="14"/>
  <c r="F60" i="14"/>
  <c r="E60" i="14"/>
  <c r="J60" i="14"/>
  <c r="I60" i="14"/>
  <c r="B199" i="13"/>
  <c r="C199" i="13"/>
  <c r="D199" i="13"/>
  <c r="E199" i="13"/>
  <c r="F199" i="13"/>
  <c r="G199" i="13"/>
  <c r="H199" i="13"/>
  <c r="I199" i="13"/>
  <c r="J199" i="13"/>
  <c r="C35" i="13"/>
  <c r="B35" i="13"/>
  <c r="F35" i="13"/>
  <c r="I35" i="13"/>
  <c r="D35" i="13"/>
  <c r="H35" i="13"/>
  <c r="E35" i="13"/>
  <c r="G35" i="13"/>
  <c r="J35" i="13"/>
  <c r="I94" i="13"/>
  <c r="J94" i="13"/>
  <c r="B94" i="13"/>
  <c r="E94" i="13"/>
  <c r="G94" i="13"/>
  <c r="C94" i="13"/>
  <c r="F94" i="13"/>
  <c r="H94" i="13"/>
  <c r="D94" i="13"/>
  <c r="C153" i="13"/>
  <c r="D153" i="13"/>
  <c r="H153" i="13"/>
  <c r="B153" i="13"/>
  <c r="I153" i="13"/>
  <c r="E153" i="13"/>
  <c r="F153" i="13"/>
  <c r="G153" i="13"/>
  <c r="J153" i="13"/>
  <c r="C191" i="13"/>
  <c r="B191" i="13"/>
  <c r="F191" i="13"/>
  <c r="I191" i="13"/>
  <c r="J191" i="13"/>
  <c r="G191" i="13"/>
  <c r="D191" i="13"/>
  <c r="H191" i="13"/>
  <c r="E191" i="13"/>
  <c r="H18" i="14"/>
  <c r="J18" i="14"/>
  <c r="B18" i="14"/>
  <c r="D18" i="14"/>
  <c r="C18" i="14"/>
  <c r="E18" i="14"/>
  <c r="F18" i="14"/>
  <c r="I18" i="14"/>
  <c r="G18" i="14"/>
  <c r="C76" i="13"/>
  <c r="D76" i="13"/>
  <c r="E76" i="13"/>
  <c r="H76" i="13"/>
  <c r="J76" i="13"/>
  <c r="F76" i="13"/>
  <c r="I76" i="13"/>
  <c r="B76" i="13"/>
  <c r="G76" i="13"/>
  <c r="A14" i="16"/>
  <c r="B198" i="13"/>
  <c r="C198" i="13"/>
  <c r="D198" i="13"/>
  <c r="H198" i="13"/>
  <c r="I198" i="13"/>
  <c r="F198" i="13"/>
  <c r="J198" i="13"/>
  <c r="E198" i="13"/>
  <c r="G198" i="13"/>
  <c r="C34" i="13"/>
  <c r="D34" i="13"/>
  <c r="E34" i="13"/>
  <c r="G34" i="13"/>
  <c r="I34" i="13"/>
  <c r="J34" i="13"/>
  <c r="B34" i="13"/>
  <c r="H34" i="13"/>
  <c r="F34" i="13"/>
  <c r="D93" i="13"/>
  <c r="E93" i="13"/>
  <c r="F93" i="13"/>
  <c r="H93" i="13"/>
  <c r="I93" i="13"/>
  <c r="J93" i="13"/>
  <c r="C93" i="13"/>
  <c r="G93" i="13"/>
  <c r="B93" i="13"/>
  <c r="B152" i="13"/>
  <c r="C152" i="13"/>
  <c r="D152" i="13"/>
  <c r="E152" i="13"/>
  <c r="F152" i="13"/>
  <c r="G152" i="13"/>
  <c r="I152" i="13"/>
  <c r="H152" i="13"/>
  <c r="J152" i="13"/>
  <c r="B190" i="13"/>
  <c r="C190" i="13"/>
  <c r="D190" i="13"/>
  <c r="I190" i="13"/>
  <c r="F190" i="13"/>
  <c r="G190" i="13"/>
  <c r="H190" i="13"/>
  <c r="J190" i="13"/>
  <c r="E190" i="13"/>
  <c r="C17" i="13"/>
  <c r="F17" i="13"/>
  <c r="I17" i="13"/>
  <c r="E17" i="13"/>
  <c r="D17" i="13"/>
  <c r="H17" i="13"/>
  <c r="J17" i="13"/>
  <c r="G17" i="13"/>
  <c r="B17" i="13"/>
  <c r="J71" i="13"/>
  <c r="E71" i="13"/>
  <c r="G71" i="13"/>
  <c r="D71" i="13"/>
  <c r="H71" i="13"/>
  <c r="C71" i="13"/>
  <c r="I71" i="13"/>
  <c r="B71" i="13"/>
  <c r="F71" i="13"/>
  <c r="A45" i="16"/>
  <c r="B209" i="13"/>
  <c r="C209" i="13"/>
  <c r="H209" i="13"/>
  <c r="I209" i="13"/>
  <c r="F209" i="13"/>
  <c r="J209" i="13"/>
  <c r="G209" i="13"/>
  <c r="E209" i="13"/>
  <c r="D209" i="13"/>
  <c r="B51" i="13"/>
  <c r="C51" i="13"/>
  <c r="D51" i="13"/>
  <c r="E51" i="13"/>
  <c r="F51" i="13"/>
  <c r="G51" i="13"/>
  <c r="H51" i="13"/>
  <c r="I51" i="13"/>
  <c r="J51" i="13"/>
  <c r="I102" i="13"/>
  <c r="C102" i="13"/>
  <c r="E102" i="13"/>
  <c r="D102" i="13"/>
  <c r="G102" i="13"/>
  <c r="J102" i="13"/>
  <c r="B102" i="13"/>
  <c r="F102" i="13"/>
  <c r="H102" i="13"/>
  <c r="I160" i="13"/>
  <c r="F160" i="13"/>
  <c r="G160" i="13"/>
  <c r="H160" i="13"/>
  <c r="J160" i="13"/>
  <c r="C160" i="13"/>
  <c r="E160" i="13"/>
  <c r="B160" i="13"/>
  <c r="D160" i="13"/>
  <c r="H194" i="13"/>
  <c r="I194" i="13"/>
  <c r="C194" i="13"/>
  <c r="D194" i="13"/>
  <c r="E194" i="13"/>
  <c r="F194" i="13"/>
  <c r="G194" i="13"/>
  <c r="J194" i="13"/>
  <c r="B194" i="13"/>
  <c r="D29" i="13"/>
  <c r="B29" i="13"/>
  <c r="J29" i="13"/>
  <c r="H29" i="13"/>
  <c r="F29" i="13"/>
  <c r="G29" i="13"/>
  <c r="C29" i="13"/>
  <c r="E29" i="13"/>
  <c r="I29" i="13"/>
  <c r="B3" i="13"/>
  <c r="E3" i="13"/>
  <c r="F3" i="13"/>
  <c r="I3" i="13"/>
  <c r="J3" i="13"/>
  <c r="H3" i="13"/>
  <c r="G3" i="13"/>
  <c r="C3" i="13"/>
  <c r="D3" i="13"/>
  <c r="J63" i="13"/>
  <c r="B63" i="13"/>
  <c r="C63" i="13"/>
  <c r="D63" i="13"/>
  <c r="E63" i="13"/>
  <c r="G63" i="13"/>
  <c r="I63" i="13"/>
  <c r="F63" i="13"/>
  <c r="H63" i="13"/>
  <c r="A139" i="17"/>
  <c r="A139" i="14"/>
  <c r="A139" i="13"/>
  <c r="B148" i="14"/>
  <c r="D148" i="14"/>
  <c r="F148" i="14"/>
  <c r="G148" i="14"/>
  <c r="H148" i="14"/>
  <c r="I148" i="14"/>
  <c r="J148" i="14"/>
  <c r="C148" i="14"/>
  <c r="E148" i="14"/>
  <c r="C104" i="13"/>
  <c r="D104" i="13"/>
  <c r="E104" i="13"/>
  <c r="G104" i="13"/>
  <c r="I104" i="13"/>
  <c r="H104" i="13"/>
  <c r="J104" i="13"/>
  <c r="F104" i="13"/>
  <c r="B104" i="13"/>
  <c r="B196" i="13"/>
  <c r="C196" i="13"/>
  <c r="F196" i="13"/>
  <c r="G196" i="13"/>
  <c r="H196" i="13"/>
  <c r="I196" i="13"/>
  <c r="D196" i="13"/>
  <c r="E196" i="13"/>
  <c r="J196" i="13"/>
  <c r="E73" i="14"/>
  <c r="G73" i="14"/>
  <c r="I73" i="14"/>
  <c r="H73" i="14"/>
  <c r="F73" i="14"/>
  <c r="C73" i="14"/>
  <c r="B73" i="14"/>
  <c r="D73" i="14"/>
  <c r="J73" i="14"/>
  <c r="H67" i="13"/>
  <c r="D67" i="13"/>
  <c r="J67" i="13"/>
  <c r="C67" i="13"/>
  <c r="F67" i="13"/>
  <c r="G67" i="13"/>
  <c r="I67" i="13"/>
  <c r="E67" i="13"/>
  <c r="B67" i="13"/>
  <c r="E184" i="14"/>
  <c r="D184" i="14"/>
  <c r="J184" i="14"/>
  <c r="F184" i="14"/>
  <c r="I184" i="14"/>
  <c r="C184" i="14"/>
  <c r="H184" i="14"/>
  <c r="B184" i="14"/>
  <c r="G184" i="14"/>
  <c r="A30" i="15"/>
  <c r="B126" i="17"/>
  <c r="C213" i="13"/>
  <c r="B213" i="13"/>
  <c r="D213" i="13"/>
  <c r="E213" i="13"/>
  <c r="F213" i="13"/>
  <c r="G213" i="13"/>
  <c r="H213" i="13"/>
  <c r="I213" i="13"/>
  <c r="J213" i="13"/>
  <c r="F43" i="13"/>
  <c r="I43" i="13"/>
  <c r="J43" i="13"/>
  <c r="H43" i="13"/>
  <c r="E43" i="13"/>
  <c r="B43" i="13"/>
  <c r="G43" i="13"/>
  <c r="C43" i="13"/>
  <c r="D43" i="13"/>
  <c r="D109" i="13"/>
  <c r="I109" i="13"/>
  <c r="J109" i="13"/>
  <c r="B109" i="13"/>
  <c r="C109" i="13"/>
  <c r="F109" i="13"/>
  <c r="H109" i="13"/>
  <c r="E109" i="13"/>
  <c r="G109" i="13"/>
  <c r="E168" i="13"/>
  <c r="B168" i="13"/>
  <c r="C168" i="13"/>
  <c r="F168" i="13"/>
  <c r="H168" i="13"/>
  <c r="D168" i="13"/>
  <c r="G168" i="13"/>
  <c r="J168" i="13"/>
  <c r="I168" i="13"/>
  <c r="B142" i="13"/>
  <c r="D142" i="13"/>
  <c r="C142" i="13"/>
  <c r="E142" i="13"/>
  <c r="H142" i="13"/>
  <c r="G142" i="13"/>
  <c r="I142" i="13"/>
  <c r="F142" i="13"/>
  <c r="J142" i="13"/>
  <c r="B174" i="13"/>
  <c r="G174" i="13"/>
  <c r="H174" i="13"/>
  <c r="I174" i="13"/>
  <c r="J174" i="13"/>
  <c r="D174" i="13"/>
  <c r="F174" i="13"/>
  <c r="C174" i="13"/>
  <c r="E174" i="13"/>
  <c r="B9" i="14"/>
  <c r="E9" i="14"/>
  <c r="J9" i="14"/>
  <c r="I9" i="14"/>
  <c r="H9" i="14"/>
  <c r="D9" i="14"/>
  <c r="C9" i="14"/>
  <c r="F9" i="14"/>
  <c r="G9" i="14"/>
  <c r="D62" i="13"/>
  <c r="E62" i="13"/>
  <c r="G62" i="13"/>
  <c r="H62" i="13"/>
  <c r="J62" i="13"/>
  <c r="I62" i="13"/>
  <c r="B62" i="13"/>
  <c r="F62" i="13"/>
  <c r="C62" i="13"/>
  <c r="C35" i="14"/>
  <c r="B35" i="14"/>
  <c r="D35" i="14"/>
  <c r="F35" i="14"/>
  <c r="G35" i="14"/>
  <c r="J35" i="14"/>
  <c r="H35" i="14"/>
  <c r="I35" i="14"/>
  <c r="E35" i="14"/>
  <c r="F94" i="14"/>
  <c r="B94" i="14"/>
  <c r="D94" i="14"/>
  <c r="J94" i="14"/>
  <c r="H94" i="14"/>
  <c r="G94" i="14"/>
  <c r="I94" i="14"/>
  <c r="E94" i="14"/>
  <c r="C94" i="14"/>
  <c r="B153" i="14"/>
  <c r="G153" i="14"/>
  <c r="C153" i="14"/>
  <c r="E153" i="14"/>
  <c r="D153" i="14"/>
  <c r="F153" i="14"/>
  <c r="I153" i="14"/>
  <c r="J153" i="14"/>
  <c r="H153" i="14"/>
  <c r="C191" i="14"/>
  <c r="D191" i="14"/>
  <c r="E191" i="14"/>
  <c r="F191" i="14"/>
  <c r="J191" i="14"/>
  <c r="G191" i="14"/>
  <c r="I191" i="14"/>
  <c r="H191" i="14"/>
  <c r="B191" i="14"/>
  <c r="G18" i="13"/>
  <c r="D18" i="13"/>
  <c r="B18" i="13"/>
  <c r="C18" i="13"/>
  <c r="E18" i="13"/>
  <c r="F18" i="13"/>
  <c r="I18" i="13"/>
  <c r="J18" i="13"/>
  <c r="H18" i="13"/>
  <c r="B76" i="14"/>
  <c r="C76" i="14"/>
  <c r="D76" i="14"/>
  <c r="F76" i="14"/>
  <c r="G76" i="14"/>
  <c r="H76" i="14"/>
  <c r="J76" i="14"/>
  <c r="I76" i="14"/>
  <c r="E76" i="14"/>
  <c r="J198" i="14"/>
  <c r="I198" i="14"/>
  <c r="F198" i="14"/>
  <c r="E198" i="14"/>
  <c r="G198" i="14"/>
  <c r="C198" i="14"/>
  <c r="B198" i="14"/>
  <c r="D198" i="14"/>
  <c r="H198" i="14"/>
  <c r="C34" i="14"/>
  <c r="J34" i="14"/>
  <c r="B34" i="14"/>
  <c r="H34" i="14"/>
  <c r="G34" i="14"/>
  <c r="F34" i="14"/>
  <c r="D34" i="14"/>
  <c r="I34" i="14"/>
  <c r="E34" i="14"/>
  <c r="E93" i="14"/>
  <c r="B93" i="14"/>
  <c r="C93" i="14"/>
  <c r="G93" i="14"/>
  <c r="H93" i="14"/>
  <c r="I93" i="14"/>
  <c r="F93" i="14"/>
  <c r="D93" i="14"/>
  <c r="J93" i="14"/>
  <c r="C152" i="14"/>
  <c r="J152" i="14"/>
  <c r="B152" i="14"/>
  <c r="D152" i="14"/>
  <c r="H152" i="14"/>
  <c r="F152" i="14"/>
  <c r="I152" i="14"/>
  <c r="E152" i="14"/>
  <c r="G152" i="14"/>
  <c r="E190" i="14"/>
  <c r="B190" i="14"/>
  <c r="C190" i="14"/>
  <c r="D190" i="14"/>
  <c r="J190" i="14"/>
  <c r="G190" i="14"/>
  <c r="H190" i="14"/>
  <c r="I190" i="14"/>
  <c r="F190" i="14"/>
  <c r="E17" i="14"/>
  <c r="G17" i="14"/>
  <c r="H17" i="14"/>
  <c r="J17" i="14"/>
  <c r="I17" i="14"/>
  <c r="F17" i="14"/>
  <c r="D17" i="14"/>
  <c r="B17" i="14"/>
  <c r="C17" i="14"/>
  <c r="C71" i="14"/>
  <c r="B71" i="14"/>
  <c r="I71" i="14"/>
  <c r="H71" i="14"/>
  <c r="E71" i="14"/>
  <c r="F71" i="14"/>
  <c r="D71" i="14"/>
  <c r="J71" i="14"/>
  <c r="G71" i="14"/>
  <c r="C212" i="13"/>
  <c r="D212" i="13"/>
  <c r="I212" i="13"/>
  <c r="G212" i="13"/>
  <c r="H212" i="13"/>
  <c r="B212" i="13"/>
  <c r="F212" i="13"/>
  <c r="J212" i="13"/>
  <c r="E212" i="13"/>
  <c r="B42" i="13"/>
  <c r="H42" i="13"/>
  <c r="J42" i="13"/>
  <c r="C42" i="13"/>
  <c r="G42" i="13"/>
  <c r="F42" i="13"/>
  <c r="D42" i="13"/>
  <c r="E42" i="13"/>
  <c r="I42" i="13"/>
  <c r="H103" i="13"/>
  <c r="B103" i="13"/>
  <c r="C103" i="13"/>
  <c r="F103" i="13"/>
  <c r="D103" i="13"/>
  <c r="J103" i="13"/>
  <c r="E103" i="13"/>
  <c r="I103" i="13"/>
  <c r="G103" i="13"/>
  <c r="B161" i="13"/>
  <c r="J161" i="13"/>
  <c r="C161" i="13"/>
  <c r="D161" i="13"/>
  <c r="F161" i="13"/>
  <c r="E161" i="13"/>
  <c r="G161" i="13"/>
  <c r="H161" i="13"/>
  <c r="I161" i="13"/>
  <c r="B195" i="13"/>
  <c r="F195" i="13"/>
  <c r="G195" i="13"/>
  <c r="H195" i="13"/>
  <c r="J195" i="13"/>
  <c r="I195" i="13"/>
  <c r="C195" i="13"/>
  <c r="D195" i="13"/>
  <c r="E195" i="13"/>
  <c r="D173" i="13"/>
  <c r="J173" i="13"/>
  <c r="B173" i="13"/>
  <c r="C173" i="13"/>
  <c r="I173" i="13"/>
  <c r="H173" i="13"/>
  <c r="G173" i="13"/>
  <c r="F173" i="13"/>
  <c r="E173" i="13"/>
  <c r="B4" i="13"/>
  <c r="F4" i="13"/>
  <c r="G4" i="13"/>
  <c r="J4" i="13"/>
  <c r="H4" i="13"/>
  <c r="C4" i="13"/>
  <c r="E4" i="13"/>
  <c r="D4" i="13"/>
  <c r="I4" i="13"/>
  <c r="F64" i="13"/>
  <c r="C64" i="13"/>
  <c r="D64" i="13"/>
  <c r="E64" i="13"/>
  <c r="G64" i="13"/>
  <c r="H64" i="13"/>
  <c r="B64" i="13"/>
  <c r="I64" i="13"/>
  <c r="J64" i="13"/>
  <c r="J209" i="14"/>
  <c r="G209" i="14"/>
  <c r="H209" i="14"/>
  <c r="I209" i="14"/>
  <c r="B209" i="14"/>
  <c r="F209" i="14"/>
  <c r="E209" i="14"/>
  <c r="D209" i="14"/>
  <c r="C209" i="14"/>
  <c r="C51" i="14"/>
  <c r="D51" i="14"/>
  <c r="E51" i="14"/>
  <c r="F51" i="14"/>
  <c r="H51" i="14"/>
  <c r="I51" i="14"/>
  <c r="J51" i="14"/>
  <c r="B51" i="14"/>
  <c r="G51" i="14"/>
  <c r="C102" i="14"/>
  <c r="F102" i="14"/>
  <c r="E102" i="14"/>
  <c r="J102" i="14"/>
  <c r="D102" i="14"/>
  <c r="G102" i="14"/>
  <c r="B102" i="14"/>
  <c r="H102" i="14"/>
  <c r="I102" i="14"/>
  <c r="D160" i="14"/>
  <c r="F160" i="14"/>
  <c r="G160" i="14"/>
  <c r="H160" i="14"/>
  <c r="I160" i="14"/>
  <c r="B160" i="14"/>
  <c r="J160" i="14"/>
  <c r="C160" i="14"/>
  <c r="E160" i="14"/>
  <c r="B194" i="14"/>
  <c r="D194" i="14"/>
  <c r="F194" i="14"/>
  <c r="I194" i="14"/>
  <c r="E194" i="14"/>
  <c r="G194" i="14"/>
  <c r="J194" i="14"/>
  <c r="C194" i="14"/>
  <c r="H194" i="14"/>
  <c r="D29" i="14"/>
  <c r="G29" i="14"/>
  <c r="H29" i="14"/>
  <c r="J29" i="14"/>
  <c r="F29" i="14"/>
  <c r="I29" i="14"/>
  <c r="E29" i="14"/>
  <c r="B29" i="14"/>
  <c r="C29" i="14"/>
  <c r="B3" i="14"/>
  <c r="I3" i="14"/>
  <c r="J3" i="14"/>
  <c r="C3" i="14"/>
  <c r="H3" i="14"/>
  <c r="E3" i="14"/>
  <c r="G3" i="14"/>
  <c r="D3" i="14"/>
  <c r="F3" i="14"/>
  <c r="I63" i="14"/>
  <c r="C63" i="14"/>
  <c r="D63" i="14"/>
  <c r="F63" i="14"/>
  <c r="E63" i="14"/>
  <c r="B63" i="14"/>
  <c r="G63" i="14"/>
  <c r="H63" i="14"/>
  <c r="J63" i="14"/>
  <c r="H6" i="13"/>
  <c r="I6" i="13"/>
  <c r="B6" i="13"/>
  <c r="F6" i="13"/>
  <c r="G6" i="13"/>
  <c r="J6" i="13"/>
  <c r="C6" i="13"/>
  <c r="D6" i="13"/>
  <c r="E6" i="13"/>
  <c r="E185" i="14"/>
  <c r="G185" i="14"/>
  <c r="H185" i="14"/>
  <c r="I185" i="14"/>
  <c r="F185" i="14"/>
  <c r="C185" i="14"/>
  <c r="J185" i="14"/>
  <c r="B185" i="14"/>
  <c r="D185" i="14"/>
  <c r="E105" i="13"/>
  <c r="B105" i="13"/>
  <c r="C105" i="13"/>
  <c r="D105" i="13"/>
  <c r="F105" i="13"/>
  <c r="G105" i="13"/>
  <c r="H105" i="13"/>
  <c r="I105" i="13"/>
  <c r="J105" i="13"/>
  <c r="B151" i="14"/>
  <c r="C151" i="14"/>
  <c r="I151" i="14"/>
  <c r="D151" i="14"/>
  <c r="J151" i="14"/>
  <c r="E151" i="14"/>
  <c r="H151" i="14"/>
  <c r="G151" i="14"/>
  <c r="F151" i="14"/>
  <c r="A116" i="17"/>
  <c r="A116" i="14"/>
  <c r="A116" i="13"/>
  <c r="A123" i="17"/>
  <c r="A123" i="14"/>
  <c r="A123" i="13"/>
  <c r="A129" i="17"/>
  <c r="A129" i="14"/>
  <c r="A129" i="13"/>
  <c r="A137" i="17"/>
  <c r="A137" i="14"/>
  <c r="A137" i="13"/>
  <c r="B213" i="14"/>
  <c r="D213" i="14"/>
  <c r="C213" i="14"/>
  <c r="I213" i="14"/>
  <c r="H213" i="14"/>
  <c r="F213" i="14"/>
  <c r="E213" i="14"/>
  <c r="G213" i="14"/>
  <c r="J213" i="14"/>
  <c r="I43" i="14"/>
  <c r="E43" i="14"/>
  <c r="D43" i="14"/>
  <c r="B43" i="14"/>
  <c r="C43" i="14"/>
  <c r="F43" i="14"/>
  <c r="G43" i="14"/>
  <c r="H43" i="14"/>
  <c r="J43" i="14"/>
  <c r="E109" i="14"/>
  <c r="H109" i="14"/>
  <c r="I109" i="14"/>
  <c r="G109" i="14"/>
  <c r="C109" i="14"/>
  <c r="J109" i="14"/>
  <c r="D109" i="14"/>
  <c r="F109" i="14"/>
  <c r="B109" i="14"/>
  <c r="E168" i="14"/>
  <c r="C168" i="14"/>
  <c r="G168" i="14"/>
  <c r="H168" i="14"/>
  <c r="I168" i="14"/>
  <c r="D168" i="14"/>
  <c r="J168" i="14"/>
  <c r="F168" i="14"/>
  <c r="B168" i="14"/>
  <c r="J142" i="14"/>
  <c r="G142" i="14"/>
  <c r="H142" i="14"/>
  <c r="F142" i="14"/>
  <c r="B142" i="14"/>
  <c r="E142" i="14"/>
  <c r="D142" i="14"/>
  <c r="C142" i="14"/>
  <c r="I142" i="14"/>
  <c r="B174" i="14"/>
  <c r="H174" i="14"/>
  <c r="I174" i="14"/>
  <c r="J174" i="14"/>
  <c r="D174" i="14"/>
  <c r="C174" i="14"/>
  <c r="E174" i="14"/>
  <c r="G174" i="14"/>
  <c r="F174" i="14"/>
  <c r="G9" i="13"/>
  <c r="C9" i="13"/>
  <c r="D9" i="13"/>
  <c r="E9" i="13"/>
  <c r="F9" i="13"/>
  <c r="J9" i="13"/>
  <c r="B9" i="13"/>
  <c r="I9" i="13"/>
  <c r="H9" i="13"/>
  <c r="B62" i="14"/>
  <c r="H62" i="14"/>
  <c r="I62" i="14"/>
  <c r="C62" i="14"/>
  <c r="D62" i="14"/>
  <c r="E62" i="14"/>
  <c r="F62" i="14"/>
  <c r="J62" i="14"/>
  <c r="G62" i="14"/>
  <c r="B200" i="13"/>
  <c r="E200" i="13"/>
  <c r="F200" i="13"/>
  <c r="G200" i="13"/>
  <c r="H200" i="13"/>
  <c r="I200" i="13"/>
  <c r="J200" i="13"/>
  <c r="C200" i="13"/>
  <c r="D200" i="13"/>
  <c r="D36" i="13"/>
  <c r="C36" i="13"/>
  <c r="E36" i="13"/>
  <c r="G36" i="13"/>
  <c r="H36" i="13"/>
  <c r="I36" i="13"/>
  <c r="F36" i="13"/>
  <c r="B36" i="13"/>
  <c r="J36" i="13"/>
  <c r="H95" i="13"/>
  <c r="D95" i="13"/>
  <c r="G95" i="13"/>
  <c r="F95" i="13"/>
  <c r="C95" i="13"/>
  <c r="B95" i="13"/>
  <c r="E95" i="13"/>
  <c r="I95" i="13"/>
  <c r="J95" i="13"/>
  <c r="C156" i="13"/>
  <c r="D156" i="13"/>
  <c r="F156" i="13"/>
  <c r="G156" i="13"/>
  <c r="H156" i="13"/>
  <c r="I156" i="13"/>
  <c r="J156" i="13"/>
  <c r="E156" i="13"/>
  <c r="B156" i="13"/>
  <c r="J182" i="13"/>
  <c r="B182" i="13"/>
  <c r="F182" i="13"/>
  <c r="G182" i="13"/>
  <c r="I182" i="13"/>
  <c r="E182" i="13"/>
  <c r="H182" i="13"/>
  <c r="D182" i="13"/>
  <c r="C182" i="13"/>
  <c r="C19" i="13"/>
  <c r="H19" i="13"/>
  <c r="I19" i="13"/>
  <c r="J19" i="13"/>
  <c r="E19" i="13"/>
  <c r="D19" i="13"/>
  <c r="F19" i="13"/>
  <c r="G19" i="13"/>
  <c r="B19" i="13"/>
  <c r="H77" i="13"/>
  <c r="I77" i="13"/>
  <c r="D77" i="13"/>
  <c r="B77" i="13"/>
  <c r="G77" i="13"/>
  <c r="C77" i="13"/>
  <c r="F77" i="13"/>
  <c r="J77" i="13"/>
  <c r="E77" i="13"/>
  <c r="F225" i="13"/>
  <c r="G225" i="13"/>
  <c r="H225" i="13"/>
  <c r="I225" i="13"/>
  <c r="J225" i="13"/>
  <c r="B225" i="13"/>
  <c r="C225" i="13"/>
  <c r="D225" i="13"/>
  <c r="E225" i="13"/>
  <c r="D199" i="14"/>
  <c r="H199" i="14"/>
  <c r="B199" i="14"/>
  <c r="E199" i="14"/>
  <c r="C199" i="14"/>
  <c r="F199" i="14"/>
  <c r="J199" i="14"/>
  <c r="I199" i="14"/>
  <c r="G199" i="14"/>
  <c r="F224" i="13"/>
  <c r="E224" i="13"/>
  <c r="G224" i="13"/>
  <c r="I224" i="13"/>
  <c r="J224" i="13"/>
  <c r="C224" i="13"/>
  <c r="D224" i="13"/>
  <c r="H224" i="13"/>
  <c r="B224" i="13"/>
  <c r="C212" i="14"/>
  <c r="B212" i="14"/>
  <c r="D212" i="14"/>
  <c r="G212" i="14"/>
  <c r="H212" i="14"/>
  <c r="J212" i="14"/>
  <c r="I212" i="14"/>
  <c r="E212" i="14"/>
  <c r="F212" i="14"/>
  <c r="E42" i="14"/>
  <c r="F42" i="14"/>
  <c r="G42" i="14"/>
  <c r="H42" i="14"/>
  <c r="I42" i="14"/>
  <c r="J42" i="14"/>
  <c r="B42" i="14"/>
  <c r="D42" i="14"/>
  <c r="C42" i="14"/>
  <c r="E103" i="14"/>
  <c r="B103" i="14"/>
  <c r="F103" i="14"/>
  <c r="G103" i="14"/>
  <c r="J103" i="14"/>
  <c r="C103" i="14"/>
  <c r="I103" i="14"/>
  <c r="D103" i="14"/>
  <c r="H103" i="14"/>
  <c r="B161" i="14"/>
  <c r="I161" i="14"/>
  <c r="H161" i="14"/>
  <c r="J161" i="14"/>
  <c r="G161" i="14"/>
  <c r="F161" i="14"/>
  <c r="E161" i="14"/>
  <c r="C161" i="14"/>
  <c r="D161" i="14"/>
  <c r="B195" i="14"/>
  <c r="D195" i="14"/>
  <c r="J195" i="14"/>
  <c r="E195" i="14"/>
  <c r="F195" i="14"/>
  <c r="G195" i="14"/>
  <c r="H195" i="14"/>
  <c r="I195" i="14"/>
  <c r="C195" i="14"/>
  <c r="D173" i="14"/>
  <c r="F173" i="14"/>
  <c r="I173" i="14"/>
  <c r="J173" i="14"/>
  <c r="B173" i="14"/>
  <c r="E173" i="14"/>
  <c r="C173" i="14"/>
  <c r="G173" i="14"/>
  <c r="H173" i="14"/>
  <c r="I4" i="14"/>
  <c r="J4" i="14"/>
  <c r="C4" i="14"/>
  <c r="B4" i="14"/>
  <c r="D4" i="14"/>
  <c r="E4" i="14"/>
  <c r="H4" i="14"/>
  <c r="F4" i="14"/>
  <c r="G4" i="14"/>
  <c r="F64" i="14"/>
  <c r="B64" i="14"/>
  <c r="E64" i="14"/>
  <c r="C64" i="14"/>
  <c r="J64" i="14"/>
  <c r="H64" i="14"/>
  <c r="D64" i="14"/>
  <c r="G64" i="14"/>
  <c r="I64" i="14"/>
  <c r="B118" i="17"/>
  <c r="A28" i="15"/>
  <c r="A28" i="16" s="1"/>
  <c r="B33" i="14"/>
  <c r="H33" i="14"/>
  <c r="I33" i="14"/>
  <c r="J33" i="14"/>
  <c r="E33" i="14"/>
  <c r="C33" i="14"/>
  <c r="G33" i="14"/>
  <c r="D33" i="14"/>
  <c r="F33" i="14"/>
  <c r="D45" i="13"/>
  <c r="E45" i="13"/>
  <c r="H45" i="13"/>
  <c r="C45" i="13"/>
  <c r="I45" i="13"/>
  <c r="J45" i="13"/>
  <c r="G45" i="13"/>
  <c r="F45" i="13"/>
  <c r="B45" i="13"/>
  <c r="A117" i="17"/>
  <c r="A117" i="14"/>
  <c r="A117" i="13"/>
  <c r="B8" i="16" s="1"/>
  <c r="I96" i="14"/>
  <c r="G96" i="14"/>
  <c r="J96" i="14"/>
  <c r="B96" i="14"/>
  <c r="F96" i="14"/>
  <c r="H96" i="14"/>
  <c r="D96" i="14"/>
  <c r="E96" i="14"/>
  <c r="C96" i="14"/>
  <c r="F210" i="13"/>
  <c r="B210" i="13"/>
  <c r="C210" i="13"/>
  <c r="D210" i="13"/>
  <c r="E210" i="13"/>
  <c r="J210" i="13"/>
  <c r="G210" i="13"/>
  <c r="I210" i="13"/>
  <c r="H210" i="13"/>
  <c r="B172" i="13"/>
  <c r="C172" i="13"/>
  <c r="F172" i="13"/>
  <c r="E172" i="13"/>
  <c r="I172" i="13"/>
  <c r="H172" i="13"/>
  <c r="J172" i="13"/>
  <c r="D172" i="13"/>
  <c r="G172" i="13"/>
  <c r="B223" i="13"/>
  <c r="F223" i="13"/>
  <c r="G223" i="13"/>
  <c r="H223" i="13"/>
  <c r="I223" i="13"/>
  <c r="J223" i="13"/>
  <c r="D223" i="13"/>
  <c r="C223" i="13"/>
  <c r="E223" i="13"/>
  <c r="B123" i="17"/>
  <c r="A29" i="15"/>
  <c r="A29" i="16" s="1"/>
  <c r="A17" i="16"/>
  <c r="C200" i="14"/>
  <c r="B200" i="14"/>
  <c r="I200" i="14"/>
  <c r="G200" i="14"/>
  <c r="E200" i="14"/>
  <c r="F200" i="14"/>
  <c r="H200" i="14"/>
  <c r="J200" i="14"/>
  <c r="D200" i="14"/>
  <c r="C36" i="14"/>
  <c r="B36" i="14"/>
  <c r="D36" i="14"/>
  <c r="E36" i="14"/>
  <c r="F36" i="14"/>
  <c r="H36" i="14"/>
  <c r="J36" i="14"/>
  <c r="I36" i="14"/>
  <c r="G36" i="14"/>
  <c r="J95" i="14"/>
  <c r="F95" i="14"/>
  <c r="H95" i="14"/>
  <c r="E95" i="14"/>
  <c r="G95" i="14"/>
  <c r="B95" i="14"/>
  <c r="C95" i="14"/>
  <c r="D95" i="14"/>
  <c r="I95" i="14"/>
  <c r="B156" i="14"/>
  <c r="C156" i="14"/>
  <c r="D156" i="14"/>
  <c r="F156" i="14"/>
  <c r="H156" i="14"/>
  <c r="I156" i="14"/>
  <c r="J156" i="14"/>
  <c r="E156" i="14"/>
  <c r="G156" i="14"/>
  <c r="B182" i="14"/>
  <c r="D182" i="14"/>
  <c r="E182" i="14"/>
  <c r="C182" i="14"/>
  <c r="I182" i="14"/>
  <c r="H182" i="14"/>
  <c r="G182" i="14"/>
  <c r="J182" i="14"/>
  <c r="F182" i="14"/>
  <c r="B19" i="14"/>
  <c r="C19" i="14"/>
  <c r="J19" i="14"/>
  <c r="H19" i="14"/>
  <c r="I19" i="14"/>
  <c r="G19" i="14"/>
  <c r="E19" i="14"/>
  <c r="D19" i="14"/>
  <c r="F19" i="14"/>
  <c r="E77" i="14"/>
  <c r="D77" i="14"/>
  <c r="H77" i="14"/>
  <c r="C77" i="14"/>
  <c r="B77" i="14"/>
  <c r="J77" i="14"/>
  <c r="G77" i="14"/>
  <c r="I77" i="14"/>
  <c r="F77" i="14"/>
  <c r="D225" i="14"/>
  <c r="B225" i="14"/>
  <c r="H225" i="14"/>
  <c r="J225" i="14"/>
  <c r="G225" i="14"/>
  <c r="C225" i="14"/>
  <c r="F225" i="14"/>
  <c r="I225" i="14"/>
  <c r="E225" i="14"/>
  <c r="J54" i="13"/>
  <c r="C54" i="13"/>
  <c r="F54" i="13"/>
  <c r="I54" i="13"/>
  <c r="E54" i="13"/>
  <c r="H54" i="13"/>
  <c r="B54" i="13"/>
  <c r="D54" i="13"/>
  <c r="G54" i="13"/>
  <c r="E113" i="13"/>
  <c r="F113" i="13"/>
  <c r="I113" i="13"/>
  <c r="H113" i="13"/>
  <c r="G113" i="13"/>
  <c r="J113" i="13"/>
  <c r="C113" i="13"/>
  <c r="D113" i="13"/>
  <c r="B113" i="13"/>
  <c r="I87" i="13"/>
  <c r="J87" i="13"/>
  <c r="B87" i="13"/>
  <c r="C87" i="13"/>
  <c r="D87" i="13"/>
  <c r="F87" i="13"/>
  <c r="H87" i="13"/>
  <c r="E87" i="13"/>
  <c r="G87" i="13"/>
  <c r="J147" i="13"/>
  <c r="B147" i="13"/>
  <c r="C147" i="13"/>
  <c r="D147" i="13"/>
  <c r="E147" i="13"/>
  <c r="G147" i="13"/>
  <c r="I147" i="13"/>
  <c r="F147" i="13"/>
  <c r="H147" i="13"/>
  <c r="B178" i="13"/>
  <c r="G178" i="13"/>
  <c r="E178" i="13"/>
  <c r="C178" i="13"/>
  <c r="F178" i="13"/>
  <c r="D178" i="13"/>
  <c r="H178" i="13"/>
  <c r="I178" i="13"/>
  <c r="J178" i="13"/>
  <c r="D13" i="13"/>
  <c r="E13" i="13"/>
  <c r="F13" i="13"/>
  <c r="G13" i="13"/>
  <c r="H13" i="13"/>
  <c r="I13" i="13"/>
  <c r="J13" i="13"/>
  <c r="C13" i="13"/>
  <c r="B13" i="13"/>
  <c r="C224" i="14"/>
  <c r="G224" i="14"/>
  <c r="F224" i="14"/>
  <c r="B224" i="14"/>
  <c r="J224" i="14"/>
  <c r="E224" i="14"/>
  <c r="H224" i="14"/>
  <c r="I224" i="14"/>
  <c r="D224" i="14"/>
  <c r="B53" i="13"/>
  <c r="D53" i="13"/>
  <c r="G53" i="13"/>
  <c r="J53" i="13"/>
  <c r="C53" i="13"/>
  <c r="E53" i="13"/>
  <c r="H53" i="13"/>
  <c r="I53" i="13"/>
  <c r="F53" i="13"/>
  <c r="B112" i="13"/>
  <c r="I112" i="13"/>
  <c r="E112" i="13"/>
  <c r="F112" i="13"/>
  <c r="J112" i="13"/>
  <c r="C112" i="13"/>
  <c r="D112" i="13"/>
  <c r="G112" i="13"/>
  <c r="H112" i="13"/>
  <c r="G86" i="13"/>
  <c r="C86" i="13"/>
  <c r="E86" i="13"/>
  <c r="D86" i="13"/>
  <c r="J86" i="13"/>
  <c r="H86" i="13"/>
  <c r="F86" i="13"/>
  <c r="I86" i="13"/>
  <c r="B86" i="13"/>
  <c r="B146" i="13"/>
  <c r="D146" i="13"/>
  <c r="E146" i="13"/>
  <c r="H146" i="13"/>
  <c r="C146" i="13"/>
  <c r="G146" i="13"/>
  <c r="F146" i="13"/>
  <c r="I146" i="13"/>
  <c r="J146" i="13"/>
  <c r="B177" i="13"/>
  <c r="E177" i="13"/>
  <c r="I177" i="13"/>
  <c r="D177" i="13"/>
  <c r="C177" i="13"/>
  <c r="F177" i="13"/>
  <c r="G177" i="13"/>
  <c r="H177" i="13"/>
  <c r="J177" i="13"/>
  <c r="C12" i="14"/>
  <c r="B12" i="14"/>
  <c r="J12" i="14"/>
  <c r="I12" i="14"/>
  <c r="F12" i="14"/>
  <c r="G12" i="14"/>
  <c r="H12" i="14"/>
  <c r="E12" i="14"/>
  <c r="D12" i="14"/>
  <c r="B78" i="13"/>
  <c r="I78" i="13"/>
  <c r="C78" i="13"/>
  <c r="F78" i="13"/>
  <c r="D78" i="13"/>
  <c r="G78" i="13"/>
  <c r="E78" i="13"/>
  <c r="J78" i="13"/>
  <c r="H78" i="13"/>
  <c r="B203" i="13"/>
  <c r="C203" i="13"/>
  <c r="I203" i="13"/>
  <c r="J203" i="13"/>
  <c r="E203" i="13"/>
  <c r="F203" i="13"/>
  <c r="G203" i="13"/>
  <c r="H203" i="13"/>
  <c r="D203" i="13"/>
  <c r="C38" i="13"/>
  <c r="E38" i="13"/>
  <c r="I38" i="13"/>
  <c r="D38" i="13"/>
  <c r="B38" i="13"/>
  <c r="H38" i="13"/>
  <c r="F38" i="13"/>
  <c r="J38" i="13"/>
  <c r="G38" i="13"/>
  <c r="H97" i="13"/>
  <c r="B97" i="13"/>
  <c r="E97" i="13"/>
  <c r="F97" i="13"/>
  <c r="G97" i="13"/>
  <c r="I97" i="13"/>
  <c r="C97" i="13"/>
  <c r="D97" i="13"/>
  <c r="J97" i="13"/>
  <c r="D163" i="13"/>
  <c r="C163" i="13"/>
  <c r="E163" i="13"/>
  <c r="F163" i="13"/>
  <c r="G163" i="13"/>
  <c r="H163" i="13"/>
  <c r="B163" i="13"/>
  <c r="J163" i="13"/>
  <c r="I163" i="13"/>
  <c r="B186" i="13"/>
  <c r="C186" i="13"/>
  <c r="D186" i="13"/>
  <c r="E186" i="13"/>
  <c r="F186" i="13"/>
  <c r="H186" i="13"/>
  <c r="I186" i="13"/>
  <c r="G186" i="13"/>
  <c r="J186" i="13"/>
  <c r="J20" i="13"/>
  <c r="B20" i="13"/>
  <c r="E20" i="13"/>
  <c r="C20" i="13"/>
  <c r="G20" i="13"/>
  <c r="H20" i="13"/>
  <c r="I20" i="13"/>
  <c r="D20" i="13"/>
  <c r="F20" i="13"/>
  <c r="B82" i="13"/>
  <c r="C82" i="13"/>
  <c r="D82" i="13"/>
  <c r="G82" i="13"/>
  <c r="I82" i="13"/>
  <c r="J82" i="13"/>
  <c r="H82" i="13"/>
  <c r="F82" i="13"/>
  <c r="E82" i="13"/>
  <c r="A16" i="16"/>
  <c r="A33" i="16"/>
  <c r="B16" i="14"/>
  <c r="C16" i="14"/>
  <c r="D16" i="14"/>
  <c r="I16" i="14"/>
  <c r="G16" i="14"/>
  <c r="E16" i="14"/>
  <c r="J16" i="14"/>
  <c r="H16" i="14"/>
  <c r="F16" i="14"/>
  <c r="B66" i="13"/>
  <c r="F66" i="13"/>
  <c r="G66" i="13"/>
  <c r="H66" i="13"/>
  <c r="I66" i="13"/>
  <c r="J66" i="13"/>
  <c r="D66" i="13"/>
  <c r="E66" i="13"/>
  <c r="C66" i="13"/>
  <c r="A127" i="17"/>
  <c r="A127" i="14"/>
  <c r="A127" i="13"/>
  <c r="A48" i="16"/>
  <c r="I219" i="14"/>
  <c r="H219" i="14"/>
  <c r="J219" i="14"/>
  <c r="B219" i="14"/>
  <c r="D219" i="14"/>
  <c r="F219" i="14"/>
  <c r="G219" i="14"/>
  <c r="C219" i="14"/>
  <c r="E219" i="14"/>
  <c r="A118" i="17"/>
  <c r="A118" i="14"/>
  <c r="A118" i="13"/>
  <c r="A125" i="17"/>
  <c r="A125" i="14"/>
  <c r="A125" i="13"/>
  <c r="A130" i="17"/>
  <c r="A130" i="14"/>
  <c r="A130" i="13"/>
  <c r="A138" i="17"/>
  <c r="A138" i="14"/>
  <c r="A138" i="13"/>
  <c r="I208" i="13"/>
  <c r="H208" i="13"/>
  <c r="C208" i="13"/>
  <c r="E208" i="13"/>
  <c r="D208" i="13"/>
  <c r="G208" i="13"/>
  <c r="F208" i="13"/>
  <c r="B208" i="13"/>
  <c r="J208" i="13"/>
  <c r="B50" i="13"/>
  <c r="C50" i="13"/>
  <c r="I50" i="13"/>
  <c r="F50" i="13"/>
  <c r="J50" i="13"/>
  <c r="D50" i="13"/>
  <c r="H50" i="13"/>
  <c r="E50" i="13"/>
  <c r="G50" i="13"/>
  <c r="B101" i="13"/>
  <c r="D101" i="13"/>
  <c r="F101" i="13"/>
  <c r="H101" i="13"/>
  <c r="I101" i="13"/>
  <c r="J101" i="13"/>
  <c r="C101" i="13"/>
  <c r="E101" i="13"/>
  <c r="G101" i="13"/>
  <c r="H155" i="13"/>
  <c r="F155" i="13"/>
  <c r="I155" i="13"/>
  <c r="D155" i="13"/>
  <c r="B155" i="13"/>
  <c r="C155" i="13"/>
  <c r="E155" i="13"/>
  <c r="G155" i="13"/>
  <c r="J155" i="13"/>
  <c r="G193" i="13"/>
  <c r="F193" i="13"/>
  <c r="H193" i="13"/>
  <c r="I193" i="13"/>
  <c r="J193" i="13"/>
  <c r="D193" i="13"/>
  <c r="B193" i="13"/>
  <c r="C193" i="13"/>
  <c r="E193" i="13"/>
  <c r="E28" i="13"/>
  <c r="D28" i="13"/>
  <c r="F28" i="13"/>
  <c r="H28" i="13"/>
  <c r="I28" i="13"/>
  <c r="J28" i="13"/>
  <c r="B28" i="13"/>
  <c r="C28" i="13"/>
  <c r="G28" i="13"/>
  <c r="J81" i="13"/>
  <c r="E81" i="13"/>
  <c r="H81" i="13"/>
  <c r="D81" i="13"/>
  <c r="C81" i="13"/>
  <c r="G81" i="13"/>
  <c r="B81" i="13"/>
  <c r="F81" i="13"/>
  <c r="I81" i="13"/>
  <c r="F124" i="13"/>
  <c r="E124" i="13"/>
  <c r="I124" i="13"/>
  <c r="D124" i="13"/>
  <c r="C124" i="13"/>
  <c r="B124" i="13"/>
  <c r="J124" i="13"/>
  <c r="H124" i="13"/>
  <c r="G124" i="13"/>
  <c r="A23" i="16"/>
  <c r="B216" i="13"/>
  <c r="J216" i="13"/>
  <c r="C216" i="13"/>
  <c r="I216" i="13"/>
  <c r="F216" i="13"/>
  <c r="E216" i="13"/>
  <c r="H216" i="13"/>
  <c r="D216" i="13"/>
  <c r="G216" i="13"/>
  <c r="B54" i="14"/>
  <c r="G54" i="14"/>
  <c r="F54" i="14"/>
  <c r="E54" i="14"/>
  <c r="D54" i="14"/>
  <c r="C54" i="14"/>
  <c r="H54" i="14"/>
  <c r="J54" i="14"/>
  <c r="I54" i="14"/>
  <c r="D113" i="14"/>
  <c r="F113" i="14"/>
  <c r="G113" i="14"/>
  <c r="J113" i="14"/>
  <c r="H113" i="14"/>
  <c r="E113" i="14"/>
  <c r="B113" i="14"/>
  <c r="I113" i="14"/>
  <c r="C113" i="14"/>
  <c r="D87" i="14"/>
  <c r="B87" i="14"/>
  <c r="C87" i="14"/>
  <c r="E87" i="14"/>
  <c r="F87" i="14"/>
  <c r="G87" i="14"/>
  <c r="H87" i="14"/>
  <c r="J87" i="14"/>
  <c r="I87" i="14"/>
  <c r="B147" i="14"/>
  <c r="D147" i="14"/>
  <c r="F147" i="14"/>
  <c r="G147" i="14"/>
  <c r="E147" i="14"/>
  <c r="J147" i="14"/>
  <c r="H147" i="14"/>
  <c r="I147" i="14"/>
  <c r="C147" i="14"/>
  <c r="B178" i="14"/>
  <c r="C178" i="14"/>
  <c r="H178" i="14"/>
  <c r="I178" i="14"/>
  <c r="E178" i="14"/>
  <c r="J178" i="14"/>
  <c r="D178" i="14"/>
  <c r="F178" i="14"/>
  <c r="G178" i="14"/>
  <c r="J13" i="14"/>
  <c r="F13" i="14"/>
  <c r="G13" i="14"/>
  <c r="H13" i="14"/>
  <c r="I13" i="14"/>
  <c r="C13" i="14"/>
  <c r="E13" i="14"/>
  <c r="D13" i="14"/>
  <c r="B13" i="14"/>
  <c r="G79" i="13"/>
  <c r="B79" i="13"/>
  <c r="F79" i="13"/>
  <c r="E79" i="13"/>
  <c r="I79" i="13"/>
  <c r="D79" i="13"/>
  <c r="J79" i="13"/>
  <c r="C79" i="13"/>
  <c r="H79" i="13"/>
  <c r="B211" i="13"/>
  <c r="C211" i="13"/>
  <c r="D211" i="13"/>
  <c r="E211" i="13"/>
  <c r="F211" i="13"/>
  <c r="G211" i="13"/>
  <c r="H211" i="13"/>
  <c r="I211" i="13"/>
  <c r="J211" i="13"/>
  <c r="D53" i="14"/>
  <c r="J53" i="14"/>
  <c r="E53" i="14"/>
  <c r="C53" i="14"/>
  <c r="B53" i="14"/>
  <c r="F53" i="14"/>
  <c r="G53" i="14"/>
  <c r="I53" i="14"/>
  <c r="H53" i="14"/>
  <c r="G112" i="14"/>
  <c r="F112" i="14"/>
  <c r="I112" i="14"/>
  <c r="C112" i="14"/>
  <c r="D112" i="14"/>
  <c r="E112" i="14"/>
  <c r="H112" i="14"/>
  <c r="J112" i="14"/>
  <c r="B112" i="14"/>
  <c r="C86" i="14"/>
  <c r="H86" i="14"/>
  <c r="I86" i="14"/>
  <c r="J86" i="14"/>
  <c r="B86" i="14"/>
  <c r="D86" i="14"/>
  <c r="E86" i="14"/>
  <c r="G86" i="14"/>
  <c r="F86" i="14"/>
  <c r="D146" i="14"/>
  <c r="I146" i="14"/>
  <c r="J146" i="14"/>
  <c r="F146" i="14"/>
  <c r="B146" i="14"/>
  <c r="H146" i="14"/>
  <c r="G146" i="14"/>
  <c r="C146" i="14"/>
  <c r="E146" i="14"/>
  <c r="C177" i="14"/>
  <c r="F177" i="14"/>
  <c r="H177" i="14"/>
  <c r="J177" i="14"/>
  <c r="E177" i="14"/>
  <c r="D177" i="14"/>
  <c r="G177" i="14"/>
  <c r="I177" i="14"/>
  <c r="B177" i="14"/>
  <c r="J12" i="13"/>
  <c r="B12" i="13"/>
  <c r="C12" i="13"/>
  <c r="D12" i="13"/>
  <c r="E12" i="13"/>
  <c r="F12" i="13"/>
  <c r="G12" i="13"/>
  <c r="H12" i="13"/>
  <c r="I12" i="13"/>
  <c r="E78" i="14"/>
  <c r="B78" i="14"/>
  <c r="F78" i="14"/>
  <c r="H78" i="14"/>
  <c r="I78" i="14"/>
  <c r="J78" i="14"/>
  <c r="D78" i="14"/>
  <c r="G78" i="14"/>
  <c r="C78" i="14"/>
  <c r="D204" i="13"/>
  <c r="E204" i="13"/>
  <c r="G204" i="13"/>
  <c r="B204" i="13"/>
  <c r="C204" i="13"/>
  <c r="F204" i="13"/>
  <c r="H204" i="13"/>
  <c r="J204" i="13"/>
  <c r="I204" i="13"/>
  <c r="B39" i="13"/>
  <c r="C39" i="13"/>
  <c r="D39" i="13"/>
  <c r="E39" i="13"/>
  <c r="F39" i="13"/>
  <c r="G39" i="13"/>
  <c r="H39" i="13"/>
  <c r="H11" i="16" s="1"/>
  <c r="I39" i="13"/>
  <c r="J39" i="13"/>
  <c r="J100" i="13"/>
  <c r="E100" i="13"/>
  <c r="H100" i="13"/>
  <c r="F100" i="13"/>
  <c r="C100" i="13"/>
  <c r="I100" i="13"/>
  <c r="B100" i="13"/>
  <c r="D100" i="13"/>
  <c r="G100" i="13"/>
  <c r="C154" i="13"/>
  <c r="B154" i="13"/>
  <c r="E154" i="13"/>
  <c r="F154" i="13"/>
  <c r="G154" i="13"/>
  <c r="H154" i="13"/>
  <c r="D154" i="13"/>
  <c r="J154" i="13"/>
  <c r="I154" i="13"/>
  <c r="B187" i="13"/>
  <c r="C187" i="13"/>
  <c r="D187" i="13"/>
  <c r="E187" i="13"/>
  <c r="F187" i="13"/>
  <c r="G187" i="13"/>
  <c r="H187" i="13"/>
  <c r="J187" i="13"/>
  <c r="I187" i="13"/>
  <c r="C21" i="13"/>
  <c r="D21" i="13"/>
  <c r="E21" i="13"/>
  <c r="H21" i="13"/>
  <c r="G21" i="13"/>
  <c r="I21" i="13"/>
  <c r="J21" i="13"/>
  <c r="B21" i="13"/>
  <c r="F21" i="13"/>
  <c r="C83" i="13"/>
  <c r="G83" i="13"/>
  <c r="D83" i="13"/>
  <c r="H83" i="13"/>
  <c r="I83" i="13"/>
  <c r="J83" i="13"/>
  <c r="B83" i="13"/>
  <c r="E83" i="13"/>
  <c r="F83" i="13"/>
  <c r="C61" i="13"/>
  <c r="F61" i="13"/>
  <c r="J61" i="13"/>
  <c r="E61" i="13"/>
  <c r="B61" i="13"/>
  <c r="G61" i="13"/>
  <c r="D61" i="13"/>
  <c r="H61" i="13"/>
  <c r="I61" i="13"/>
  <c r="G203" i="14"/>
  <c r="E203" i="14"/>
  <c r="F203" i="14"/>
  <c r="D203" i="14"/>
  <c r="C203" i="14"/>
  <c r="H203" i="14"/>
  <c r="B203" i="14"/>
  <c r="I203" i="14"/>
  <c r="J203" i="14"/>
  <c r="C38" i="14"/>
  <c r="H38" i="14"/>
  <c r="I38" i="14"/>
  <c r="J38" i="14"/>
  <c r="B38" i="14"/>
  <c r="G38" i="14"/>
  <c r="F38" i="14"/>
  <c r="D38" i="14"/>
  <c r="E38" i="14"/>
  <c r="C97" i="14"/>
  <c r="G97" i="14"/>
  <c r="I97" i="14"/>
  <c r="F97" i="14"/>
  <c r="B97" i="14"/>
  <c r="E97" i="14"/>
  <c r="H97" i="14"/>
  <c r="D97" i="14"/>
  <c r="J97" i="14"/>
  <c r="B163" i="14"/>
  <c r="C163" i="14"/>
  <c r="F163" i="14"/>
  <c r="H163" i="14"/>
  <c r="E163" i="14"/>
  <c r="I163" i="14"/>
  <c r="J163" i="14"/>
  <c r="G163" i="14"/>
  <c r="D163" i="14"/>
  <c r="C186" i="14"/>
  <c r="F186" i="14"/>
  <c r="D186" i="14"/>
  <c r="H186" i="14"/>
  <c r="I186" i="14"/>
  <c r="G186" i="14"/>
  <c r="B186" i="14"/>
  <c r="J186" i="14"/>
  <c r="E186" i="14"/>
  <c r="B20" i="14"/>
  <c r="J20" i="14"/>
  <c r="H20" i="14"/>
  <c r="I20" i="14"/>
  <c r="D20" i="14"/>
  <c r="C20" i="14"/>
  <c r="F20" i="14"/>
  <c r="G20" i="14"/>
  <c r="E20" i="14"/>
  <c r="B82" i="14"/>
  <c r="F82" i="14"/>
  <c r="C82" i="14"/>
  <c r="D82" i="14"/>
  <c r="J82" i="14"/>
  <c r="I82" i="14"/>
  <c r="E82" i="14"/>
  <c r="G82" i="14"/>
  <c r="H82" i="14"/>
  <c r="B2" i="17"/>
  <c r="A2" i="15"/>
  <c r="A2" i="17"/>
  <c r="A2" i="14"/>
  <c r="A2" i="13"/>
  <c r="C1009" i="2"/>
  <c r="C859" i="2"/>
  <c r="C848" i="2"/>
  <c r="C1063" i="2"/>
  <c r="C895" i="2"/>
  <c r="C1246" i="2"/>
  <c r="C958" i="2"/>
  <c r="C1083" i="2"/>
  <c r="C1004" i="2"/>
  <c r="C1041" i="2"/>
  <c r="C1102" i="2"/>
  <c r="C1090" i="2"/>
  <c r="C1054" i="2"/>
  <c r="C1150" i="2"/>
  <c r="C1243" i="2"/>
  <c r="C1078" i="2"/>
  <c r="C1013" i="2"/>
  <c r="C916" i="2"/>
  <c r="C1022" i="2"/>
  <c r="C1040" i="2"/>
  <c r="C890" i="2"/>
  <c r="C1198" i="2"/>
  <c r="C994" i="2"/>
  <c r="C1000" i="2"/>
  <c r="C1005" i="2"/>
  <c r="C884" i="2"/>
  <c r="C1303" i="2"/>
  <c r="C1027" i="2"/>
  <c r="C989" i="2"/>
  <c r="C898" i="2"/>
  <c r="C909" i="2"/>
  <c r="C921" i="2"/>
  <c r="C842" i="2"/>
  <c r="C977" i="2"/>
  <c r="C1231" i="2"/>
  <c r="C1015" i="2"/>
  <c r="C1111" i="2"/>
  <c r="C955" i="2"/>
  <c r="C1447" i="2"/>
  <c r="C886" i="2"/>
  <c r="C1401" i="2"/>
  <c r="C1240" i="2"/>
  <c r="C969" i="2"/>
  <c r="C1131" i="2"/>
  <c r="C1179" i="2"/>
  <c r="C991" i="2"/>
  <c r="C1025" i="2"/>
  <c r="C1157" i="2"/>
  <c r="C1066" i="2"/>
  <c r="C950" i="2"/>
  <c r="C1148" i="2"/>
  <c r="C979" i="2"/>
  <c r="C941" i="2"/>
  <c r="C1174" i="2"/>
  <c r="C968" i="2"/>
  <c r="C1207" i="2"/>
  <c r="C922" i="2"/>
  <c r="C902" i="2"/>
  <c r="C904" i="2"/>
  <c r="C933" i="2"/>
  <c r="C914" i="2"/>
  <c r="C1097" i="2"/>
  <c r="C917" i="2"/>
  <c r="C1210" i="2"/>
  <c r="C837" i="2"/>
  <c r="C849" i="2"/>
  <c r="C1169" i="2"/>
  <c r="C905" i="2"/>
  <c r="C1003" i="2"/>
  <c r="C871" i="2"/>
  <c r="C883" i="2"/>
  <c r="C1135" i="2"/>
  <c r="C962" i="2"/>
  <c r="C998" i="2"/>
  <c r="C1114" i="2"/>
  <c r="C1059" i="2"/>
  <c r="C1108" i="2"/>
  <c r="C897" i="2"/>
  <c r="C1033" i="2"/>
  <c r="C1018" i="2"/>
  <c r="C919" i="2"/>
  <c r="C953" i="2"/>
  <c r="C1304" i="2"/>
  <c r="C980" i="2"/>
  <c r="C984" i="2"/>
  <c r="C1006" i="2"/>
  <c r="C907" i="2"/>
  <c r="C869" i="2"/>
  <c r="C1017" i="2"/>
  <c r="C896" i="2"/>
  <c r="C1051" i="2"/>
  <c r="C850" i="2"/>
  <c r="C1001" i="2"/>
  <c r="C1107" i="2"/>
  <c r="C861" i="2"/>
  <c r="C1205" i="2"/>
  <c r="C982" i="2"/>
  <c r="C845" i="2"/>
  <c r="C1060" i="2"/>
  <c r="C1159" i="2"/>
  <c r="C1171" i="2"/>
  <c r="C1180" i="2"/>
  <c r="C1279" i="2"/>
  <c r="C835" i="2"/>
  <c r="C1019" i="2"/>
  <c r="C1244" i="2"/>
  <c r="C847" i="2"/>
  <c r="C1257" i="2"/>
  <c r="C1132" i="2"/>
  <c r="C1120" i="2"/>
  <c r="C1037" i="2"/>
  <c r="C952" i="2"/>
  <c r="C1352" i="2"/>
  <c r="C1155" i="2"/>
  <c r="C1424" i="2"/>
  <c r="C946" i="2"/>
  <c r="C881" i="2"/>
  <c r="C1029" i="2"/>
  <c r="C908" i="2"/>
  <c r="C943" i="2"/>
  <c r="C934" i="2"/>
  <c r="C938" i="2"/>
  <c r="C1143" i="2"/>
  <c r="C945" i="2"/>
  <c r="C986" i="2"/>
  <c r="C1184" i="2"/>
  <c r="C929" i="2"/>
  <c r="C1186" i="2"/>
  <c r="C1196" i="2"/>
  <c r="C1075" i="2"/>
  <c r="C910" i="2"/>
  <c r="C1181" i="2"/>
  <c r="C1100" i="2"/>
  <c r="C1234" i="2"/>
  <c r="C878" i="2"/>
  <c r="C1016" i="2"/>
  <c r="C964" i="2"/>
  <c r="C1353" i="2"/>
  <c r="C1099" i="2"/>
  <c r="C1039" i="2"/>
  <c r="C1021" i="2"/>
  <c r="C1119" i="2"/>
  <c r="C965" i="2"/>
  <c r="C856" i="2"/>
  <c r="C1052" i="2"/>
  <c r="C992" i="2"/>
  <c r="C874" i="2"/>
  <c r="C1073" i="2"/>
  <c r="C974" i="2"/>
  <c r="C957" i="2"/>
  <c r="C836" i="2"/>
  <c r="C1399" i="2"/>
  <c r="C862" i="2"/>
  <c r="C1061" i="2"/>
  <c r="C1162" i="2"/>
  <c r="C1215" i="2"/>
  <c r="C873" i="2"/>
  <c r="C1126" i="2"/>
  <c r="C932" i="2"/>
  <c r="C857" i="2"/>
  <c r="C926" i="2"/>
  <c r="C1028" i="2"/>
  <c r="C1222" i="2"/>
  <c r="C838" i="2"/>
  <c r="C1168" i="2"/>
  <c r="C1109" i="2"/>
  <c r="C1085" i="2"/>
  <c r="C1121" i="2"/>
  <c r="C944" i="2"/>
  <c r="C1440" i="2"/>
  <c r="C868" i="2"/>
  <c r="C1147" i="2"/>
  <c r="C1183" i="2"/>
  <c r="C1020" i="2"/>
  <c r="C1030" i="2"/>
  <c r="C893" i="2"/>
  <c r="C970" i="2"/>
  <c r="C995" i="2"/>
  <c r="C920" i="2"/>
  <c r="C834" i="2"/>
  <c r="C866" i="2"/>
  <c r="C1088" i="2"/>
  <c r="C1204" i="2"/>
  <c r="C885" i="2"/>
  <c r="C1256" i="2"/>
  <c r="C1133" i="2"/>
  <c r="C959" i="2"/>
  <c r="C1012" i="2"/>
  <c r="C1010" i="2"/>
  <c r="C1084" i="2"/>
  <c r="C1219" i="2"/>
  <c r="C860" i="2"/>
  <c r="C1123" i="2"/>
  <c r="C967" i="2"/>
  <c r="C1136" i="2"/>
  <c r="C956" i="2"/>
  <c r="C987" i="2"/>
  <c r="C1087" i="2"/>
  <c r="C1255" i="2"/>
  <c r="C981" i="2"/>
  <c r="C993" i="2"/>
  <c r="C872" i="2"/>
  <c r="C1156" i="2"/>
  <c r="C1280" i="2"/>
  <c r="D62" i="2" l="1"/>
  <c r="D7" i="2"/>
  <c r="D196" i="2"/>
  <c r="G16" i="15"/>
  <c r="I11" i="16"/>
  <c r="I16" i="15"/>
  <c r="F13" i="15"/>
  <c r="F34" i="15"/>
  <c r="G118" i="13"/>
  <c r="H118" i="13"/>
  <c r="I118" i="13"/>
  <c r="J118" i="13"/>
  <c r="B118" i="13"/>
  <c r="D118" i="13"/>
  <c r="F118" i="13"/>
  <c r="C118" i="13"/>
  <c r="E118" i="13"/>
  <c r="B127" i="14"/>
  <c r="E127" i="14"/>
  <c r="H127" i="14"/>
  <c r="G127" i="14"/>
  <c r="C127" i="14"/>
  <c r="J127" i="14"/>
  <c r="I127" i="14"/>
  <c r="D127" i="14"/>
  <c r="F127" i="14"/>
  <c r="D34" i="15"/>
  <c r="B49" i="16"/>
  <c r="C49" i="16"/>
  <c r="D49" i="16"/>
  <c r="I49" i="16"/>
  <c r="J49" i="16"/>
  <c r="E49" i="16"/>
  <c r="F7" i="16"/>
  <c r="C7" i="16"/>
  <c r="B7" i="16"/>
  <c r="G13" i="16"/>
  <c r="F19" i="16"/>
  <c r="G19" i="16"/>
  <c r="D19" i="16"/>
  <c r="E7" i="16"/>
  <c r="F13" i="16"/>
  <c r="I19" i="16"/>
  <c r="J19" i="16"/>
  <c r="J7" i="16"/>
  <c r="J13" i="16"/>
  <c r="C19" i="16"/>
  <c r="B19" i="16"/>
  <c r="H7" i="16"/>
  <c r="E13" i="16"/>
  <c r="H19" i="16"/>
  <c r="I7" i="16"/>
  <c r="C13" i="16"/>
  <c r="G7" i="16"/>
  <c r="H13" i="16"/>
  <c r="B13" i="16"/>
  <c r="D13" i="16"/>
  <c r="D25" i="16"/>
  <c r="D43" i="16"/>
  <c r="B25" i="16"/>
  <c r="H43" i="16"/>
  <c r="F43" i="16"/>
  <c r="H37" i="16"/>
  <c r="E43" i="16"/>
  <c r="E37" i="16"/>
  <c r="I37" i="16"/>
  <c r="D37" i="16"/>
  <c r="C37" i="16"/>
  <c r="G43" i="16"/>
  <c r="F37" i="16"/>
  <c r="J25" i="16"/>
  <c r="B43" i="16"/>
  <c r="J37" i="16"/>
  <c r="H25" i="16"/>
  <c r="I43" i="16"/>
  <c r="C25" i="16"/>
  <c r="G37" i="16"/>
  <c r="G25" i="16"/>
  <c r="C43" i="16"/>
  <c r="B37" i="16"/>
  <c r="F25" i="16"/>
  <c r="J43" i="16"/>
  <c r="J25" i="15"/>
  <c r="D37" i="15"/>
  <c r="G25" i="15"/>
  <c r="H37" i="15"/>
  <c r="H43" i="15"/>
  <c r="D43" i="15"/>
  <c r="E25" i="15"/>
  <c r="C25" i="15"/>
  <c r="F25" i="15"/>
  <c r="C37" i="15"/>
  <c r="G43" i="15"/>
  <c r="G19" i="15"/>
  <c r="I37" i="15"/>
  <c r="I19" i="15"/>
  <c r="F43" i="15"/>
  <c r="B13" i="15"/>
  <c r="E49" i="15"/>
  <c r="G37" i="15"/>
  <c r="C13" i="15"/>
  <c r="F19" i="15"/>
  <c r="I49" i="15"/>
  <c r="E19" i="15"/>
  <c r="I43" i="15"/>
  <c r="G49" i="15"/>
  <c r="J13" i="15"/>
  <c r="E43" i="15"/>
  <c r="H13" i="15"/>
  <c r="J37" i="15"/>
  <c r="C49" i="15"/>
  <c r="J43" i="15"/>
  <c r="E13" i="15"/>
  <c r="H49" i="15"/>
  <c r="B11" i="16"/>
  <c r="I13" i="15"/>
  <c r="I8" i="16"/>
  <c r="B125" i="14"/>
  <c r="H125" i="14"/>
  <c r="F125" i="14"/>
  <c r="I125" i="14"/>
  <c r="C125" i="14"/>
  <c r="D125" i="14"/>
  <c r="E125" i="14"/>
  <c r="G125" i="14"/>
  <c r="J125" i="14"/>
  <c r="I36" i="16"/>
  <c r="E48" i="16"/>
  <c r="J48" i="16"/>
  <c r="F48" i="16"/>
  <c r="I48" i="16"/>
  <c r="G48" i="16"/>
  <c r="H48" i="16"/>
  <c r="D48" i="16"/>
  <c r="B48" i="16"/>
  <c r="C48" i="16"/>
  <c r="D33" i="15"/>
  <c r="I12" i="16"/>
  <c r="J42" i="16"/>
  <c r="E17" i="15"/>
  <c r="F23" i="15"/>
  <c r="J39" i="15"/>
  <c r="I44" i="15"/>
  <c r="D16" i="15"/>
  <c r="C32" i="15"/>
  <c r="C129" i="14"/>
  <c r="E129" i="14"/>
  <c r="F129" i="14"/>
  <c r="I129" i="14"/>
  <c r="G129" i="14"/>
  <c r="J129" i="14"/>
  <c r="D129" i="14"/>
  <c r="B129" i="14"/>
  <c r="H129" i="14"/>
  <c r="J35" i="15"/>
  <c r="D4" i="16"/>
  <c r="C43" i="15"/>
  <c r="D39" i="16"/>
  <c r="D44" i="15"/>
  <c r="B44" i="16"/>
  <c r="G18" i="16"/>
  <c r="H24" i="16"/>
  <c r="F14" i="15"/>
  <c r="J47" i="15"/>
  <c r="B49" i="15"/>
  <c r="G45" i="15"/>
  <c r="E9" i="16"/>
  <c r="C22" i="15"/>
  <c r="E38" i="16"/>
  <c r="C135" i="14"/>
  <c r="D135" i="14"/>
  <c r="E135" i="14"/>
  <c r="G135" i="14"/>
  <c r="H135" i="14"/>
  <c r="J135" i="14"/>
  <c r="I135" i="14"/>
  <c r="F135" i="14"/>
  <c r="B135" i="14"/>
  <c r="F46" i="15"/>
  <c r="F33" i="15"/>
  <c r="I34" i="16"/>
  <c r="F20" i="15"/>
  <c r="C42" i="16"/>
  <c r="H47" i="16"/>
  <c r="F41" i="15"/>
  <c r="E46" i="15"/>
  <c r="C48" i="15"/>
  <c r="I20" i="16"/>
  <c r="J36" i="15"/>
  <c r="C11" i="16"/>
  <c r="G13" i="15"/>
  <c r="D8" i="16"/>
  <c r="D36" i="16"/>
  <c r="D127" i="13"/>
  <c r="F127" i="13"/>
  <c r="H127" i="13"/>
  <c r="I127" i="13"/>
  <c r="J127" i="13"/>
  <c r="E127" i="13"/>
  <c r="C127" i="13"/>
  <c r="G127" i="13"/>
  <c r="B127" i="13"/>
  <c r="F33" i="16"/>
  <c r="B33" i="16"/>
  <c r="D111" i="2" s="1"/>
  <c r="I33" i="16"/>
  <c r="D33" i="16"/>
  <c r="J33" i="16"/>
  <c r="H33" i="16"/>
  <c r="E33" i="16"/>
  <c r="C33" i="16"/>
  <c r="G33" i="16"/>
  <c r="B12" i="16"/>
  <c r="H42" i="16"/>
  <c r="I13" i="16"/>
  <c r="E36" i="15"/>
  <c r="G23" i="15"/>
  <c r="G17" i="15"/>
  <c r="G49" i="16"/>
  <c r="I39" i="15"/>
  <c r="D6" i="16"/>
  <c r="J44" i="15"/>
  <c r="D32" i="15"/>
  <c r="D35" i="15"/>
  <c r="F49" i="16"/>
  <c r="E39" i="16"/>
  <c r="B44" i="15"/>
  <c r="G44" i="16"/>
  <c r="C35" i="15"/>
  <c r="I18" i="16"/>
  <c r="I38" i="16"/>
  <c r="I46" i="16"/>
  <c r="C47" i="15"/>
  <c r="J49" i="15"/>
  <c r="H122" i="13"/>
  <c r="B122" i="13"/>
  <c r="C122" i="13"/>
  <c r="F122" i="13"/>
  <c r="D122" i="13"/>
  <c r="I122" i="13"/>
  <c r="E122" i="13"/>
  <c r="G122" i="13"/>
  <c r="J122" i="13"/>
  <c r="G128" i="13"/>
  <c r="B128" i="13"/>
  <c r="D128" i="13"/>
  <c r="C128" i="13"/>
  <c r="E128" i="13"/>
  <c r="I128" i="13"/>
  <c r="J128" i="13"/>
  <c r="H128" i="13"/>
  <c r="F128" i="13"/>
  <c r="F3" i="16"/>
  <c r="J9" i="16"/>
  <c r="B22" i="15"/>
  <c r="B40" i="15"/>
  <c r="D42" i="15"/>
  <c r="I9" i="16"/>
  <c r="I46" i="15"/>
  <c r="H33" i="15"/>
  <c r="J48" i="15"/>
  <c r="E22" i="15"/>
  <c r="H34" i="16"/>
  <c r="H20" i="15"/>
  <c r="F8" i="16"/>
  <c r="G38" i="15"/>
  <c r="B37" i="15"/>
  <c r="E42" i="16"/>
  <c r="B41" i="15"/>
  <c r="H48" i="15"/>
  <c r="D20" i="16"/>
  <c r="B19" i="15"/>
  <c r="J17" i="16"/>
  <c r="C17" i="16"/>
  <c r="G17" i="16"/>
  <c r="H17" i="16"/>
  <c r="F17" i="16"/>
  <c r="E17" i="16"/>
  <c r="B17" i="16"/>
  <c r="J23" i="15"/>
  <c r="H22" i="16"/>
  <c r="F39" i="15"/>
  <c r="J6" i="16"/>
  <c r="F44" i="15"/>
  <c r="E32" i="15"/>
  <c r="B123" i="13"/>
  <c r="C123" i="13"/>
  <c r="D123" i="13"/>
  <c r="E123" i="13"/>
  <c r="F123" i="13"/>
  <c r="G123" i="13"/>
  <c r="H123" i="13"/>
  <c r="I123" i="13"/>
  <c r="J123" i="13"/>
  <c r="I35" i="15"/>
  <c r="G39" i="16"/>
  <c r="C44" i="15"/>
  <c r="D44" i="16"/>
  <c r="C18" i="16"/>
  <c r="F16" i="16"/>
  <c r="H46" i="16"/>
  <c r="H47" i="15"/>
  <c r="F49" i="15"/>
  <c r="C122" i="14"/>
  <c r="I122" i="14"/>
  <c r="H122" i="14"/>
  <c r="E122" i="14"/>
  <c r="J122" i="14"/>
  <c r="B122" i="14"/>
  <c r="D122" i="14"/>
  <c r="F122" i="14"/>
  <c r="G122" i="14"/>
  <c r="E45" i="15"/>
  <c r="H128" i="14"/>
  <c r="I128" i="14"/>
  <c r="J128" i="14"/>
  <c r="B128" i="14"/>
  <c r="C128" i="14"/>
  <c r="D128" i="14"/>
  <c r="G128" i="14"/>
  <c r="E128" i="14"/>
  <c r="F128" i="14"/>
  <c r="H25" i="15"/>
  <c r="G9" i="16"/>
  <c r="D41" i="15"/>
  <c r="H40" i="15"/>
  <c r="J32" i="15"/>
  <c r="B42" i="15"/>
  <c r="F36" i="15"/>
  <c r="F40" i="15"/>
  <c r="I121" i="13"/>
  <c r="B121" i="13"/>
  <c r="E121" i="13"/>
  <c r="F121" i="13"/>
  <c r="H121" i="13"/>
  <c r="J121" i="13"/>
  <c r="D121" i="13"/>
  <c r="G121" i="13"/>
  <c r="C121" i="13"/>
  <c r="B46" i="15"/>
  <c r="C119" i="13"/>
  <c r="D119" i="13"/>
  <c r="I119" i="13"/>
  <c r="B119" i="13"/>
  <c r="F119" i="13"/>
  <c r="E119" i="13"/>
  <c r="G119" i="13"/>
  <c r="H119" i="13"/>
  <c r="J119" i="13"/>
  <c r="D38" i="16"/>
  <c r="F17" i="15"/>
  <c r="I33" i="15"/>
  <c r="F48" i="15"/>
  <c r="C34" i="16"/>
  <c r="I20" i="15"/>
  <c r="C15" i="16"/>
  <c r="G15" i="16"/>
  <c r="F15" i="16"/>
  <c r="B15" i="16"/>
  <c r="D75" i="2" s="1"/>
  <c r="D15" i="16"/>
  <c r="I15" i="16"/>
  <c r="H15" i="16"/>
  <c r="E15" i="16"/>
  <c r="E38" i="15"/>
  <c r="D10" i="16"/>
  <c r="G20" i="16"/>
  <c r="H18" i="16"/>
  <c r="D36" i="15"/>
  <c r="H23" i="15"/>
  <c r="D39" i="15"/>
  <c r="H16" i="15"/>
  <c r="G40" i="15"/>
  <c r="I123" i="14"/>
  <c r="I29" i="15" s="1"/>
  <c r="H123" i="14"/>
  <c r="F123" i="14"/>
  <c r="B123" i="14"/>
  <c r="B29" i="15" s="1"/>
  <c r="D123" i="14"/>
  <c r="E123" i="14"/>
  <c r="E29" i="15" s="1"/>
  <c r="C123" i="14"/>
  <c r="J123" i="14"/>
  <c r="J29" i="15" s="1"/>
  <c r="G123" i="14"/>
  <c r="G29" i="15" s="1"/>
  <c r="H49" i="16"/>
  <c r="I39" i="16"/>
  <c r="G44" i="15"/>
  <c r="C44" i="16"/>
  <c r="B18" i="16"/>
  <c r="F46" i="16"/>
  <c r="H14" i="15"/>
  <c r="D47" i="15"/>
  <c r="J15" i="16"/>
  <c r="C9" i="16"/>
  <c r="D17" i="16"/>
  <c r="E40" i="15"/>
  <c r="D121" i="14"/>
  <c r="C121" i="14"/>
  <c r="E121" i="14"/>
  <c r="F121" i="14"/>
  <c r="G121" i="14"/>
  <c r="H121" i="14"/>
  <c r="J121" i="14"/>
  <c r="I121" i="14"/>
  <c r="B121" i="14"/>
  <c r="J46" i="15"/>
  <c r="F119" i="14"/>
  <c r="C119" i="14"/>
  <c r="D119" i="14"/>
  <c r="E119" i="14"/>
  <c r="J119" i="14"/>
  <c r="H119" i="14"/>
  <c r="G119" i="14"/>
  <c r="I119" i="14"/>
  <c r="B119" i="14"/>
  <c r="F38" i="16"/>
  <c r="C17" i="15"/>
  <c r="G33" i="15"/>
  <c r="D34" i="16"/>
  <c r="D528" i="2" s="1"/>
  <c r="B15" i="15"/>
  <c r="C38" i="15"/>
  <c r="H41" i="15"/>
  <c r="C20" i="16"/>
  <c r="I47" i="15"/>
  <c r="B6" i="16"/>
  <c r="C10" i="16"/>
  <c r="E11" i="16"/>
  <c r="B34" i="15"/>
  <c r="G8" i="16"/>
  <c r="C16" i="15"/>
  <c r="F12" i="16"/>
  <c r="C41" i="16"/>
  <c r="J42" i="15"/>
  <c r="D22" i="16"/>
  <c r="F6" i="16"/>
  <c r="J10" i="16"/>
  <c r="F32" i="15"/>
  <c r="C39" i="16"/>
  <c r="E44" i="15"/>
  <c r="D24" i="16"/>
  <c r="B46" i="16"/>
  <c r="B14" i="15"/>
  <c r="C14" i="15"/>
  <c r="F47" i="15"/>
  <c r="D115" i="14"/>
  <c r="F115" i="14"/>
  <c r="G115" i="14"/>
  <c r="C115" i="14"/>
  <c r="J115" i="14"/>
  <c r="H115" i="14"/>
  <c r="B115" i="14"/>
  <c r="E115" i="14"/>
  <c r="I115" i="14"/>
  <c r="J21" i="15"/>
  <c r="E4" i="16"/>
  <c r="B9" i="16"/>
  <c r="D63" i="2" s="1"/>
  <c r="I41" i="15"/>
  <c r="D5" i="16"/>
  <c r="G46" i="15"/>
  <c r="E40" i="16"/>
  <c r="J40" i="16"/>
  <c r="B40" i="16"/>
  <c r="D40" i="16"/>
  <c r="H40" i="16"/>
  <c r="I40" i="16"/>
  <c r="F40" i="16"/>
  <c r="C40" i="16"/>
  <c r="G40" i="16"/>
  <c r="H46" i="15"/>
  <c r="C38" i="16"/>
  <c r="J33" i="15"/>
  <c r="B34" i="16"/>
  <c r="C21" i="15"/>
  <c r="F38" i="15"/>
  <c r="I24" i="15"/>
  <c r="G38" i="16"/>
  <c r="G15" i="15"/>
  <c r="B48" i="15"/>
  <c r="E20" i="16"/>
  <c r="F18" i="16"/>
  <c r="C12" i="16"/>
  <c r="F42" i="15"/>
  <c r="C22" i="16"/>
  <c r="G6" i="16"/>
  <c r="H19" i="15"/>
  <c r="D23" i="15"/>
  <c r="C138" i="13"/>
  <c r="F138" i="13"/>
  <c r="G138" i="13"/>
  <c r="H138" i="13"/>
  <c r="I138" i="13"/>
  <c r="D138" i="13"/>
  <c r="E138" i="13"/>
  <c r="B138" i="13"/>
  <c r="J138" i="13"/>
  <c r="J36" i="16"/>
  <c r="D16" i="16"/>
  <c r="C16" i="16"/>
  <c r="I16" i="16"/>
  <c r="G16" i="16"/>
  <c r="E16" i="16"/>
  <c r="B16" i="16"/>
  <c r="J16" i="16"/>
  <c r="E12" i="16"/>
  <c r="G42" i="15"/>
  <c r="B117" i="13"/>
  <c r="D117" i="13"/>
  <c r="I117" i="13"/>
  <c r="J117" i="13"/>
  <c r="F117" i="13"/>
  <c r="H117" i="13"/>
  <c r="E117" i="13"/>
  <c r="G117" i="13"/>
  <c r="C117" i="13"/>
  <c r="I22" i="16"/>
  <c r="C6" i="16"/>
  <c r="E10" i="16"/>
  <c r="C40" i="15"/>
  <c r="B25" i="15"/>
  <c r="I116" i="13"/>
  <c r="J116" i="13"/>
  <c r="B116" i="13"/>
  <c r="C116" i="13"/>
  <c r="D116" i="13"/>
  <c r="F116" i="13"/>
  <c r="H116" i="13"/>
  <c r="E116" i="13"/>
  <c r="G116" i="13"/>
  <c r="I3" i="16"/>
  <c r="C24" i="16"/>
  <c r="F34" i="16"/>
  <c r="E46" i="16"/>
  <c r="C14" i="16"/>
  <c r="J14" i="16"/>
  <c r="I14" i="16"/>
  <c r="G14" i="16"/>
  <c r="D14" i="16"/>
  <c r="F14" i="16"/>
  <c r="B14" i="16"/>
  <c r="H14" i="16"/>
  <c r="E14" i="16"/>
  <c r="D115" i="13"/>
  <c r="C115" i="13"/>
  <c r="G115" i="13"/>
  <c r="H115" i="13"/>
  <c r="I115" i="13"/>
  <c r="J115" i="13"/>
  <c r="B115" i="13"/>
  <c r="F115" i="13"/>
  <c r="E115" i="13"/>
  <c r="I21" i="15"/>
  <c r="C4" i="16"/>
  <c r="F9" i="16"/>
  <c r="E41" i="15"/>
  <c r="C5" i="16"/>
  <c r="B141" i="13"/>
  <c r="C141" i="13"/>
  <c r="H141" i="13"/>
  <c r="I141" i="13"/>
  <c r="J141" i="13"/>
  <c r="E141" i="13"/>
  <c r="F141" i="13"/>
  <c r="D141" i="13"/>
  <c r="G141" i="13"/>
  <c r="G114" i="13"/>
  <c r="G26" i="16" s="1"/>
  <c r="E114" i="13"/>
  <c r="E26" i="16" s="1"/>
  <c r="F114" i="13"/>
  <c r="D114" i="13"/>
  <c r="C114" i="13"/>
  <c r="I114" i="13"/>
  <c r="J114" i="13"/>
  <c r="J26" i="16" s="1"/>
  <c r="B114" i="13"/>
  <c r="H114" i="13"/>
  <c r="H18" i="15"/>
  <c r="B38" i="16"/>
  <c r="E34" i="16"/>
  <c r="C131" i="13"/>
  <c r="D131" i="13"/>
  <c r="H131" i="13"/>
  <c r="G131" i="13"/>
  <c r="F131" i="13"/>
  <c r="E131" i="13"/>
  <c r="J131" i="13"/>
  <c r="I131" i="13"/>
  <c r="B131" i="13"/>
  <c r="G21" i="15"/>
  <c r="F24" i="15"/>
  <c r="I38" i="15"/>
  <c r="B32" i="15"/>
  <c r="I15" i="15"/>
  <c r="B20" i="16"/>
  <c r="D13" i="15"/>
  <c r="B23" i="15"/>
  <c r="H138" i="14"/>
  <c r="B138" i="14"/>
  <c r="F138" i="14"/>
  <c r="J138" i="14"/>
  <c r="D138" i="14"/>
  <c r="G138" i="14"/>
  <c r="E138" i="14"/>
  <c r="I138" i="14"/>
  <c r="C138" i="14"/>
  <c r="B36" i="16"/>
  <c r="E19" i="16"/>
  <c r="H42" i="15"/>
  <c r="G117" i="14"/>
  <c r="G27" i="15" s="1"/>
  <c r="I117" i="14"/>
  <c r="I27" i="15" s="1"/>
  <c r="E117" i="14"/>
  <c r="J117" i="14"/>
  <c r="J27" i="15" s="1"/>
  <c r="D117" i="14"/>
  <c r="D27" i="15" s="1"/>
  <c r="F117" i="14"/>
  <c r="F27" i="15" s="1"/>
  <c r="B117" i="14"/>
  <c r="B27" i="15" s="1"/>
  <c r="H117" i="14"/>
  <c r="H27" i="15" s="1"/>
  <c r="C117" i="14"/>
  <c r="C27" i="15" s="1"/>
  <c r="E22" i="16"/>
  <c r="H10" i="16"/>
  <c r="D40" i="15"/>
  <c r="G32" i="15"/>
  <c r="D48" i="15"/>
  <c r="F116" i="14"/>
  <c r="C116" i="14"/>
  <c r="E116" i="14"/>
  <c r="G116" i="14"/>
  <c r="H116" i="14"/>
  <c r="I116" i="14"/>
  <c r="J116" i="14"/>
  <c r="D116" i="14"/>
  <c r="B116" i="14"/>
  <c r="J18" i="15"/>
  <c r="J24" i="16"/>
  <c r="H16" i="16"/>
  <c r="C46" i="16"/>
  <c r="I44" i="16"/>
  <c r="E139" i="13"/>
  <c r="D139" i="13"/>
  <c r="F139" i="13"/>
  <c r="G139" i="13"/>
  <c r="H139" i="13"/>
  <c r="I139" i="13"/>
  <c r="J139" i="13"/>
  <c r="C139" i="13"/>
  <c r="B139" i="13"/>
  <c r="H21" i="15"/>
  <c r="J4" i="16"/>
  <c r="D9" i="16"/>
  <c r="H140" i="14"/>
  <c r="F140" i="14"/>
  <c r="G140" i="14"/>
  <c r="I140" i="14"/>
  <c r="B140" i="14"/>
  <c r="D140" i="14"/>
  <c r="C140" i="14"/>
  <c r="E140" i="14"/>
  <c r="J140" i="14"/>
  <c r="I25" i="15"/>
  <c r="J5" i="16"/>
  <c r="E35" i="16"/>
  <c r="B35" i="16"/>
  <c r="F35" i="16"/>
  <c r="G35" i="16"/>
  <c r="D35" i="16"/>
  <c r="C35" i="16"/>
  <c r="I35" i="16"/>
  <c r="H35" i="16"/>
  <c r="J35" i="16"/>
  <c r="D141" i="14"/>
  <c r="E141" i="14"/>
  <c r="F141" i="14"/>
  <c r="H141" i="14"/>
  <c r="J141" i="14"/>
  <c r="C141" i="14"/>
  <c r="G141" i="14"/>
  <c r="I141" i="14"/>
  <c r="B141" i="14"/>
  <c r="I114" i="14"/>
  <c r="J114" i="14"/>
  <c r="G114" i="14"/>
  <c r="D114" i="14"/>
  <c r="F114" i="14"/>
  <c r="C114" i="14"/>
  <c r="H114" i="14"/>
  <c r="B114" i="14"/>
  <c r="E114" i="14"/>
  <c r="E26" i="15" s="1"/>
  <c r="G18" i="15"/>
  <c r="J38" i="16"/>
  <c r="H38" i="15"/>
  <c r="D22" i="15"/>
  <c r="J34" i="16"/>
  <c r="J131" i="14"/>
  <c r="D131" i="14"/>
  <c r="H131" i="14"/>
  <c r="B131" i="14"/>
  <c r="E131" i="14"/>
  <c r="G131" i="14"/>
  <c r="F131" i="14"/>
  <c r="I131" i="14"/>
  <c r="C131" i="14"/>
  <c r="B21" i="16"/>
  <c r="D87" i="2" s="1"/>
  <c r="E21" i="16"/>
  <c r="J21" i="16"/>
  <c r="F21" i="16"/>
  <c r="I21" i="16"/>
  <c r="D21" i="16"/>
  <c r="H21" i="16"/>
  <c r="C21" i="16"/>
  <c r="G24" i="15"/>
  <c r="D38" i="15"/>
  <c r="E32" i="16"/>
  <c r="H32" i="16"/>
  <c r="G32" i="16"/>
  <c r="B32" i="16"/>
  <c r="D32" i="16"/>
  <c r="I32" i="16"/>
  <c r="C32" i="16"/>
  <c r="F32" i="16"/>
  <c r="J32" i="16"/>
  <c r="H15" i="15"/>
  <c r="E48" i="15"/>
  <c r="E20" i="15"/>
  <c r="E23" i="15"/>
  <c r="E25" i="16"/>
  <c r="E36" i="16"/>
  <c r="I42" i="15"/>
  <c r="G22" i="16"/>
  <c r="H39" i="15"/>
  <c r="B10" i="16"/>
  <c r="J40" i="15"/>
  <c r="D25" i="15"/>
  <c r="E3" i="16"/>
  <c r="E24" i="16"/>
  <c r="D46" i="16"/>
  <c r="B139" i="14"/>
  <c r="C139" i="14"/>
  <c r="D139" i="14"/>
  <c r="G139" i="14"/>
  <c r="I139" i="14"/>
  <c r="E139" i="14"/>
  <c r="J139" i="14"/>
  <c r="F139" i="14"/>
  <c r="H139" i="14"/>
  <c r="C3" i="16"/>
  <c r="F133" i="13"/>
  <c r="G133" i="13"/>
  <c r="H133" i="13"/>
  <c r="I133" i="13"/>
  <c r="D133" i="13"/>
  <c r="B133" i="13"/>
  <c r="C133" i="13"/>
  <c r="E133" i="13"/>
  <c r="J133" i="13"/>
  <c r="I45" i="15"/>
  <c r="F21" i="15"/>
  <c r="I4" i="16"/>
  <c r="G22" i="15"/>
  <c r="I140" i="13"/>
  <c r="J140" i="13"/>
  <c r="B140" i="13"/>
  <c r="E140" i="13"/>
  <c r="H140" i="13"/>
  <c r="D140" i="13"/>
  <c r="G140" i="13"/>
  <c r="C140" i="13"/>
  <c r="F140" i="13"/>
  <c r="J18" i="16"/>
  <c r="I5" i="16"/>
  <c r="B35" i="15"/>
  <c r="I18" i="15"/>
  <c r="H38" i="16"/>
  <c r="G34" i="16"/>
  <c r="D24" i="15"/>
  <c r="B38" i="15"/>
  <c r="I42" i="16"/>
  <c r="F15" i="15"/>
  <c r="G36" i="15"/>
  <c r="F5" i="16"/>
  <c r="B43" i="15"/>
  <c r="G47" i="15"/>
  <c r="H12" i="16"/>
  <c r="I25" i="16"/>
  <c r="F11" i="16"/>
  <c r="E34" i="15"/>
  <c r="J23" i="16"/>
  <c r="I23" i="16"/>
  <c r="B23" i="16"/>
  <c r="D23" i="16"/>
  <c r="H23" i="16"/>
  <c r="F23" i="16"/>
  <c r="G23" i="16"/>
  <c r="C23" i="16"/>
  <c r="E23" i="16"/>
  <c r="C130" i="13"/>
  <c r="D130" i="13"/>
  <c r="E130" i="13"/>
  <c r="F130" i="13"/>
  <c r="G130" i="13"/>
  <c r="I130" i="13"/>
  <c r="H130" i="13"/>
  <c r="J130" i="13"/>
  <c r="B130" i="13"/>
  <c r="H36" i="16"/>
  <c r="C42" i="15"/>
  <c r="J22" i="16"/>
  <c r="G39" i="15"/>
  <c r="F10" i="16"/>
  <c r="I40" i="15"/>
  <c r="G137" i="13"/>
  <c r="B137" i="13"/>
  <c r="D137" i="13"/>
  <c r="D31" i="16" s="1"/>
  <c r="E137" i="13"/>
  <c r="F137" i="13"/>
  <c r="I137" i="13"/>
  <c r="J137" i="13"/>
  <c r="H137" i="13"/>
  <c r="C137" i="13"/>
  <c r="F35" i="15"/>
  <c r="F39" i="16"/>
  <c r="F18" i="15"/>
  <c r="J44" i="16"/>
  <c r="B24" i="16"/>
  <c r="J46" i="16"/>
  <c r="E42" i="15"/>
  <c r="G3" i="16"/>
  <c r="C133" i="14"/>
  <c r="E133" i="14"/>
  <c r="J133" i="14"/>
  <c r="F133" i="14"/>
  <c r="H133" i="14"/>
  <c r="B133" i="14"/>
  <c r="G133" i="14"/>
  <c r="D133" i="14"/>
  <c r="I133" i="14"/>
  <c r="J45" i="15"/>
  <c r="D21" i="15"/>
  <c r="G4" i="16"/>
  <c r="J22" i="15"/>
  <c r="H26" i="16"/>
  <c r="G41" i="15"/>
  <c r="H9" i="16"/>
  <c r="J132" i="13"/>
  <c r="B132" i="13"/>
  <c r="C132" i="13"/>
  <c r="D132" i="13"/>
  <c r="E132" i="13"/>
  <c r="F132" i="13"/>
  <c r="G132" i="13"/>
  <c r="H132" i="13"/>
  <c r="I132" i="13"/>
  <c r="E18" i="15"/>
  <c r="J17" i="15"/>
  <c r="E47" i="15"/>
  <c r="G20" i="15"/>
  <c r="C24" i="15"/>
  <c r="J38" i="15"/>
  <c r="G42" i="16"/>
  <c r="E15" i="15"/>
  <c r="C36" i="15"/>
  <c r="E24" i="15"/>
  <c r="H5" i="16"/>
  <c r="C8" i="16"/>
  <c r="D11" i="16"/>
  <c r="C34" i="15"/>
  <c r="B20" i="15"/>
  <c r="I34" i="15"/>
  <c r="E8" i="16"/>
  <c r="C130" i="14"/>
  <c r="J130" i="14"/>
  <c r="B130" i="14"/>
  <c r="D130" i="14"/>
  <c r="E130" i="14"/>
  <c r="F130" i="14"/>
  <c r="G130" i="14"/>
  <c r="I130" i="14"/>
  <c r="H130" i="14"/>
  <c r="C36" i="16"/>
  <c r="D12" i="16"/>
  <c r="I23" i="15"/>
  <c r="B22" i="16"/>
  <c r="C39" i="15"/>
  <c r="I10" i="16"/>
  <c r="J16" i="15"/>
  <c r="H137" i="14"/>
  <c r="E137" i="14"/>
  <c r="G137" i="14"/>
  <c r="D137" i="14"/>
  <c r="F137" i="14"/>
  <c r="C137" i="14"/>
  <c r="I137" i="14"/>
  <c r="J137" i="14"/>
  <c r="B137" i="14"/>
  <c r="B31" i="15" s="1"/>
  <c r="G35" i="15"/>
  <c r="J39" i="16"/>
  <c r="F44" i="16"/>
  <c r="F24" i="16"/>
  <c r="G46" i="16"/>
  <c r="H3" i="16"/>
  <c r="G45" i="16"/>
  <c r="B45" i="16"/>
  <c r="D135" i="2" s="1"/>
  <c r="I45" i="16"/>
  <c r="E45" i="16"/>
  <c r="D45" i="16"/>
  <c r="H45" i="16"/>
  <c r="J45" i="16"/>
  <c r="F45" i="16"/>
  <c r="C45" i="16"/>
  <c r="D3" i="16"/>
  <c r="H45" i="15"/>
  <c r="B21" i="15"/>
  <c r="H4" i="16"/>
  <c r="H22" i="15"/>
  <c r="H32" i="15"/>
  <c r="G21" i="16"/>
  <c r="J14" i="15"/>
  <c r="J41" i="15"/>
  <c r="B132" i="14"/>
  <c r="H132" i="14"/>
  <c r="J132" i="14"/>
  <c r="G132" i="14"/>
  <c r="I132" i="14"/>
  <c r="F132" i="14"/>
  <c r="C132" i="14"/>
  <c r="E132" i="14"/>
  <c r="D132" i="14"/>
  <c r="D18" i="15"/>
  <c r="I17" i="15"/>
  <c r="D47" i="16"/>
  <c r="E47" i="16"/>
  <c r="J47" i="16"/>
  <c r="B47" i="16"/>
  <c r="C47" i="16"/>
  <c r="I47" i="16"/>
  <c r="F47" i="16"/>
  <c r="G47" i="16"/>
  <c r="G120" i="13"/>
  <c r="J120" i="13"/>
  <c r="I120" i="13"/>
  <c r="H120" i="13"/>
  <c r="D120" i="13"/>
  <c r="E120" i="13"/>
  <c r="F120" i="13"/>
  <c r="F28" i="16" s="1"/>
  <c r="C120" i="13"/>
  <c r="B120" i="13"/>
  <c r="C20" i="15"/>
  <c r="F37" i="15"/>
  <c r="H24" i="15"/>
  <c r="F42" i="16"/>
  <c r="D15" i="15"/>
  <c r="I36" i="15"/>
  <c r="B5" i="16"/>
  <c r="F20" i="16"/>
  <c r="E6" i="16"/>
  <c r="J19" i="15"/>
  <c r="B47" i="15"/>
  <c r="H118" i="14"/>
  <c r="C118" i="14"/>
  <c r="E118" i="14"/>
  <c r="F118" i="14"/>
  <c r="G118" i="14"/>
  <c r="I118" i="14"/>
  <c r="D118" i="14"/>
  <c r="J118" i="14"/>
  <c r="B118" i="14"/>
  <c r="D19" i="15"/>
  <c r="J11" i="16"/>
  <c r="G34" i="15"/>
  <c r="H8" i="16"/>
  <c r="G36" i="16"/>
  <c r="B33" i="15"/>
  <c r="G12" i="16"/>
  <c r="F22" i="16"/>
  <c r="E39" i="15"/>
  <c r="G10" i="16"/>
  <c r="F16" i="15"/>
  <c r="H35" i="15"/>
  <c r="B39" i="16"/>
  <c r="D123" i="2" s="1"/>
  <c r="H44" i="16"/>
  <c r="E18" i="16"/>
  <c r="G24" i="16"/>
  <c r="B45" i="15"/>
  <c r="D126" i="13"/>
  <c r="I126" i="13"/>
  <c r="J126" i="13"/>
  <c r="B126" i="13"/>
  <c r="C126" i="13"/>
  <c r="F126" i="13"/>
  <c r="H126" i="13"/>
  <c r="E126" i="13"/>
  <c r="G126" i="13"/>
  <c r="C45" i="15"/>
  <c r="E134" i="13"/>
  <c r="J134" i="13"/>
  <c r="B134" i="13"/>
  <c r="C134" i="13"/>
  <c r="D134" i="13"/>
  <c r="G134" i="13"/>
  <c r="I134" i="13"/>
  <c r="F134" i="13"/>
  <c r="H134" i="13"/>
  <c r="E21" i="15"/>
  <c r="F4" i="16"/>
  <c r="B3" i="16"/>
  <c r="D51" i="2" s="1"/>
  <c r="B17" i="15"/>
  <c r="F22" i="15"/>
  <c r="I14" i="15"/>
  <c r="B36" i="15"/>
  <c r="G41" i="16"/>
  <c r="E41" i="16"/>
  <c r="H41" i="16"/>
  <c r="D41" i="16"/>
  <c r="J41" i="16"/>
  <c r="F41" i="16"/>
  <c r="B41" i="16"/>
  <c r="I41" i="16"/>
  <c r="H6" i="16"/>
  <c r="C18" i="15"/>
  <c r="H17" i="15"/>
  <c r="A27" i="16"/>
  <c r="E27" i="15"/>
  <c r="B120" i="14"/>
  <c r="H120" i="14"/>
  <c r="J120" i="14"/>
  <c r="E120" i="14"/>
  <c r="F120" i="14"/>
  <c r="G120" i="14"/>
  <c r="C120" i="14"/>
  <c r="I120" i="14"/>
  <c r="D120" i="14"/>
  <c r="D20" i="15"/>
  <c r="J24" i="15"/>
  <c r="E37" i="15"/>
  <c r="D42" i="16"/>
  <c r="C41" i="15"/>
  <c r="J15" i="15"/>
  <c r="H36" i="15"/>
  <c r="G5" i="16"/>
  <c r="H20" i="16"/>
  <c r="I6" i="16"/>
  <c r="C46" i="15"/>
  <c r="C19" i="15"/>
  <c r="G11" i="16"/>
  <c r="H34" i="15"/>
  <c r="J34" i="15"/>
  <c r="J8" i="16"/>
  <c r="D125" i="13"/>
  <c r="G125" i="13"/>
  <c r="I125" i="13"/>
  <c r="I29" i="16" s="1"/>
  <c r="C125" i="13"/>
  <c r="C29" i="16" s="1"/>
  <c r="B125" i="13"/>
  <c r="B29" i="16" s="1"/>
  <c r="E125" i="13"/>
  <c r="F125" i="13"/>
  <c r="F29" i="16" s="1"/>
  <c r="J125" i="13"/>
  <c r="J29" i="16" s="1"/>
  <c r="H125" i="13"/>
  <c r="F36" i="16"/>
  <c r="G48" i="15"/>
  <c r="C33" i="15"/>
  <c r="J12" i="16"/>
  <c r="C23" i="15"/>
  <c r="B28" i="16"/>
  <c r="B39" i="15"/>
  <c r="E16" i="15"/>
  <c r="I32" i="15"/>
  <c r="C129" i="13"/>
  <c r="F129" i="13"/>
  <c r="I129" i="13"/>
  <c r="J129" i="13"/>
  <c r="G129" i="13"/>
  <c r="H129" i="13"/>
  <c r="D129" i="13"/>
  <c r="E129" i="13"/>
  <c r="B129" i="13"/>
  <c r="E35" i="15"/>
  <c r="B16" i="15"/>
  <c r="H39" i="16"/>
  <c r="H44" i="15"/>
  <c r="E44" i="16"/>
  <c r="D18" i="16"/>
  <c r="I24" i="16"/>
  <c r="A30" i="16"/>
  <c r="I17" i="16"/>
  <c r="F45" i="15"/>
  <c r="E14" i="15"/>
  <c r="D49" i="15"/>
  <c r="D126" i="14"/>
  <c r="G126" i="14"/>
  <c r="J126" i="14"/>
  <c r="B126" i="14"/>
  <c r="F126" i="14"/>
  <c r="E126" i="14"/>
  <c r="C126" i="14"/>
  <c r="I126" i="14"/>
  <c r="H126" i="14"/>
  <c r="D45" i="15"/>
  <c r="E134" i="14"/>
  <c r="C134" i="14"/>
  <c r="G134" i="14"/>
  <c r="H134" i="14"/>
  <c r="I134" i="14"/>
  <c r="B134" i="14"/>
  <c r="F134" i="14"/>
  <c r="D134" i="14"/>
  <c r="J134" i="14"/>
  <c r="B4" i="16"/>
  <c r="J3" i="16"/>
  <c r="I22" i="15"/>
  <c r="G14" i="15"/>
  <c r="B135" i="13"/>
  <c r="C135" i="13"/>
  <c r="D135" i="13"/>
  <c r="E135" i="13"/>
  <c r="F135" i="13"/>
  <c r="G135" i="13"/>
  <c r="I135" i="13"/>
  <c r="H135" i="13"/>
  <c r="J135" i="13"/>
  <c r="D46" i="15"/>
  <c r="B18" i="15"/>
  <c r="D7" i="16"/>
  <c r="D14" i="15"/>
  <c r="D17" i="15"/>
  <c r="E33" i="15"/>
  <c r="I48" i="15"/>
  <c r="J20" i="15"/>
  <c r="B42" i="16"/>
  <c r="C15" i="15"/>
  <c r="E5" i="16"/>
  <c r="J20" i="16"/>
  <c r="B24" i="15"/>
  <c r="E5" i="15"/>
  <c r="F8" i="15"/>
  <c r="C10" i="15"/>
  <c r="D12" i="15"/>
  <c r="C6" i="15"/>
  <c r="F10" i="15"/>
  <c r="D10" i="15"/>
  <c r="G9" i="15"/>
  <c r="G8" i="15"/>
  <c r="H9" i="15"/>
  <c r="E8" i="15"/>
  <c r="F3" i="15"/>
  <c r="C8" i="15"/>
  <c r="G3" i="15"/>
  <c r="I9" i="15"/>
  <c r="I7" i="15"/>
  <c r="I10" i="15"/>
  <c r="H5" i="15"/>
  <c r="F12" i="15"/>
  <c r="F6" i="15"/>
  <c r="B6" i="15"/>
  <c r="H3" i="15"/>
  <c r="J9" i="15"/>
  <c r="D5" i="15"/>
  <c r="B3" i="15"/>
  <c r="D9" i="15"/>
  <c r="H10" i="15"/>
  <c r="J3" i="15"/>
  <c r="B9" i="15"/>
  <c r="F5" i="15"/>
  <c r="J5" i="15"/>
  <c r="D6" i="15"/>
  <c r="J10" i="15"/>
  <c r="F9" i="15"/>
  <c r="C5" i="15"/>
  <c r="I5" i="15"/>
  <c r="E10" i="15"/>
  <c r="B5" i="15"/>
  <c r="G10" i="15"/>
  <c r="C12" i="15"/>
  <c r="G12" i="15"/>
  <c r="E4" i="15"/>
  <c r="E12" i="15"/>
  <c r="C3" i="15"/>
  <c r="I8" i="15"/>
  <c r="E6" i="15"/>
  <c r="J6" i="15"/>
  <c r="B10" i="15"/>
  <c r="H7" i="15"/>
  <c r="D8" i="15"/>
  <c r="H4" i="15"/>
  <c r="J12" i="15"/>
  <c r="G11" i="15"/>
  <c r="J4" i="15"/>
  <c r="J7" i="15"/>
  <c r="C4" i="15"/>
  <c r="I6" i="15"/>
  <c r="B11" i="15"/>
  <c r="I3" i="15"/>
  <c r="E9" i="15"/>
  <c r="G6" i="15"/>
  <c r="I12" i="15"/>
  <c r="G4" i="15"/>
  <c r="D3" i="15"/>
  <c r="G5" i="15"/>
  <c r="H8" i="15"/>
  <c r="E3" i="15"/>
  <c r="B12" i="15"/>
  <c r="D7" i="15"/>
  <c r="B7" i="15"/>
  <c r="F4" i="15"/>
  <c r="G7" i="15"/>
  <c r="J8" i="15"/>
  <c r="F11" i="15"/>
  <c r="C9" i="15"/>
  <c r="D11" i="15"/>
  <c r="D4" i="15"/>
  <c r="J11" i="15"/>
  <c r="H11" i="15"/>
  <c r="C7" i="15"/>
  <c r="E11" i="15"/>
  <c r="I4" i="15"/>
  <c r="C11" i="15"/>
  <c r="B8" i="15"/>
  <c r="F7" i="15"/>
  <c r="I11" i="15"/>
  <c r="H12" i="15"/>
  <c r="H6" i="15"/>
  <c r="B4" i="15"/>
  <c r="E7" i="15"/>
  <c r="H2" i="13"/>
  <c r="I2" i="13"/>
  <c r="G2" i="13"/>
  <c r="E2" i="13"/>
  <c r="B2" i="13"/>
  <c r="D2" i="13"/>
  <c r="C2" i="13"/>
  <c r="J2" i="13"/>
  <c r="F2" i="13"/>
  <c r="G2" i="14"/>
  <c r="J2" i="14"/>
  <c r="I2" i="14"/>
  <c r="H2" i="14"/>
  <c r="F2" i="14"/>
  <c r="E2" i="14"/>
  <c r="D2" i="14"/>
  <c r="B2" i="14"/>
  <c r="C2" i="14"/>
  <c r="A2" i="16"/>
  <c r="C1382" i="2"/>
  <c r="C1223" i="2"/>
  <c r="C1124" i="2"/>
  <c r="C1298" i="2"/>
  <c r="C1064" i="2"/>
  <c r="C1151" i="2"/>
  <c r="C1295" i="2"/>
  <c r="C1068" i="2"/>
  <c r="C1341" i="2"/>
  <c r="C1042" i="2"/>
  <c r="C1329" i="2"/>
  <c r="C1236" i="2"/>
  <c r="C1423" i="2"/>
  <c r="C1165" i="2"/>
  <c r="C1389" i="2"/>
  <c r="C1392" i="2"/>
  <c r="C1363" i="2"/>
  <c r="C1388" i="2"/>
  <c r="C1413" i="2"/>
  <c r="C1104" i="2"/>
  <c r="C1188" i="2"/>
  <c r="C1105" i="2"/>
  <c r="C1343" i="2"/>
  <c r="C1057" i="2"/>
  <c r="C1141" i="2"/>
  <c r="C1365" i="2"/>
  <c r="C1448" i="2"/>
  <c r="C1106" i="2"/>
  <c r="C1208" i="2"/>
  <c r="C1454" i="2"/>
  <c r="C1172" i="2"/>
  <c r="C1118" i="2"/>
  <c r="C1364" i="2"/>
  <c r="C1427" i="2"/>
  <c r="C1128" i="2"/>
  <c r="C1391" i="2"/>
  <c r="C1293" i="2"/>
  <c r="C1134" i="2"/>
  <c r="C1370" i="2"/>
  <c r="C1182" i="2"/>
  <c r="C1173" i="2"/>
  <c r="C1194" i="2"/>
  <c r="C1116" i="2"/>
  <c r="C1055" i="2"/>
  <c r="C1379" i="2"/>
  <c r="C1069" i="2"/>
  <c r="C1225" i="2"/>
  <c r="C1316" i="2"/>
  <c r="C1091" i="2"/>
  <c r="C1045" i="2"/>
  <c r="C1112" i="2"/>
  <c r="C1149" i="2"/>
  <c r="C1233" i="2"/>
  <c r="C1439" i="2"/>
  <c r="C1197" i="2"/>
  <c r="C1202" i="2"/>
  <c r="C1221" i="2"/>
  <c r="C1310" i="2"/>
  <c r="C1103" i="2"/>
  <c r="C1195" i="2"/>
  <c r="C1160" i="2"/>
  <c r="C1187" i="2"/>
  <c r="C1080" i="2"/>
  <c r="C1164" i="2"/>
  <c r="C1292" i="2"/>
  <c r="C1093" i="2"/>
  <c r="C1203" i="2"/>
  <c r="C1355" i="2"/>
  <c r="C1317" i="2"/>
  <c r="C1065" i="2"/>
  <c r="C1269" i="2"/>
  <c r="C1281" i="2"/>
  <c r="C1327" i="2"/>
  <c r="C1224" i="2"/>
  <c r="C1283" i="2"/>
  <c r="C1153" i="2"/>
  <c r="C1237" i="2"/>
  <c r="C1452" i="2"/>
  <c r="C1367" i="2"/>
  <c r="C1315" i="2"/>
  <c r="C1077" i="2"/>
  <c r="C1161" i="2"/>
  <c r="C1267" i="2"/>
  <c r="C1079" i="2"/>
  <c r="C1418" i="2"/>
  <c r="C1110" i="2"/>
  <c r="C1199" i="2"/>
  <c r="C1094" i="2"/>
  <c r="C1185" i="2"/>
  <c r="C1235" i="2"/>
  <c r="C1406" i="2"/>
  <c r="C1286" i="2"/>
  <c r="C1249" i="2"/>
  <c r="C1271" i="2"/>
  <c r="C1387" i="2"/>
  <c r="C1412" i="2"/>
  <c r="C1070" i="2"/>
  <c r="C1082" i="2"/>
  <c r="C1201" i="2"/>
  <c r="C1344" i="2"/>
  <c r="C1218" i="2"/>
  <c r="C1178" i="2"/>
  <c r="C1076" i="2"/>
  <c r="C1376" i="2"/>
  <c r="C1140" i="2"/>
  <c r="C1229" i="2"/>
  <c r="C1086" i="2"/>
  <c r="C1404" i="2"/>
  <c r="C1351" i="2"/>
  <c r="C1089" i="2"/>
  <c r="C1245" i="2"/>
  <c r="C1227" i="2"/>
  <c r="C1268" i="2"/>
  <c r="C1209" i="2"/>
  <c r="C1115" i="2"/>
  <c r="C1127" i="2"/>
  <c r="C1322" i="2"/>
  <c r="C1211" i="2"/>
  <c r="C1125" i="2"/>
  <c r="C1130" i="2"/>
  <c r="C1356" i="2"/>
  <c r="C1050" i="2"/>
  <c r="C1098" i="2"/>
  <c r="C1451" i="2"/>
  <c r="C1212" i="2"/>
  <c r="C1056" i="2"/>
  <c r="C1046" i="2"/>
  <c r="C1334" i="2"/>
  <c r="C1154" i="2"/>
  <c r="C1228" i="2"/>
  <c r="C1043" i="2"/>
  <c r="C1058" i="2"/>
  <c r="C1189" i="2"/>
  <c r="C1175" i="2"/>
  <c r="C1220" i="2"/>
  <c r="C1296" i="2"/>
  <c r="C1101" i="2"/>
  <c r="C1200" i="2"/>
  <c r="C1247" i="2"/>
  <c r="C1442" i="2"/>
  <c r="C1394" i="2"/>
  <c r="C1146" i="2"/>
  <c r="C1328" i="2"/>
  <c r="C1053" i="2"/>
  <c r="C1214" i="2"/>
  <c r="C1226" i="2"/>
  <c r="C1206" i="2"/>
  <c r="C1113" i="2"/>
  <c r="C1305" i="2"/>
  <c r="C1415" i="2"/>
  <c r="C1158" i="2"/>
  <c r="C1339" i="2"/>
  <c r="C1163" i="2"/>
  <c r="C1129" i="2"/>
  <c r="C1092" i="2"/>
  <c r="C1248" i="2"/>
  <c r="C1358" i="2"/>
  <c r="C1291" i="2"/>
  <c r="C1067" i="2"/>
  <c r="C1190" i="2"/>
  <c r="C1274" i="2"/>
  <c r="C1262" i="2"/>
  <c r="C1331" i="2"/>
  <c r="C1167" i="2"/>
  <c r="C1074" i="2"/>
  <c r="C1238" i="2"/>
  <c r="C1152" i="2"/>
  <c r="C1430" i="2"/>
  <c r="C1081" i="2"/>
  <c r="C1044" i="2"/>
  <c r="C1260" i="2"/>
  <c r="C1307" i="2"/>
  <c r="C1308" i="2"/>
  <c r="C1137" i="2"/>
  <c r="C1142" i="2"/>
  <c r="C1340" i="2"/>
  <c r="C1259" i="2"/>
  <c r="C1192" i="2"/>
  <c r="C1241" i="2"/>
  <c r="C1170" i="2"/>
  <c r="C1377" i="2"/>
  <c r="C1122" i="2"/>
  <c r="C1176" i="2"/>
  <c r="C1177" i="2"/>
  <c r="C1319" i="2"/>
  <c r="C1117" i="2"/>
  <c r="C1213" i="2"/>
  <c r="C1230" i="2"/>
  <c r="C1166" i="2"/>
  <c r="C1217" i="2"/>
  <c r="D141" i="2" l="1"/>
  <c r="D38" i="2"/>
  <c r="D18" i="2"/>
  <c r="D93" i="2"/>
  <c r="D112" i="2"/>
  <c r="D113" i="2"/>
  <c r="D114" i="2"/>
  <c r="D115" i="2"/>
  <c r="D116" i="2"/>
  <c r="D159" i="2"/>
  <c r="D191" i="2"/>
  <c r="D133" i="2"/>
  <c r="D36" i="2"/>
  <c r="D175" i="2"/>
  <c r="D21" i="2"/>
  <c r="D153" i="2"/>
  <c r="D169" i="2"/>
  <c r="D185" i="2"/>
  <c r="D97" i="2"/>
  <c r="D16" i="2"/>
  <c r="D85" i="2"/>
  <c r="D167" i="2"/>
  <c r="D151" i="2"/>
  <c r="D183" i="2"/>
  <c r="D6" i="2"/>
  <c r="D179" i="2"/>
  <c r="D61" i="2"/>
  <c r="D147" i="2"/>
  <c r="D163" i="2"/>
  <c r="D23" i="2"/>
  <c r="D105" i="2"/>
  <c r="D33" i="2"/>
  <c r="D129" i="2"/>
  <c r="D201" i="2"/>
  <c r="D96" i="2"/>
  <c r="D184" i="2"/>
  <c r="D45" i="2"/>
  <c r="D95" i="2"/>
  <c r="D152" i="2"/>
  <c r="D94" i="2"/>
  <c r="D20" i="2"/>
  <c r="D168" i="2"/>
  <c r="D19" i="2"/>
  <c r="D27" i="2"/>
  <c r="D110" i="2"/>
  <c r="D204" i="2"/>
  <c r="D156" i="2"/>
  <c r="D118" i="2"/>
  <c r="D205" i="2"/>
  <c r="D172" i="2"/>
  <c r="D120" i="2"/>
  <c r="D188" i="2"/>
  <c r="D29" i="2"/>
  <c r="D47" i="2"/>
  <c r="D119" i="2"/>
  <c r="D30" i="2"/>
  <c r="D17" i="2"/>
  <c r="D200" i="2"/>
  <c r="D86" i="2"/>
  <c r="D89" i="2"/>
  <c r="D90" i="2"/>
  <c r="D88" i="2"/>
  <c r="D92" i="2"/>
  <c r="D91" i="2"/>
  <c r="D103" i="2"/>
  <c r="D100" i="2"/>
  <c r="D101" i="2"/>
  <c r="D104" i="2"/>
  <c r="D102" i="2"/>
  <c r="D3" i="2"/>
  <c r="D57" i="2"/>
  <c r="D43" i="2"/>
  <c r="D10" i="2"/>
  <c r="D70" i="2"/>
  <c r="D71" i="2"/>
  <c r="D197" i="2"/>
  <c r="D72" i="2"/>
  <c r="D164" i="2"/>
  <c r="D9" i="2"/>
  <c r="D180" i="2"/>
  <c r="D148" i="2"/>
  <c r="D173" i="2"/>
  <c r="D189" i="2"/>
  <c r="D31" i="2"/>
  <c r="D157" i="2"/>
  <c r="D121" i="2"/>
  <c r="D181" i="2"/>
  <c r="D165" i="2"/>
  <c r="D11" i="2"/>
  <c r="D73" i="2"/>
  <c r="D149" i="2"/>
  <c r="D32" i="2"/>
  <c r="D122" i="2"/>
  <c r="D206" i="2"/>
  <c r="D74" i="2"/>
  <c r="D12" i="2"/>
  <c r="D198" i="2"/>
  <c r="D8" i="2"/>
  <c r="D69" i="2"/>
  <c r="D117" i="2"/>
  <c r="D28" i="2"/>
  <c r="D80" i="2"/>
  <c r="D76" i="2"/>
  <c r="D78" i="2"/>
  <c r="D77" i="2"/>
  <c r="D79" i="2"/>
  <c r="D56" i="2"/>
  <c r="D54" i="2"/>
  <c r="D52" i="2"/>
  <c r="D55" i="2"/>
  <c r="D53" i="2"/>
  <c r="D139" i="2"/>
  <c r="D138" i="2"/>
  <c r="D136" i="2"/>
  <c r="D140" i="2"/>
  <c r="D137" i="2"/>
  <c r="D320" i="2"/>
  <c r="D321" i="2"/>
  <c r="D344" i="2"/>
  <c r="D345" i="2"/>
  <c r="D348" i="2"/>
  <c r="D37" i="2"/>
  <c r="D134" i="2"/>
  <c r="D208" i="2"/>
  <c r="D41" i="2"/>
  <c r="D145" i="2"/>
  <c r="D161" i="2"/>
  <c r="D193" i="2"/>
  <c r="D177" i="2"/>
  <c r="D143" i="2"/>
  <c r="D144" i="2"/>
  <c r="D39" i="2"/>
  <c r="D40" i="2"/>
  <c r="D192" i="2"/>
  <c r="D160" i="2"/>
  <c r="D142" i="2"/>
  <c r="D49" i="2"/>
  <c r="D209" i="2"/>
  <c r="D176" i="2"/>
  <c r="D132" i="2"/>
  <c r="D131" i="2"/>
  <c r="D34" i="2"/>
  <c r="D130" i="2"/>
  <c r="D190" i="2"/>
  <c r="D48" i="2"/>
  <c r="D35" i="2"/>
  <c r="D174" i="2"/>
  <c r="D158" i="2"/>
  <c r="D207" i="2"/>
  <c r="D68" i="2"/>
  <c r="D67" i="2"/>
  <c r="D65" i="2"/>
  <c r="D64" i="2"/>
  <c r="D66" i="2"/>
  <c r="D126" i="2"/>
  <c r="D127" i="2"/>
  <c r="D128" i="2"/>
  <c r="D125" i="2"/>
  <c r="D124" i="2"/>
  <c r="D272" i="2"/>
  <c r="D273" i="2"/>
  <c r="D276" i="2"/>
  <c r="D81" i="2"/>
  <c r="D13" i="2"/>
  <c r="D58" i="2"/>
  <c r="D178" i="2"/>
  <c r="D59" i="2"/>
  <c r="D42" i="2"/>
  <c r="D195" i="2"/>
  <c r="D162" i="2"/>
  <c r="D60" i="2"/>
  <c r="D5" i="2"/>
  <c r="D146" i="2"/>
  <c r="D4" i="2"/>
  <c r="D83" i="2"/>
  <c r="D44" i="2"/>
  <c r="D84" i="2"/>
  <c r="D182" i="2"/>
  <c r="D166" i="2"/>
  <c r="D150" i="2"/>
  <c r="D14" i="2"/>
  <c r="D82" i="2"/>
  <c r="D199" i="2"/>
  <c r="D15" i="2"/>
  <c r="D1183" i="2"/>
  <c r="D1184" i="2"/>
  <c r="D975" i="2"/>
  <c r="D976" i="2"/>
  <c r="D1409" i="2"/>
  <c r="D1425" i="2"/>
  <c r="D1289" i="2"/>
  <c r="D1393" i="2"/>
  <c r="D1441" i="2"/>
  <c r="D785" i="2"/>
  <c r="D769" i="2"/>
  <c r="D817" i="2"/>
  <c r="D665" i="2"/>
  <c r="D801" i="2"/>
  <c r="D993" i="2"/>
  <c r="D1025" i="2"/>
  <c r="D1009" i="2"/>
  <c r="D873" i="2"/>
  <c r="D977" i="2"/>
  <c r="D767" i="2"/>
  <c r="D768" i="2"/>
  <c r="D577" i="2"/>
  <c r="D609" i="2"/>
  <c r="D457" i="2"/>
  <c r="D561" i="2"/>
  <c r="D593" i="2"/>
  <c r="D353" i="2"/>
  <c r="D369" i="2"/>
  <c r="D385" i="2"/>
  <c r="D249" i="2"/>
  <c r="D401" i="2"/>
  <c r="D351" i="2"/>
  <c r="D352" i="2"/>
  <c r="G31" i="15"/>
  <c r="D1233" i="2"/>
  <c r="D1201" i="2"/>
  <c r="D1217" i="2"/>
  <c r="D1081" i="2"/>
  <c r="D1185" i="2"/>
  <c r="D559" i="2"/>
  <c r="D560" i="2"/>
  <c r="H29" i="15"/>
  <c r="D1391" i="2"/>
  <c r="D1392" i="2"/>
  <c r="I26" i="16"/>
  <c r="B26" i="16"/>
  <c r="F29" i="15"/>
  <c r="D937" i="2" s="1"/>
  <c r="G31" i="16"/>
  <c r="I31" i="15"/>
  <c r="C31" i="15"/>
  <c r="J31" i="16"/>
  <c r="F26" i="15"/>
  <c r="E31" i="16"/>
  <c r="G29" i="16"/>
  <c r="D1145" i="2" s="1"/>
  <c r="J31" i="15"/>
  <c r="D31" i="15"/>
  <c r="H26" i="15"/>
  <c r="F31" i="16"/>
  <c r="D29" i="15"/>
  <c r="I30" i="15"/>
  <c r="C30" i="15"/>
  <c r="D316" i="2" s="1"/>
  <c r="D28" i="15"/>
  <c r="B31" i="16"/>
  <c r="G28" i="16"/>
  <c r="D26" i="16"/>
  <c r="H28" i="15"/>
  <c r="J28" i="16"/>
  <c r="E29" i="16"/>
  <c r="E28" i="16"/>
  <c r="H29" i="16"/>
  <c r="F31" i="15"/>
  <c r="D941" i="2" s="1"/>
  <c r="H31" i="16"/>
  <c r="F26" i="16"/>
  <c r="C26" i="16"/>
  <c r="D29" i="16"/>
  <c r="G30" i="15"/>
  <c r="C28" i="15"/>
  <c r="E31" i="15"/>
  <c r="D795" i="2" s="1"/>
  <c r="C31" i="16"/>
  <c r="D30" i="15"/>
  <c r="H31" i="15"/>
  <c r="C28" i="16"/>
  <c r="B26" i="15"/>
  <c r="I31" i="16"/>
  <c r="J30" i="15"/>
  <c r="J28" i="15"/>
  <c r="J26" i="15"/>
  <c r="G28" i="15"/>
  <c r="D1140" i="2" s="1"/>
  <c r="D27" i="16"/>
  <c r="J27" i="16"/>
  <c r="I27" i="16"/>
  <c r="H27" i="16"/>
  <c r="E27" i="16"/>
  <c r="C27" i="16"/>
  <c r="D307" i="2" s="1"/>
  <c r="G27" i="16"/>
  <c r="B27" i="16"/>
  <c r="D99" i="2" s="1"/>
  <c r="F27" i="16"/>
  <c r="H30" i="15"/>
  <c r="H28" i="16"/>
  <c r="C29" i="15"/>
  <c r="D313" i="2" s="1"/>
  <c r="F28" i="15"/>
  <c r="C26" i="15"/>
  <c r="D230" i="2" s="1"/>
  <c r="I26" i="15"/>
  <c r="E30" i="15"/>
  <c r="H30" i="16"/>
  <c r="B30" i="16"/>
  <c r="D30" i="16"/>
  <c r="D441" i="2" s="1"/>
  <c r="C30" i="16"/>
  <c r="J30" i="16"/>
  <c r="I30" i="16"/>
  <c r="G30" i="16"/>
  <c r="E30" i="16"/>
  <c r="D732" i="2" s="1"/>
  <c r="F30" i="16"/>
  <c r="E28" i="15"/>
  <c r="D726" i="2" s="1"/>
  <c r="F30" i="15"/>
  <c r="D26" i="15"/>
  <c r="I28" i="16"/>
  <c r="B30" i="15"/>
  <c r="B28" i="15"/>
  <c r="D28" i="16"/>
  <c r="D518" i="2" s="1"/>
  <c r="G26" i="15"/>
  <c r="D1242" i="2" s="1"/>
  <c r="I28" i="15"/>
  <c r="D687" i="2"/>
  <c r="D259" i="2"/>
  <c r="D675" i="2"/>
  <c r="D467" i="2"/>
  <c r="D271" i="2"/>
  <c r="D479" i="2"/>
  <c r="D1246" i="2"/>
  <c r="D672" i="2"/>
  <c r="D998" i="2"/>
  <c r="D228" i="2"/>
  <c r="D341" i="2"/>
  <c r="D300" i="2"/>
  <c r="D1367" i="2"/>
  <c r="D705" i="2"/>
  <c r="D743" i="2"/>
  <c r="D982" i="2"/>
  <c r="D430" i="2"/>
  <c r="D246" i="2"/>
  <c r="D379" i="2"/>
  <c r="D1033" i="2"/>
  <c r="D658" i="2"/>
  <c r="D1349" i="2"/>
  <c r="D222" i="2"/>
  <c r="D668" i="2"/>
  <c r="D606" i="2"/>
  <c r="D1322" i="2"/>
  <c r="D1440" i="2"/>
  <c r="D748" i="2"/>
  <c r="D585" i="2"/>
  <c r="D556" i="2"/>
  <c r="D1454" i="2"/>
  <c r="D1008" i="2"/>
  <c r="D951" i="2"/>
  <c r="D1287" i="2"/>
  <c r="D541" i="2"/>
  <c r="D1039" i="2"/>
  <c r="D1020" i="2"/>
  <c r="D866" i="2"/>
  <c r="D1211" i="2"/>
  <c r="D1450" i="2"/>
  <c r="D583" i="2"/>
  <c r="D1160" i="2"/>
  <c r="D605" i="2"/>
  <c r="D607" i="2"/>
  <c r="D310" i="2"/>
  <c r="D376" i="2"/>
  <c r="D501" i="2"/>
  <c r="D292" i="2"/>
  <c r="K222" i="14"/>
  <c r="D924" i="2"/>
  <c r="D452" i="2"/>
  <c r="D754" i="2"/>
  <c r="D1023" i="2"/>
  <c r="D1079" i="2"/>
  <c r="D337" i="2"/>
  <c r="D911" i="2"/>
  <c r="D319" i="2"/>
  <c r="D1270" i="2"/>
  <c r="D1446" i="2"/>
  <c r="D377" i="2"/>
  <c r="D1084" i="2"/>
  <c r="D1087" i="2"/>
  <c r="D1336" i="2"/>
  <c r="D806" i="2"/>
  <c r="D756" i="2"/>
  <c r="D239" i="2"/>
  <c r="D648" i="2"/>
  <c r="D347" i="2"/>
  <c r="D492" i="2"/>
  <c r="D549" i="2"/>
  <c r="D906" i="2"/>
  <c r="D332" i="2"/>
  <c r="D1324" i="2"/>
  <c r="D716" i="2"/>
  <c r="D395" i="2"/>
  <c r="D718" i="2"/>
  <c r="D529" i="2"/>
  <c r="D706" i="2"/>
  <c r="D245" i="2"/>
  <c r="D713" i="2"/>
  <c r="D299" i="2"/>
  <c r="D1170" i="2"/>
  <c r="D1422" i="2"/>
  <c r="D1080" i="2"/>
  <c r="D992" i="2"/>
  <c r="D797" i="2"/>
  <c r="D414" i="2"/>
  <c r="D986" i="2"/>
  <c r="D603" i="2"/>
  <c r="D393" i="2"/>
  <c r="D1075" i="2"/>
  <c r="D445" i="2"/>
  <c r="D284" i="2"/>
  <c r="D1355" i="2"/>
  <c r="D861" i="2"/>
  <c r="D599" i="2"/>
  <c r="D844" i="2"/>
  <c r="D496" i="2"/>
  <c r="D448" i="2"/>
  <c r="D1116" i="2"/>
  <c r="D257" i="2"/>
  <c r="D1328" i="2"/>
  <c r="D722" i="2"/>
  <c r="D698" i="2"/>
  <c r="D581" i="2"/>
  <c r="D1190" i="2"/>
  <c r="D569" i="2"/>
  <c r="D1054" i="2"/>
  <c r="D762" i="2"/>
  <c r="D1031" i="2"/>
  <c r="D455" i="2"/>
  <c r="D465" i="2"/>
  <c r="D527" i="2"/>
  <c r="D397" i="2"/>
  <c r="D461" i="2"/>
  <c r="D495" i="2"/>
  <c r="D429" i="2"/>
  <c r="D856" i="2"/>
  <c r="D493" i="2"/>
  <c r="D600" i="2"/>
  <c r="D753" i="2"/>
  <c r="D302" i="2"/>
  <c r="D614" i="2"/>
  <c r="D793" i="2"/>
  <c r="D913" i="2"/>
  <c r="D909" i="2"/>
  <c r="D552" i="2"/>
  <c r="D764" i="2"/>
  <c r="D935" i="2"/>
  <c r="D816" i="2"/>
  <c r="D515" i="2"/>
  <c r="D1453" i="2"/>
  <c r="D503" i="2"/>
  <c r="D1378" i="2"/>
  <c r="D956" i="2"/>
  <c r="D869" i="2"/>
  <c r="D774" i="2"/>
  <c r="D775" i="2"/>
  <c r="D624" i="2"/>
  <c r="D945" i="2"/>
  <c r="D568" i="2"/>
  <c r="D987" i="2"/>
  <c r="D643" i="2"/>
  <c r="D997" i="2"/>
  <c r="D547" i="2"/>
  <c r="D647" i="2"/>
  <c r="D1030" i="2"/>
  <c r="D572" i="2"/>
  <c r="D567" i="2"/>
  <c r="D510" i="2"/>
  <c r="D777" i="2"/>
  <c r="D700" i="2"/>
  <c r="D1398" i="2"/>
  <c r="D1346" i="2"/>
  <c r="D711" i="2"/>
  <c r="D922" i="2"/>
  <c r="D1403" i="2"/>
  <c r="D219" i="2"/>
  <c r="D1232" i="2"/>
  <c r="D444" i="2"/>
  <c r="D598" i="2"/>
  <c r="D1350" i="2"/>
  <c r="D1212" i="2"/>
  <c r="D491" i="2"/>
  <c r="K223" i="14"/>
  <c r="D1006" i="2"/>
  <c r="D538" i="2"/>
  <c r="D1024" i="2"/>
  <c r="D1089" i="2"/>
  <c r="D662" i="2"/>
  <c r="D334" i="2"/>
  <c r="D660" i="2"/>
  <c r="D442" i="2"/>
  <c r="D871" i="2"/>
  <c r="D536" i="2"/>
  <c r="D737" i="2"/>
  <c r="D338" i="2"/>
  <c r="D928" i="2"/>
  <c r="D736" i="2"/>
  <c r="D790" i="2"/>
  <c r="D1379" i="2"/>
  <c r="D1206" i="2"/>
  <c r="D1127" i="2"/>
  <c r="D1249" i="2"/>
  <c r="D1326" i="2"/>
  <c r="D933" i="2"/>
  <c r="D745" i="2"/>
  <c r="D374" i="2"/>
  <c r="D950" i="2"/>
  <c r="K224" i="14"/>
  <c r="D1069" i="2"/>
  <c r="D428" i="2"/>
  <c r="D381" i="2"/>
  <c r="D962" i="2"/>
  <c r="D413" i="2"/>
  <c r="D625" i="2"/>
  <c r="D1357" i="2"/>
  <c r="D1195" i="2"/>
  <c r="D1278" i="2"/>
  <c r="D1038" i="2"/>
  <c r="D240" i="2"/>
  <c r="D782" i="2"/>
  <c r="D531" i="2"/>
  <c r="D707" i="2"/>
  <c r="D1354" i="2"/>
  <c r="D652" i="2"/>
  <c r="D1151" i="2"/>
  <c r="D311" i="2"/>
  <c r="D915" i="2"/>
  <c r="D864" i="2"/>
  <c r="D1227" i="2"/>
  <c r="D546" i="2"/>
  <c r="D412" i="2"/>
  <c r="D1332" i="2"/>
  <c r="D822" i="2"/>
  <c r="D621" i="2"/>
  <c r="D963" i="2"/>
  <c r="D333" i="2"/>
  <c r="D303" i="2"/>
  <c r="D1283" i="2"/>
  <c r="D761" i="2"/>
  <c r="D550" i="2"/>
  <c r="D438" i="2"/>
  <c r="D1273" i="2"/>
  <c r="D760" i="2"/>
  <c r="D654" i="2"/>
  <c r="D1062" i="2"/>
  <c r="D1018" i="2"/>
  <c r="D910" i="2"/>
  <c r="D364" i="2"/>
  <c r="D490" i="2"/>
  <c r="D1296" i="2"/>
  <c r="D1124" i="2"/>
  <c r="D238" i="2"/>
  <c r="D1418" i="2"/>
  <c r="D285" i="2"/>
  <c r="D646" i="2"/>
  <c r="D504" i="2"/>
  <c r="D392" i="2"/>
  <c r="D1128" i="2"/>
  <c r="D588" i="2"/>
  <c r="D907" i="2"/>
  <c r="D509" i="2"/>
  <c r="D358" i="2"/>
  <c r="D514" i="2"/>
  <c r="D1455" i="2"/>
  <c r="D296" i="2"/>
  <c r="D1261" i="2"/>
  <c r="D765" i="2"/>
  <c r="D1329" i="2"/>
  <c r="D763" i="2"/>
  <c r="D227" i="2"/>
  <c r="D530" i="2"/>
  <c r="D833" i="2"/>
  <c r="D1293" i="2"/>
  <c r="D798" i="2"/>
  <c r="D1451" i="2"/>
  <c r="D608" i="2"/>
  <c r="D571" i="2"/>
  <c r="D1122" i="2"/>
  <c r="D336" i="2"/>
  <c r="D780" i="2"/>
  <c r="D247" i="2"/>
  <c r="D641" i="2"/>
  <c r="D830" i="2"/>
  <c r="D934" i="2"/>
  <c r="D1194" i="2"/>
  <c r="D1238" i="2"/>
  <c r="D464" i="2"/>
  <c r="D1037" i="2"/>
  <c r="D697" i="2"/>
  <c r="K13" i="15"/>
  <c r="D852" i="2"/>
  <c r="D1118" i="2"/>
  <c r="D335" i="2"/>
  <c r="D908" i="2"/>
  <c r="D1115" i="2"/>
  <c r="D715" i="2"/>
  <c r="D286" i="2"/>
  <c r="D791" i="2"/>
  <c r="D1014" i="2"/>
  <c r="D575" i="2"/>
  <c r="D846" i="2"/>
  <c r="D714" i="2"/>
  <c r="D905" i="2"/>
  <c r="D415" i="2"/>
  <c r="D921" i="2"/>
  <c r="D717" i="2"/>
  <c r="D620" i="2"/>
  <c r="D723" i="2"/>
  <c r="D757" i="2"/>
  <c r="D1070" i="2"/>
  <c r="D750" i="2"/>
  <c r="D1294" i="2"/>
  <c r="D558" i="2"/>
  <c r="D329" i="2"/>
  <c r="D396" i="2"/>
  <c r="D796" i="2"/>
  <c r="D416" i="2"/>
  <c r="D456" i="2"/>
  <c r="D604" i="2"/>
  <c r="D746" i="2"/>
  <c r="D1260" i="2"/>
  <c r="D914" i="2"/>
  <c r="D831" i="2"/>
  <c r="D535" i="2"/>
  <c r="D537" i="2"/>
  <c r="D330" i="2"/>
  <c r="D809" i="2"/>
  <c r="D1035" i="2"/>
  <c r="D943" i="2"/>
  <c r="D1414" i="2"/>
  <c r="D655" i="2"/>
  <c r="D1262" i="2"/>
  <c r="D533" i="2"/>
  <c r="D512" i="2"/>
  <c r="D534" i="2"/>
  <c r="D544" i="2"/>
  <c r="D525" i="2"/>
  <c r="D454" i="2"/>
  <c r="D431" i="2"/>
  <c r="D832" i="2"/>
  <c r="D1335" i="2"/>
  <c r="D616" i="2"/>
  <c r="D542" i="2"/>
  <c r="D1086" i="2"/>
  <c r="D984" i="2"/>
  <c r="D343" i="2"/>
  <c r="D498" i="2"/>
  <c r="D1052" i="2"/>
  <c r="D436" i="2"/>
  <c r="D229" i="2"/>
  <c r="D952" i="2"/>
  <c r="D1247" i="2"/>
  <c r="D289" i="2"/>
  <c r="D938" i="2"/>
  <c r="D234" i="2"/>
  <c r="D513" i="2"/>
  <c r="D1222" i="2"/>
  <c r="D326" i="2"/>
  <c r="D505" i="2"/>
  <c r="D622" i="2"/>
  <c r="D725" i="2"/>
  <c r="D1272" i="2"/>
  <c r="D1192" i="2"/>
  <c r="D878" i="2"/>
  <c r="D366" i="2"/>
  <c r="D450" i="2"/>
  <c r="D540" i="2"/>
  <c r="D1149" i="2"/>
  <c r="D1228" i="2"/>
  <c r="D359" i="2"/>
  <c r="D738" i="2"/>
  <c r="D497" i="2"/>
  <c r="D226" i="2"/>
  <c r="D1040" i="2"/>
  <c r="D389" i="2"/>
  <c r="D1245" i="2"/>
  <c r="D295" i="2"/>
  <c r="D939" i="2"/>
  <c r="D417" i="2"/>
  <c r="D1408" i="2"/>
  <c r="D576" i="2"/>
  <c r="D1114" i="2"/>
  <c r="D346" i="2"/>
  <c r="D932" i="2"/>
  <c r="D432" i="2"/>
  <c r="D1072" i="2"/>
  <c r="D349" i="2"/>
  <c r="D304" i="2"/>
  <c r="D615" i="2"/>
  <c r="D815" i="2"/>
  <c r="D617" i="2"/>
  <c r="D663" i="2"/>
  <c r="D783" i="2"/>
  <c r="D220" i="2"/>
  <c r="D1297" i="2"/>
  <c r="D828" i="2"/>
  <c r="D565" i="2"/>
  <c r="D812" i="2"/>
  <c r="D940" i="2"/>
  <c r="D590" i="2"/>
  <c r="D253" i="2"/>
  <c r="D659" i="2"/>
  <c r="D373" i="2"/>
  <c r="D1330" i="2"/>
  <c r="D759" i="2"/>
  <c r="D843" i="2"/>
  <c r="K14" i="15"/>
  <c r="D305" i="2"/>
  <c r="D1158" i="2"/>
  <c r="D720" i="2"/>
  <c r="D880" i="2"/>
  <c r="D297" i="2"/>
  <c r="D409" i="2"/>
  <c r="D1121" i="2"/>
  <c r="D1400" i="2"/>
  <c r="D826" i="2"/>
  <c r="D656" i="2"/>
  <c r="D981" i="2"/>
  <c r="D1325" i="2"/>
  <c r="D635" i="2"/>
  <c r="D449" i="2"/>
  <c r="D916" i="2"/>
  <c r="D290" i="2"/>
  <c r="D453" i="2"/>
  <c r="D301" i="2"/>
  <c r="D639" i="2"/>
  <c r="D1171" i="2"/>
  <c r="D789" i="2"/>
  <c r="D548" i="2"/>
  <c r="D463" i="2"/>
  <c r="D507" i="2"/>
  <c r="D1200" i="2"/>
  <c r="D237" i="2"/>
  <c r="D637" i="2"/>
  <c r="D446" i="2"/>
  <c r="D827" i="2"/>
  <c r="D735" i="2"/>
  <c r="K225" i="14"/>
  <c r="D592" i="2"/>
  <c r="D543" i="2"/>
  <c r="D729" i="2"/>
  <c r="D1390" i="2"/>
  <c r="D1120" i="2"/>
  <c r="D661" i="2"/>
  <c r="D749" i="2"/>
  <c r="D701" i="2"/>
  <c r="D1182" i="2"/>
  <c r="D342" i="2"/>
  <c r="D522" i="2"/>
  <c r="D221" i="2"/>
  <c r="D741" i="2"/>
  <c r="D499" i="2"/>
  <c r="K16" i="15"/>
  <c r="D360" i="2"/>
  <c r="D644" i="2"/>
  <c r="D243" i="2"/>
  <c r="D489" i="2"/>
  <c r="D728" i="2"/>
  <c r="D400" i="2"/>
  <c r="D282" i="2"/>
  <c r="D287" i="2"/>
  <c r="D810" i="2"/>
  <c r="D1123" i="2"/>
  <c r="D704" i="2"/>
  <c r="D638" i="2"/>
  <c r="D1420" i="2"/>
  <c r="D773" i="2"/>
  <c r="D1356" i="2"/>
  <c r="D1288" i="2"/>
  <c r="D1457" i="2"/>
  <c r="D1243" i="2"/>
  <c r="D721" i="2"/>
  <c r="D657" i="2"/>
  <c r="D601" i="2"/>
  <c r="D1295" i="2"/>
  <c r="D1404" i="2"/>
  <c r="D223" i="2"/>
  <c r="D248" i="2"/>
  <c r="D623" i="2"/>
  <c r="D640" i="2"/>
  <c r="D447" i="2"/>
  <c r="D808" i="2"/>
  <c r="D256" i="2"/>
  <c r="D384" i="2"/>
  <c r="D1148" i="2"/>
  <c r="D589" i="2"/>
  <c r="D398" i="2"/>
  <c r="D399" i="2"/>
  <c r="D1424" i="2"/>
  <c r="D554" i="2"/>
  <c r="D408" i="2"/>
  <c r="D974" i="2"/>
  <c r="D1159" i="2"/>
  <c r="D823" i="2"/>
  <c r="D363" i="2"/>
  <c r="D755" i="2"/>
  <c r="D236" i="2"/>
  <c r="D784" i="2"/>
  <c r="D1282" i="2"/>
  <c r="D241" i="2"/>
  <c r="D653" i="2"/>
  <c r="D539" i="2"/>
  <c r="D1142" i="2"/>
  <c r="D584" i="2"/>
  <c r="D244" i="2"/>
  <c r="D508" i="2"/>
  <c r="D255" i="2"/>
  <c r="D1263" i="2"/>
  <c r="D597" i="2"/>
  <c r="D776" i="2"/>
  <c r="D1280" i="2"/>
  <c r="D814" i="2"/>
  <c r="D805" i="2"/>
  <c r="D312" i="2"/>
  <c r="D1430" i="2"/>
  <c r="D919" i="2"/>
  <c r="D1002" i="2"/>
  <c r="D1239" i="2"/>
  <c r="D435" i="2"/>
  <c r="D1351" i="2"/>
  <c r="D1085" i="2"/>
  <c r="D511" i="2"/>
  <c r="D1138" i="2"/>
  <c r="D291" i="2"/>
  <c r="D293" i="2"/>
  <c r="D331" i="2"/>
  <c r="D591" i="2"/>
  <c r="D876" i="2"/>
  <c r="D1041" i="2"/>
  <c r="D582" i="2"/>
  <c r="D719" i="2"/>
  <c r="D673" i="2"/>
  <c r="D390" i="2"/>
  <c r="D252" i="2"/>
  <c r="D1435" i="2"/>
  <c r="D308" i="2"/>
  <c r="D427" i="2"/>
  <c r="D434" i="2"/>
  <c r="D557" i="2"/>
  <c r="D357" i="2"/>
  <c r="D766" i="2"/>
  <c r="D758" i="2"/>
  <c r="D829" i="2"/>
  <c r="D642" i="2"/>
  <c r="D380" i="2"/>
  <c r="D1231" i="2"/>
  <c r="D1348" i="2"/>
  <c r="D1196" i="2"/>
  <c r="D742" i="2"/>
  <c r="D1055" i="2"/>
  <c r="D879" i="2"/>
  <c r="D792" i="2"/>
  <c r="D1016" i="2"/>
  <c r="D870" i="2"/>
  <c r="D1088" i="2"/>
  <c r="D283" i="2"/>
  <c r="D410" i="2"/>
  <c r="D751" i="2"/>
  <c r="D824" i="2"/>
  <c r="D1271" i="2"/>
  <c r="D912" i="2"/>
  <c r="D407" i="2"/>
  <c r="D857" i="2"/>
  <c r="D500" i="2"/>
  <c r="D670" i="2"/>
  <c r="D551" i="2"/>
  <c r="D699" i="2"/>
  <c r="D367" i="2"/>
  <c r="D807" i="2"/>
  <c r="D851" i="2"/>
  <c r="D1331" i="2"/>
  <c r="D1117" i="2"/>
  <c r="D1434" i="2"/>
  <c r="D325" i="2"/>
  <c r="D739" i="2"/>
  <c r="D1327" i="2"/>
  <c r="D1241" i="2"/>
  <c r="D327" i="2"/>
  <c r="D573" i="2"/>
  <c r="D1366" i="2"/>
  <c r="D709" i="2"/>
  <c r="D881" i="2"/>
  <c r="D322" i="2"/>
  <c r="D1439" i="2"/>
  <c r="D920" i="2"/>
  <c r="D845" i="2"/>
  <c r="D813" i="2"/>
  <c r="D574" i="2"/>
  <c r="D323" i="2"/>
  <c r="D361" i="2"/>
  <c r="D340" i="2"/>
  <c r="D867" i="2"/>
  <c r="D1436" i="2"/>
  <c r="D437" i="2"/>
  <c r="D872" i="2"/>
  <c r="D1053" i="2"/>
  <c r="D460" i="2"/>
  <c r="D587" i="2"/>
  <c r="D710" i="2"/>
  <c r="D645" i="2"/>
  <c r="D800" i="2"/>
  <c r="D1292" i="2"/>
  <c r="D553" i="2"/>
  <c r="D406" i="2"/>
  <c r="D306" i="2"/>
  <c r="D1419" i="2"/>
  <c r="D506" i="2"/>
  <c r="D375" i="2"/>
  <c r="D224" i="2"/>
  <c r="D566" i="2"/>
  <c r="D712" i="2"/>
  <c r="D545" i="2"/>
  <c r="D365" i="2"/>
  <c r="D752" i="2"/>
  <c r="D1402" i="2"/>
  <c r="D1216" i="2"/>
  <c r="D1119" i="2"/>
  <c r="D618" i="2"/>
  <c r="D368" i="2"/>
  <c r="D288" i="2"/>
  <c r="D724" i="2"/>
  <c r="D877" i="2"/>
  <c r="D636" i="2"/>
  <c r="D847" i="2"/>
  <c r="D664" i="2"/>
  <c r="D781" i="2"/>
  <c r="D825" i="2"/>
  <c r="D744" i="2"/>
  <c r="D382" i="2"/>
  <c r="D494" i="2"/>
  <c r="D317" i="2"/>
  <c r="D917" i="2"/>
  <c r="D927" i="2"/>
  <c r="D794" i="2"/>
  <c r="D339" i="2"/>
  <c r="D855" i="2"/>
  <c r="D281" i="2"/>
  <c r="D1214" i="2"/>
  <c r="D1004" i="2"/>
  <c r="D391" i="2"/>
  <c r="D671" i="2"/>
  <c r="D350" i="2"/>
  <c r="D988" i="2"/>
  <c r="D242" i="2"/>
  <c r="D451" i="2"/>
  <c r="D703" i="2"/>
  <c r="D309" i="2"/>
  <c r="D702" i="2"/>
  <c r="D926" i="2"/>
  <c r="D383" i="2"/>
  <c r="D1000" i="2"/>
  <c r="D1074" i="2"/>
  <c r="D555" i="2"/>
  <c r="D1323" i="2"/>
  <c r="D1013" i="2"/>
  <c r="D1447" i="2"/>
  <c r="D298" i="2"/>
  <c r="D747" i="2"/>
  <c r="D708" i="2"/>
  <c r="D1277" i="2"/>
  <c r="D799" i="2"/>
  <c r="D862" i="2"/>
  <c r="D328" i="2"/>
  <c r="D669" i="2"/>
  <c r="D1368" i="2"/>
  <c r="D214" i="2"/>
  <c r="D355" i="2"/>
  <c r="D269" i="2"/>
  <c r="D371" i="2"/>
  <c r="D387" i="2"/>
  <c r="D837" i="2"/>
  <c r="D836" i="2"/>
  <c r="D892" i="2"/>
  <c r="D874" i="2"/>
  <c r="D978" i="2"/>
  <c r="D1027" i="2"/>
  <c r="D891" i="2"/>
  <c r="D1010" i="2"/>
  <c r="D890" i="2"/>
  <c r="D994" i="2"/>
  <c r="D893" i="2"/>
  <c r="D979" i="2"/>
  <c r="D838" i="2"/>
  <c r="D1011" i="2"/>
  <c r="D679" i="2"/>
  <c r="D677" i="2"/>
  <c r="D676" i="2"/>
  <c r="D678" i="2"/>
  <c r="D680" i="2"/>
  <c r="D419" i="2"/>
  <c r="D473" i="2"/>
  <c r="D842" i="2"/>
  <c r="D996" i="2"/>
  <c r="D875" i="2"/>
  <c r="D1012" i="2"/>
  <c r="D904" i="2"/>
  <c r="D902" i="2"/>
  <c r="D596" i="2"/>
  <c r="D488" i="2"/>
  <c r="D425" i="2"/>
  <c r="D580" i="2"/>
  <c r="D613" i="2"/>
  <c r="D487" i="2"/>
  <c r="D426" i="2"/>
  <c r="D459" i="2"/>
  <c r="D486" i="2"/>
  <c r="D564" i="2"/>
  <c r="D404" i="2"/>
  <c r="D1094" i="2"/>
  <c r="D1096" i="2"/>
  <c r="D1095" i="2"/>
  <c r="D1092" i="2"/>
  <c r="D1093" i="2"/>
  <c r="D612" i="2"/>
  <c r="D1258" i="2"/>
  <c r="D1320" i="2"/>
  <c r="D1412" i="2"/>
  <c r="D1428" i="2"/>
  <c r="D1291" i="2"/>
  <c r="D1318" i="2"/>
  <c r="D886" i="2"/>
  <c r="D887" i="2"/>
  <c r="D884" i="2"/>
  <c r="D885" i="2"/>
  <c r="D888" i="2"/>
  <c r="D1098" i="2"/>
  <c r="D1186" i="2"/>
  <c r="D1202" i="2"/>
  <c r="D1218" i="2"/>
  <c r="D1099" i="2"/>
  <c r="D1044" i="2"/>
  <c r="D1235" i="2"/>
  <c r="D1045" i="2"/>
  <c r="D1100" i="2"/>
  <c r="D1082" i="2"/>
  <c r="D1220" i="2"/>
  <c r="D1110" i="2"/>
  <c r="D1083" i="2"/>
  <c r="D1050" i="2"/>
  <c r="D1204" i="2"/>
  <c r="D1112" i="2"/>
  <c r="D265" i="2"/>
  <c r="D211" i="2"/>
  <c r="D274" i="2"/>
  <c r="D275" i="2"/>
  <c r="D685" i="2"/>
  <c r="D630" i="2"/>
  <c r="D771" i="2"/>
  <c r="D803" i="2"/>
  <c r="D787" i="2"/>
  <c r="D627" i="2"/>
  <c r="D681" i="2"/>
  <c r="D277" i="2"/>
  <c r="D216" i="2"/>
  <c r="D471" i="2"/>
  <c r="D470" i="2"/>
  <c r="D472" i="2"/>
  <c r="D468" i="2"/>
  <c r="D469" i="2"/>
  <c r="D477" i="2"/>
  <c r="D422" i="2"/>
  <c r="D595" i="2"/>
  <c r="D579" i="2"/>
  <c r="D563" i="2"/>
  <c r="D218" i="2"/>
  <c r="D279" i="2"/>
  <c r="D356" i="2"/>
  <c r="D280" i="2"/>
  <c r="D251" i="2"/>
  <c r="D217" i="2"/>
  <c r="D405" i="2"/>
  <c r="D388" i="2"/>
  <c r="D278" i="2"/>
  <c r="D372" i="2"/>
  <c r="D820" i="2"/>
  <c r="D483" i="2"/>
  <c r="D482" i="2"/>
  <c r="D484" i="2"/>
  <c r="D481" i="2"/>
  <c r="D480" i="2"/>
  <c r="D424" i="2"/>
  <c r="D485" i="2"/>
  <c r="D1316" i="2"/>
  <c r="D1315" i="2"/>
  <c r="D1313" i="2"/>
  <c r="D1312" i="2"/>
  <c r="D1101" i="2"/>
  <c r="D689" i="2"/>
  <c r="D691" i="2"/>
  <c r="D690" i="2"/>
  <c r="D688" i="2"/>
  <c r="D692" i="2"/>
  <c r="D899" i="2"/>
  <c r="D898" i="2"/>
  <c r="D897" i="2"/>
  <c r="D896" i="2"/>
  <c r="D900" i="2"/>
  <c r="D262" i="2"/>
  <c r="D261" i="2"/>
  <c r="D263" i="2"/>
  <c r="D260" i="2"/>
  <c r="D264" i="2"/>
  <c r="D1301" i="2"/>
  <c r="D1300" i="2"/>
  <c r="D1302" i="2"/>
  <c r="D1304" i="2"/>
  <c r="D1303" i="2"/>
  <c r="D786" i="2"/>
  <c r="D802" i="2"/>
  <c r="D629" i="2"/>
  <c r="D770" i="2"/>
  <c r="D682" i="2"/>
  <c r="D666" i="2"/>
  <c r="D683" i="2"/>
  <c r="D684" i="2"/>
  <c r="D628" i="2"/>
  <c r="D819" i="2"/>
  <c r="D804" i="2"/>
  <c r="D634" i="2"/>
  <c r="D788" i="2"/>
  <c r="D696" i="2"/>
  <c r="D695" i="2"/>
  <c r="D772" i="2"/>
  <c r="D821" i="2"/>
  <c r="D633" i="2"/>
  <c r="D667" i="2"/>
  <c r="D694" i="2"/>
  <c r="D1107" i="2"/>
  <c r="D1108" i="2"/>
  <c r="D1104" i="2"/>
  <c r="D1106" i="2"/>
  <c r="D1105" i="2"/>
  <c r="D476" i="2"/>
  <c r="D594" i="2"/>
  <c r="D475" i="2"/>
  <c r="D578" i="2"/>
  <c r="D458" i="2"/>
  <c r="D611" i="2"/>
  <c r="D474" i="2"/>
  <c r="D420" i="2"/>
  <c r="D421" i="2"/>
  <c r="D562" i="2"/>
  <c r="D267" i="2"/>
  <c r="D386" i="2"/>
  <c r="D354" i="2"/>
  <c r="D213" i="2"/>
  <c r="D370" i="2"/>
  <c r="D250" i="2"/>
  <c r="D266" i="2"/>
  <c r="D268" i="2"/>
  <c r="D403" i="2"/>
  <c r="D212" i="2"/>
  <c r="D632" i="2"/>
  <c r="D693" i="2"/>
  <c r="C2" i="15"/>
  <c r="B2" i="15"/>
  <c r="K2" i="15" s="1"/>
  <c r="F2" i="15"/>
  <c r="K27" i="13"/>
  <c r="K35" i="13"/>
  <c r="K19" i="14"/>
  <c r="K14" i="13"/>
  <c r="K51" i="13"/>
  <c r="K87" i="13"/>
  <c r="K217" i="14"/>
  <c r="K70" i="13"/>
  <c r="K188" i="14"/>
  <c r="K94" i="13"/>
  <c r="K206" i="13"/>
  <c r="K152" i="13"/>
  <c r="K151" i="14"/>
  <c r="K39" i="14"/>
  <c r="K158" i="14"/>
  <c r="K221" i="13"/>
  <c r="K182" i="13"/>
  <c r="K22" i="13"/>
  <c r="K70" i="14"/>
  <c r="K78" i="14"/>
  <c r="K59" i="14"/>
  <c r="K27" i="14"/>
  <c r="K84" i="14"/>
  <c r="K12" i="14"/>
  <c r="K16" i="14"/>
  <c r="K198" i="14"/>
  <c r="K207" i="14"/>
  <c r="K220" i="14"/>
  <c r="K90" i="13"/>
  <c r="K130" i="14"/>
  <c r="K72" i="13"/>
  <c r="K225" i="13"/>
  <c r="K189" i="13"/>
  <c r="K99" i="13"/>
  <c r="K205" i="13"/>
  <c r="K172" i="13"/>
  <c r="K6" i="13"/>
  <c r="K57" i="14"/>
  <c r="K48" i="14"/>
  <c r="K33" i="14"/>
  <c r="K93" i="14"/>
  <c r="K13" i="14"/>
  <c r="K50" i="14"/>
  <c r="K213" i="14"/>
  <c r="K194" i="14"/>
  <c r="K126" i="13"/>
  <c r="K16" i="13"/>
  <c r="K140" i="13"/>
  <c r="K201" i="14"/>
  <c r="K4" i="13"/>
  <c r="K133" i="13"/>
  <c r="K202" i="14"/>
  <c r="K155" i="14"/>
  <c r="K191" i="13"/>
  <c r="K149" i="13"/>
  <c r="K127" i="14"/>
  <c r="K85" i="13"/>
  <c r="K45" i="14"/>
  <c r="K63" i="13"/>
  <c r="K76" i="14"/>
  <c r="K51" i="14"/>
  <c r="K49" i="14"/>
  <c r="K195" i="14"/>
  <c r="K190" i="14"/>
  <c r="K175" i="13"/>
  <c r="K210" i="13"/>
  <c r="K174" i="14"/>
  <c r="K186" i="14"/>
  <c r="K174" i="13"/>
  <c r="K139" i="13"/>
  <c r="K156" i="14"/>
  <c r="K82" i="14"/>
  <c r="K56" i="13"/>
  <c r="K23" i="14"/>
  <c r="K50" i="13"/>
  <c r="K52" i="14"/>
  <c r="K80" i="14"/>
  <c r="K178" i="14"/>
  <c r="K170" i="14"/>
  <c r="K222" i="13"/>
  <c r="K180" i="13"/>
  <c r="K132" i="14"/>
  <c r="K165" i="14"/>
  <c r="K94" i="14"/>
  <c r="K160" i="13"/>
  <c r="K164" i="14"/>
  <c r="K85" i="14"/>
  <c r="K96" i="13"/>
  <c r="K204" i="13"/>
  <c r="K111" i="14"/>
  <c r="K21" i="14"/>
  <c r="K62" i="14"/>
  <c r="K75" i="14"/>
  <c r="K39" i="13"/>
  <c r="K108" i="14"/>
  <c r="K58" i="14"/>
  <c r="K10" i="14"/>
  <c r="K6" i="14"/>
  <c r="K153" i="14"/>
  <c r="K140" i="14"/>
  <c r="K48" i="13"/>
  <c r="K175" i="14"/>
  <c r="K178" i="13"/>
  <c r="K203" i="14"/>
  <c r="K108" i="13"/>
  <c r="K210" i="14"/>
  <c r="K216" i="13"/>
  <c r="K132" i="13"/>
  <c r="K223" i="13"/>
  <c r="K154" i="14"/>
  <c r="K203" i="13"/>
  <c r="K118" i="13"/>
  <c r="K57" i="13"/>
  <c r="K30" i="14"/>
  <c r="K3" i="13"/>
  <c r="K154" i="13"/>
  <c r="K168" i="14"/>
  <c r="K113" i="14"/>
  <c r="K55" i="14"/>
  <c r="K92" i="14"/>
  <c r="K69" i="14"/>
  <c r="K7" i="14"/>
  <c r="K68" i="14"/>
  <c r="K64" i="14"/>
  <c r="K8" i="14"/>
  <c r="K149" i="14"/>
  <c r="K3" i="14"/>
  <c r="K103" i="14"/>
  <c r="K134" i="13"/>
  <c r="K146" i="14"/>
  <c r="K148" i="14"/>
  <c r="K197" i="14"/>
  <c r="K105" i="13"/>
  <c r="K204" i="14"/>
  <c r="K220" i="13"/>
  <c r="K164" i="13"/>
  <c r="K134" i="14"/>
  <c r="K146" i="13"/>
  <c r="K106" i="13"/>
  <c r="K133" i="14"/>
  <c r="K66" i="14"/>
  <c r="K219" i="13"/>
  <c r="K112" i="13"/>
  <c r="K24" i="14"/>
  <c r="K67" i="14"/>
  <c r="K4" i="14"/>
  <c r="K42" i="14"/>
  <c r="K60" i="14"/>
  <c r="K38" i="14"/>
  <c r="K56" i="14"/>
  <c r="K14" i="14"/>
  <c r="K167" i="13"/>
  <c r="K170" i="13"/>
  <c r="K124" i="14"/>
  <c r="K8" i="13"/>
  <c r="K144" i="13"/>
  <c r="K184" i="14"/>
  <c r="K212" i="14"/>
  <c r="K103" i="13"/>
  <c r="K176" i="14"/>
  <c r="K217" i="13"/>
  <c r="K190" i="13"/>
  <c r="K117" i="14"/>
  <c r="K82" i="13"/>
  <c r="K20" i="13"/>
  <c r="K209" i="13"/>
  <c r="K186" i="13"/>
  <c r="K180" i="14"/>
  <c r="K75" i="13"/>
  <c r="K72" i="14"/>
  <c r="K63" i="14"/>
  <c r="K32" i="14"/>
  <c r="K36" i="14"/>
  <c r="K7" i="13"/>
  <c r="K151" i="13"/>
  <c r="K167" i="14"/>
  <c r="K100" i="14"/>
  <c r="K192" i="14"/>
  <c r="K117" i="13"/>
  <c r="K188" i="13"/>
  <c r="K161" i="14"/>
  <c r="K84" i="13"/>
  <c r="K218" i="14"/>
  <c r="K208" i="14"/>
  <c r="K13" i="13"/>
  <c r="K105" i="14"/>
  <c r="K78" i="13"/>
  <c r="K12" i="13"/>
  <c r="K92" i="13"/>
  <c r="K61" i="13"/>
  <c r="K87" i="14"/>
  <c r="K34" i="14"/>
  <c r="K20" i="14"/>
  <c r="K88" i="14"/>
  <c r="K214" i="14"/>
  <c r="K145" i="13"/>
  <c r="K187" i="13"/>
  <c r="K125" i="14"/>
  <c r="K106" i="14"/>
  <c r="K216" i="14"/>
  <c r="K182" i="14"/>
  <c r="K200" i="13"/>
  <c r="K200" i="14"/>
  <c r="K42" i="13"/>
  <c r="K144" i="14"/>
  <c r="K46" i="13"/>
  <c r="K168" i="13"/>
  <c r="K11" i="13"/>
  <c r="K86" i="14"/>
  <c r="K15" i="14"/>
  <c r="K11" i="14"/>
  <c r="K66" i="13"/>
  <c r="K184" i="13"/>
  <c r="K145" i="14"/>
  <c r="K150" i="14"/>
  <c r="K197" i="13"/>
  <c r="K163" i="14"/>
  <c r="K218" i="13"/>
  <c r="K139" i="14"/>
  <c r="K195" i="13"/>
  <c r="K81" i="14"/>
  <c r="K99" i="14"/>
  <c r="K61" i="14"/>
  <c r="K15" i="13"/>
  <c r="K71" i="14"/>
  <c r="K98" i="14"/>
  <c r="K46" i="14"/>
  <c r="K9" i="14"/>
  <c r="K28" i="14"/>
  <c r="K213" i="13"/>
  <c r="K55" i="13"/>
  <c r="K163" i="13"/>
  <c r="K187" i="14"/>
  <c r="K157" i="14"/>
  <c r="K172" i="14"/>
  <c r="K206" i="14"/>
  <c r="K152" i="14"/>
  <c r="K198" i="13"/>
  <c r="K118" i="14"/>
  <c r="K142" i="13"/>
  <c r="K120" i="14"/>
  <c r="K90" i="14"/>
  <c r="K54" i="14"/>
  <c r="K35" i="14"/>
  <c r="K40" i="14"/>
  <c r="K62" i="13"/>
  <c r="K179" i="13"/>
  <c r="K89" i="14"/>
  <c r="K88" i="13"/>
  <c r="K53" i="13"/>
  <c r="K45" i="16"/>
  <c r="K104" i="14"/>
  <c r="K25" i="14"/>
  <c r="K113" i="13"/>
  <c r="K42" i="16"/>
  <c r="K224" i="13"/>
  <c r="K5" i="16"/>
  <c r="K5" i="13"/>
  <c r="K129" i="13"/>
  <c r="K137" i="13"/>
  <c r="K193" i="13"/>
  <c r="K91" i="14"/>
  <c r="K95" i="14"/>
  <c r="K53" i="14"/>
  <c r="K150" i="13"/>
  <c r="K185" i="13"/>
  <c r="K212" i="13"/>
  <c r="K107" i="14"/>
  <c r="K32" i="16"/>
  <c r="K8" i="16"/>
  <c r="K19" i="16"/>
  <c r="K138" i="13"/>
  <c r="K47" i="16"/>
  <c r="K115" i="13"/>
  <c r="K126" i="14"/>
  <c r="K5" i="14"/>
  <c r="K40" i="13"/>
  <c r="K177" i="13"/>
  <c r="K192" i="13"/>
  <c r="K43" i="16"/>
  <c r="K147" i="14"/>
  <c r="K114" i="13"/>
  <c r="K44" i="14"/>
  <c r="K18" i="16"/>
  <c r="K202" i="13"/>
  <c r="K9" i="13"/>
  <c r="K22" i="14"/>
  <c r="K80" i="13"/>
  <c r="K79" i="14"/>
  <c r="K31" i="16"/>
  <c r="K96" i="14"/>
  <c r="K91" i="13"/>
  <c r="K159" i="13"/>
  <c r="K183" i="13"/>
  <c r="K116" i="13"/>
  <c r="K37" i="13"/>
  <c r="K165" i="13"/>
  <c r="K3" i="15"/>
  <c r="K3" i="16"/>
  <c r="K41" i="16"/>
  <c r="K193" i="14"/>
  <c r="K161" i="13"/>
  <c r="K29" i="14"/>
  <c r="K28" i="13"/>
  <c r="K47" i="13"/>
  <c r="K83" i="13"/>
  <c r="K179" i="14"/>
  <c r="K21" i="16"/>
  <c r="K176" i="13"/>
  <c r="K34" i="13"/>
  <c r="K41" i="14"/>
  <c r="K33" i="13"/>
  <c r="K22" i="16"/>
  <c r="K19" i="13"/>
  <c r="K33" i="16"/>
  <c r="K100" i="13"/>
  <c r="K101" i="13"/>
  <c r="K58" i="13"/>
  <c r="K155" i="13"/>
  <c r="K26" i="16"/>
  <c r="K162" i="13"/>
  <c r="K114" i="14"/>
  <c r="K24" i="13"/>
  <c r="K185" i="14"/>
  <c r="K93" i="13"/>
  <c r="K95" i="13"/>
  <c r="K101" i="14"/>
  <c r="K65" i="13"/>
  <c r="K18" i="14"/>
  <c r="K71" i="13"/>
  <c r="K109" i="14"/>
  <c r="K125" i="13"/>
  <c r="K10" i="13"/>
  <c r="K102" i="13"/>
  <c r="K173" i="14"/>
  <c r="K123" i="13"/>
  <c r="K128" i="13"/>
  <c r="K97" i="13"/>
  <c r="K6" i="15"/>
  <c r="K11" i="15"/>
  <c r="K16" i="16"/>
  <c r="K129" i="14"/>
  <c r="K60" i="13"/>
  <c r="K112" i="14"/>
  <c r="K201" i="13"/>
  <c r="K77" i="13"/>
  <c r="K123" i="14"/>
  <c r="K36" i="13"/>
  <c r="K171" i="14"/>
  <c r="K41" i="13"/>
  <c r="K74" i="14"/>
  <c r="K131" i="13"/>
  <c r="K6" i="16"/>
  <c r="K138" i="14"/>
  <c r="K119" i="14"/>
  <c r="K23" i="13"/>
  <c r="K18" i="13"/>
  <c r="K143" i="14"/>
  <c r="K29" i="13"/>
  <c r="K136" i="14"/>
  <c r="K121" i="14"/>
  <c r="K194" i="13"/>
  <c r="K128" i="14"/>
  <c r="K119" i="13"/>
  <c r="K137" i="14"/>
  <c r="K120" i="13"/>
  <c r="K59" i="13"/>
  <c r="K135" i="14"/>
  <c r="K38" i="13"/>
  <c r="K110" i="14"/>
  <c r="K156" i="13"/>
  <c r="K68" i="13"/>
  <c r="K162" i="14"/>
  <c r="K76" i="13"/>
  <c r="K215" i="13"/>
  <c r="K43" i="14"/>
  <c r="K83" i="14"/>
  <c r="K143" i="13"/>
  <c r="K17" i="13"/>
  <c r="K199" i="13"/>
  <c r="K37" i="14"/>
  <c r="K215" i="14"/>
  <c r="K107" i="13"/>
  <c r="K32" i="13"/>
  <c r="K15" i="16"/>
  <c r="K221" i="14"/>
  <c r="K131" i="14"/>
  <c r="K136" i="13"/>
  <c r="K191" i="14"/>
  <c r="K26" i="13"/>
  <c r="K207" i="13"/>
  <c r="K196" i="14"/>
  <c r="K67" i="13"/>
  <c r="K116" i="14"/>
  <c r="K69" i="13"/>
  <c r="K208" i="13"/>
  <c r="K45" i="13"/>
  <c r="K199" i="14"/>
  <c r="K102" i="14"/>
  <c r="K49" i="13"/>
  <c r="K196" i="13"/>
  <c r="K110" i="13"/>
  <c r="K73" i="14"/>
  <c r="K17" i="14"/>
  <c r="K44" i="13"/>
  <c r="K79" i="13"/>
  <c r="K98" i="13"/>
  <c r="K81" i="13"/>
  <c r="K26" i="14"/>
  <c r="K177" i="14"/>
  <c r="K34" i="16"/>
  <c r="K160" i="14"/>
  <c r="K141" i="14"/>
  <c r="K205" i="14"/>
  <c r="K157" i="13"/>
  <c r="K21" i="13"/>
  <c r="K211" i="14"/>
  <c r="K104" i="13"/>
  <c r="K115" i="14"/>
  <c r="K54" i="13"/>
  <c r="K166" i="13"/>
  <c r="K52" i="13"/>
  <c r="K127" i="13"/>
  <c r="K47" i="14"/>
  <c r="K135" i="13"/>
  <c r="K111" i="13"/>
  <c r="K183" i="14"/>
  <c r="K211" i="13"/>
  <c r="K31" i="14"/>
  <c r="K9" i="16"/>
  <c r="K166" i="14"/>
  <c r="K158" i="13"/>
  <c r="K130" i="13"/>
  <c r="K169" i="13"/>
  <c r="K64" i="13"/>
  <c r="K181" i="14"/>
  <c r="K86" i="13"/>
  <c r="K169" i="14"/>
  <c r="K142" i="14"/>
  <c r="K65" i="14"/>
  <c r="K30" i="13"/>
  <c r="K74" i="13"/>
  <c r="K97" i="14"/>
  <c r="K171" i="13"/>
  <c r="K89" i="13"/>
  <c r="K141" i="13"/>
  <c r="K147" i="13"/>
  <c r="K14" i="16"/>
  <c r="K4" i="15"/>
  <c r="K9" i="15"/>
  <c r="K43" i="13"/>
  <c r="K124" i="13"/>
  <c r="K181" i="13"/>
  <c r="K189" i="14"/>
  <c r="K77" i="14"/>
  <c r="K12" i="16"/>
  <c r="K148" i="13"/>
  <c r="K173" i="13"/>
  <c r="K30" i="16"/>
  <c r="K214" i="13"/>
  <c r="K44" i="16"/>
  <c r="K219" i="14"/>
  <c r="K122" i="14"/>
  <c r="K73" i="13"/>
  <c r="K209" i="14"/>
  <c r="K20" i="16"/>
  <c r="K159" i="14"/>
  <c r="K25" i="13"/>
  <c r="K109" i="13"/>
  <c r="K121" i="13"/>
  <c r="K31" i="13"/>
  <c r="K40" i="16"/>
  <c r="K49" i="16"/>
  <c r="K8" i="15"/>
  <c r="K36" i="16"/>
  <c r="K122" i="13"/>
  <c r="K153" i="13"/>
  <c r="K38" i="16"/>
  <c r="K5" i="15"/>
  <c r="K39" i="16"/>
  <c r="K13" i="16"/>
  <c r="K35" i="16"/>
  <c r="K4" i="16"/>
  <c r="K28" i="16"/>
  <c r="K23" i="16"/>
  <c r="K12" i="15"/>
  <c r="K7" i="16"/>
  <c r="K7" i="15"/>
  <c r="K17" i="16"/>
  <c r="K48" i="16"/>
  <c r="K24" i="16"/>
  <c r="K25" i="16"/>
  <c r="K10" i="15"/>
  <c r="K29" i="16"/>
  <c r="K37" i="16"/>
  <c r="K10" i="16"/>
  <c r="K11" i="16"/>
  <c r="K46" i="16"/>
  <c r="H2" i="15"/>
  <c r="D2" i="15"/>
  <c r="J2" i="15"/>
  <c r="G2" i="15"/>
  <c r="E2" i="15"/>
  <c r="I2" i="15"/>
  <c r="D995" i="2"/>
  <c r="D1426" i="2"/>
  <c r="D958" i="2"/>
  <c r="D969" i="2"/>
  <c r="D1007" i="2"/>
  <c r="D1219" i="2"/>
  <c r="D883" i="2"/>
  <c r="D901" i="2"/>
  <c r="D949" i="2"/>
  <c r="D1248" i="2"/>
  <c r="D848" i="2"/>
  <c r="D1032" i="2"/>
  <c r="D849" i="2"/>
  <c r="D957" i="2"/>
  <c r="D1306" i="2"/>
  <c r="D972" i="2"/>
  <c r="D929" i="2"/>
  <c r="D1253" i="2"/>
  <c r="D918" i="2"/>
  <c r="D1005" i="2"/>
  <c r="D925" i="2"/>
  <c r="D850" i="2"/>
  <c r="D840" i="2"/>
  <c r="D948" i="2"/>
  <c r="D1028" i="2"/>
  <c r="D863" i="2"/>
  <c r="D1307" i="2"/>
  <c r="D965" i="2"/>
  <c r="D903" i="2"/>
  <c r="D923" i="2"/>
  <c r="D1205" i="2"/>
  <c r="D971" i="2"/>
  <c r="D1153" i="2"/>
  <c r="D961" i="2"/>
  <c r="D1017" i="2"/>
  <c r="D1372" i="2"/>
  <c r="D894" i="2"/>
  <c r="D1208" i="2"/>
  <c r="I2" i="16"/>
  <c r="H2" i="16"/>
  <c r="J2" i="16"/>
  <c r="D2" i="16"/>
  <c r="G2" i="16"/>
  <c r="E2" i="16"/>
  <c r="C2" i="16"/>
  <c r="D402" i="2" s="1"/>
  <c r="F2" i="16"/>
  <c r="D1026" i="2" s="1"/>
  <c r="B2" i="16"/>
  <c r="D931" i="2"/>
  <c r="D1029" i="2"/>
  <c r="D1132" i="2"/>
  <c r="D967" i="2"/>
  <c r="D841" i="2"/>
  <c r="D959" i="2"/>
  <c r="D1443" i="2"/>
  <c r="D973" i="2"/>
  <c r="D1060" i="2"/>
  <c r="D1059" i="2"/>
  <c r="D1125" i="2"/>
  <c r="D1136" i="2"/>
  <c r="D1449" i="2"/>
  <c r="D835" i="2"/>
  <c r="D953" i="2"/>
  <c r="D1353" i="2"/>
  <c r="D859" i="2"/>
  <c r="D954" i="2"/>
  <c r="D942" i="2"/>
  <c r="D968" i="2"/>
  <c r="D955" i="2"/>
  <c r="D1314" i="2"/>
  <c r="D1224" i="2"/>
  <c r="D989" i="2"/>
  <c r="D1308" i="2"/>
  <c r="D1001" i="2"/>
  <c r="D983" i="2"/>
  <c r="D865" i="2"/>
  <c r="D1051" i="2"/>
  <c r="D895" i="2"/>
  <c r="D947" i="2"/>
  <c r="D1130" i="2"/>
  <c r="D1359" i="2"/>
  <c r="D1309" i="2"/>
  <c r="D1397" i="2"/>
  <c r="K2" i="14"/>
  <c r="K2" i="13"/>
  <c r="D944" i="2"/>
  <c r="D970" i="2"/>
  <c r="D991" i="2"/>
  <c r="D1221" i="2"/>
  <c r="D1021" i="2"/>
  <c r="D946" i="2"/>
  <c r="D839" i="2"/>
  <c r="D889" i="2"/>
  <c r="D990" i="2"/>
  <c r="D860" i="2"/>
  <c r="D1394" i="2"/>
  <c r="D853" i="2"/>
  <c r="D1036" i="2"/>
  <c r="D980" i="2"/>
  <c r="D1078" i="2"/>
  <c r="D1410" i="2"/>
  <c r="D960" i="2"/>
  <c r="D1022" i="2"/>
  <c r="D964" i="2"/>
  <c r="D966" i="2"/>
  <c r="D985" i="2"/>
  <c r="D1252" i="2"/>
  <c r="D1015" i="2"/>
  <c r="D1077" i="2"/>
  <c r="D1135" i="2"/>
  <c r="D999" i="2"/>
  <c r="D1290" i="2"/>
  <c r="D868" i="2"/>
  <c r="C1325" i="2"/>
  <c r="C1378" i="2"/>
  <c r="C1345" i="2"/>
  <c r="C1456" i="2"/>
  <c r="C1261" i="2"/>
  <c r="C1408" i="2"/>
  <c r="C1266" i="2"/>
  <c r="C1264" i="2"/>
  <c r="C1338" i="2"/>
  <c r="C1417" i="2"/>
  <c r="C1386" i="2"/>
  <c r="C1443" i="2"/>
  <c r="C1287" i="2"/>
  <c r="C1301" i="2"/>
  <c r="C1403" i="2"/>
  <c r="C1402" i="2"/>
  <c r="C1265" i="2"/>
  <c r="C1444" i="2"/>
  <c r="C1359" i="2"/>
  <c r="C1416" i="2"/>
  <c r="C1300" i="2"/>
  <c r="C1449" i="2"/>
  <c r="C1360" i="2"/>
  <c r="C1309" i="2"/>
  <c r="C1251" i="2"/>
  <c r="C1420" i="2"/>
  <c r="C1333" i="2"/>
  <c r="C1294" i="2"/>
  <c r="C1426" i="2"/>
  <c r="C1393" i="2"/>
  <c r="C1445" i="2"/>
  <c r="C1311" i="2"/>
  <c r="C1441" i="2"/>
  <c r="C1433" i="2"/>
  <c r="C1381" i="2"/>
  <c r="C1336" i="2"/>
  <c r="C1272" i="2"/>
  <c r="C1425" i="2"/>
  <c r="C1385" i="2"/>
  <c r="C1400" i="2"/>
  <c r="C1446" i="2"/>
  <c r="C1398" i="2"/>
  <c r="C1337" i="2"/>
  <c r="C1321" i="2"/>
  <c r="C1354" i="2"/>
  <c r="C1436" i="2"/>
  <c r="C1419" i="2"/>
  <c r="C1435" i="2"/>
  <c r="C1437" i="2"/>
  <c r="C1302" i="2"/>
  <c r="C1369" i="2"/>
  <c r="C1361" i="2"/>
  <c r="C1273" i="2"/>
  <c r="C1372" i="2"/>
  <c r="C1357" i="2"/>
  <c r="C1277" i="2"/>
  <c r="C1390" i="2"/>
  <c r="C1314" i="2"/>
  <c r="C1313" i="2"/>
  <c r="C1250" i="2"/>
  <c r="C1320" i="2"/>
  <c r="C1374" i="2"/>
  <c r="C1384" i="2"/>
  <c r="C1282" i="2"/>
  <c r="C1275" i="2"/>
  <c r="C1371" i="2"/>
  <c r="C1414" i="2"/>
  <c r="C1428" i="2"/>
  <c r="C1362" i="2"/>
  <c r="C1306" i="2"/>
  <c r="C1453" i="2"/>
  <c r="C1348" i="2"/>
  <c r="C1409" i="2"/>
  <c r="C1457" i="2"/>
  <c r="C1407" i="2"/>
  <c r="C1285" i="2"/>
  <c r="C1288" i="2"/>
  <c r="C1429" i="2"/>
  <c r="C1396" i="2"/>
  <c r="C1332" i="2"/>
  <c r="C1438" i="2"/>
  <c r="C1330" i="2"/>
  <c r="C1252" i="2"/>
  <c r="C1375" i="2"/>
  <c r="C1434" i="2"/>
  <c r="C1383" i="2"/>
  <c r="C1258" i="2"/>
  <c r="C1335" i="2"/>
  <c r="C1297" i="2"/>
  <c r="C1290" i="2"/>
  <c r="C1318" i="2"/>
  <c r="C1432" i="2"/>
  <c r="C1395" i="2"/>
  <c r="C1410" i="2"/>
  <c r="C1253" i="2"/>
  <c r="C1263" i="2"/>
  <c r="C1342" i="2"/>
  <c r="C1326" i="2"/>
  <c r="C1312" i="2"/>
  <c r="C1373" i="2"/>
  <c r="C1276" i="2"/>
  <c r="C1431" i="2"/>
  <c r="C1421" i="2"/>
  <c r="C1350" i="2"/>
  <c r="C1289" i="2"/>
  <c r="C1366" i="2"/>
  <c r="C1422" i="2"/>
  <c r="C1455" i="2"/>
  <c r="C1397" i="2"/>
  <c r="C1254" i="2"/>
  <c r="C1323" i="2"/>
  <c r="C1284" i="2"/>
  <c r="C1278" i="2"/>
  <c r="C1411" i="2"/>
  <c r="C1368" i="2"/>
  <c r="C1405" i="2"/>
  <c r="C1299" i="2"/>
  <c r="C1324" i="2"/>
  <c r="C1380" i="2"/>
  <c r="C1349" i="2"/>
  <c r="D1210" i="2" l="1"/>
  <c r="D1141" i="2"/>
  <c r="D2" i="2"/>
  <c r="D194" i="2"/>
  <c r="D50" i="2"/>
  <c r="D1143" i="2"/>
  <c r="D649" i="2"/>
  <c r="D1226" i="2"/>
  <c r="D1146" i="2"/>
  <c r="D1065" i="2"/>
  <c r="D231" i="2"/>
  <c r="D854" i="2"/>
  <c r="D1064" i="2"/>
  <c r="D254" i="2"/>
  <c r="D186" i="2"/>
  <c r="D46" i="2"/>
  <c r="D106" i="2"/>
  <c r="D154" i="2"/>
  <c r="D170" i="2"/>
  <c r="D107" i="2"/>
  <c r="D203" i="2"/>
  <c r="D24" i="2"/>
  <c r="D25" i="2"/>
  <c r="D108" i="2"/>
  <c r="D202" i="2"/>
  <c r="D98" i="2"/>
  <c r="D22" i="2"/>
  <c r="D731" i="2"/>
  <c r="D778" i="2"/>
  <c r="D730" i="2"/>
  <c r="D1147" i="2"/>
  <c r="D171" i="2"/>
  <c r="D155" i="2"/>
  <c r="D187" i="2"/>
  <c r="D109" i="2"/>
  <c r="D26" i="2"/>
  <c r="D586" i="2"/>
  <c r="D524" i="2"/>
  <c r="K2" i="16"/>
  <c r="D650" i="2"/>
  <c r="D523" i="2"/>
  <c r="D1063" i="2"/>
  <c r="D619" i="2"/>
  <c r="K27" i="16"/>
  <c r="D858" i="2"/>
  <c r="D570" i="2"/>
  <c r="D521" i="2"/>
  <c r="D1003" i="2"/>
  <c r="D1019" i="2"/>
  <c r="D733" i="2"/>
  <c r="D462" i="2"/>
  <c r="D602" i="2"/>
  <c r="D439" i="2"/>
  <c r="D727" i="2"/>
  <c r="D440" i="2"/>
  <c r="D811" i="2"/>
  <c r="D779" i="2"/>
  <c r="D294" i="2"/>
  <c r="D734" i="2"/>
  <c r="D502" i="2"/>
  <c r="D651" i="2"/>
  <c r="D225" i="2"/>
  <c r="D433" i="2"/>
  <c r="D215" i="2"/>
  <c r="D270" i="2"/>
  <c r="D740" i="2"/>
  <c r="D1034" i="2"/>
  <c r="D315" i="2"/>
  <c r="D519" i="2"/>
  <c r="D520" i="2"/>
  <c r="D378" i="2"/>
  <c r="D517" i="2"/>
  <c r="D314" i="2"/>
  <c r="D516" i="2"/>
  <c r="D418" i="2"/>
  <c r="D233" i="2"/>
  <c r="D930" i="2"/>
  <c r="D232" i="2"/>
  <c r="D411" i="2"/>
  <c r="D394" i="2"/>
  <c r="D362" i="2"/>
  <c r="D1250" i="2"/>
  <c r="D1134" i="2"/>
  <c r="D1189" i="2"/>
  <c r="D936" i="2"/>
  <c r="D1187" i="2"/>
  <c r="D1113" i="2"/>
  <c r="D1046" i="2"/>
  <c r="D1164" i="2"/>
  <c r="D1042" i="2"/>
  <c r="D1129" i="2"/>
  <c r="D610" i="2"/>
  <c r="D818" i="2"/>
  <c r="D1234" i="2"/>
  <c r="D626" i="2"/>
  <c r="D1442" i="2"/>
  <c r="D210" i="2"/>
  <c r="D834" i="2"/>
  <c r="D258" i="2"/>
  <c r="D674" i="2"/>
  <c r="D1090" i="2"/>
  <c r="D466" i="2"/>
  <c r="D1298" i="2"/>
  <c r="D882" i="2"/>
  <c r="D1066" i="2"/>
  <c r="D1268" i="2"/>
  <c r="D1061" i="2"/>
  <c r="D1254" i="2"/>
  <c r="D1198" i="2"/>
  <c r="D1154" i="2"/>
  <c r="D1199" i="2"/>
  <c r="D1150" i="2"/>
  <c r="D1162" i="2"/>
  <c r="D1344" i="2"/>
  <c r="D1167" i="2"/>
  <c r="D1413" i="2"/>
  <c r="D1056" i="2"/>
  <c r="D1091" i="2"/>
  <c r="D1155" i="2"/>
  <c r="D1197" i="2"/>
  <c r="D1157" i="2"/>
  <c r="D1230" i="2"/>
  <c r="D1244" i="2"/>
  <c r="D1259" i="2"/>
  <c r="D1191" i="2"/>
  <c r="D1176" i="2"/>
  <c r="D1175" i="2"/>
  <c r="D1340" i="2"/>
  <c r="D1139" i="2"/>
  <c r="D1169" i="2"/>
  <c r="D1131" i="2"/>
  <c r="D1173" i="2"/>
  <c r="D1456" i="2"/>
  <c r="D1215" i="2"/>
  <c r="D1177" i="2"/>
  <c r="D1203" i="2"/>
  <c r="D1343" i="2"/>
  <c r="D1223" i="2"/>
  <c r="D1174" i="2"/>
  <c r="D1152" i="2"/>
  <c r="D1321" i="2"/>
  <c r="D1103" i="2"/>
  <c r="D1043" i="2"/>
  <c r="D1181" i="2"/>
  <c r="D1049" i="2"/>
  <c r="D1237" i="2"/>
  <c r="D1133" i="2"/>
  <c r="D1213" i="2"/>
  <c r="D1109" i="2"/>
  <c r="D1067" i="2"/>
  <c r="D1225" i="2"/>
  <c r="D1361" i="2"/>
  <c r="D1209" i="2"/>
  <c r="D1102" i="2"/>
  <c r="D1180" i="2"/>
  <c r="D1097" i="2"/>
  <c r="D1337" i="2"/>
  <c r="D1048" i="2"/>
  <c r="D1240" i="2"/>
  <c r="D1285" i="2"/>
  <c r="D1168" i="2"/>
  <c r="D1068" i="2"/>
  <c r="D1073" i="2"/>
  <c r="D1163" i="2"/>
  <c r="D1267" i="2"/>
  <c r="D1179" i="2"/>
  <c r="D1236" i="2"/>
  <c r="D1165" i="2"/>
  <c r="D1166" i="2"/>
  <c r="D1395" i="2"/>
  <c r="D1144" i="2"/>
  <c r="D1229" i="2"/>
  <c r="D1429" i="2"/>
  <c r="D1178" i="2"/>
  <c r="D1338" i="2"/>
  <c r="D1432" i="2"/>
  <c r="D1342" i="2"/>
  <c r="D1161" i="2"/>
  <c r="D1333" i="2"/>
  <c r="D1058" i="2"/>
  <c r="D1207" i="2"/>
  <c r="D1193" i="2"/>
  <c r="D1416" i="2"/>
  <c r="D1111" i="2"/>
  <c r="D1071" i="2"/>
  <c r="D1156" i="2"/>
  <c r="D1137" i="2"/>
  <c r="D1188" i="2"/>
  <c r="D1076" i="2"/>
  <c r="D1172" i="2"/>
  <c r="D1286" i="2"/>
  <c r="D1047" i="2"/>
  <c r="D1126" i="2"/>
  <c r="D1057" i="2"/>
  <c r="D1427" i="2"/>
  <c r="D443" i="2" l="1"/>
  <c r="D532" i="2"/>
  <c r="D526" i="2"/>
  <c r="D478" i="2"/>
  <c r="D423" i="2"/>
  <c r="D1274" i="2"/>
  <c r="D1383" i="2"/>
  <c r="D1284" i="2"/>
  <c r="D1386" i="2"/>
  <c r="D1387" i="2"/>
  <c r="D1276" i="2"/>
  <c r="D1445" i="2"/>
  <c r="D1251" i="2"/>
  <c r="D1448" i="2"/>
  <c r="D1421" i="2"/>
  <c r="D1384" i="2"/>
  <c r="D1452" i="2"/>
  <c r="D1358" i="2"/>
  <c r="D1279" i="2"/>
  <c r="D1255" i="2"/>
  <c r="D1319" i="2"/>
  <c r="D1431" i="2"/>
  <c r="D1363" i="2"/>
  <c r="D1370" i="2"/>
  <c r="D1265" i="2"/>
  <c r="D1266" i="2"/>
  <c r="D1369" i="2"/>
  <c r="D1374" i="2"/>
  <c r="D1376" i="2"/>
  <c r="D1417" i="2"/>
  <c r="D1257" i="2"/>
  <c r="D1311" i="2"/>
  <c r="D1269" i="2"/>
  <c r="D1256" i="2"/>
  <c r="D1341" i="2"/>
  <c r="D1438" i="2"/>
  <c r="D1375" i="2"/>
  <c r="D1407" i="2"/>
  <c r="D1345" i="2"/>
  <c r="D1401" i="2"/>
  <c r="D1437" i="2"/>
  <c r="D1433" i="2"/>
  <c r="D1411" i="2"/>
  <c r="D1381" i="2"/>
  <c r="D1347" i="2"/>
  <c r="D1406" i="2"/>
  <c r="D1310" i="2"/>
  <c r="D1377" i="2"/>
  <c r="D1334" i="2"/>
  <c r="D1373" i="2"/>
  <c r="D1371" i="2"/>
  <c r="D1275" i="2"/>
  <c r="D1389" i="2"/>
  <c r="D1299" i="2"/>
  <c r="D1382" i="2"/>
  <c r="D1423" i="2"/>
  <c r="D1405" i="2"/>
  <c r="D1352" i="2"/>
  <c r="D1305" i="2"/>
  <c r="D1388" i="2"/>
  <c r="D1399" i="2"/>
  <c r="D1362" i="2"/>
  <c r="D1415" i="2"/>
  <c r="D1364" i="2"/>
  <c r="D1360" i="2"/>
  <c r="D1385" i="2"/>
  <c r="D1339" i="2"/>
  <c r="D1365" i="2"/>
  <c r="D1380" i="2"/>
  <c r="D1396" i="2"/>
  <c r="D1444" i="2"/>
  <c r="D1281" i="2"/>
  <c r="D1317" i="2"/>
  <c r="D1264" i="2"/>
  <c r="D631" i="2" l="1"/>
  <c r="D686" i="2"/>
  <c r="D318" i="2"/>
  <c r="D324" i="2"/>
  <c r="D235" i="2"/>
</calcChain>
</file>

<file path=xl/sharedStrings.xml><?xml version="1.0" encoding="utf-8"?>
<sst xmlns="http://schemas.openxmlformats.org/spreadsheetml/2006/main" count="9472" uniqueCount="1083">
  <si>
    <t>Region</t>
  </si>
  <si>
    <t>Technology</t>
  </si>
  <si>
    <t>TO</t>
  </si>
  <si>
    <t>Label  Tech</t>
  </si>
  <si>
    <t>Label EU</t>
  </si>
  <si>
    <t>Owner</t>
  </si>
  <si>
    <t>Sector</t>
  </si>
  <si>
    <t>BDG</t>
  </si>
  <si>
    <t>NewOld</t>
  </si>
  <si>
    <t>EndUse</t>
  </si>
  <si>
    <t>Type 1</t>
  </si>
  <si>
    <t>Type 2</t>
  </si>
  <si>
    <t>Efficiency</t>
  </si>
  <si>
    <t>Energy</t>
  </si>
  <si>
    <t>Old</t>
  </si>
  <si>
    <t>AM</t>
  </si>
  <si>
    <t>___</t>
  </si>
  <si>
    <t>STD</t>
  </si>
  <si>
    <t>ELC</t>
  </si>
  <si>
    <t>AE</t>
  </si>
  <si>
    <t>NGA</t>
  </si>
  <si>
    <t>PRO</t>
  </si>
  <si>
    <t>LI</t>
  </si>
  <si>
    <t>FLC</t>
  </si>
  <si>
    <t>FLU</t>
  </si>
  <si>
    <t>HAL</t>
  </si>
  <si>
    <t>INC</t>
  </si>
  <si>
    <t>LED</t>
  </si>
  <si>
    <t>SC</t>
  </si>
  <si>
    <t>DCO</t>
  </si>
  <si>
    <t>SH</t>
  </si>
  <si>
    <t>FUR</t>
  </si>
  <si>
    <t>HEP</t>
  </si>
  <si>
    <t>PLT</t>
  </si>
  <si>
    <t>HFO</t>
  </si>
  <si>
    <t>KER</t>
  </si>
  <si>
    <t>LFO</t>
  </si>
  <si>
    <t>HIG</t>
  </si>
  <si>
    <t>WH</t>
  </si>
  <si>
    <t>New</t>
  </si>
  <si>
    <t>DHE</t>
  </si>
  <si>
    <t>Tech</t>
  </si>
  <si>
    <t>regions</t>
  </si>
  <si>
    <t>periods</t>
  </si>
  <si>
    <t>minact</t>
  </si>
  <si>
    <t>minact_units</t>
  </si>
  <si>
    <t>minact_notes</t>
  </si>
  <si>
    <t>Inputs</t>
  </si>
  <si>
    <t>Output</t>
  </si>
  <si>
    <t>Calculation</t>
  </si>
  <si>
    <t>maxcap</t>
  </si>
  <si>
    <t>maxcap_units</t>
  </si>
  <si>
    <t>maxcap_notes</t>
  </si>
  <si>
    <t>Tolerance on minact</t>
  </si>
  <si>
    <t>Tolerance on max act</t>
  </si>
  <si>
    <t>PUBBDGHSPNewAE</t>
  </si>
  <si>
    <t>PUBBDGHSPNewAM</t>
  </si>
  <si>
    <t>PUBBDGHSPNewLI</t>
  </si>
  <si>
    <t>PUBBDGHSPNewSC</t>
  </si>
  <si>
    <t>PUBBDGHSPNewSH</t>
  </si>
  <si>
    <t>PUBBDGHSPNewWH</t>
  </si>
  <si>
    <t>PUBBDGHSPOldAE</t>
  </si>
  <si>
    <t>PUBBDGHSPOldAM</t>
  </si>
  <si>
    <t>PUBBDGHSPOldLI</t>
  </si>
  <si>
    <t>PUBBDGHSPOldSC</t>
  </si>
  <si>
    <t>PUBBDGHSPOldSH</t>
  </si>
  <si>
    <t>PUBBDGHSPOldWH</t>
  </si>
  <si>
    <t>PUBBDGMUNNewAE</t>
  </si>
  <si>
    <t>PUBBDGMUNNewAM</t>
  </si>
  <si>
    <t>PUBBDGMUNNewLI</t>
  </si>
  <si>
    <t>PUBBDGMUNNewSC</t>
  </si>
  <si>
    <t>PUBBDGMUNNewSH</t>
  </si>
  <si>
    <t>PUBBDGMUNNewWH</t>
  </si>
  <si>
    <t>PUBBDGMUNOldAE</t>
  </si>
  <si>
    <t>PUBBDGMUNOldAM</t>
  </si>
  <si>
    <t>PUBBDGMUNOldLI</t>
  </si>
  <si>
    <t>PUBBDGMUNOldSC</t>
  </si>
  <si>
    <t>PUBBDGMUNOldSH</t>
  </si>
  <si>
    <t>PUBBDGMUNOldWH</t>
  </si>
  <si>
    <t>PUBBDGPSINewAE</t>
  </si>
  <si>
    <t>PUBBDGPSINewAM</t>
  </si>
  <si>
    <t>PUBBDGPSINewLI</t>
  </si>
  <si>
    <t>PUBBDGPSINewSC</t>
  </si>
  <si>
    <t>PUBBDGPSINewSH</t>
  </si>
  <si>
    <t>PUBBDGPSINewWH</t>
  </si>
  <si>
    <t>PUBBDGPSIOldAE</t>
  </si>
  <si>
    <t>PUBBDGPSIOldAM</t>
  </si>
  <si>
    <t>PUBBDGPSIOldLI</t>
  </si>
  <si>
    <t>PUBBDGPSIOldSC</t>
  </si>
  <si>
    <t>PUBBDGPSIOldSH</t>
  </si>
  <si>
    <t>PUBBDGPSIOldWH</t>
  </si>
  <si>
    <t>PUBBDGSBDNewAE</t>
  </si>
  <si>
    <t>PUBBDGSBDNewAM</t>
  </si>
  <si>
    <t>PUBBDGSBDNewLI</t>
  </si>
  <si>
    <t>PUBBDGSBDNewSC</t>
  </si>
  <si>
    <t>PUBBDGSBDNewSH</t>
  </si>
  <si>
    <t>PUBBDGSBDNewWH</t>
  </si>
  <si>
    <t>PUBBDGSBDOldAE</t>
  </si>
  <si>
    <t>PUBBDGSBDOldAM</t>
  </si>
  <si>
    <t>PUBBDGSBDOldLI</t>
  </si>
  <si>
    <t>PUBBDGSBDOldSC</t>
  </si>
  <si>
    <t>PUBBDGSBDOldSH</t>
  </si>
  <si>
    <t>PUBBDGSBDOldWH</t>
  </si>
  <si>
    <t>PUBBDGHSPNewAE______STDBMA_23</t>
  </si>
  <si>
    <t>PUBBDGHSPNewWHSYS___STDBMA_23</t>
  </si>
  <si>
    <t>PUBBDGHSPOldAE______STDBMA_23</t>
  </si>
  <si>
    <t>PUBBDGHSPOldWHSYS___STDBMA_23</t>
  </si>
  <si>
    <t>PUBBDGMUNNewAE______STDBMA_23</t>
  </si>
  <si>
    <t>PUBBDGMUNNewWHSYS___STDBMA_23</t>
  </si>
  <si>
    <t>PUBBDGMUNOldAE______STDBMA_23</t>
  </si>
  <si>
    <t>PUBBDGMUNOldWHSYS___STDBMA_23</t>
  </si>
  <si>
    <t>PUBBDGPSINewAE______STDBMA_23</t>
  </si>
  <si>
    <t>PUBBDGPSINewWHSYS___STDBMA_23</t>
  </si>
  <si>
    <t>PUBBDGPSIOldAE______STDBMA_23</t>
  </si>
  <si>
    <t>PUBBDGPSIOldWHSYS___STDBMA_23</t>
  </si>
  <si>
    <t>PUBBDGSBDNewAE______STDBMA_23</t>
  </si>
  <si>
    <t>PUBBDGSBDNewWHSYS___STDBMA_23</t>
  </si>
  <si>
    <t>PUBBDGSBDOldAE______STDBMA_23</t>
  </si>
  <si>
    <t>PUBBDGSBDOldWHSYS___STDBMA_23</t>
  </si>
  <si>
    <t>PUBBDGHSPNewAE______STDNGA_16</t>
  </si>
  <si>
    <t>PUBBDGHSPNewSC______STDNGA_16</t>
  </si>
  <si>
    <t>PUBBDGHSPNewSHFUR___ESRNGA_23</t>
  </si>
  <si>
    <t>PUBBDGHSPNewSHFUR___HIGNGA_16</t>
  </si>
  <si>
    <t>PUBBDGHSPNewSHFUR___HIGNGA_23</t>
  </si>
  <si>
    <t>PUBBDGHSPNewSHFUR___STDNGA_16</t>
  </si>
  <si>
    <t>PUBBDGHSPNewSHFUR___STDNGA_23</t>
  </si>
  <si>
    <t>PUBBDGHSPNewSHHEP___STDNGA_23</t>
  </si>
  <si>
    <t>PUBBDGHSPNewWHSTHBCKSTDNGA_23</t>
  </si>
  <si>
    <t>PUBBDGHSPNewWHWTK___ESRNGA_23</t>
  </si>
  <si>
    <t>PUBBDGHSPNewWHWTK___HIGNGA_23</t>
  </si>
  <si>
    <t>PUBBDGHSPNewWHWTK___STDNGA_23</t>
  </si>
  <si>
    <t>PUBBDGHSPNewWH______STDNGA_16</t>
  </si>
  <si>
    <t>PUBBDGHSPOldAE______STDNGA_16</t>
  </si>
  <si>
    <t>PUBBDGHSPOldSC______STDNGA_16</t>
  </si>
  <si>
    <t>PUBBDGHSPOldSHFUR___ESRNGA_23</t>
  </si>
  <si>
    <t>PUBBDGHSPOldSHFUR___HIGNGA_16</t>
  </si>
  <si>
    <t>PUBBDGHSPOldSHFUR___HIGNGA_23</t>
  </si>
  <si>
    <t>PUBBDGHSPOldSHFUR___STDNGA_16</t>
  </si>
  <si>
    <t>PUBBDGHSPOldSHFUR___STDNGA_23</t>
  </si>
  <si>
    <t>PUBBDGHSPOldSHHEP___STDNGA_23</t>
  </si>
  <si>
    <t>PUBBDGHSPOldWHSTHBCKSTDNGA_23</t>
  </si>
  <si>
    <t>PUBBDGHSPOldWHWTK___ESRNGA_23</t>
  </si>
  <si>
    <t>PUBBDGHSPOldWHWTK___HIGNGA_23</t>
  </si>
  <si>
    <t>PUBBDGHSPOldWHWTK___STDNGA_23</t>
  </si>
  <si>
    <t>PUBBDGHSPOldWH______STDNGA_16</t>
  </si>
  <si>
    <t>PUBBDGMUNNewAE______STDNGA_16</t>
  </si>
  <si>
    <t>PUBBDGMUNNewSC______STDNGA_16</t>
  </si>
  <si>
    <t>PUBBDGMUNNewSHFUR___ESRNGA_23</t>
  </si>
  <si>
    <t>PUBBDGMUNNewSHFUR___HIGNGA_16</t>
  </si>
  <si>
    <t>PUBBDGMUNNewSHFUR___HIGNGA_23</t>
  </si>
  <si>
    <t>PUBBDGMUNNewSHFUR___STDNGA_16</t>
  </si>
  <si>
    <t>PUBBDGMUNNewSHFUR___STDNGA_23</t>
  </si>
  <si>
    <t>PUBBDGMUNNewSHHEP___STDNGA_23</t>
  </si>
  <si>
    <t>PUBBDGMUNNewWHSTHBCKSTDNGA_23</t>
  </si>
  <si>
    <t>PUBBDGMUNNewWHWTK___ESRNGA_23</t>
  </si>
  <si>
    <t>PUBBDGMUNNewWHWTK___HIGNGA_23</t>
  </si>
  <si>
    <t>PUBBDGMUNNewWHWTK___STDNGA_23</t>
  </si>
  <si>
    <t>PUBBDGMUNNewWH______STDNGA_16</t>
  </si>
  <si>
    <t>PUBBDGMUNOldAE______STDNGA_16</t>
  </si>
  <si>
    <t>PUBBDGMUNOldSC______STDNGA_16</t>
  </si>
  <si>
    <t>PUBBDGMUNOldSHFUR___ESRNGA_23</t>
  </si>
  <si>
    <t>PUBBDGMUNOldSHFUR___HIGNGA_16</t>
  </si>
  <si>
    <t>PUBBDGMUNOldSHFUR___HIGNGA_23</t>
  </si>
  <si>
    <t>PUBBDGMUNOldSHFUR___STDNGA_16</t>
  </si>
  <si>
    <t>PUBBDGMUNOldSHFUR___STDNGA_23</t>
  </si>
  <si>
    <t>PUBBDGMUNOldSHHEP___STDNGA_23</t>
  </si>
  <si>
    <t>PUBBDGMUNOldWHSTHBCKSTDNGA_23</t>
  </si>
  <si>
    <t>PUBBDGMUNOldWHWTK___ESRNGA_23</t>
  </si>
  <si>
    <t>PUBBDGMUNOldWHWTK___HIGNGA_23</t>
  </si>
  <si>
    <t>PUBBDGMUNOldWHWTK___STDNGA_23</t>
  </si>
  <si>
    <t>PUBBDGMUNOldWH______STDNGA_16</t>
  </si>
  <si>
    <t>PUBBDGPSINewAE______STDNGA_16</t>
  </si>
  <si>
    <t>PUBBDGPSINewSC______STDNGA_16</t>
  </si>
  <si>
    <t>PUBBDGPSINewSHFUR___ESRNGA_23</t>
  </si>
  <si>
    <t>PUBBDGPSINewSHFUR___HIGNGA_16</t>
  </si>
  <si>
    <t>PUBBDGPSINewSHFUR___HIGNGA_23</t>
  </si>
  <si>
    <t>PUBBDGPSINewSHFUR___STDNGA_16</t>
  </si>
  <si>
    <t>PUBBDGPSINewSHFUR___STDNGA_23</t>
  </si>
  <si>
    <t>PUBBDGPSINewSHHEP___STDNGA_23</t>
  </si>
  <si>
    <t>PUBBDGPSINewWHSTHBCKSTDNGA_23</t>
  </si>
  <si>
    <t>PUBBDGPSINewWHWTK___ESRNGA_23</t>
  </si>
  <si>
    <t>PUBBDGPSINewWHWTK___HIGNGA_23</t>
  </si>
  <si>
    <t>PUBBDGPSINewWHWTK___STDNGA_23</t>
  </si>
  <si>
    <t>PUBBDGPSINewWH______STDNGA_16</t>
  </si>
  <si>
    <t>PUBBDGPSIOldAE______STDNGA_16</t>
  </si>
  <si>
    <t>PUBBDGPSIOldSC______STDNGA_16</t>
  </si>
  <si>
    <t>PUBBDGPSIOldSHFUR___ESRNGA_23</t>
  </si>
  <si>
    <t>PUBBDGPSIOldSHFUR___HIGNGA_16</t>
  </si>
  <si>
    <t>PUBBDGPSIOldSHFUR___HIGNGA_23</t>
  </si>
  <si>
    <t>PUBBDGPSIOldSHFUR___STDNGA_16</t>
  </si>
  <si>
    <t>PUBBDGPSIOldSHFUR___STDNGA_23</t>
  </si>
  <si>
    <t>PUBBDGPSIOldSHHEP___STDNGA_23</t>
  </si>
  <si>
    <t>PUBBDGPSIOldWHSTHBCKSTDNGA_23</t>
  </si>
  <si>
    <t>PUBBDGPSIOldWHWTK___ESRNGA_23</t>
  </si>
  <si>
    <t>PUBBDGPSIOldWHWTK___HIGNGA_23</t>
  </si>
  <si>
    <t>PUBBDGPSIOldWHWTK___STDNGA_23</t>
  </si>
  <si>
    <t>PUBBDGPSIOldWH______STDNGA_16</t>
  </si>
  <si>
    <t>PUBBDGSBDNewAE______STDNGA_16</t>
  </si>
  <si>
    <t>PUBBDGSBDNewSC______STDNGA_16</t>
  </si>
  <si>
    <t>PUBBDGSBDNewSHFUR___ESRNGA_23</t>
  </si>
  <si>
    <t>PUBBDGSBDNewSHFUR___HIGNGA_16</t>
  </si>
  <si>
    <t>PUBBDGSBDNewSHFUR___HIGNGA_23</t>
  </si>
  <si>
    <t>PUBBDGSBDNewSHFUR___STDNGA_16</t>
  </si>
  <si>
    <t>PUBBDGSBDNewSHFUR___STDNGA_23</t>
  </si>
  <si>
    <t>PUBBDGSBDNewSHHEP___STDNGA_23</t>
  </si>
  <si>
    <t>PUBBDGSBDNewWHSTHBCKSTDNGA_23</t>
  </si>
  <si>
    <t>PUBBDGSBDNewWHWTK___ESRNGA_23</t>
  </si>
  <si>
    <t>PUBBDGSBDNewWHWTK___HIGNGA_23</t>
  </si>
  <si>
    <t>PUBBDGSBDNewWHWTK___STDNGA_23</t>
  </si>
  <si>
    <t>PUBBDGSBDNewWH______STDNGA_16</t>
  </si>
  <si>
    <t>PUBBDGSBDOldAE______STDNGA_16</t>
  </si>
  <si>
    <t>PUBBDGSBDOldSC______STDNGA_16</t>
  </si>
  <si>
    <t>PUBBDGSBDOldSHFUR___ESRNGA_23</t>
  </si>
  <si>
    <t>PUBBDGSBDOldSHFUR___HIGNGA_16</t>
  </si>
  <si>
    <t>PUBBDGSBDOldSHFUR___HIGNGA_23</t>
  </si>
  <si>
    <t>PUBBDGSBDOldSHFUR___STDNGA_16</t>
  </si>
  <si>
    <t>PUBBDGSBDOldSHFUR___STDNGA_23</t>
  </si>
  <si>
    <t>PUBBDGSBDOldSHHEP___STDNGA_23</t>
  </si>
  <si>
    <t>PUBBDGSBDOldWHSTHBCKSTDNGA_23</t>
  </si>
  <si>
    <t>PUBBDGSBDOldWHWTK___ESRNGA_23</t>
  </si>
  <si>
    <t>PUBBDGSBDOldWHWTK___HIGNGA_23</t>
  </si>
  <si>
    <t>PUBBDGSBDOldWHWTK___STDNGA_23</t>
  </si>
  <si>
    <t>PUBBDGSBDOldWH______STDNGA_16</t>
  </si>
  <si>
    <t>PUBBDGHSPNewWHSYS___STDBWP_23</t>
  </si>
  <si>
    <t>PUBBDGHSPOldWHSYS___STDBWP_23</t>
  </si>
  <si>
    <t>PUBBDGMUNNewWHSYS___STDBWP_23</t>
  </si>
  <si>
    <t>PUBBDGMUNOldWHSYS___STDBWP_23</t>
  </si>
  <si>
    <t>PUBBDGPSINewWHSYS___STDBWP_23</t>
  </si>
  <si>
    <t>PUBBDGPSIOldWHSYS___STDBWP_23</t>
  </si>
  <si>
    <t>PUBBDGSBDNewWHSYS___STDBWP_23</t>
  </si>
  <si>
    <t>PUBBDGSBDOldWHSYS___STDBWP_23</t>
  </si>
  <si>
    <t>PUBBDGMUNOldSC_________DCO_EX</t>
  </si>
  <si>
    <t>PUBBDGPSIOldSC_________DCO_EX</t>
  </si>
  <si>
    <t>PUBBDGSBDOldSC_________DCO_EX</t>
  </si>
  <si>
    <t>PUBBDGHSPNewSH_________DHE_16</t>
  </si>
  <si>
    <t>PUBBDGHSPOldSH_________DHE_16</t>
  </si>
  <si>
    <t>PUBBDGHSPOldSH_________DHE_EX</t>
  </si>
  <si>
    <t>PUBBDGMUNNewSH_________DHE_16</t>
  </si>
  <si>
    <t>PUBBDGMUNOldSH_________DHE_16</t>
  </si>
  <si>
    <t>PUBBDGMUNOldSH_________DHE_EX</t>
  </si>
  <si>
    <t>PUBBDGPSINewSH_________DHE_16</t>
  </si>
  <si>
    <t>PUBBDGPSIOldSH_________DHE_16</t>
  </si>
  <si>
    <t>PUBBDGPSIOldSH_________DHE_EX</t>
  </si>
  <si>
    <t>PUBBDGSBDNewSH_________DHE_16</t>
  </si>
  <si>
    <t>PUBBDGSBDOldSH_________DHE_16</t>
  </si>
  <si>
    <t>PUBBDGHSPNewAE______STDELC_16</t>
  </si>
  <si>
    <t>PUBBDGHSPNewAE______STDELC_23</t>
  </si>
  <si>
    <t>PUBBDGHSPNewAM______STDELC_16</t>
  </si>
  <si>
    <t>PUBBDGHSPNewAM______STDELC_23</t>
  </si>
  <si>
    <t>PUBBDGHSPNewLIFLC___HIGELC_23</t>
  </si>
  <si>
    <t>PUBBDGHSPNewLIFLC___STDELC_16</t>
  </si>
  <si>
    <t>PUBBDGHSPNewLIFLC___STDELC_23</t>
  </si>
  <si>
    <t>PUBBDGHSPNewLIFLUT5HIGELC_23</t>
  </si>
  <si>
    <t>PUBBDGHSPNewLIFLUT5STDELC_23</t>
  </si>
  <si>
    <t>PUBBDGHSPNewLIFLUT8HIGELC_23</t>
  </si>
  <si>
    <t>PUBBDGHSPNewLIFLUT8STDELC_23</t>
  </si>
  <si>
    <t>PUBBDGHSPNewLIFLU___STDELC_16</t>
  </si>
  <si>
    <t>PUBBDGHSPNewLIHAL100WSTDELC_23</t>
  </si>
  <si>
    <t>PUBBDGHSPNewLIHAL___STDELC_16</t>
  </si>
  <si>
    <t>PUBBDGHSPNewLIINC100WSTDELC_23</t>
  </si>
  <si>
    <t>PUBBDGHSPNewLIINC___STDELC_16</t>
  </si>
  <si>
    <t>PUBBDGHSPNewLILED___ESRELC_23</t>
  </si>
  <si>
    <t>PUBBDGHSPNewLILED___HIGELC_23</t>
  </si>
  <si>
    <t>PUBBDGHSPNewLILED___STDELC_16</t>
  </si>
  <si>
    <t>PUBBDGHSPNewLILED___STDELC_23</t>
  </si>
  <si>
    <t>PUBBDGHSPNewSCCE___ESRELC_23</t>
  </si>
  <si>
    <t>PUBBDGHSPNewSCCE___HIGELC_23</t>
  </si>
  <si>
    <t>PUBBDGHSPNewSCCE___STDELC_23</t>
  </si>
  <si>
    <t>PUBBDGHSPNewSCWA___ESRELC_23</t>
  </si>
  <si>
    <t>PUBBDGHSPNewSCWA___HIGELC_23</t>
  </si>
  <si>
    <t>PUBBDGHSPNewSCWA___STDELC_23</t>
  </si>
  <si>
    <t>PUBBDGHSPNewSCWD___ESRELC_23</t>
  </si>
  <si>
    <t>PUBBDGHSPNewSCWD___HIGELC_23</t>
  </si>
  <si>
    <t>PUBBDGHSPNewSCWD___STDELC_23</t>
  </si>
  <si>
    <t>PUBBDGHSPNewSHFUR___STDELC_16</t>
  </si>
  <si>
    <t>PUBBDGHSPNewSHFUR___STDELC_23</t>
  </si>
  <si>
    <t>PUBBDGHSPNewSHHEP___ESRELC_23</t>
  </si>
  <si>
    <t>PUBBDGHSPNewSHHEP___ESRGEO_23M</t>
  </si>
  <si>
    <t>PUBBDGHSPNewSHHEP___HIGELC_23</t>
  </si>
  <si>
    <t>PUBBDGHSPNewSHHEP___HIGGEO_23M</t>
  </si>
  <si>
    <t>PUBBDGHSPNewSHHEP___STDELC_16</t>
  </si>
  <si>
    <t>PUBBDGHSPNewSHHEP___STDELC_23</t>
  </si>
  <si>
    <t>PUBBDGHSPNewSHHEP___STDGEO_23M</t>
  </si>
  <si>
    <t>PUBBDGHSPNewSHPLT1000WSTDELC_23</t>
  </si>
  <si>
    <t>PUBBDGHSPNewSHPLT1500WSTDELC_23</t>
  </si>
  <si>
    <t>PUBBDGHSPNewSHPLT500WSTDELC_23</t>
  </si>
  <si>
    <t>PUBBDGHSPNewSHPLT___STDELC_16</t>
  </si>
  <si>
    <t>PUBBDGHSPNewWHHEP___ESRELC_23</t>
  </si>
  <si>
    <t>PUBBDGHSPNewWHHEP___HIGELC_23</t>
  </si>
  <si>
    <t>PUBBDGHSPNewWHHEP___STDELC_23</t>
  </si>
  <si>
    <t>PUBBDGHSPNewWHSTHBCKSTDELC_23</t>
  </si>
  <si>
    <t>PUBBDGHSPNewWHWTK___HIGELC_23</t>
  </si>
  <si>
    <t>PUBBDGHSPNewWHWTK___STDELC_23</t>
  </si>
  <si>
    <t>PUBBDGHSPNewWH______STDELC_16</t>
  </si>
  <si>
    <t>PUBBDGHSPOldAE______STDELC_16</t>
  </si>
  <si>
    <t>PUBBDGHSPOldAE______STDELC_23</t>
  </si>
  <si>
    <t>PUBBDGHSPOldAE______STDELC_EX</t>
  </si>
  <si>
    <t>PUBBDGHSPOldAM______STDELC_16</t>
  </si>
  <si>
    <t>PUBBDGHSPOldAM______STDELC_23</t>
  </si>
  <si>
    <t>PUBBDGHSPOldAM______STDELC_EX</t>
  </si>
  <si>
    <t>PUBBDGHSPOldLIFLC___HIGELC_23</t>
  </si>
  <si>
    <t>PUBBDGHSPOldLIFLC___STDELC_16</t>
  </si>
  <si>
    <t>PUBBDGHSPOldLIFLC___STDELC_23</t>
  </si>
  <si>
    <t>PUBBDGHSPOldLIFLC___STDELC_EX</t>
  </si>
  <si>
    <t>PUBBDGHSPOldLIFLUT5HIGELC_23</t>
  </si>
  <si>
    <t>PUBBDGHSPOldLIFLUT5STDELC_23</t>
  </si>
  <si>
    <t>PUBBDGHSPOldLIFLUT8HIGELC_23</t>
  </si>
  <si>
    <t>PUBBDGHSPOldLIFLUT8STDELC_23</t>
  </si>
  <si>
    <t>PUBBDGHSPOldLIFLU___STDELC_16</t>
  </si>
  <si>
    <t>PUBBDGHSPOldLIFLU___STDELC_EX</t>
  </si>
  <si>
    <t>PUBBDGHSPOldLIHAL100WSTDELC_23</t>
  </si>
  <si>
    <t>PUBBDGHSPOldLIHAL___STDELC_16</t>
  </si>
  <si>
    <t>PUBBDGHSPOldLIHAL___STDELC_EX</t>
  </si>
  <si>
    <t>PUBBDGHSPOldLIINC100WSTDELC_23</t>
  </si>
  <si>
    <t>PUBBDGHSPOldLIINC___STDELC_16</t>
  </si>
  <si>
    <t>PUBBDGHSPOldLIINC___STDELC_EX</t>
  </si>
  <si>
    <t>PUBBDGHSPOldLILED___ESRELC_23</t>
  </si>
  <si>
    <t>PUBBDGHSPOldLILED___HIGELC_23</t>
  </si>
  <si>
    <t>PUBBDGHSPOldLILED___HIGELC_EX</t>
  </si>
  <si>
    <t>PUBBDGHSPOldLILED___STDELC_16</t>
  </si>
  <si>
    <t>PUBBDGHSPOldLILED___STDELC_23</t>
  </si>
  <si>
    <t>PUBBDGHSPOldLILED___STDELC_EX</t>
  </si>
  <si>
    <t>PUBBDGHSPOldSCCE___ESRELC_23</t>
  </si>
  <si>
    <t>PUBBDGHSPOldSCCE___HIGELC_23</t>
  </si>
  <si>
    <t>PUBBDGHSPOldSCCE___STDELC_23</t>
  </si>
  <si>
    <t>PUBBDGHSPOldSCWA___ESRELC_23</t>
  </si>
  <si>
    <t>PUBBDGHSPOldSCWA___HIGELC_23</t>
  </si>
  <si>
    <t>PUBBDGHSPOldSCWA___STDELC_23</t>
  </si>
  <si>
    <t>PUBBDGHSPOldSCWD___ESRELC_23</t>
  </si>
  <si>
    <t>PUBBDGHSPOldSCWD___HIGELC_23</t>
  </si>
  <si>
    <t>PUBBDGHSPOldSCWD___STDELC_23</t>
  </si>
  <si>
    <t>PUBBDGHSPOldSC______STDELC_EX</t>
  </si>
  <si>
    <t>PUBBDGHSPOldSHFUR___STDELC_16</t>
  </si>
  <si>
    <t>PUBBDGHSPOldSHFUR___STDELC_23</t>
  </si>
  <si>
    <t>PUBBDGHSPOldSHFUR___STDELC_EX</t>
  </si>
  <si>
    <t>PUBBDGHSPOldSHHEP___ESRELC_23</t>
  </si>
  <si>
    <t>PUBBDGHSPOldSHHEP___ESRGEO_23M</t>
  </si>
  <si>
    <t>PUBBDGHSPOldSHHEP___HIGELC_23</t>
  </si>
  <si>
    <t>PUBBDGHSPOldSHHEP___HIGGEO_23M</t>
  </si>
  <si>
    <t>PUBBDGHSPOldSHHEP___STDELC_16</t>
  </si>
  <si>
    <t>PUBBDGHSPOldSHHEP___STDELC_23</t>
  </si>
  <si>
    <t>PUBBDGHSPOldSHHEP___STDGEO_23M</t>
  </si>
  <si>
    <t>PUBBDGHSPOldSHPLT1000WSTDELC_23</t>
  </si>
  <si>
    <t>PUBBDGHSPOldSHPLT1500WSTDELC_23</t>
  </si>
  <si>
    <t>PUBBDGHSPOldSHPLT500WSTDELC_23</t>
  </si>
  <si>
    <t>PUBBDGHSPOldSHPLT___STDELC_16</t>
  </si>
  <si>
    <t>PUBBDGHSPOldSHPLT___STDELC_EX</t>
  </si>
  <si>
    <t>PUBBDGHSPOldWHHEP___ESRELC_23</t>
  </si>
  <si>
    <t>PUBBDGHSPOldWHHEP___HIGELC_23</t>
  </si>
  <si>
    <t>PUBBDGHSPOldWHHEP___STDELC_23</t>
  </si>
  <si>
    <t>PUBBDGHSPOldWHSTHBCKSTDELC_23</t>
  </si>
  <si>
    <t>PUBBDGHSPOldWHWTK___HIGELC_23</t>
  </si>
  <si>
    <t>PUBBDGHSPOldWHWTK___STDELC_23</t>
  </si>
  <si>
    <t>PUBBDGHSPOldWH______STDELC_16</t>
  </si>
  <si>
    <t>PUBBDGHSPOldWH______STDELC_EX</t>
  </si>
  <si>
    <t>PUBBDGMUNNewAE______STDELC_16</t>
  </si>
  <si>
    <t>PUBBDGMUNNewAE______STDELC_23</t>
  </si>
  <si>
    <t>PUBBDGMUNNewAM______STDELC_16</t>
  </si>
  <si>
    <t>PUBBDGMUNNewAM______STDELC_23</t>
  </si>
  <si>
    <t>PUBBDGMUNNewLIFLC___HIGELC_23</t>
  </si>
  <si>
    <t>PUBBDGMUNNewLIFLC___STDELC_16</t>
  </si>
  <si>
    <t>PUBBDGMUNNewLIFLC___STDELC_23</t>
  </si>
  <si>
    <t>PUBBDGMUNNewLIFLUT5HIGELC_23</t>
  </si>
  <si>
    <t>PUBBDGMUNNewLIFLUT5STDELC_23</t>
  </si>
  <si>
    <t>PUBBDGMUNNewLIFLUT8HIGELC_23</t>
  </si>
  <si>
    <t>PUBBDGMUNNewLIFLUT8STDELC_23</t>
  </si>
  <si>
    <t>PUBBDGMUNNewLIFLU___STDELC_16</t>
  </si>
  <si>
    <t>PUBBDGMUNNewLIHAL100WSTDELC_23</t>
  </si>
  <si>
    <t>PUBBDGMUNNewLIHAL___STDELC_16</t>
  </si>
  <si>
    <t>PUBBDGMUNNewLIINC100WSTDELC_23</t>
  </si>
  <si>
    <t>PUBBDGMUNNewLIINC___STDELC_16</t>
  </si>
  <si>
    <t>PUBBDGMUNNewLILED___ESRELC_23</t>
  </si>
  <si>
    <t>PUBBDGMUNNewLILED___HIGELC_23</t>
  </si>
  <si>
    <t>PUBBDGMUNNewLILED___STDELC_16</t>
  </si>
  <si>
    <t>PUBBDGMUNNewLILED___STDELC_23</t>
  </si>
  <si>
    <t>PUBBDGMUNNewSCCE___ESRELC_23</t>
  </si>
  <si>
    <t>PUBBDGMUNNewSCCE___HIGELC_23</t>
  </si>
  <si>
    <t>PUBBDGMUNNewSCCE___STDELC_23</t>
  </si>
  <si>
    <t>PUBBDGMUNNewSCWA___ESRELC_23</t>
  </si>
  <si>
    <t>PUBBDGMUNNewSCWA___HIGELC_23</t>
  </si>
  <si>
    <t>PUBBDGMUNNewSCWA___STDELC_23</t>
  </si>
  <si>
    <t>PUBBDGMUNNewSCWD___ESRELC_23</t>
  </si>
  <si>
    <t>PUBBDGMUNNewSCWD___HIGELC_23</t>
  </si>
  <si>
    <t>PUBBDGMUNNewSCWD___STDELC_23</t>
  </si>
  <si>
    <t>PUBBDGMUNNewSHFUR___STDELC_16</t>
  </si>
  <si>
    <t>PUBBDGMUNNewSHFUR___STDELC_23</t>
  </si>
  <si>
    <t>PUBBDGMUNNewSHHEP___ESRELC_23</t>
  </si>
  <si>
    <t>PUBBDGMUNNewSHHEP___ESRGEO_23M</t>
  </si>
  <si>
    <t>PUBBDGMUNNewSHHEP___HIGELC_23</t>
  </si>
  <si>
    <t>PUBBDGMUNNewSHHEP___HIGGEO_23M</t>
  </si>
  <si>
    <t>PUBBDGMUNNewSHHEP___STDELC_16</t>
  </si>
  <si>
    <t>PUBBDGMUNNewSHHEP___STDELC_23</t>
  </si>
  <si>
    <t>PUBBDGMUNNewSHHEP___STDGEO_23M</t>
  </si>
  <si>
    <t>PUBBDGMUNNewSHPLT1000WSTDELC_23</t>
  </si>
  <si>
    <t>PUBBDGMUNNewSHPLT1500WSTDELC_23</t>
  </si>
  <si>
    <t>PUBBDGMUNNewSHPLT500WSTDELC_23</t>
  </si>
  <si>
    <t>PUBBDGMUNNewSHPLT___STDELC_16</t>
  </si>
  <si>
    <t>PUBBDGMUNNewWHHEP___ESRELC_23</t>
  </si>
  <si>
    <t>PUBBDGMUNNewWHHEP___HIGELC_23</t>
  </si>
  <si>
    <t>PUBBDGMUNNewWHHEP___STDELC_23</t>
  </si>
  <si>
    <t>PUBBDGMUNNewWHSTHBCKSTDELC_23</t>
  </si>
  <si>
    <t>PUBBDGMUNNewWHWTK___HIGELC_23</t>
  </si>
  <si>
    <t>PUBBDGMUNNewWHWTK___STDELC_23</t>
  </si>
  <si>
    <t>PUBBDGMUNNewWH______STDELC_16</t>
  </si>
  <si>
    <t>PUBBDGMUNOldAE______STDELC_16</t>
  </si>
  <si>
    <t>PUBBDGMUNOldAE______STDELC_23</t>
  </si>
  <si>
    <t>PUBBDGMUNOldAE______STDELC_EX</t>
  </si>
  <si>
    <t>PUBBDGMUNOldAM______STDELC_16</t>
  </si>
  <si>
    <t>PUBBDGMUNOldAM______STDELC_23</t>
  </si>
  <si>
    <t>PUBBDGMUNOldAM______STDELC_EX</t>
  </si>
  <si>
    <t>PUBBDGMUNOldLIFLC___HIGELC_23</t>
  </si>
  <si>
    <t>PUBBDGMUNOldLIFLC___STDELC_16</t>
  </si>
  <si>
    <t>PUBBDGMUNOldLIFLC___STDELC_23</t>
  </si>
  <si>
    <t>PUBBDGMUNOldLIFLC___STDELC_EX</t>
  </si>
  <si>
    <t>PUBBDGMUNOldLIFLUT5HIGELC_23</t>
  </si>
  <si>
    <t>PUBBDGMUNOldLIFLUT5STDELC_23</t>
  </si>
  <si>
    <t>PUBBDGMUNOldLIFLUT8HIGELC_23</t>
  </si>
  <si>
    <t>PUBBDGMUNOldLIFLUT8STDELC_23</t>
  </si>
  <si>
    <t>PUBBDGMUNOldLIFLU___STDELC_16</t>
  </si>
  <si>
    <t>PUBBDGMUNOldLIFLU___STDELC_EX</t>
  </si>
  <si>
    <t>PUBBDGMUNOldLIHAL100WSTDELC_23</t>
  </si>
  <si>
    <t>PUBBDGMUNOldLIHAL___STDELC_16</t>
  </si>
  <si>
    <t>PUBBDGMUNOldLIHAL___STDELC_EX</t>
  </si>
  <si>
    <t>PUBBDGMUNOldLIINC100WSTDELC_23</t>
  </si>
  <si>
    <t>PUBBDGMUNOldLIINC___STDELC_16</t>
  </si>
  <si>
    <t>PUBBDGMUNOldLIINC___STDELC_EX</t>
  </si>
  <si>
    <t>PUBBDGMUNOldLILED___ESRELC_23</t>
  </si>
  <si>
    <t>PUBBDGMUNOldLILED___HIGELC_23</t>
  </si>
  <si>
    <t>PUBBDGMUNOldLILED___HIGELC_EX</t>
  </si>
  <si>
    <t>PUBBDGMUNOldLILED___STDELC_16</t>
  </si>
  <si>
    <t>PUBBDGMUNOldLILED___STDELC_23</t>
  </si>
  <si>
    <t>PUBBDGMUNOldLILED___STDELC_EX</t>
  </si>
  <si>
    <t>PUBBDGMUNOldSCCE___ESRELC_23</t>
  </si>
  <si>
    <t>PUBBDGMUNOldSCCE___HIGELC_23</t>
  </si>
  <si>
    <t>PUBBDGMUNOldSCCE___STDELC_23</t>
  </si>
  <si>
    <t>PUBBDGMUNOldSCWA___ESRELC_23</t>
  </si>
  <si>
    <t>PUBBDGMUNOldSCWA___HIGELC_23</t>
  </si>
  <si>
    <t>PUBBDGMUNOldSCWA___STDELC_23</t>
  </si>
  <si>
    <t>PUBBDGMUNOldSCWD___ESRELC_23</t>
  </si>
  <si>
    <t>PUBBDGMUNOldSCWD___HIGELC_23</t>
  </si>
  <si>
    <t>PUBBDGMUNOldSCWD___STDELC_23</t>
  </si>
  <si>
    <t>PUBBDGMUNOldSC______STDELC_EX</t>
  </si>
  <si>
    <t>PUBBDGMUNOldSHFUR___STDELC_16</t>
  </si>
  <si>
    <t>PUBBDGMUNOldSHFUR___STDELC_23</t>
  </si>
  <si>
    <t>PUBBDGMUNOldSHFUR___STDELC_EX</t>
  </si>
  <si>
    <t>PUBBDGMUNOldSHHEP___ESRELC_23</t>
  </si>
  <si>
    <t>PUBBDGMUNOldSHHEP___ESRGEO_23M</t>
  </si>
  <si>
    <t>PUBBDGMUNOldSHHEP___HIGELC_23</t>
  </si>
  <si>
    <t>PUBBDGMUNOldSHHEP___HIGGEO_23M</t>
  </si>
  <si>
    <t>PUBBDGMUNOldSHHEP___STDELC_16</t>
  </si>
  <si>
    <t>PUBBDGMUNOldSHHEP___STDELC_23</t>
  </si>
  <si>
    <t>PUBBDGMUNOldSHHEP___STDGEO_23M</t>
  </si>
  <si>
    <t>PUBBDGMUNOldSHPLT1000WSTDELC_23</t>
  </si>
  <si>
    <t>PUBBDGMUNOldSHPLT1500WSTDELC_23</t>
  </si>
  <si>
    <t>PUBBDGMUNOldSHPLT500WSTDELC_23</t>
  </si>
  <si>
    <t>PUBBDGMUNOldSHPLT___STDELC_16</t>
  </si>
  <si>
    <t>PUBBDGMUNOldSHPLT___STDELC_EX</t>
  </si>
  <si>
    <t>PUBBDGMUNOldWHHEP___ESRELC_23</t>
  </si>
  <si>
    <t>PUBBDGMUNOldWHHEP___HIGELC_23</t>
  </si>
  <si>
    <t>PUBBDGMUNOldWHHEP___STDELC_23</t>
  </si>
  <si>
    <t>PUBBDGMUNOldWHSTHBCKSTDELC_23</t>
  </si>
  <si>
    <t>PUBBDGMUNOldWHWTK___HIGELC_23</t>
  </si>
  <si>
    <t>PUBBDGMUNOldWHWTK___STDELC_23</t>
  </si>
  <si>
    <t>PUBBDGMUNOldWH______STDELC_16</t>
  </si>
  <si>
    <t>PUBBDGMUNOldWH______STDELC_EX</t>
  </si>
  <si>
    <t>PUBBDGPSINewAE______STDELC_16</t>
  </si>
  <si>
    <t>PUBBDGPSINewAE______STDELC_23</t>
  </si>
  <si>
    <t>PUBBDGPSINewAM______STDELC_16</t>
  </si>
  <si>
    <t>PUBBDGPSINewAM______STDELC_23</t>
  </si>
  <si>
    <t>PUBBDGPSINewLIFLC___HIGELC_23</t>
  </si>
  <si>
    <t>PUBBDGPSINewLIFLC___STDELC_16</t>
  </si>
  <si>
    <t>PUBBDGPSINewLIFLC___STDELC_23</t>
  </si>
  <si>
    <t>PUBBDGPSINewLIFLUT5HIGELC_23</t>
  </si>
  <si>
    <t>PUBBDGPSINewLIFLUT5STDELC_23</t>
  </si>
  <si>
    <t>PUBBDGPSINewLIFLUT8HIGELC_23</t>
  </si>
  <si>
    <t>PUBBDGPSINewLIFLUT8STDELC_23</t>
  </si>
  <si>
    <t>PUBBDGPSINewLIFLU___STDELC_16</t>
  </si>
  <si>
    <t>PUBBDGPSINewLIHAL100WSTDELC_23</t>
  </si>
  <si>
    <t>PUBBDGPSINewLIHAL___STDELC_16</t>
  </si>
  <si>
    <t>PUBBDGPSINewLIINC100WSTDELC_23</t>
  </si>
  <si>
    <t>PUBBDGPSINewLIINC___STDELC_16</t>
  </si>
  <si>
    <t>PUBBDGPSINewLILED___ESRELC_23</t>
  </si>
  <si>
    <t>PUBBDGPSINewLILED___HIGELC_23</t>
  </si>
  <si>
    <t>PUBBDGPSINewLILED___STDELC_16</t>
  </si>
  <si>
    <t>PUBBDGPSINewLILED___STDELC_23</t>
  </si>
  <si>
    <t>PUBBDGPSINewSCCE___ESRELC_23</t>
  </si>
  <si>
    <t>PUBBDGPSINewSCCE___HIGELC_23</t>
  </si>
  <si>
    <t>PUBBDGPSINewSCCE___STDELC_23</t>
  </si>
  <si>
    <t>PUBBDGPSINewSCWA___ESRELC_23</t>
  </si>
  <si>
    <t>PUBBDGPSINewSCWA___HIGELC_23</t>
  </si>
  <si>
    <t>PUBBDGPSINewSCWA___STDELC_23</t>
  </si>
  <si>
    <t>PUBBDGPSINewSCWD___ESRELC_23</t>
  </si>
  <si>
    <t>PUBBDGPSINewSCWD___HIGELC_23</t>
  </si>
  <si>
    <t>PUBBDGPSINewSCWD___STDELC_23</t>
  </si>
  <si>
    <t>PUBBDGPSINewSHFUR___STDELC_16</t>
  </si>
  <si>
    <t>PUBBDGPSINewSHFUR___STDELC_23</t>
  </si>
  <si>
    <t>PUBBDGPSINewSHHEP___ESRELC_23</t>
  </si>
  <si>
    <t>PUBBDGPSINewSHHEP___ESRGEO_23M</t>
  </si>
  <si>
    <t>PUBBDGPSINewSHHEP___HIGELC_23</t>
  </si>
  <si>
    <t>PUBBDGPSINewSHHEP___HIGGEO_23M</t>
  </si>
  <si>
    <t>PUBBDGPSINewSHHEP___STDELC_16</t>
  </si>
  <si>
    <t>PUBBDGPSINewSHHEP___STDELC_23</t>
  </si>
  <si>
    <t>PUBBDGPSINewSHHEP___STDGEO_23M</t>
  </si>
  <si>
    <t>PUBBDGPSINewSHPLT1000WSTDELC_23</t>
  </si>
  <si>
    <t>PUBBDGPSINewSHPLT1500WSTDELC_23</t>
  </si>
  <si>
    <t>PUBBDGPSINewSHPLT500WSTDELC_23</t>
  </si>
  <si>
    <t>PUBBDGPSINewSHPLT___STDELC_16</t>
  </si>
  <si>
    <t>PUBBDGPSINewWHHEP___ESRELC_23</t>
  </si>
  <si>
    <t>PUBBDGPSINewWHHEP___HIGELC_23</t>
  </si>
  <si>
    <t>PUBBDGPSINewWHHEP___STDELC_23</t>
  </si>
  <si>
    <t>PUBBDGPSINewWHSTHBCKSTDELC_23</t>
  </si>
  <si>
    <t>PUBBDGPSINewWHWTK___HIGELC_23</t>
  </si>
  <si>
    <t>PUBBDGPSINewWHWTK___STDELC_23</t>
  </si>
  <si>
    <t>PUBBDGPSINewWH______STDELC_16</t>
  </si>
  <si>
    <t>PUBBDGPSIOldAE______STDELC_16</t>
  </si>
  <si>
    <t>PUBBDGPSIOldAE______STDELC_23</t>
  </si>
  <si>
    <t>PUBBDGPSIOldAE______STDELC_EX</t>
  </si>
  <si>
    <t>PUBBDGPSIOldAM______STDELC_16</t>
  </si>
  <si>
    <t>PUBBDGPSIOldAM______STDELC_23</t>
  </si>
  <si>
    <t>PUBBDGPSIOldAM______STDELC_EX</t>
  </si>
  <si>
    <t>PUBBDGPSIOldLIFLC___HIGELC_23</t>
  </si>
  <si>
    <t>PUBBDGPSIOldLIFLC___STDELC_16</t>
  </si>
  <si>
    <t>PUBBDGPSIOldLIFLC___STDELC_23</t>
  </si>
  <si>
    <t>PUBBDGPSIOldLIFLC___STDELC_EX</t>
  </si>
  <si>
    <t>PUBBDGPSIOldLIFLUT5HIGELC_23</t>
  </si>
  <si>
    <t>PUBBDGPSIOldLIFLUT5STDELC_23</t>
  </si>
  <si>
    <t>PUBBDGPSIOldLIFLUT8HIGELC_23</t>
  </si>
  <si>
    <t>PUBBDGPSIOldLIFLUT8STDELC_23</t>
  </si>
  <si>
    <t>PUBBDGPSIOldLIFLU___STDELC_16</t>
  </si>
  <si>
    <t>PUBBDGPSIOldLIFLU___STDELC_EX</t>
  </si>
  <si>
    <t>PUBBDGPSIOldLIHAL100WSTDELC_23</t>
  </si>
  <si>
    <t>PUBBDGPSIOldLIHAL___STDELC_16</t>
  </si>
  <si>
    <t>PUBBDGPSIOldLIHAL___STDELC_EX</t>
  </si>
  <si>
    <t>PUBBDGPSIOldLIINC100WSTDELC_23</t>
  </si>
  <si>
    <t>PUBBDGPSIOldLIINC___STDELC_16</t>
  </si>
  <si>
    <t>PUBBDGPSIOldLIINC___STDELC_EX</t>
  </si>
  <si>
    <t>PUBBDGPSIOldLILED___ESRELC_23</t>
  </si>
  <si>
    <t>PUBBDGPSIOldLILED___HIGELC_23</t>
  </si>
  <si>
    <t>PUBBDGPSIOldLILED___HIGELC_EX</t>
  </si>
  <si>
    <t>PUBBDGPSIOldLILED___STDELC_16</t>
  </si>
  <si>
    <t>PUBBDGPSIOldLILED___STDELC_23</t>
  </si>
  <si>
    <t>PUBBDGPSIOldLILED___STDELC_EX</t>
  </si>
  <si>
    <t>PUBBDGPSIOldSCCE___ESRELC_23</t>
  </si>
  <si>
    <t>PUBBDGPSIOldSCCE___HIGELC_23</t>
  </si>
  <si>
    <t>PUBBDGPSIOldSCCE___STDELC_23</t>
  </si>
  <si>
    <t>PUBBDGPSIOldSCWA___ESRELC_23</t>
  </si>
  <si>
    <t>PUBBDGPSIOldSCWA___HIGELC_23</t>
  </si>
  <si>
    <t>PUBBDGPSIOldSCWA___STDELC_23</t>
  </si>
  <si>
    <t>PUBBDGPSIOldSCWD___ESRELC_23</t>
  </si>
  <si>
    <t>PUBBDGPSIOldSCWD___HIGELC_23</t>
  </si>
  <si>
    <t>PUBBDGPSIOldSCWD___STDELC_23</t>
  </si>
  <si>
    <t>PUBBDGPSIOldSC______STDELC_EX</t>
  </si>
  <si>
    <t>PUBBDGPSIOldSHFUR___STDELC_16</t>
  </si>
  <si>
    <t>PUBBDGPSIOldSHFUR___STDELC_23</t>
  </si>
  <si>
    <t>PUBBDGPSIOldSHFUR___STDELC_EX</t>
  </si>
  <si>
    <t>PUBBDGPSIOldSHHEP___ESRELC_23</t>
  </si>
  <si>
    <t>PUBBDGPSIOldSHHEP___ESRGEO_23M</t>
  </si>
  <si>
    <t>PUBBDGPSIOldSHHEP___HIGELC_23</t>
  </si>
  <si>
    <t>PUBBDGPSIOldSHHEP___HIGGEO_23M</t>
  </si>
  <si>
    <t>PUBBDGPSIOldSHHEP___STDELC_16</t>
  </si>
  <si>
    <t>PUBBDGPSIOldSHHEP___STDELC_23</t>
  </si>
  <si>
    <t>PUBBDGPSIOldSHHEP___STDGEO_23M</t>
  </si>
  <si>
    <t>PUBBDGPSIOldSHPLT1000WSTDELC_23</t>
  </si>
  <si>
    <t>PUBBDGPSIOldSHPLT1500WSTDELC_23</t>
  </si>
  <si>
    <t>PUBBDGPSIOldSHPLT500WSTDELC_23</t>
  </si>
  <si>
    <t>PUBBDGPSIOldSHPLT___STDELC_16</t>
  </si>
  <si>
    <t>PUBBDGPSIOldSHPLT___STDELC_EX</t>
  </si>
  <si>
    <t>PUBBDGPSIOldWHHEP___ESRELC_23</t>
  </si>
  <si>
    <t>PUBBDGPSIOldWHHEP___HIGELC_23</t>
  </si>
  <si>
    <t>PUBBDGPSIOldWHHEP___STDELC_23</t>
  </si>
  <si>
    <t>PUBBDGPSIOldWHSTHBCKSTDELC_23</t>
  </si>
  <si>
    <t>PUBBDGPSIOldWHWTK___HIGELC_23</t>
  </si>
  <si>
    <t>PUBBDGPSIOldWHWTK___STDELC_23</t>
  </si>
  <si>
    <t>PUBBDGPSIOldWH______STDELC_16</t>
  </si>
  <si>
    <t>PUBBDGPSIOldWH______STDELC_EX</t>
  </si>
  <si>
    <t>PUBBDGSBDNewAE______STDELC_16</t>
  </si>
  <si>
    <t>PUBBDGSBDNewAE______STDELC_23</t>
  </si>
  <si>
    <t>PUBBDGSBDNewAM______STDELC_16</t>
  </si>
  <si>
    <t>PUBBDGSBDNewAM______STDELC_23</t>
  </si>
  <si>
    <t>PUBBDGSBDNewLIFLC___HIGELC_23</t>
  </si>
  <si>
    <t>PUBBDGSBDNewLIFLC___STDELC_16</t>
  </si>
  <si>
    <t>PUBBDGSBDNewLIFLC___STDELC_23</t>
  </si>
  <si>
    <t>PUBBDGSBDNewLIFLUT5HIGELC_23</t>
  </si>
  <si>
    <t>PUBBDGSBDNewLIFLUT5STDELC_23</t>
  </si>
  <si>
    <t>PUBBDGSBDNewLIFLUT8HIGELC_23</t>
  </si>
  <si>
    <t>PUBBDGSBDNewLIFLUT8STDELC_23</t>
  </si>
  <si>
    <t>PUBBDGSBDNewLIFLU___STDELC_16</t>
  </si>
  <si>
    <t>PUBBDGSBDNewLIHAL100WSTDELC_23</t>
  </si>
  <si>
    <t>PUBBDGSBDNewLIHAL___STDELC_16</t>
  </si>
  <si>
    <t>PUBBDGSBDNewLIINC100WSTDELC_23</t>
  </si>
  <si>
    <t>PUBBDGSBDNewLIINC___STDELC_16</t>
  </si>
  <si>
    <t>PUBBDGSBDNewLILED___ESRELC_23</t>
  </si>
  <si>
    <t>PUBBDGSBDNewLILED___HIGELC_23</t>
  </si>
  <si>
    <t>PUBBDGSBDNewLILED___STDELC_16</t>
  </si>
  <si>
    <t>PUBBDGSBDNewLILED___STDELC_23</t>
  </si>
  <si>
    <t>PUBBDGSBDNewSCCE___ESRELC_23</t>
  </si>
  <si>
    <t>PUBBDGSBDNewSCCE___HIGELC_23</t>
  </si>
  <si>
    <t>PUBBDGSBDNewSCCE___STDELC_23</t>
  </si>
  <si>
    <t>PUBBDGSBDNewSCWA___ESRELC_23</t>
  </si>
  <si>
    <t>PUBBDGSBDNewSCWA___HIGELC_23</t>
  </si>
  <si>
    <t>PUBBDGSBDNewSCWA___STDELC_23</t>
  </si>
  <si>
    <t>PUBBDGSBDNewSCWD___ESRELC_23</t>
  </si>
  <si>
    <t>PUBBDGSBDNewSCWD___HIGELC_23</t>
  </si>
  <si>
    <t>PUBBDGSBDNewSCWD___STDELC_23</t>
  </si>
  <si>
    <t>PUBBDGSBDNewSHFUR___STDELC_16</t>
  </si>
  <si>
    <t>PUBBDGSBDNewSHFUR___STDELC_23</t>
  </si>
  <si>
    <t>PUBBDGSBDNewSHHEP___ESRELC_23</t>
  </si>
  <si>
    <t>PUBBDGSBDNewSHHEP___ESRGEO_23M</t>
  </si>
  <si>
    <t>PUBBDGSBDNewSHHEP___HIGELC_23</t>
  </si>
  <si>
    <t>PUBBDGSBDNewSHHEP___HIGGEO_23M</t>
  </si>
  <si>
    <t>PUBBDGSBDNewSHHEP___STDELC_16</t>
  </si>
  <si>
    <t>PUBBDGSBDNewSHHEP___STDELC_23</t>
  </si>
  <si>
    <t>PUBBDGSBDNewSHHEP___STDGEO_23M</t>
  </si>
  <si>
    <t>PUBBDGSBDNewSHPLT1000WSTDELC_23</t>
  </si>
  <si>
    <t>PUBBDGSBDNewSHPLT1500WSTDELC_23</t>
  </si>
  <si>
    <t>PUBBDGSBDNewSHPLT500WSTDELC_23</t>
  </si>
  <si>
    <t>PUBBDGSBDNewSHPLT___STDELC_16</t>
  </si>
  <si>
    <t>PUBBDGSBDNewWHHEP___ESRELC_23</t>
  </si>
  <si>
    <t>PUBBDGSBDNewWHHEP___HIGELC_23</t>
  </si>
  <si>
    <t>PUBBDGSBDNewWHHEP___STDELC_23</t>
  </si>
  <si>
    <t>PUBBDGSBDNewWHSTHBCKSTDELC_23</t>
  </si>
  <si>
    <t>PUBBDGSBDNewWHWTK___HIGELC_23</t>
  </si>
  <si>
    <t>PUBBDGSBDNewWHWTK___STDELC_23</t>
  </si>
  <si>
    <t>PUBBDGSBDNewWH______STDELC_16</t>
  </si>
  <si>
    <t>PUBBDGSBDOldAE______STDELC_16</t>
  </si>
  <si>
    <t>PUBBDGSBDOldAE______STDELC_23</t>
  </si>
  <si>
    <t>PUBBDGSBDOldAE______STDELC_EX</t>
  </si>
  <si>
    <t>PUBBDGSBDOldAM______STDELC_16</t>
  </si>
  <si>
    <t>PUBBDGSBDOldAM______STDELC_23</t>
  </si>
  <si>
    <t>PUBBDGSBDOldAM______STDELC_EX</t>
  </si>
  <si>
    <t>PUBBDGSBDOldLIFLC___HIGELC_23</t>
  </si>
  <si>
    <t>PUBBDGSBDOldLIFLC___STDELC_16</t>
  </si>
  <si>
    <t>PUBBDGSBDOldLIFLC___STDELC_23</t>
  </si>
  <si>
    <t>PUBBDGSBDOldLIFLC___STDELC_EX</t>
  </si>
  <si>
    <t>PUBBDGSBDOldLIFLUT5HIGELC_23</t>
  </si>
  <si>
    <t>PUBBDGSBDOldLIFLUT5STDELC_23</t>
  </si>
  <si>
    <t>PUBBDGSBDOldLIFLUT8HIGELC_23</t>
  </si>
  <si>
    <t>PUBBDGSBDOldLIFLUT8STDELC_23</t>
  </si>
  <si>
    <t>PUBBDGSBDOldLIFLU___STDELC_16</t>
  </si>
  <si>
    <t>PUBBDGSBDOldLIFLU___STDELC_EX</t>
  </si>
  <si>
    <t>PUBBDGSBDOldLIHAL100WSTDELC_23</t>
  </si>
  <si>
    <t>PUBBDGSBDOldLIHAL___STDELC_16</t>
  </si>
  <si>
    <t>PUBBDGSBDOldLIHAL___STDELC_EX</t>
  </si>
  <si>
    <t>PUBBDGSBDOldLIINC100WSTDELC_23</t>
  </si>
  <si>
    <t>PUBBDGSBDOldLIINC___STDELC_16</t>
  </si>
  <si>
    <t>PUBBDGSBDOldLIINC___STDELC_EX</t>
  </si>
  <si>
    <t>PUBBDGSBDOldLILED___ESRELC_23</t>
  </si>
  <si>
    <t>PUBBDGSBDOldLILED___HIGELC_23</t>
  </si>
  <si>
    <t>PUBBDGSBDOldLILED___HIGELC_EX</t>
  </si>
  <si>
    <t>PUBBDGSBDOldLILED___STDELC_16</t>
  </si>
  <si>
    <t>PUBBDGSBDOldLILED___STDELC_23</t>
  </si>
  <si>
    <t>PUBBDGSBDOldLILED___STDELC_EX</t>
  </si>
  <si>
    <t>PUBBDGSBDOldSCCE___ESRELC_23</t>
  </si>
  <si>
    <t>PUBBDGSBDOldSCCE___HIGELC_23</t>
  </si>
  <si>
    <t>PUBBDGSBDOldSCCE___STDELC_23</t>
  </si>
  <si>
    <t>PUBBDGSBDOldSCWA___ESRELC_23</t>
  </si>
  <si>
    <t>PUBBDGSBDOldSCWA___HIGELC_23</t>
  </si>
  <si>
    <t>PUBBDGSBDOldSCWA___STDELC_23</t>
  </si>
  <si>
    <t>PUBBDGSBDOldSCWD___ESRELC_23</t>
  </si>
  <si>
    <t>PUBBDGSBDOldSCWD___HIGELC_23</t>
  </si>
  <si>
    <t>PUBBDGSBDOldSCWD___STDELC_23</t>
  </si>
  <si>
    <t>PUBBDGSBDOldSC______STDELC_EX</t>
  </si>
  <si>
    <t>PUBBDGSBDOldSHFUR___STDELC_16</t>
  </si>
  <si>
    <t>PUBBDGSBDOldSHFUR___STDELC_23</t>
  </si>
  <si>
    <t>PUBBDGSBDOldSHFUR___STDELC_EX</t>
  </si>
  <si>
    <t>PUBBDGSBDOldSHHEP___ESRELC_23</t>
  </si>
  <si>
    <t>PUBBDGSBDOldSHHEP___ESRGEO_23M</t>
  </si>
  <si>
    <t>PUBBDGSBDOldSHHEP___HIGELC_23</t>
  </si>
  <si>
    <t>PUBBDGSBDOldSHHEP___HIGGEO_23M</t>
  </si>
  <si>
    <t>PUBBDGSBDOldSHHEP___STDELC_16</t>
  </si>
  <si>
    <t>PUBBDGSBDOldSHHEP___STDELC_23</t>
  </si>
  <si>
    <t>PUBBDGSBDOldSHHEP___STDGEO_23M</t>
  </si>
  <si>
    <t>PUBBDGSBDOldSHPLT1000WSTDELC_23</t>
  </si>
  <si>
    <t>PUBBDGSBDOldSHPLT1500WSTDELC_23</t>
  </si>
  <si>
    <t>PUBBDGSBDOldSHPLT500WSTDELC_23</t>
  </si>
  <si>
    <t>PUBBDGSBDOldSHPLT___STDELC_16</t>
  </si>
  <si>
    <t>PUBBDGSBDOldSHPLT___STDELC_EX</t>
  </si>
  <si>
    <t>PUBBDGSBDOldWHHEP___ESRELC_23</t>
  </si>
  <si>
    <t>PUBBDGSBDOldWHHEP___HIGELC_23</t>
  </si>
  <si>
    <t>PUBBDGSBDOldWHHEP___STDELC_23</t>
  </si>
  <si>
    <t>PUBBDGSBDOldWHSTHBCKSTDELC_23</t>
  </si>
  <si>
    <t>PUBBDGSBDOldWHWTK___HIGELC_23</t>
  </si>
  <si>
    <t>PUBBDGSBDOldWHWTK___STDELC_23</t>
  </si>
  <si>
    <t>PUBBDGSBDOldWH______STDELC_16</t>
  </si>
  <si>
    <t>PUBBDGSBDOldWH______STDELC_EX</t>
  </si>
  <si>
    <t>PUBBDGHSPNewSHZTMDCSHIGETHOS_23</t>
  </si>
  <si>
    <t>PUBBDGHSPNewSHZTMDCSLOWETHOS_23</t>
  </si>
  <si>
    <t>PUBBDGHSPNewSHZTMDCSMEDETHOS_23</t>
  </si>
  <si>
    <t>PUBBDGHSPNewSHZTMINRHIGETHOS_23</t>
  </si>
  <si>
    <t>PUBBDGHSPNewSHZTMINRLOWETHOS_23</t>
  </si>
  <si>
    <t>PUBBDGHSPNewSHZTMINRMEDETHOS_23</t>
  </si>
  <si>
    <t>PUBBDGHSPNewSHZTMINWHIGETHOS_23</t>
  </si>
  <si>
    <t>PUBBDGHSPNewSHZTMINWLOWETHOS_23</t>
  </si>
  <si>
    <t>PUBBDGHSPNewSHZTMINWMEDETHOS_23</t>
  </si>
  <si>
    <t>PUBBDGHSPNewSHZTMRECHIGETHOS_23</t>
  </si>
  <si>
    <t>PUBBDGHSPNewSHZTMRECLOWETHOS_23</t>
  </si>
  <si>
    <t>PUBBDGHSPNewSHZTMRECMEDETHOS_23</t>
  </si>
  <si>
    <t>PUBBDGHSPOldSHZTMDCSHIGETHOS_23</t>
  </si>
  <si>
    <t>PUBBDGHSPOldSHZTMDCSLOWETHOS_23</t>
  </si>
  <si>
    <t>PUBBDGHSPOldSHZTMDCSMEDETHOS_23</t>
  </si>
  <si>
    <t>PUBBDGHSPOldSHZTMINRHIGETHOS_23</t>
  </si>
  <si>
    <t>PUBBDGHSPOldSHZTMINRLOWETHOS_23</t>
  </si>
  <si>
    <t>PUBBDGHSPOldSHZTMINRMEDETHOS_23</t>
  </si>
  <si>
    <t>PUBBDGHSPOldSHZTMINWHIGETHOS_23</t>
  </si>
  <si>
    <t>PUBBDGHSPOldSHZTMINWLOWETHOS_23</t>
  </si>
  <si>
    <t>PUBBDGHSPOldSHZTMINWMEDETHOS_23</t>
  </si>
  <si>
    <t>PUBBDGHSPOldSHZTMRECHIGETHOS_23</t>
  </si>
  <si>
    <t>PUBBDGHSPOldSHZTMRECLOWETHOS_23</t>
  </si>
  <si>
    <t>PUBBDGHSPOldSHZTMRECMEDETHOS_23</t>
  </si>
  <si>
    <t>PUBBDGMUNNewSHZTMDCSHIGETHOS_23</t>
  </si>
  <si>
    <t>PUBBDGMUNNewSHZTMDCSLOWETHOS_23</t>
  </si>
  <si>
    <t>PUBBDGMUNNewSHZTMDCSMEDETHOS_23</t>
  </si>
  <si>
    <t>PUBBDGMUNNewSHZTMINRHIGETHOS_23</t>
  </si>
  <si>
    <t>PUBBDGMUNNewSHZTMINRLOWETHOS_23</t>
  </si>
  <si>
    <t>PUBBDGMUNNewSHZTMINRMEDETHOS_23</t>
  </si>
  <si>
    <t>PUBBDGMUNNewSHZTMINWHIGETHOS_23</t>
  </si>
  <si>
    <t>PUBBDGMUNNewSHZTMINWLOWETHOS_23</t>
  </si>
  <si>
    <t>PUBBDGMUNNewSHZTMINWMEDETHOS_23</t>
  </si>
  <si>
    <t>PUBBDGMUNNewSHZTMRECHIGETHOS_23</t>
  </si>
  <si>
    <t>PUBBDGMUNNewSHZTMRECLOWETHOS_23</t>
  </si>
  <si>
    <t>PUBBDGMUNNewSHZTMRECMEDETHOS_23</t>
  </si>
  <si>
    <t>PUBBDGMUNOldSHZTMDCSHIGETHOS_23</t>
  </si>
  <si>
    <t>PUBBDGMUNOldSHZTMDCSLOWETHOS_23</t>
  </si>
  <si>
    <t>PUBBDGMUNOldSHZTMDCSMEDETHOS_23</t>
  </si>
  <si>
    <t>PUBBDGMUNOldSHZTMINRHIGETHOS_23</t>
  </si>
  <si>
    <t>PUBBDGMUNOldSHZTMINRLOWETHOS_23</t>
  </si>
  <si>
    <t>PUBBDGMUNOldSHZTMINRMEDETHOS_23</t>
  </si>
  <si>
    <t>PUBBDGMUNOldSHZTMINWHIGETHOS_23</t>
  </si>
  <si>
    <t>PUBBDGMUNOldSHZTMINWLOWETHOS_23</t>
  </si>
  <si>
    <t>PUBBDGMUNOldSHZTMINWMEDETHOS_23</t>
  </si>
  <si>
    <t>PUBBDGMUNOldSHZTMRECHIGETHOS_23</t>
  </si>
  <si>
    <t>PUBBDGMUNOldSHZTMRECLOWETHOS_23</t>
  </si>
  <si>
    <t>PUBBDGMUNOldSHZTMRECMEDETHOS_23</t>
  </si>
  <si>
    <t>PUBBDGPSINewSHZTMDCSHIGETHOS_23</t>
  </si>
  <si>
    <t>PUBBDGPSINewSHZTMDCSLOWETHOS_23</t>
  </si>
  <si>
    <t>PUBBDGPSINewSHZTMDCSMEDETHOS_23</t>
  </si>
  <si>
    <t>PUBBDGPSINewSHZTMINRHIGETHOS_23</t>
  </si>
  <si>
    <t>PUBBDGPSINewSHZTMINRLOWETHOS_23</t>
  </si>
  <si>
    <t>PUBBDGPSINewSHZTMINRMEDETHOS_23</t>
  </si>
  <si>
    <t>PUBBDGPSINewSHZTMINWHIGETHOS_23</t>
  </si>
  <si>
    <t>PUBBDGPSINewSHZTMINWLOWETHOS_23</t>
  </si>
  <si>
    <t>PUBBDGPSINewSHZTMINWMEDETHOS_23</t>
  </si>
  <si>
    <t>PUBBDGPSINewSHZTMRECHIGETHOS_23</t>
  </si>
  <si>
    <t>PUBBDGPSINewSHZTMRECLOWETHOS_23</t>
  </si>
  <si>
    <t>PUBBDGPSINewSHZTMRECMEDETHOS_23</t>
  </si>
  <si>
    <t>PUBBDGPSIOldSHZTMDCSHIGETHOS_23</t>
  </si>
  <si>
    <t>PUBBDGPSIOldSHZTMDCSLOWETHOS_23</t>
  </si>
  <si>
    <t>PUBBDGPSIOldSHZTMDCSMEDETHOS_23</t>
  </si>
  <si>
    <t>PUBBDGPSIOldSHZTMINRHIGETHOS_23</t>
  </si>
  <si>
    <t>PUBBDGPSIOldSHZTMINRLOWETHOS_23</t>
  </si>
  <si>
    <t>PUBBDGPSIOldSHZTMINRMEDETHOS_23</t>
  </si>
  <si>
    <t>PUBBDGPSIOldSHZTMINWHIGETHOS_23</t>
  </si>
  <si>
    <t>PUBBDGPSIOldSHZTMINWLOWETHOS_23</t>
  </si>
  <si>
    <t>PUBBDGPSIOldSHZTMINWMEDETHOS_23</t>
  </si>
  <si>
    <t>PUBBDGPSIOldSHZTMRECHIGETHOS_23</t>
  </si>
  <si>
    <t>PUBBDGPSIOldSHZTMRECLOWETHOS_23</t>
  </si>
  <si>
    <t>PUBBDGPSIOldSHZTMRECMEDETHOS_23</t>
  </si>
  <si>
    <t>PUBBDGSBDNewSHZTMDCSHIGETHOS_23</t>
  </si>
  <si>
    <t>PUBBDGSBDNewSHZTMDCSLOWETHOS_23</t>
  </si>
  <si>
    <t>PUBBDGSBDNewSHZTMDCSMEDETHOS_23</t>
  </si>
  <si>
    <t>PUBBDGSBDNewSHZTMINRHIGETHOS_23</t>
  </si>
  <si>
    <t>PUBBDGSBDNewSHZTMINRLOWETHOS_23</t>
  </si>
  <si>
    <t>PUBBDGSBDNewSHZTMINRMEDETHOS_23</t>
  </si>
  <si>
    <t>PUBBDGSBDNewSHZTMINWHIGETHOS_23</t>
  </si>
  <si>
    <t>PUBBDGSBDNewSHZTMINWLOWETHOS_23</t>
  </si>
  <si>
    <t>PUBBDGSBDNewSHZTMINWMEDETHOS_23</t>
  </si>
  <si>
    <t>PUBBDGSBDNewSHZTMRECHIGETHOS_23</t>
  </si>
  <si>
    <t>PUBBDGSBDNewSHZTMRECLOWETHOS_23</t>
  </si>
  <si>
    <t>PUBBDGSBDNewSHZTMRECMEDETHOS_23</t>
  </si>
  <si>
    <t>PUBBDGSBDOldSHZTMDCSHIGETHOS_23</t>
  </si>
  <si>
    <t>PUBBDGSBDOldSHZTMDCSLOWETHOS_23</t>
  </si>
  <si>
    <t>PUBBDGSBDOldSHZTMDCSMEDETHOS_23</t>
  </si>
  <si>
    <t>PUBBDGSBDOldSHZTMINRHIGETHOS_23</t>
  </si>
  <si>
    <t>PUBBDGSBDOldSHZTMINRLOWETHOS_23</t>
  </si>
  <si>
    <t>PUBBDGSBDOldSHZTMINRMEDETHOS_23</t>
  </si>
  <si>
    <t>PUBBDGSBDOldSHZTMINWHIGETHOS_23</t>
  </si>
  <si>
    <t>PUBBDGSBDOldSHZTMINWLOWETHOS_23</t>
  </si>
  <si>
    <t>PUBBDGSBDOldSHZTMINWMEDETHOS_23</t>
  </si>
  <si>
    <t>PUBBDGSBDOldSHZTMRECHIGETHOS_23</t>
  </si>
  <si>
    <t>PUBBDGSBDOldSHZTMRECLOWETHOS_23</t>
  </si>
  <si>
    <t>PUBBDGSBDOldSHZTMRECMEDETHOS_23</t>
  </si>
  <si>
    <t>PUBBDGHSPNewSHFUR___HIGHFO_23</t>
  </si>
  <si>
    <t>PUBBDGHSPNewSHFUR___STDHFO_16</t>
  </si>
  <si>
    <t>PUBBDGHSPNewSHFUR___STDHFO_23</t>
  </si>
  <si>
    <t>PUBBDGHSPNewWHSYS___STDHFO_23</t>
  </si>
  <si>
    <t>PUBBDGHSPNewWH______STDHFO_16</t>
  </si>
  <si>
    <t>PUBBDGHSPOldSHFUR___HIGHFO_23</t>
  </si>
  <si>
    <t>PUBBDGHSPOldSHFUR___STDHFO_16</t>
  </si>
  <si>
    <t>PUBBDGHSPOldSHFUR___STDHFO_23</t>
  </si>
  <si>
    <t>PUBBDGHSPOldWHSYS___STDHFO_23</t>
  </si>
  <si>
    <t>PUBBDGHSPOldWH______STDHFO_16</t>
  </si>
  <si>
    <t>PUBBDGMUNNewSHFUR___HIGHFO_23</t>
  </si>
  <si>
    <t>PUBBDGMUNNewSHFUR___STDHFO_16</t>
  </si>
  <si>
    <t>PUBBDGMUNNewSHFUR___STDHFO_23</t>
  </si>
  <si>
    <t>PUBBDGMUNNewWHSYS___STDHFO_23</t>
  </si>
  <si>
    <t>PUBBDGMUNNewWH______STDHFO_16</t>
  </si>
  <si>
    <t>PUBBDGMUNOldSHFUR___HIGHFO_23</t>
  </si>
  <si>
    <t>PUBBDGMUNOldSHFUR___STDHFO_16</t>
  </si>
  <si>
    <t>PUBBDGMUNOldSHFUR___STDHFO_23</t>
  </si>
  <si>
    <t>PUBBDGMUNOldWHSYS___STDHFO_23</t>
  </si>
  <si>
    <t>PUBBDGMUNOldWH______STDHFO_16</t>
  </si>
  <si>
    <t>PUBBDGPSINewSHFUR___HIGHFO_23</t>
  </si>
  <si>
    <t>PUBBDGPSINewSHFUR___STDHFO_16</t>
  </si>
  <si>
    <t>PUBBDGPSINewSHFUR___STDHFO_23</t>
  </si>
  <si>
    <t>PUBBDGPSINewWHSYS___STDHFO_23</t>
  </si>
  <si>
    <t>PUBBDGPSINewWH______STDHFO_16</t>
  </si>
  <si>
    <t>PUBBDGPSIOldSHFUR___HIGHFO_23</t>
  </si>
  <si>
    <t>PUBBDGPSIOldSHFUR___STDHFO_16</t>
  </si>
  <si>
    <t>PUBBDGPSIOldSHFUR___STDHFO_23</t>
  </si>
  <si>
    <t>PUBBDGPSIOldWHSYS___STDHFO_23</t>
  </si>
  <si>
    <t>PUBBDGPSIOldWH______STDHFO_16</t>
  </si>
  <si>
    <t>PUBBDGSBDNewSHFUR___HIGHFO_23</t>
  </si>
  <si>
    <t>PUBBDGSBDNewSHFUR___STDHFO_16</t>
  </si>
  <si>
    <t>PUBBDGSBDNewSHFUR___STDHFO_23</t>
  </si>
  <si>
    <t>PUBBDGSBDNewWHSYS___STDHFO_23</t>
  </si>
  <si>
    <t>PUBBDGSBDNewWH______STDHFO_16</t>
  </si>
  <si>
    <t>PUBBDGSBDOldSHFUR___HIGHFO_23</t>
  </si>
  <si>
    <t>PUBBDGSBDOldSHFUR___STDHFO_16</t>
  </si>
  <si>
    <t>PUBBDGSBDOldSHFUR___STDHFO_23</t>
  </si>
  <si>
    <t>PUBBDGSBDOldWHSYS___STDHFO_23</t>
  </si>
  <si>
    <t>PUBBDGSBDOldWH______STDHFO_16</t>
  </si>
  <si>
    <t>PUBBDGHSPNewSHFURLARSTDHH2_23</t>
  </si>
  <si>
    <t>PUBBDGHSPNewSHFURMEDSTDHH2_23</t>
  </si>
  <si>
    <t>PUBBDGHSPNewSHFURSMASTDHH2_23</t>
  </si>
  <si>
    <t>PUBBDGHSPOldSHFURLARSTDHH2_23</t>
  </si>
  <si>
    <t>PUBBDGHSPOldSHFURMEDSTDHH2_23</t>
  </si>
  <si>
    <t>PUBBDGHSPOldSHFURSMASTDHH2_23</t>
  </si>
  <si>
    <t>PUBBDGMUNNewSHFURLARSTDHH2_23</t>
  </si>
  <si>
    <t>PUBBDGMUNNewSHFURMEDSTDHH2_23</t>
  </si>
  <si>
    <t>PUBBDGMUNNewSHFURSMASTDHH2_23</t>
  </si>
  <si>
    <t>PUBBDGMUNOldSHFURLARSTDHH2_23</t>
  </si>
  <si>
    <t>PUBBDGMUNOldSHFURMEDSTDHH2_23</t>
  </si>
  <si>
    <t>PUBBDGMUNOldSHFURSMASTDHH2_23</t>
  </si>
  <si>
    <t>PUBBDGPSINewSHFURLARSTDHH2_23</t>
  </si>
  <si>
    <t>PUBBDGPSINewSHFURMEDSTDHH2_23</t>
  </si>
  <si>
    <t>PUBBDGPSINewSHFURSMASTDHH2_23</t>
  </si>
  <si>
    <t>PUBBDGPSIOldSHFURLARSTDHH2_23</t>
  </si>
  <si>
    <t>PUBBDGPSIOldSHFURMEDSTDHH2_23</t>
  </si>
  <si>
    <t>PUBBDGPSIOldSHFURSMASTDHH2_23</t>
  </si>
  <si>
    <t>PUBBDGSBDNewSHFURLARSTDHH2_23</t>
  </si>
  <si>
    <t>PUBBDGSBDNewSHFURMEDSTDHH2_23</t>
  </si>
  <si>
    <t>PUBBDGSBDNewSHFURSMASTDHH2_23</t>
  </si>
  <si>
    <t>PUBBDGSBDOldSHFURLARSTDHH2_23</t>
  </si>
  <si>
    <t>PUBBDGSBDOldSHFURMEDSTDHH2_23</t>
  </si>
  <si>
    <t>PUBBDGSBDOldSHFURSMASTDHH2_23</t>
  </si>
  <si>
    <t>PUBBDGHSPNewSHFUR___STDKER_16</t>
  </si>
  <si>
    <t>PUBBDGHSPNewSHFUR___STDKER_23</t>
  </si>
  <si>
    <t>PUBBDGHSPNewWHSYS___STDKER_23</t>
  </si>
  <si>
    <t>PUBBDGHSPNewWH______STDKER_16</t>
  </si>
  <si>
    <t>PUBBDGHSPOldSHFUR___STDKER_16</t>
  </si>
  <si>
    <t>PUBBDGHSPOldSHFUR___STDKER_23</t>
  </si>
  <si>
    <t>PUBBDGHSPOldWHSYS___STDKER_23</t>
  </si>
  <si>
    <t>PUBBDGHSPOldWH______STDKER_16</t>
  </si>
  <si>
    <t>PUBBDGMUNNewSHFUR___STDKER_16</t>
  </si>
  <si>
    <t>PUBBDGMUNNewSHFUR___STDKER_23</t>
  </si>
  <si>
    <t>PUBBDGMUNNewWHSYS___STDKER_23</t>
  </si>
  <si>
    <t>PUBBDGMUNNewWH______STDKER_16</t>
  </si>
  <si>
    <t>PUBBDGMUNOldSHFUR___STDKER_16</t>
  </si>
  <si>
    <t>PUBBDGMUNOldSHFUR___STDKER_23</t>
  </si>
  <si>
    <t>PUBBDGMUNOldWHSYS___STDKER_23</t>
  </si>
  <si>
    <t>PUBBDGMUNOldWH______STDKER_16</t>
  </si>
  <si>
    <t>PUBBDGPSINewSHFUR___STDKER_16</t>
  </si>
  <si>
    <t>PUBBDGPSINewSHFUR___STDKER_23</t>
  </si>
  <si>
    <t>PUBBDGPSINewWHSYS___STDKER_23</t>
  </si>
  <si>
    <t>PUBBDGPSINewWH______STDKER_16</t>
  </si>
  <si>
    <t>PUBBDGPSIOldSHFUR___STDKER_16</t>
  </si>
  <si>
    <t>PUBBDGPSIOldSHFUR___STDKER_23</t>
  </si>
  <si>
    <t>PUBBDGPSIOldWHSYS___STDKER_23</t>
  </si>
  <si>
    <t>PUBBDGPSIOldWH______STDKER_16</t>
  </si>
  <si>
    <t>PUBBDGSBDNewSHFUR___STDKER_16</t>
  </si>
  <si>
    <t>PUBBDGSBDNewSHFUR___STDKER_23</t>
  </si>
  <si>
    <t>PUBBDGSBDNewWHSYS___STDKER_23</t>
  </si>
  <si>
    <t>PUBBDGSBDNewWH______STDKER_16</t>
  </si>
  <si>
    <t>PUBBDGSBDOldSHFUR___STDKER_16</t>
  </si>
  <si>
    <t>PUBBDGSBDOldSHFUR___STDKER_23</t>
  </si>
  <si>
    <t>PUBBDGSBDOldWHSYS___STDKER_23</t>
  </si>
  <si>
    <t>PUBBDGSBDOldWH______STDKER_16</t>
  </si>
  <si>
    <t>PUBBDGHSPNewSHFUR___HIGLFO_23</t>
  </si>
  <si>
    <t>PUBBDGHSPNewSHFUR___STDLFO_16</t>
  </si>
  <si>
    <t>PUBBDGHSPNewSHFUR___STDLFO_23</t>
  </si>
  <si>
    <t>PUBBDGHSPNewWHSYS___STDLFO_23</t>
  </si>
  <si>
    <t>PUBBDGHSPNewWH______STDLFO_16</t>
  </si>
  <si>
    <t>PUBBDGHSPOldSHFUR___HIGLFO_23</t>
  </si>
  <si>
    <t>PUBBDGHSPOldSHFUR___STDLFO_16</t>
  </si>
  <si>
    <t>PUBBDGHSPOldSHFUR___STDLFO_23</t>
  </si>
  <si>
    <t>PUBBDGHSPOldSHFUR___STDLFO_EX</t>
  </si>
  <si>
    <t>PUBBDGHSPOldWHSYS___STDLFO_23</t>
  </si>
  <si>
    <t>PUBBDGHSPOldWH______STDLFO_16</t>
  </si>
  <si>
    <t>PUBBDGHSPOldWH______STDLFO_EX</t>
  </si>
  <si>
    <t>PUBBDGMUNNewSHFUR___HIGLFO_23</t>
  </si>
  <si>
    <t>PUBBDGMUNNewSHFUR___STDLFO_16</t>
  </si>
  <si>
    <t>PUBBDGMUNNewSHFUR___STDLFO_23</t>
  </si>
  <si>
    <t>PUBBDGMUNNewWHSYS___STDLFO_23</t>
  </si>
  <si>
    <t>PUBBDGMUNNewWH______STDLFO_16</t>
  </si>
  <si>
    <t>PUBBDGMUNOldSHFUR___HIGLFO_23</t>
  </si>
  <si>
    <t>PUBBDGMUNOldSHFUR___STDLFO_16</t>
  </si>
  <si>
    <t>PUBBDGMUNOldSHFUR___STDLFO_23</t>
  </si>
  <si>
    <t>PUBBDGMUNOldWHSYS___STDLFO_23</t>
  </si>
  <si>
    <t>PUBBDGMUNOldWH______STDLFO_16</t>
  </si>
  <si>
    <t>PUBBDGPSINewSHFUR___HIGLFO_23</t>
  </si>
  <si>
    <t>PUBBDGPSINewSHFUR___STDLFO_16</t>
  </si>
  <si>
    <t>PUBBDGPSINewSHFUR___STDLFO_23</t>
  </si>
  <si>
    <t>PUBBDGPSINewWHSYS___STDLFO_23</t>
  </si>
  <si>
    <t>PUBBDGPSINewWH______STDLFO_16</t>
  </si>
  <si>
    <t>PUBBDGPSIOldSHFUR___HIGLFO_23</t>
  </si>
  <si>
    <t>PUBBDGPSIOldSHFUR___STDLFO_16</t>
  </si>
  <si>
    <t>PUBBDGPSIOldSHFUR___STDLFO_23</t>
  </si>
  <si>
    <t>PUBBDGPSIOldSHFUR___STDLFO_EX</t>
  </si>
  <si>
    <t>PUBBDGPSIOldWHSYS___STDLFO_23</t>
  </si>
  <si>
    <t>PUBBDGPSIOldWH______STDLFO_16</t>
  </si>
  <si>
    <t>PUBBDGPSIOldWH______STDLFO_EX</t>
  </si>
  <si>
    <t>PUBBDGSBDNewSHFUR___HIGLFO_23</t>
  </si>
  <si>
    <t>PUBBDGSBDNewSHFUR___STDLFO_16</t>
  </si>
  <si>
    <t>PUBBDGSBDNewSHFUR___STDLFO_23</t>
  </si>
  <si>
    <t>PUBBDGSBDNewWHSYS___STDLFO_23</t>
  </si>
  <si>
    <t>PUBBDGSBDNewWH______STDLFO_16</t>
  </si>
  <si>
    <t>PUBBDGSBDOldSHFUR___HIGLFO_23</t>
  </si>
  <si>
    <t>PUBBDGSBDOldSHFUR___STDLFO_16</t>
  </si>
  <si>
    <t>PUBBDGSBDOldSHFUR___STDLFO_23</t>
  </si>
  <si>
    <t>PUBBDGSBDOldWHSYS___STDLFO_23</t>
  </si>
  <si>
    <t>PUBBDGSBDOldWH______STDLFO_16</t>
  </si>
  <si>
    <t>PUBBDGHSPNewAE______STDNGA_23</t>
  </si>
  <si>
    <t>PUBBDGHSPNewSCCE___ESRNGA_23</t>
  </si>
  <si>
    <t>PUBBDGHSPNewSCCE___HIGNGA_23</t>
  </si>
  <si>
    <t>PUBBDGHSPNewSCCE___STDNGA_23</t>
  </si>
  <si>
    <t>PUBBDGHSPOldAE______STDNGA_23</t>
  </si>
  <si>
    <t>PUBBDGHSPOldAE______STDNGA_EX</t>
  </si>
  <si>
    <t>PUBBDGHSPOldSCCE___ESRNGA_23</t>
  </si>
  <si>
    <t>PUBBDGHSPOldSCCE___HIGNGA_23</t>
  </si>
  <si>
    <t>PUBBDGHSPOldSCCE___STDNGA_23</t>
  </si>
  <si>
    <t>PUBBDGHSPOldSC______STDNGA_EX</t>
  </si>
  <si>
    <t>PUBBDGHSPOldSHFUR___STDNGA_EX</t>
  </si>
  <si>
    <t>PUBBDGHSPOldWH______STDNGA_EX</t>
  </si>
  <si>
    <t>PUBBDGMUNNewAE______STDNGA_23</t>
  </si>
  <si>
    <t>PUBBDGMUNNewSCCE___ESRNGA_23</t>
  </si>
  <si>
    <t>PUBBDGMUNNewSCCE___HIGNGA_23</t>
  </si>
  <si>
    <t>PUBBDGMUNNewSCCE___STDNGA_23</t>
  </si>
  <si>
    <t>PUBBDGMUNOldAE______STDNGA_23</t>
  </si>
  <si>
    <t>PUBBDGMUNOldAE______STDNGA_EX</t>
  </si>
  <si>
    <t>PUBBDGMUNOldSCCE___ESRNGA_23</t>
  </si>
  <si>
    <t>PUBBDGMUNOldSCCE___HIGNGA_23</t>
  </si>
  <si>
    <t>PUBBDGMUNOldSCCE___STDNGA_23</t>
  </si>
  <si>
    <t>PUBBDGMUNOldSC______STDNGA_EX</t>
  </si>
  <si>
    <t>PUBBDGMUNOldSHFUR___STDNGA_EX</t>
  </si>
  <si>
    <t>PUBBDGMUNOldWH______STDNGA_EX</t>
  </si>
  <si>
    <t>PUBBDGPSINewAE______STDNGA_23</t>
  </si>
  <si>
    <t>PUBBDGPSINewSCCE___ESRNGA_23</t>
  </si>
  <si>
    <t>PUBBDGPSINewSCCE___HIGNGA_23</t>
  </si>
  <si>
    <t>PUBBDGPSINewSCCE___STDNGA_23</t>
  </si>
  <si>
    <t>PUBBDGPSIOldAE______STDNGA_23</t>
  </si>
  <si>
    <t>PUBBDGPSIOldAE______STDNGA_EX</t>
  </si>
  <si>
    <t>PUBBDGPSIOldSCCE___ESRNGA_23</t>
  </si>
  <si>
    <t>PUBBDGPSIOldSCCE___HIGNGA_23</t>
  </si>
  <si>
    <t>PUBBDGPSIOldSCCE___STDNGA_23</t>
  </si>
  <si>
    <t>PUBBDGPSIOldSC______STDNGA_EX</t>
  </si>
  <si>
    <t>PUBBDGPSIOldSHFUR___STDNGA_EX</t>
  </si>
  <si>
    <t>PUBBDGPSIOldWH______STDNGA_EX</t>
  </si>
  <si>
    <t>PUBBDGSBDNewAE______STDNGA_23</t>
  </si>
  <si>
    <t>PUBBDGSBDNewSCCE___ESRNGA_23</t>
  </si>
  <si>
    <t>PUBBDGSBDNewSCCE___HIGNGA_23</t>
  </si>
  <si>
    <t>PUBBDGSBDNewSCCE___STDNGA_23</t>
  </si>
  <si>
    <t>PUBBDGSBDOldAE______STDNGA_23</t>
  </si>
  <si>
    <t>PUBBDGSBDOldAE______STDNGA_EX</t>
  </si>
  <si>
    <t>PUBBDGSBDOldSCCE___ESRNGA_23</t>
  </si>
  <si>
    <t>PUBBDGSBDOldSCCE___HIGNGA_23</t>
  </si>
  <si>
    <t>PUBBDGSBDOldSCCE___STDNGA_23</t>
  </si>
  <si>
    <t>PUBBDGSBDOldSC______STDNGA_EX</t>
  </si>
  <si>
    <t>PUBBDGSBDOldSHFUR___STDNGA_EX</t>
  </si>
  <si>
    <t>PUBBDGSBDOldWH______STDNGA_EX</t>
  </si>
  <si>
    <t>PUBBDGHSPNewAE______STDPRO_16</t>
  </si>
  <si>
    <t>PUBBDGHSPNewAE______STDPRO_23</t>
  </si>
  <si>
    <t>PUBBDGHSPNewSHFUR___ESRPRO_23</t>
  </si>
  <si>
    <t>PUBBDGHSPNewSHFUR___HIGPRO_23</t>
  </si>
  <si>
    <t>PUBBDGHSPNewSHFUR___STDPRO_16</t>
  </si>
  <si>
    <t>PUBBDGHSPNewSHFUR___STDPRO_23</t>
  </si>
  <si>
    <t>PUBBDGHSPNewWHSYS___ESRPRO_23</t>
  </si>
  <si>
    <t>PUBBDGHSPOldAE______STDPRO_16</t>
  </si>
  <si>
    <t>PUBBDGHSPOldAE______STDPRO_23</t>
  </si>
  <si>
    <t>PUBBDGHSPOldSHFUR___ESRPRO_23</t>
  </si>
  <si>
    <t>PUBBDGHSPOldSHFUR___HIGPRO_23</t>
  </si>
  <si>
    <t>PUBBDGHSPOldSHFUR___STDPRO_16</t>
  </si>
  <si>
    <t>PUBBDGHSPOldSHFUR___STDPRO_23</t>
  </si>
  <si>
    <t>PUBBDGHSPOldWHSYS___ESRPRO_23</t>
  </si>
  <si>
    <t>PUBBDGMUNNewAE______STDPRO_16</t>
  </si>
  <si>
    <t>PUBBDGMUNNewAE______STDPRO_23</t>
  </si>
  <si>
    <t>PUBBDGMUNNewSHFUR___ESRPRO_23</t>
  </si>
  <si>
    <t>PUBBDGMUNNewSHFUR___HIGPRO_23</t>
  </si>
  <si>
    <t>PUBBDGMUNNewSHFUR___STDPRO_16</t>
  </si>
  <si>
    <t>PUBBDGMUNNewSHFUR___STDPRO_23</t>
  </si>
  <si>
    <t>PUBBDGMUNNewWHSYS___ESRPRO_23</t>
  </si>
  <si>
    <t>PUBBDGMUNOldAE______STDPRO_16</t>
  </si>
  <si>
    <t>PUBBDGMUNOldAE______STDPRO_23</t>
  </si>
  <si>
    <t>PUBBDGMUNOldSHFUR___ESRPRO_23</t>
  </si>
  <si>
    <t>PUBBDGMUNOldSHFUR___HIGPRO_23</t>
  </si>
  <si>
    <t>PUBBDGMUNOldSHFUR___STDPRO_16</t>
  </si>
  <si>
    <t>PUBBDGMUNOldSHFUR___STDPRO_23</t>
  </si>
  <si>
    <t>PUBBDGMUNOldWHSYS___ESRPRO_23</t>
  </si>
  <si>
    <t>PUBBDGPSINewAE______STDPRO_16</t>
  </si>
  <si>
    <t>PUBBDGPSINewAE______STDPRO_23</t>
  </si>
  <si>
    <t>PUBBDGPSINewSHFUR___ESRPRO_23</t>
  </si>
  <si>
    <t>PUBBDGPSINewSHFUR___HIGPRO_23</t>
  </si>
  <si>
    <t>PUBBDGPSINewSHFUR___STDPRO_16</t>
  </si>
  <si>
    <t>PUBBDGPSINewSHFUR___STDPRO_23</t>
  </si>
  <si>
    <t>PUBBDGPSINewWHSYS___ESRPRO_23</t>
  </si>
  <si>
    <t>PUBBDGPSIOldAE______STDPRO_16</t>
  </si>
  <si>
    <t>PUBBDGPSIOldAE______STDPRO_23</t>
  </si>
  <si>
    <t>PUBBDGPSIOldSHFUR___ESRPRO_23</t>
  </si>
  <si>
    <t>PUBBDGPSIOldSHFUR___HIGPRO_23</t>
  </si>
  <si>
    <t>PUBBDGPSIOldSHFUR___STDPRO_16</t>
  </si>
  <si>
    <t>PUBBDGPSIOldSHFUR___STDPRO_23</t>
  </si>
  <si>
    <t>PUBBDGPSIOldWHSYS___ESRPRO_23</t>
  </si>
  <si>
    <t>PUBBDGSBDNewAE______STDPRO_16</t>
  </si>
  <si>
    <t>PUBBDGSBDNewAE______STDPRO_23</t>
  </si>
  <si>
    <t>PUBBDGSBDNewSHFUR___ESRPRO_23</t>
  </si>
  <si>
    <t>PUBBDGSBDNewSHFUR___HIGPRO_23</t>
  </si>
  <si>
    <t>PUBBDGSBDNewSHFUR___STDPRO_16</t>
  </si>
  <si>
    <t>PUBBDGSBDNewSHFUR___STDPRO_23</t>
  </si>
  <si>
    <t>PUBBDGSBDNewWHSYS___ESRPRO_23</t>
  </si>
  <si>
    <t>PUBBDGSBDOldAE______STDPRO_16</t>
  </si>
  <si>
    <t>PUBBDGSBDOldAE______STDPRO_23</t>
  </si>
  <si>
    <t>PUBBDGSBDOldSHFUR___ESRPRO_23</t>
  </si>
  <si>
    <t>PUBBDGSBDOldSHFUR___HIGPRO_23</t>
  </si>
  <si>
    <t>PUBBDGSBDOldSHFUR___STDPRO_16</t>
  </si>
  <si>
    <t>PUBBDGSBDOldSHFUR___STDPRO_23</t>
  </si>
  <si>
    <t>PUBBDGSBDOldWHSYS___ESRPRO_23</t>
  </si>
  <si>
    <t>PUBBDGHSPNewSHHEP___ESRGEO_23</t>
  </si>
  <si>
    <t>PUBBDGHSPNewSHHEP___HIGGEO_23</t>
  </si>
  <si>
    <t>PUBBDGHSPNewSHHEP___STDGEO_23</t>
  </si>
  <si>
    <t>PUBBDGHSPOldSHHEP___ESRGEO_23</t>
  </si>
  <si>
    <t>PUBBDGHSPOldSHHEP___HIGGEO_23</t>
  </si>
  <si>
    <t>PUBBDGHSPOldSHHEP___STDGEO_23</t>
  </si>
  <si>
    <t>PUBBDGMUNNewSHHEP___ESRGEO_23</t>
  </si>
  <si>
    <t>PUBBDGMUNNewSHHEP___HIGGEO_23</t>
  </si>
  <si>
    <t>PUBBDGMUNNewSHHEP___STDGEO_23</t>
  </si>
  <si>
    <t>PUBBDGMUNOldSHHEP___ESRGEO_23</t>
  </si>
  <si>
    <t>PUBBDGMUNOldSHHEP___HIGGEO_23</t>
  </si>
  <si>
    <t>PUBBDGMUNOldSHHEP___STDGEO_23</t>
  </si>
  <si>
    <t>PUBBDGPSINewSHHEP___ESRGEO_23</t>
  </si>
  <si>
    <t>PUBBDGPSINewSHHEP___HIGGEO_23</t>
  </si>
  <si>
    <t>PUBBDGPSINewSHHEP___STDGEO_23</t>
  </si>
  <si>
    <t>PUBBDGPSIOldSHHEP___ESRGEO_23</t>
  </si>
  <si>
    <t>PUBBDGPSIOldSHHEP___HIGGEO_23</t>
  </si>
  <si>
    <t>PUBBDGPSIOldSHHEP___STDGEO_23</t>
  </si>
  <si>
    <t>PUBBDGSBDNewSHHEP___ESRGEO_23</t>
  </si>
  <si>
    <t>PUBBDGSBDNewSHHEP___HIGGEO_23</t>
  </si>
  <si>
    <t>PUBBDGSBDNewSHHEP___STDGEO_23</t>
  </si>
  <si>
    <t>PUBBDGSBDOldSHHEP___ESRGEO_23</t>
  </si>
  <si>
    <t>PUBBDGSBDOldSHHEP___HIGGEO_23</t>
  </si>
  <si>
    <t>PUBBDGSBDOldSHHEP___STDGEO_23</t>
  </si>
  <si>
    <t>PUB</t>
  </si>
  <si>
    <t>PSI</t>
  </si>
  <si>
    <t>MUN</t>
  </si>
  <si>
    <t>HSP</t>
  </si>
  <si>
    <t>SBD</t>
  </si>
  <si>
    <t>PUBBDGHSPNewSC______STDELC_16</t>
  </si>
  <si>
    <t>PUBBDGHSPOldSC______STDELC_16</t>
  </si>
  <si>
    <t>PUBBDGMUNNewSC______STDELC_16</t>
  </si>
  <si>
    <t>PUBBDGMUNOldSC______STDELC_16</t>
  </si>
  <si>
    <t>PUBBDGPSINewSC______STDELC_16</t>
  </si>
  <si>
    <t>PUBBDGPSIOldSC______STDELC_16</t>
  </si>
  <si>
    <t>PUBBDGSBDNewSC______STDELC_16</t>
  </si>
  <si>
    <t>PUBBDGSBDOldSC______STDELC_16</t>
  </si>
  <si>
    <t>PUBBDGHSPNewSC_________DCO_16</t>
  </si>
  <si>
    <t>PUBBDGHSPOldSC_________DCO_16</t>
  </si>
  <si>
    <t>PUBBDGMUNNewSC_________DCO_16</t>
  </si>
  <si>
    <t>PUBBDGMUNOldSC_________DCO_16</t>
  </si>
  <si>
    <t>PUBBDGPSINewSC_________DCO_16</t>
  </si>
  <si>
    <t>PUBBDGPSIOldSC_________DCO_16</t>
  </si>
  <si>
    <t>PUBBDGSBDNewSC_________DCO_16</t>
  </si>
  <si>
    <t>PUBBDGSBDOldSC_________DCO_16</t>
  </si>
  <si>
    <t>PUBBDGHSPNewWH_________DHE_16</t>
  </si>
  <si>
    <t>PUBBDGHSPOldWH_________DHE_16</t>
  </si>
  <si>
    <t>PUBBDGMUNNewWH_________DHE_16</t>
  </si>
  <si>
    <t>PUBBDGMUNOldWH_________DHE_16</t>
  </si>
  <si>
    <t>PUBBDGPSINewWH_________DHE_16</t>
  </si>
  <si>
    <t>PUBBDGPSIOldWH_________DHE_16</t>
  </si>
  <si>
    <t>PUBBDGSBDNewWH_________DHE_16</t>
  </si>
  <si>
    <t>PUBBDGSBDOldWH_________DHE_16</t>
  </si>
  <si>
    <t>PUBBDGHSPOldWH_________DHE_EX</t>
  </si>
  <si>
    <t>PUBBDGMUNOldWH_________DHE_EX</t>
  </si>
  <si>
    <t>PUBBDGPSIOldWH_________DHE_EX</t>
  </si>
  <si>
    <t>PUBBDGSBDOldSH_________DHE_EX</t>
  </si>
  <si>
    <t>PUBBDGSBDOldWH_________DHE_EX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</si>
</sst>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16" fillId="0" borderId="0" xfId="0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netorg4973179-my.sharepoint.com/personal/kathleen_esmia_ca/Documents/C_ESMIA%20Projects_In%20progress/2022-05_City%20of%20Toronto/3_Data/04%20-%20Processed%20data%20-%20refactoring/2_Building/PUBBDG/1_Existing_system/Input/2_BldgPUB_formatted.xlsx?9CC92F68" TargetMode="External"/><Relationship Id="rId1" Type="http://schemas.openxmlformats.org/officeDocument/2006/relationships/externalLinkPath" Target="file:///\\9CC92F68\2_BldgPUB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BDG_EX_CapacityFactorTech"/>
      <sheetName val="PUBBDG_EX_LifetimeTech"/>
      <sheetName val="PUBBDG_EX_CapacityToActivity"/>
      <sheetName val="PUBBDG_EX_ExistingCapacity"/>
      <sheetName val="PUBBDG_EX_Efficiency"/>
      <sheetName val="PUBBDG_EX_EmissionActivity"/>
      <sheetName val="PUBBDG_EX_CostFixed"/>
      <sheetName val="PUBBDG_EX_technologies"/>
      <sheetName val="BENCHMARK"/>
      <sheetName val="TECH"/>
      <sheetName val="TECH SPLIT"/>
      <sheetName val="END USE ENERGY"/>
      <sheetName val="AGZ DEM"/>
      <sheetName val="DEM DIST"/>
      <sheetName val="TRZ DEM"/>
      <sheetName val="NRCAN 2016"/>
      <sheetName val="CityInsight"/>
      <sheetName val="PARAM"/>
      <sheetName val="DB public building"/>
      <sheetName val="COMBDG_label"/>
      <sheetName val="COMBDG_NATEM"/>
      <sheetName val="From NATEM"/>
      <sheetName val="DocLabel"/>
      <sheetName val="ZoneLabel"/>
      <sheetName val="Postal_code_TR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1">
          <cell r="N41" t="str">
            <v>HSP</v>
          </cell>
          <cell r="O41" t="str">
            <v>MUN</v>
          </cell>
          <cell r="P41" t="str">
            <v>PSI</v>
          </cell>
          <cell r="Q41" t="str">
            <v>SBD</v>
          </cell>
        </row>
        <row r="42">
          <cell r="N42" t="str">
            <v>TO</v>
          </cell>
          <cell r="O42" t="str">
            <v>TO</v>
          </cell>
          <cell r="P42" t="str">
            <v>TO</v>
          </cell>
          <cell r="Q42" t="str">
            <v>TO</v>
          </cell>
        </row>
        <row r="43">
          <cell r="N43" t="str">
            <v>TOHSP</v>
          </cell>
          <cell r="O43" t="str">
            <v>TOMUN</v>
          </cell>
          <cell r="P43" t="str">
            <v>TOPSI</v>
          </cell>
          <cell r="Q43" t="str">
            <v>TOSBD</v>
          </cell>
        </row>
        <row r="44">
          <cell r="N44">
            <v>4</v>
          </cell>
          <cell r="O44">
            <v>5</v>
          </cell>
          <cell r="P44">
            <v>6</v>
          </cell>
          <cell r="Q44">
            <v>7</v>
          </cell>
        </row>
        <row r="45">
          <cell r="K45" t="str">
            <v>LILED___HIGELC</v>
          </cell>
          <cell r="L45" t="str">
            <v>LI</v>
          </cell>
          <cell r="M45" t="str">
            <v>ELC</v>
          </cell>
          <cell r="N45">
            <v>1.8448500910522698E-3</v>
          </cell>
          <cell r="O45">
            <v>1.8448500910522698E-3</v>
          </cell>
          <cell r="P45">
            <v>1.8448500910522698E-3</v>
          </cell>
          <cell r="Q45">
            <v>1.8448500910522698E-3</v>
          </cell>
        </row>
        <row r="46">
          <cell r="K46" t="str">
            <v>LIFLC___STDELC</v>
          </cell>
          <cell r="L46" t="str">
            <v>LI</v>
          </cell>
          <cell r="M46" t="str">
            <v>ELC</v>
          </cell>
          <cell r="N46">
            <v>5.7404593478355748E-2</v>
          </cell>
          <cell r="O46">
            <v>5.7404593478355748E-2</v>
          </cell>
          <cell r="P46">
            <v>5.7404593478355748E-2</v>
          </cell>
          <cell r="Q46">
            <v>5.7404593478355748E-2</v>
          </cell>
        </row>
        <row r="47">
          <cell r="K47" t="str">
            <v>LIFLU___STDELC</v>
          </cell>
          <cell r="L47" t="str">
            <v>LI</v>
          </cell>
          <cell r="M47" t="str">
            <v>ELC</v>
          </cell>
          <cell r="N47">
            <v>0.41991168524080263</v>
          </cell>
          <cell r="O47">
            <v>0.41991168524080263</v>
          </cell>
          <cell r="P47">
            <v>0.41991168524080263</v>
          </cell>
          <cell r="Q47">
            <v>0.41991168524080263</v>
          </cell>
        </row>
        <row r="48">
          <cell r="K48" t="str">
            <v>LIHAL___STDELC</v>
          </cell>
          <cell r="L48" t="str">
            <v>LI</v>
          </cell>
          <cell r="M48" t="str">
            <v>ELC</v>
          </cell>
          <cell r="N48">
            <v>0.12322408382364025</v>
          </cell>
          <cell r="O48">
            <v>0.12322408382364025</v>
          </cell>
          <cell r="P48">
            <v>0.12322408382364025</v>
          </cell>
          <cell r="Q48">
            <v>0.12322408382364025</v>
          </cell>
        </row>
        <row r="49">
          <cell r="K49" t="str">
            <v>LIINC___STDELC</v>
          </cell>
          <cell r="L49" t="str">
            <v>LI</v>
          </cell>
          <cell r="M49" t="str">
            <v>ELC</v>
          </cell>
          <cell r="N49">
            <v>0.39576993727509685</v>
          </cell>
          <cell r="O49">
            <v>0.39576993727509685</v>
          </cell>
          <cell r="P49">
            <v>0.39576993727509685</v>
          </cell>
          <cell r="Q49">
            <v>0.39576993727509685</v>
          </cell>
        </row>
        <row r="50">
          <cell r="K50" t="str">
            <v>LILED___STDELC</v>
          </cell>
          <cell r="L50" t="str">
            <v>LI</v>
          </cell>
          <cell r="M50" t="str">
            <v>ELC</v>
          </cell>
          <cell r="N50">
            <v>1.8448500910522674E-3</v>
          </cell>
          <cell r="O50">
            <v>1.8448500910522674E-3</v>
          </cell>
          <cell r="P50">
            <v>1.8448500910522674E-3</v>
          </cell>
          <cell r="Q50">
            <v>1.8448500910522674E-3</v>
          </cell>
        </row>
        <row r="51">
          <cell r="K51" t="str">
            <v>AM______STDELC</v>
          </cell>
          <cell r="L51" t="str">
            <v>AM</v>
          </cell>
          <cell r="M51" t="str">
            <v>ELC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</row>
        <row r="52">
          <cell r="K52" t="str">
            <v>SC______STDELC</v>
          </cell>
          <cell r="L52" t="str">
            <v>SC</v>
          </cell>
          <cell r="M52" t="str">
            <v>ELC</v>
          </cell>
          <cell r="N52">
            <v>0.95205366999999996</v>
          </cell>
          <cell r="O52">
            <v>0.90544360623401721</v>
          </cell>
          <cell r="P52">
            <v>0.80766758188196397</v>
          </cell>
          <cell r="Q52">
            <v>0.70750784362173036</v>
          </cell>
        </row>
        <row r="53">
          <cell r="K53" t="str">
            <v>SC______STDNGA</v>
          </cell>
          <cell r="L53" t="str">
            <v>SC</v>
          </cell>
          <cell r="M53" t="str">
            <v>NGA</v>
          </cell>
          <cell r="N53">
            <v>4.7946330000000002E-2</v>
          </cell>
          <cell r="O53">
            <v>5.8205382217783076E-2</v>
          </cell>
          <cell r="P53">
            <v>5.7993796260732498E-2</v>
          </cell>
          <cell r="Q53">
            <v>0.23121171360187268</v>
          </cell>
        </row>
        <row r="54">
          <cell r="K54" t="str">
            <v>SC_________DCO</v>
          </cell>
          <cell r="L54" t="str">
            <v>SC</v>
          </cell>
          <cell r="M54" t="str">
            <v>DCO</v>
          </cell>
          <cell r="N54">
            <v>0</v>
          </cell>
          <cell r="O54">
            <v>3.6351011548199821E-2</v>
          </cell>
          <cell r="P54">
            <v>0.13433862185730358</v>
          </cell>
          <cell r="Q54">
            <v>6.1280442776396937E-2</v>
          </cell>
        </row>
        <row r="55">
          <cell r="K55" t="str">
            <v>WH______STDELC</v>
          </cell>
          <cell r="L55" t="str">
            <v>WH</v>
          </cell>
          <cell r="M55" t="str">
            <v>ELC</v>
          </cell>
          <cell r="N55">
            <v>2.5893699138681399E-2</v>
          </cell>
          <cell r="O55">
            <v>0.22056963590500889</v>
          </cell>
          <cell r="P55">
            <v>1.3748328244887259E-2</v>
          </cell>
          <cell r="Q55">
            <v>5.4208549931559893E-2</v>
          </cell>
        </row>
        <row r="56">
          <cell r="K56" t="str">
            <v>WH______STDNGA</v>
          </cell>
          <cell r="L56" t="str">
            <v>WH</v>
          </cell>
          <cell r="M56" t="str">
            <v>NGA</v>
          </cell>
          <cell r="N56">
            <v>0.58174136520405351</v>
          </cell>
          <cell r="O56">
            <v>0.73350338093252954</v>
          </cell>
          <cell r="P56">
            <v>0.56084926892900966</v>
          </cell>
          <cell r="Q56">
            <v>0.85052891545390508</v>
          </cell>
        </row>
        <row r="57">
          <cell r="K57" t="str">
            <v>WH______STDLFO</v>
          </cell>
          <cell r="L57" t="str">
            <v>WH</v>
          </cell>
          <cell r="M57" t="str">
            <v>LFO</v>
          </cell>
          <cell r="N57">
            <v>0.1984511472559139</v>
          </cell>
          <cell r="O57">
            <v>0</v>
          </cell>
          <cell r="P57">
            <v>0.14408942382211543</v>
          </cell>
          <cell r="Q57">
            <v>0</v>
          </cell>
        </row>
        <row r="58">
          <cell r="K58" t="str">
            <v>WH______STDHFO</v>
          </cell>
          <cell r="L58" t="str">
            <v>WH</v>
          </cell>
          <cell r="M58" t="str">
            <v>HFO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K59" t="str">
            <v>WH_________DHE</v>
          </cell>
          <cell r="L59" t="str">
            <v>WH</v>
          </cell>
          <cell r="M59" t="str">
            <v>DHE</v>
          </cell>
          <cell r="N59">
            <v>0.19391378840135112</v>
          </cell>
          <cell r="O59">
            <v>4.5926983162461403E-2</v>
          </cell>
          <cell r="P59">
            <v>0.28131297900398766</v>
          </cell>
          <cell r="Q59">
            <v>9.5262534614535058E-2</v>
          </cell>
        </row>
        <row r="60">
          <cell r="K60" t="str">
            <v>WH______STDPRO</v>
          </cell>
          <cell r="L60" t="str">
            <v>WH</v>
          </cell>
          <cell r="M60" t="str">
            <v>PRO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K61" t="str">
            <v>AE______STDELC</v>
          </cell>
          <cell r="L61" t="str">
            <v>AE</v>
          </cell>
          <cell r="M61" t="str">
            <v>ELC</v>
          </cell>
          <cell r="N61">
            <v>0.94845473549009052</v>
          </cell>
          <cell r="O61">
            <v>0.98232000589938395</v>
          </cell>
          <cell r="P61">
            <v>0.98568530134125476</v>
          </cell>
          <cell r="Q61">
            <v>0.60606060606060608</v>
          </cell>
        </row>
        <row r="62">
          <cell r="K62" t="str">
            <v>AE______STDNGA</v>
          </cell>
          <cell r="L62" t="str">
            <v>AE</v>
          </cell>
          <cell r="M62" t="str">
            <v>NGA</v>
          </cell>
          <cell r="N62">
            <v>5.1545264509909469E-2</v>
          </cell>
          <cell r="O62">
            <v>1.7679994100616128E-2</v>
          </cell>
          <cell r="P62">
            <v>1.431469865874521E-2</v>
          </cell>
          <cell r="Q62">
            <v>0.39393939393939398</v>
          </cell>
        </row>
        <row r="63">
          <cell r="K63" t="str">
            <v>AE______STDLFO</v>
          </cell>
          <cell r="L63" t="str">
            <v>AE</v>
          </cell>
          <cell r="M63" t="str">
            <v>LFO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K64" t="str">
            <v>AE______STDHFO</v>
          </cell>
          <cell r="L64" t="str">
            <v>AE</v>
          </cell>
          <cell r="M64" t="str">
            <v>HFO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K65" t="str">
            <v>AE______STDPRO</v>
          </cell>
          <cell r="L65" t="str">
            <v>AE</v>
          </cell>
          <cell r="M65" t="str">
            <v>PRO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K66" t="str">
            <v>SHPLT___STDELC</v>
          </cell>
          <cell r="L66" t="str">
            <v>SH</v>
          </cell>
          <cell r="M66" t="str">
            <v>ELC</v>
          </cell>
          <cell r="N66">
            <v>5.9110373440548321E-2</v>
          </cell>
          <cell r="O66">
            <v>6.0738581146744401E-2</v>
          </cell>
          <cell r="P66">
            <v>5.792420920316825E-2</v>
          </cell>
          <cell r="Q66">
            <v>6.0139523694972337E-2</v>
          </cell>
        </row>
        <row r="67">
          <cell r="K67" t="str">
            <v>SHFUR___STDELC</v>
          </cell>
          <cell r="L67" t="str">
            <v>SH</v>
          </cell>
          <cell r="M67" t="str">
            <v>ELC</v>
          </cell>
          <cell r="N67">
            <v>3.4756899583042407E-2</v>
          </cell>
          <cell r="O67">
            <v>3.5714285714285705E-2</v>
          </cell>
          <cell r="P67">
            <v>3.4059435011462927E-2</v>
          </cell>
          <cell r="Q67">
            <v>3.5362039932643731E-2</v>
          </cell>
        </row>
        <row r="68">
          <cell r="K68" t="str">
            <v>SHHEP___STDELC</v>
          </cell>
          <cell r="L68" t="str">
            <v>SH</v>
          </cell>
          <cell r="M68" t="str">
            <v>ELC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K69" t="str">
            <v>SHFUR___STDNGA</v>
          </cell>
          <cell r="L69" t="str">
            <v>SH</v>
          </cell>
          <cell r="M69" t="str">
            <v>NGA</v>
          </cell>
          <cell r="N69">
            <v>0.605064075318405</v>
          </cell>
          <cell r="O69">
            <v>0.85617103984450915</v>
          </cell>
          <cell r="P69">
            <v>0.60041629367857852</v>
          </cell>
          <cell r="Q69">
            <v>0.80827519846042817</v>
          </cell>
        </row>
        <row r="70">
          <cell r="K70" t="str">
            <v>SHFUR___HIGNGA</v>
          </cell>
          <cell r="L70" t="str">
            <v>SH</v>
          </cell>
          <cell r="M70" t="str">
            <v>NGA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K71" t="str">
            <v>SHFUR___STDLFO</v>
          </cell>
          <cell r="L71" t="str">
            <v>SH</v>
          </cell>
          <cell r="M71" t="str">
            <v>LFO</v>
          </cell>
          <cell r="N71">
            <v>0.1071866267730059</v>
          </cell>
          <cell r="O71">
            <v>0</v>
          </cell>
          <cell r="P71">
            <v>2.7246889563456E-2</v>
          </cell>
          <cell r="Q71">
            <v>0</v>
          </cell>
        </row>
        <row r="72">
          <cell r="K72" t="str">
            <v>SH_________DHE</v>
          </cell>
          <cell r="L72" t="str">
            <v>SH</v>
          </cell>
          <cell r="M72" t="str">
            <v>DHE</v>
          </cell>
          <cell r="N72">
            <v>0.19388202488499845</v>
          </cell>
          <cell r="O72">
            <v>4.7376093294460631E-2</v>
          </cell>
          <cell r="P72">
            <v>0.28035317254333431</v>
          </cell>
          <cell r="Q72">
            <v>9.6223237911955736E-2</v>
          </cell>
        </row>
        <row r="73">
          <cell r="K73" t="str">
            <v>SHFUR___STDPRO</v>
          </cell>
          <cell r="L73" t="str">
            <v>SH</v>
          </cell>
          <cell r="M73" t="str">
            <v>PRO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K74" t="str">
            <v>SHFUR___STDHFO</v>
          </cell>
          <cell r="L74" t="str">
            <v>SH</v>
          </cell>
          <cell r="M74" t="str">
            <v>HFO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K75" t="str">
            <v>SLLED___STDELC</v>
          </cell>
          <cell r="L75" t="str">
            <v>SL</v>
          </cell>
          <cell r="M75" t="str">
            <v>ELC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C10"/>
  <sheetViews>
    <sheetView workbookViewId="0">
      <selection activeCell="I14" sqref="I14"/>
    </sheetView>
  </sheetViews>
  <sheetFormatPr defaultRowHeight="15" x14ac:dyDescent="0.25"/>
  <cols>
    <col min="2" max="2" width="19.28515625" bestFit="1" customWidth="1"/>
  </cols>
  <sheetData>
    <row r="4" spans="2:3" x14ac:dyDescent="0.25">
      <c r="B4" s="2"/>
      <c r="C4" t="s">
        <v>47</v>
      </c>
    </row>
    <row r="5" spans="2:3" x14ac:dyDescent="0.25">
      <c r="B5" s="3"/>
      <c r="C5" t="s">
        <v>49</v>
      </c>
    </row>
    <row r="6" spans="2:3" x14ac:dyDescent="0.25">
      <c r="B6" s="4"/>
      <c r="C6" t="s">
        <v>48</v>
      </c>
    </row>
    <row r="9" spans="2:3" x14ac:dyDescent="0.25">
      <c r="B9" t="s">
        <v>53</v>
      </c>
      <c r="C9" s="5">
        <v>0.01</v>
      </c>
    </row>
    <row r="10" spans="2:3" x14ac:dyDescent="0.25">
      <c r="B10" t="s">
        <v>54</v>
      </c>
      <c r="C10" s="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L1024"/>
  <sheetViews>
    <sheetView workbookViewId="0">
      <selection activeCell="N18" sqref="N18"/>
    </sheetView>
  </sheetViews>
  <sheetFormatPr defaultRowHeight="15" x14ac:dyDescent="0.25"/>
  <cols>
    <col min="1" max="2" width="10.7109375" customWidth="1"/>
  </cols>
  <sheetData>
    <row r="1" spans="1:12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2050</v>
      </c>
    </row>
    <row r="2" spans="1:12" x14ac:dyDescent="0.25">
      <c r="A2" t="s">
        <v>2</v>
      </c>
      <c r="B2" t="s">
        <v>55</v>
      </c>
      <c r="C2">
        <v>10000000000</v>
      </c>
      <c r="D2">
        <v>10000000000</v>
      </c>
      <c r="E2">
        <v>10000000000</v>
      </c>
      <c r="F2">
        <v>10000000000</v>
      </c>
      <c r="G2">
        <v>10000000000</v>
      </c>
      <c r="H2">
        <v>10000000000</v>
      </c>
      <c r="I2">
        <v>10000000000</v>
      </c>
      <c r="J2">
        <v>10000000000</v>
      </c>
      <c r="K2">
        <v>10000000000</v>
      </c>
      <c r="L2">
        <v>10000000000</v>
      </c>
    </row>
    <row r="3" spans="1:12" x14ac:dyDescent="0.25">
      <c r="A3" t="s">
        <v>2</v>
      </c>
      <c r="B3" t="s">
        <v>56</v>
      </c>
      <c r="C3">
        <v>10000000000</v>
      </c>
      <c r="D3">
        <v>10000000000</v>
      </c>
      <c r="E3">
        <v>10000000000</v>
      </c>
      <c r="F3">
        <v>10000000000</v>
      </c>
      <c r="G3">
        <v>10000000000</v>
      </c>
      <c r="H3">
        <v>10000000000</v>
      </c>
      <c r="I3">
        <v>10000000000</v>
      </c>
      <c r="J3">
        <v>10000000000</v>
      </c>
      <c r="K3">
        <v>10000000000</v>
      </c>
      <c r="L3">
        <v>10000000000</v>
      </c>
    </row>
    <row r="4" spans="1:12" x14ac:dyDescent="0.25">
      <c r="A4" t="s">
        <v>2</v>
      </c>
      <c r="B4" t="s">
        <v>57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25">
      <c r="A5" t="s">
        <v>2</v>
      </c>
      <c r="B5" t="s">
        <v>58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25">
      <c r="A6" t="s">
        <v>2</v>
      </c>
      <c r="B6" t="s">
        <v>59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25">
      <c r="A7" t="s">
        <v>2</v>
      </c>
      <c r="B7" t="s">
        <v>60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25">
      <c r="A8" t="s">
        <v>2</v>
      </c>
      <c r="B8" t="s">
        <v>61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25">
      <c r="A9" t="s">
        <v>2</v>
      </c>
      <c r="B9" t="s">
        <v>62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25">
      <c r="A10" t="s">
        <v>2</v>
      </c>
      <c r="B10" t="s">
        <v>63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25">
      <c r="A11" t="s">
        <v>2</v>
      </c>
      <c r="B11" t="s">
        <v>64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25">
      <c r="A12" t="s">
        <v>2</v>
      </c>
      <c r="B12" t="s">
        <v>65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25">
      <c r="A13" t="s">
        <v>2</v>
      </c>
      <c r="B13" t="s">
        <v>66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25">
      <c r="A14" t="s">
        <v>2</v>
      </c>
      <c r="B14" t="s">
        <v>67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  <row r="15" spans="1:12" x14ac:dyDescent="0.25">
      <c r="A15" t="s">
        <v>2</v>
      </c>
      <c r="B15" t="s">
        <v>68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</row>
    <row r="16" spans="1:12" x14ac:dyDescent="0.25">
      <c r="A16" t="s">
        <v>2</v>
      </c>
      <c r="B16" t="s">
        <v>69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</row>
    <row r="17" spans="1:12" x14ac:dyDescent="0.25">
      <c r="A17" t="s">
        <v>2</v>
      </c>
      <c r="B17" t="s">
        <v>70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</row>
    <row r="18" spans="1:12" x14ac:dyDescent="0.25">
      <c r="A18" t="s">
        <v>2</v>
      </c>
      <c r="B18" t="s">
        <v>71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</row>
    <row r="19" spans="1:12" x14ac:dyDescent="0.25">
      <c r="A19" t="s">
        <v>2</v>
      </c>
      <c r="B19" t="s">
        <v>72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</row>
    <row r="20" spans="1:12" x14ac:dyDescent="0.25">
      <c r="A20" t="s">
        <v>2</v>
      </c>
      <c r="B20" t="s">
        <v>73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</row>
    <row r="21" spans="1:12" x14ac:dyDescent="0.25">
      <c r="A21" t="s">
        <v>2</v>
      </c>
      <c r="B21" t="s">
        <v>74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</row>
    <row r="22" spans="1:12" x14ac:dyDescent="0.25">
      <c r="A22" t="s">
        <v>2</v>
      </c>
      <c r="B22" t="s">
        <v>75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</row>
    <row r="23" spans="1:12" x14ac:dyDescent="0.25">
      <c r="A23" t="s">
        <v>2</v>
      </c>
      <c r="B23" t="s">
        <v>76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</row>
    <row r="24" spans="1:12" x14ac:dyDescent="0.25">
      <c r="A24" t="s">
        <v>2</v>
      </c>
      <c r="B24" t="s">
        <v>77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</row>
    <row r="25" spans="1:12" x14ac:dyDescent="0.25">
      <c r="A25" t="s">
        <v>2</v>
      </c>
      <c r="B25" t="s">
        <v>78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</row>
    <row r="26" spans="1:12" x14ac:dyDescent="0.25">
      <c r="A26" t="s">
        <v>2</v>
      </c>
      <c r="B26" t="s">
        <v>79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</row>
    <row r="27" spans="1:12" x14ac:dyDescent="0.25">
      <c r="A27" t="s">
        <v>2</v>
      </c>
      <c r="B27" t="s">
        <v>80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</row>
    <row r="28" spans="1:12" x14ac:dyDescent="0.25">
      <c r="A28" t="s">
        <v>2</v>
      </c>
      <c r="B28" t="s">
        <v>81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</row>
    <row r="29" spans="1:12" x14ac:dyDescent="0.25">
      <c r="A29" t="s">
        <v>2</v>
      </c>
      <c r="B29" t="s">
        <v>82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</row>
    <row r="30" spans="1:12" x14ac:dyDescent="0.25">
      <c r="A30" t="s">
        <v>2</v>
      </c>
      <c r="B30" t="s">
        <v>83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</row>
    <row r="31" spans="1:12" x14ac:dyDescent="0.25">
      <c r="A31" t="s">
        <v>2</v>
      </c>
      <c r="B31" t="s">
        <v>84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</row>
    <row r="32" spans="1:12" x14ac:dyDescent="0.25">
      <c r="A32" t="s">
        <v>2</v>
      </c>
      <c r="B32" t="s">
        <v>85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</row>
    <row r="33" spans="1:12" x14ac:dyDescent="0.25">
      <c r="A33" t="s">
        <v>2</v>
      </c>
      <c r="B33" t="s">
        <v>86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</row>
    <row r="34" spans="1:12" x14ac:dyDescent="0.25">
      <c r="A34" t="s">
        <v>2</v>
      </c>
      <c r="B34" t="s">
        <v>87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</row>
    <row r="35" spans="1:12" x14ac:dyDescent="0.25">
      <c r="A35" t="s">
        <v>2</v>
      </c>
      <c r="B35" t="s">
        <v>88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10000000000</v>
      </c>
      <c r="I35">
        <v>10000000000</v>
      </c>
      <c r="J35">
        <v>10000000000</v>
      </c>
      <c r="K35">
        <v>10000000000</v>
      </c>
      <c r="L35">
        <v>10000000000</v>
      </c>
    </row>
    <row r="36" spans="1:12" x14ac:dyDescent="0.25">
      <c r="A36" t="s">
        <v>2</v>
      </c>
      <c r="B36" t="s">
        <v>89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10000000000</v>
      </c>
      <c r="I36">
        <v>10000000000</v>
      </c>
      <c r="J36">
        <v>10000000000</v>
      </c>
      <c r="K36">
        <v>10000000000</v>
      </c>
      <c r="L36">
        <v>10000000000</v>
      </c>
    </row>
    <row r="37" spans="1:12" x14ac:dyDescent="0.25">
      <c r="A37" t="s">
        <v>2</v>
      </c>
      <c r="B37" t="s">
        <v>90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10000000000</v>
      </c>
      <c r="I37">
        <v>10000000000</v>
      </c>
      <c r="J37">
        <v>10000000000</v>
      </c>
      <c r="K37">
        <v>10000000000</v>
      </c>
      <c r="L37">
        <v>10000000000</v>
      </c>
    </row>
    <row r="38" spans="1:12" x14ac:dyDescent="0.25">
      <c r="A38" t="s">
        <v>2</v>
      </c>
      <c r="B38" t="s">
        <v>91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10000000000</v>
      </c>
      <c r="I38">
        <v>10000000000</v>
      </c>
      <c r="J38">
        <v>10000000000</v>
      </c>
      <c r="K38">
        <v>10000000000</v>
      </c>
      <c r="L38">
        <v>10000000000</v>
      </c>
    </row>
    <row r="39" spans="1:12" x14ac:dyDescent="0.25">
      <c r="A39" t="s">
        <v>2</v>
      </c>
      <c r="B39" t="s">
        <v>92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10000000000</v>
      </c>
      <c r="I39">
        <v>10000000000</v>
      </c>
      <c r="J39">
        <v>10000000000</v>
      </c>
      <c r="K39">
        <v>10000000000</v>
      </c>
      <c r="L39">
        <v>10000000000</v>
      </c>
    </row>
    <row r="40" spans="1:12" x14ac:dyDescent="0.25">
      <c r="A40" t="s">
        <v>2</v>
      </c>
      <c r="B40" t="s">
        <v>93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10000000000</v>
      </c>
      <c r="I40">
        <v>10000000000</v>
      </c>
      <c r="J40">
        <v>10000000000</v>
      </c>
      <c r="K40">
        <v>10000000000</v>
      </c>
      <c r="L40">
        <v>10000000000</v>
      </c>
    </row>
    <row r="41" spans="1:12" x14ac:dyDescent="0.25">
      <c r="A41" t="s">
        <v>2</v>
      </c>
      <c r="B41" t="s">
        <v>94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10000000000</v>
      </c>
      <c r="I41">
        <v>10000000000</v>
      </c>
      <c r="J41">
        <v>10000000000</v>
      </c>
      <c r="K41">
        <v>10000000000</v>
      </c>
      <c r="L41">
        <v>10000000000</v>
      </c>
    </row>
    <row r="42" spans="1:12" x14ac:dyDescent="0.25">
      <c r="A42" t="s">
        <v>2</v>
      </c>
      <c r="B42" t="s">
        <v>95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10000000000</v>
      </c>
      <c r="I42">
        <v>10000000000</v>
      </c>
      <c r="J42">
        <v>10000000000</v>
      </c>
      <c r="K42">
        <v>10000000000</v>
      </c>
      <c r="L42">
        <v>10000000000</v>
      </c>
    </row>
    <row r="43" spans="1:12" x14ac:dyDescent="0.25">
      <c r="A43" t="s">
        <v>2</v>
      </c>
      <c r="B43" t="s">
        <v>96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10000000000</v>
      </c>
      <c r="I43">
        <v>10000000000</v>
      </c>
      <c r="J43">
        <v>10000000000</v>
      </c>
      <c r="K43">
        <v>10000000000</v>
      </c>
      <c r="L43">
        <v>10000000000</v>
      </c>
    </row>
    <row r="44" spans="1:12" x14ac:dyDescent="0.25">
      <c r="A44" t="s">
        <v>2</v>
      </c>
      <c r="B44" t="s">
        <v>97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10000000000</v>
      </c>
      <c r="I44">
        <v>10000000000</v>
      </c>
      <c r="J44">
        <v>10000000000</v>
      </c>
      <c r="K44">
        <v>10000000000</v>
      </c>
      <c r="L44">
        <v>10000000000</v>
      </c>
    </row>
    <row r="45" spans="1:12" x14ac:dyDescent="0.25">
      <c r="A45" t="s">
        <v>2</v>
      </c>
      <c r="B45" t="s">
        <v>98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10000000000</v>
      </c>
      <c r="I45">
        <v>10000000000</v>
      </c>
      <c r="J45">
        <v>10000000000</v>
      </c>
      <c r="K45">
        <v>10000000000</v>
      </c>
      <c r="L45">
        <v>10000000000</v>
      </c>
    </row>
    <row r="46" spans="1:12" x14ac:dyDescent="0.25">
      <c r="A46" t="s">
        <v>2</v>
      </c>
      <c r="B46" t="s">
        <v>99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10000000000</v>
      </c>
      <c r="I46">
        <v>10000000000</v>
      </c>
      <c r="J46">
        <v>10000000000</v>
      </c>
      <c r="K46">
        <v>10000000000</v>
      </c>
      <c r="L46">
        <v>10000000000</v>
      </c>
    </row>
    <row r="47" spans="1:12" x14ac:dyDescent="0.25">
      <c r="A47" t="s">
        <v>2</v>
      </c>
      <c r="B47" t="s">
        <v>100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10000000000</v>
      </c>
      <c r="I47">
        <v>10000000000</v>
      </c>
      <c r="J47">
        <v>10000000000</v>
      </c>
      <c r="K47">
        <v>10000000000</v>
      </c>
      <c r="L47">
        <v>10000000000</v>
      </c>
    </row>
    <row r="48" spans="1:12" x14ac:dyDescent="0.25">
      <c r="A48" t="s">
        <v>2</v>
      </c>
      <c r="B48" t="s">
        <v>101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10000000000</v>
      </c>
      <c r="I48">
        <v>10000000000</v>
      </c>
      <c r="J48">
        <v>10000000000</v>
      </c>
      <c r="K48">
        <v>10000000000</v>
      </c>
      <c r="L48">
        <v>10000000000</v>
      </c>
    </row>
    <row r="49" spans="1:12" x14ac:dyDescent="0.25">
      <c r="A49" t="s">
        <v>2</v>
      </c>
      <c r="B49" t="s">
        <v>102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10000000000</v>
      </c>
      <c r="I49">
        <v>10000000000</v>
      </c>
      <c r="J49">
        <v>10000000000</v>
      </c>
      <c r="K49">
        <v>10000000000</v>
      </c>
      <c r="L49">
        <v>10000000000</v>
      </c>
    </row>
    <row r="50" spans="1:12" x14ac:dyDescent="0.25">
      <c r="A50" t="s">
        <v>2</v>
      </c>
      <c r="B50" t="s">
        <v>103</v>
      </c>
      <c r="J50">
        <v>97.831060367106161</v>
      </c>
      <c r="K50">
        <v>73.371413703744366</v>
      </c>
      <c r="L50">
        <v>2960.905339379397</v>
      </c>
    </row>
    <row r="51" spans="1:12" x14ac:dyDescent="0.25">
      <c r="A51" t="s">
        <v>2</v>
      </c>
      <c r="B51" t="s">
        <v>104</v>
      </c>
      <c r="J51">
        <v>37.969196590461372</v>
      </c>
      <c r="K51">
        <v>37.45793462574759</v>
      </c>
      <c r="L51">
        <v>1398.144779536304</v>
      </c>
    </row>
    <row r="52" spans="1:12" x14ac:dyDescent="0.25">
      <c r="A52" t="s">
        <v>2</v>
      </c>
      <c r="B52" t="s">
        <v>105</v>
      </c>
      <c r="J52">
        <v>197.30941152238219</v>
      </c>
      <c r="K52">
        <v>110.75434558032519</v>
      </c>
      <c r="L52">
        <v>2967.3018013447791</v>
      </c>
    </row>
    <row r="53" spans="1:12" x14ac:dyDescent="0.25">
      <c r="A53" t="s">
        <v>2</v>
      </c>
      <c r="B53" t="s">
        <v>106</v>
      </c>
      <c r="J53">
        <v>74.19507665871501</v>
      </c>
      <c r="K53">
        <v>54.431556682657842</v>
      </c>
      <c r="L53">
        <v>1398.647608561761</v>
      </c>
    </row>
    <row r="54" spans="1:12" x14ac:dyDescent="0.25">
      <c r="A54" t="s">
        <v>2</v>
      </c>
      <c r="B54" t="s">
        <v>107</v>
      </c>
      <c r="J54">
        <v>97.835540394206035</v>
      </c>
      <c r="K54">
        <v>73.37451575149268</v>
      </c>
      <c r="L54">
        <v>2961.106127403672</v>
      </c>
    </row>
    <row r="55" spans="1:12" x14ac:dyDescent="0.25">
      <c r="A55" t="s">
        <v>2</v>
      </c>
      <c r="B55" t="s">
        <v>108</v>
      </c>
      <c r="J55">
        <v>37.970057444236957</v>
      </c>
      <c r="K55">
        <v>37.458729280402423</v>
      </c>
      <c r="L55">
        <v>1398.1767542114881</v>
      </c>
    </row>
    <row r="56" spans="1:12" x14ac:dyDescent="0.25">
      <c r="A56" t="s">
        <v>2</v>
      </c>
      <c r="B56" t="s">
        <v>109</v>
      </c>
      <c r="J56">
        <v>193.01742792937191</v>
      </c>
      <c r="K56">
        <v>107.65224575428419</v>
      </c>
      <c r="L56">
        <v>2963.2719875841722</v>
      </c>
    </row>
    <row r="57" spans="1:12" x14ac:dyDescent="0.25">
      <c r="A57" t="s">
        <v>2</v>
      </c>
      <c r="B57" t="s">
        <v>110</v>
      </c>
      <c r="J57">
        <v>73.982737895256335</v>
      </c>
      <c r="K57">
        <v>54.219417496637782</v>
      </c>
      <c r="L57">
        <v>1398.3983865174639</v>
      </c>
    </row>
    <row r="58" spans="1:12" x14ac:dyDescent="0.25">
      <c r="A58" t="s">
        <v>2</v>
      </c>
      <c r="B58" t="s">
        <v>111</v>
      </c>
      <c r="J58">
        <v>97.830360893759476</v>
      </c>
      <c r="K58">
        <v>73.370929382078771</v>
      </c>
      <c r="L58">
        <v>2960.8720679891921</v>
      </c>
    </row>
    <row r="59" spans="1:12" x14ac:dyDescent="0.25">
      <c r="A59" t="s">
        <v>2</v>
      </c>
      <c r="B59" t="s">
        <v>112</v>
      </c>
      <c r="J59">
        <v>37.969020708694799</v>
      </c>
      <c r="K59">
        <v>37.457772270012043</v>
      </c>
      <c r="L59">
        <v>1398.139228335187</v>
      </c>
    </row>
    <row r="60" spans="1:12" x14ac:dyDescent="0.25">
      <c r="A60" t="s">
        <v>2</v>
      </c>
      <c r="B60" t="s">
        <v>113</v>
      </c>
      <c r="J60">
        <v>199.5145840597454</v>
      </c>
      <c r="K60">
        <v>112.2209229268355</v>
      </c>
      <c r="L60">
        <v>2969.4136047392431</v>
      </c>
    </row>
    <row r="61" spans="1:12" x14ac:dyDescent="0.25">
      <c r="A61" t="s">
        <v>2</v>
      </c>
      <c r="B61" t="s">
        <v>114</v>
      </c>
      <c r="J61">
        <v>74.282983443634322</v>
      </c>
      <c r="K61">
        <v>54.51879076632936</v>
      </c>
      <c r="L61">
        <v>1398.7515207882091</v>
      </c>
    </row>
    <row r="62" spans="1:12" x14ac:dyDescent="0.25">
      <c r="A62" t="s">
        <v>2</v>
      </c>
      <c r="B62" t="s">
        <v>115</v>
      </c>
      <c r="J62">
        <v>97.831649003144605</v>
      </c>
      <c r="K62">
        <v>73.371821281849009</v>
      </c>
      <c r="L62">
        <v>2960.918738236524</v>
      </c>
    </row>
    <row r="63" spans="1:12" x14ac:dyDescent="0.25">
      <c r="A63" t="s">
        <v>2</v>
      </c>
      <c r="B63" t="s">
        <v>116</v>
      </c>
      <c r="J63">
        <v>37.969465144505051</v>
      </c>
      <c r="K63">
        <v>37.458182527425933</v>
      </c>
      <c r="L63">
        <v>1398.1508752224629</v>
      </c>
    </row>
    <row r="64" spans="1:12" x14ac:dyDescent="0.25">
      <c r="A64" t="s">
        <v>2</v>
      </c>
      <c r="B64" t="s">
        <v>117</v>
      </c>
      <c r="J64">
        <v>195.24029148405251</v>
      </c>
      <c r="K64">
        <v>109.3975435991527</v>
      </c>
      <c r="L64">
        <v>2965.677283462881</v>
      </c>
    </row>
    <row r="65" spans="1:12" x14ac:dyDescent="0.25">
      <c r="A65" t="s">
        <v>2</v>
      </c>
      <c r="B65" t="s">
        <v>118</v>
      </c>
      <c r="J65">
        <v>74.148779019036795</v>
      </c>
      <c r="K65">
        <v>54.379626165354431</v>
      </c>
      <c r="L65">
        <v>1398.5734982543231</v>
      </c>
    </row>
    <row r="66" spans="1:12" x14ac:dyDescent="0.25">
      <c r="A66" t="s">
        <v>2</v>
      </c>
      <c r="B66" t="s">
        <v>119</v>
      </c>
      <c r="C66">
        <v>1.7931442797261651E-5</v>
      </c>
      <c r="D66">
        <v>3.6722632902909868E-5</v>
      </c>
      <c r="E66">
        <v>5.6412765767375239E-5</v>
      </c>
      <c r="F66">
        <v>7.7042623593887748E-5</v>
      </c>
      <c r="G66">
        <v>9.8654659661723799E-5</v>
      </c>
      <c r="H66">
        <v>1.2129307946962099E-4</v>
      </c>
      <c r="I66">
        <v>1.4500392541527769E-4</v>
      </c>
      <c r="J66">
        <v>1.6983516902447041E-4</v>
      </c>
      <c r="K66">
        <v>4.7518147500439219E-5</v>
      </c>
      <c r="L66">
        <v>7.463135864074627E-4</v>
      </c>
    </row>
    <row r="67" spans="1:12" x14ac:dyDescent="0.25">
      <c r="A67" t="s">
        <v>2</v>
      </c>
      <c r="B67" t="s">
        <v>120</v>
      </c>
      <c r="C67">
        <v>1.7798318601658549E-5</v>
      </c>
      <c r="D67">
        <v>3.6449553430266658E-5</v>
      </c>
      <c r="E67">
        <v>5.5992520658049079E-5</v>
      </c>
      <c r="F67">
        <v>7.6467682690107473E-5</v>
      </c>
      <c r="G67">
        <v>9.7917221432532403E-5</v>
      </c>
      <c r="H67">
        <v>1.203851163776867E-4</v>
      </c>
      <c r="I67">
        <v>1.4391722794043879E-4</v>
      </c>
      <c r="J67">
        <v>1.68561386601522E-4</v>
      </c>
      <c r="K67">
        <v>8.4539357628137578E-5</v>
      </c>
      <c r="L67">
        <v>9.9284906906545504E-4</v>
      </c>
    </row>
    <row r="68" spans="1:12" x14ac:dyDescent="0.25">
      <c r="A68" t="s">
        <v>2</v>
      </c>
      <c r="B68" t="s">
        <v>121</v>
      </c>
      <c r="J68">
        <v>684.1292492535581</v>
      </c>
      <c r="K68">
        <v>1160.3865446038569</v>
      </c>
      <c r="L68">
        <v>35301.09915052804</v>
      </c>
    </row>
    <row r="69" spans="1:12" x14ac:dyDescent="0.25">
      <c r="A69" t="s">
        <v>2</v>
      </c>
      <c r="B69" t="s">
        <v>122</v>
      </c>
      <c r="C69">
        <v>1.733553843019643E-5</v>
      </c>
      <c r="D69">
        <v>3.547463433053781E-5</v>
      </c>
      <c r="E69">
        <v>5.4452884427788567E-5</v>
      </c>
      <c r="F69">
        <v>7.4307515414328098E-5</v>
      </c>
      <c r="G69">
        <v>9.5077478843895522E-5</v>
      </c>
      <c r="H69">
        <v>1.168035518470091E-4</v>
      </c>
      <c r="I69">
        <v>1.3952844358008931E-4</v>
      </c>
      <c r="J69">
        <v>1.6329690700237021E-4</v>
      </c>
      <c r="K69">
        <v>1.3242891802031721E-4</v>
      </c>
      <c r="L69">
        <v>1.2131614461064831E-3</v>
      </c>
    </row>
    <row r="70" spans="1:12" x14ac:dyDescent="0.25">
      <c r="A70" t="s">
        <v>2</v>
      </c>
      <c r="B70" t="s">
        <v>123</v>
      </c>
      <c r="J70">
        <v>672.39901972664518</v>
      </c>
      <c r="K70">
        <v>1140.490270605877</v>
      </c>
      <c r="L70">
        <v>34695.811342248628</v>
      </c>
    </row>
    <row r="71" spans="1:12" x14ac:dyDescent="0.25">
      <c r="A71" t="s">
        <v>2</v>
      </c>
      <c r="B71" t="s">
        <v>124</v>
      </c>
      <c r="C71">
        <v>1.730073055291602E-5</v>
      </c>
      <c r="D71">
        <v>3.5403503812803698E-5</v>
      </c>
      <c r="E71">
        <v>5.434391591051306E-5</v>
      </c>
      <c r="F71">
        <v>7.4159199606209104E-5</v>
      </c>
      <c r="G71">
        <v>9.4888319110961305E-5</v>
      </c>
      <c r="H71">
        <v>1.1657207056207809E-4</v>
      </c>
      <c r="I71">
        <v>1.392531879672414E-4</v>
      </c>
      <c r="J71">
        <v>1.629764541721673E-4</v>
      </c>
      <c r="K71">
        <v>1.3939405385200371E-4</v>
      </c>
      <c r="L71">
        <v>1.241780611735101E-3</v>
      </c>
    </row>
    <row r="72" spans="1:12" x14ac:dyDescent="0.25">
      <c r="A72" t="s">
        <v>2</v>
      </c>
      <c r="B72" t="s">
        <v>125</v>
      </c>
      <c r="J72">
        <v>688.11137441761241</v>
      </c>
      <c r="K72">
        <v>1221.3958203536231</v>
      </c>
      <c r="L72">
        <v>36384.830149681708</v>
      </c>
    </row>
    <row r="73" spans="1:12" x14ac:dyDescent="0.25">
      <c r="A73" t="s">
        <v>2</v>
      </c>
      <c r="B73" t="s">
        <v>126</v>
      </c>
      <c r="J73">
        <v>24.350331008964108</v>
      </c>
      <c r="K73">
        <v>27.855042927785409</v>
      </c>
      <c r="L73">
        <v>988.86381745098356</v>
      </c>
    </row>
    <row r="74" spans="1:12" x14ac:dyDescent="0.25">
      <c r="A74" t="s">
        <v>2</v>
      </c>
      <c r="B74" t="s">
        <v>127</v>
      </c>
      <c r="J74">
        <v>26.677476860236489</v>
      </c>
      <c r="K74">
        <v>47.352030444160427</v>
      </c>
      <c r="L74">
        <v>1410.542409545295</v>
      </c>
    </row>
    <row r="75" spans="1:12" x14ac:dyDescent="0.25">
      <c r="A75" t="s">
        <v>2</v>
      </c>
      <c r="B75" t="s">
        <v>128</v>
      </c>
      <c r="J75">
        <v>137.3799929088525</v>
      </c>
      <c r="K75">
        <v>135.5300941644291</v>
      </c>
      <c r="L75">
        <v>5058.7489906345354</v>
      </c>
    </row>
    <row r="76" spans="1:12" x14ac:dyDescent="0.25">
      <c r="A76" t="s">
        <v>2</v>
      </c>
      <c r="B76" t="s">
        <v>129</v>
      </c>
      <c r="J76">
        <v>135.49651912313439</v>
      </c>
      <c r="K76">
        <v>133.67197483168809</v>
      </c>
      <c r="L76">
        <v>4989.3919101026531</v>
      </c>
    </row>
    <row r="77" spans="1:12" x14ac:dyDescent="0.25">
      <c r="A77" t="s">
        <v>2</v>
      </c>
      <c r="B77" t="s">
        <v>130</v>
      </c>
      <c r="J77">
        <v>144.20645690210151</v>
      </c>
      <c r="K77">
        <v>142.26466346525879</v>
      </c>
      <c r="L77">
        <v>5310.1268723233879</v>
      </c>
    </row>
    <row r="78" spans="1:12" x14ac:dyDescent="0.25">
      <c r="A78" t="s">
        <v>2</v>
      </c>
      <c r="B78" t="s">
        <v>131</v>
      </c>
      <c r="C78">
        <v>1.6899757848614469E-5</v>
      </c>
      <c r="D78">
        <v>3.4476822457549107E-5</v>
      </c>
      <c r="E78">
        <v>5.2771181112643532E-5</v>
      </c>
      <c r="F78">
        <v>7.1824145964454345E-5</v>
      </c>
      <c r="G78">
        <v>9.1678393105267995E-5</v>
      </c>
      <c r="H78">
        <v>1.123779381459864E-4</v>
      </c>
      <c r="I78">
        <v>1.3396808271262011E-4</v>
      </c>
      <c r="J78">
        <v>1.5649535523996601E-4</v>
      </c>
      <c r="K78">
        <v>6.4215589763691762E-5</v>
      </c>
      <c r="L78">
        <v>8.1351342283625199E-4</v>
      </c>
    </row>
    <row r="79" spans="1:12" x14ac:dyDescent="0.25">
      <c r="A79" t="s">
        <v>2</v>
      </c>
      <c r="B79" t="s">
        <v>132</v>
      </c>
      <c r="C79">
        <v>1.3935029841756429E-3</v>
      </c>
      <c r="D79">
        <v>7.0814359612144211E-3</v>
      </c>
      <c r="E79">
        <v>1.389431421928505E-2</v>
      </c>
      <c r="F79">
        <v>2.080614246080548E-2</v>
      </c>
      <c r="G79">
        <v>0.69070336084045103</v>
      </c>
      <c r="H79">
        <v>0.69730878133772689</v>
      </c>
      <c r="I79">
        <v>0.70195584530406996</v>
      </c>
      <c r="J79">
        <v>0.70200609453906959</v>
      </c>
      <c r="K79">
        <v>0.16096835954686001</v>
      </c>
      <c r="L79">
        <v>7.6498486435802278E-4</v>
      </c>
    </row>
    <row r="80" spans="1:12" x14ac:dyDescent="0.25">
      <c r="A80" t="s">
        <v>2</v>
      </c>
      <c r="B80" t="s">
        <v>133</v>
      </c>
      <c r="C80">
        <v>1.6591369312027619E-3</v>
      </c>
      <c r="D80">
        <v>2.365016005293186E-2</v>
      </c>
      <c r="E80">
        <v>4.7093980106301558E-2</v>
      </c>
      <c r="F80">
        <v>7.0742345894840963E-2</v>
      </c>
      <c r="G80">
        <v>1.667284569513352</v>
      </c>
      <c r="H80">
        <v>1.69057137460631</v>
      </c>
      <c r="I80">
        <v>1.7077436921475611</v>
      </c>
      <c r="J80">
        <v>1.707793939241842</v>
      </c>
      <c r="K80">
        <v>0.71926033417515278</v>
      </c>
      <c r="L80">
        <v>1.026878414820658E-3</v>
      </c>
    </row>
    <row r="81" spans="1:12" x14ac:dyDescent="0.25">
      <c r="A81" t="s">
        <v>2</v>
      </c>
      <c r="B81" t="s">
        <v>134</v>
      </c>
      <c r="J81">
        <v>1335.960614258034</v>
      </c>
      <c r="K81">
        <v>1691.7656188139811</v>
      </c>
      <c r="L81">
        <v>35309.783843341393</v>
      </c>
    </row>
    <row r="82" spans="1:12" x14ac:dyDescent="0.25">
      <c r="A82" t="s">
        <v>2</v>
      </c>
      <c r="B82" t="s">
        <v>135</v>
      </c>
      <c r="C82">
        <v>1.8230297840561661E-4</v>
      </c>
      <c r="D82">
        <v>3.5265599772073958E-4</v>
      </c>
      <c r="E82">
        <v>5.0652423170755739E-4</v>
      </c>
      <c r="F82">
        <v>6.4188696164174544E-4</v>
      </c>
      <c r="G82">
        <v>7.5829760924418311E-4</v>
      </c>
      <c r="H82">
        <v>8.543206952554076E-4</v>
      </c>
      <c r="I82">
        <v>9.2866795518581401E-4</v>
      </c>
      <c r="J82">
        <v>9.7889735657975753E-4</v>
      </c>
      <c r="K82">
        <v>6.5065173732063437E-4</v>
      </c>
      <c r="L82">
        <v>1.2940311693102949E-3</v>
      </c>
    </row>
    <row r="83" spans="1:12" x14ac:dyDescent="0.25">
      <c r="A83" t="s">
        <v>2</v>
      </c>
      <c r="B83" t="s">
        <v>136</v>
      </c>
      <c r="J83">
        <v>1313.207443905774</v>
      </c>
      <c r="K83">
        <v>1662.990757830393</v>
      </c>
      <c r="L83">
        <v>34704.487348870447</v>
      </c>
    </row>
    <row r="84" spans="1:12" x14ac:dyDescent="0.25">
      <c r="A84" t="s">
        <v>2</v>
      </c>
      <c r="B84" t="s">
        <v>137</v>
      </c>
      <c r="C84">
        <v>2.719084178685102E-3</v>
      </c>
      <c r="D84">
        <v>0.53029572248190149</v>
      </c>
      <c r="E84">
        <v>22.66852592382358</v>
      </c>
      <c r="F84">
        <v>23.19828072523212</v>
      </c>
      <c r="G84">
        <v>23.728015110455349</v>
      </c>
      <c r="H84">
        <v>24.257731775771571</v>
      </c>
      <c r="I84">
        <v>24.659735468667499</v>
      </c>
      <c r="J84">
        <v>24.65978569729738</v>
      </c>
      <c r="K84">
        <v>16.28733049449432</v>
      </c>
      <c r="L84">
        <v>1.325766572926214E-3</v>
      </c>
    </row>
    <row r="85" spans="1:12" x14ac:dyDescent="0.25">
      <c r="A85" t="s">
        <v>2</v>
      </c>
      <c r="B85" t="s">
        <v>138</v>
      </c>
      <c r="J85">
        <v>1343.532252044374</v>
      </c>
      <c r="K85">
        <v>1780.8567024651879</v>
      </c>
      <c r="L85">
        <v>36393.524658824441</v>
      </c>
    </row>
    <row r="86" spans="1:12" x14ac:dyDescent="0.25">
      <c r="A86" t="s">
        <v>2</v>
      </c>
      <c r="B86" t="s">
        <v>139</v>
      </c>
      <c r="J86">
        <v>73.462413174441537</v>
      </c>
      <c r="K86">
        <v>66.382604475813565</v>
      </c>
      <c r="L86">
        <v>1016.162045626644</v>
      </c>
    </row>
    <row r="87" spans="1:12" x14ac:dyDescent="0.25">
      <c r="A87" t="s">
        <v>2</v>
      </c>
      <c r="B87" t="s">
        <v>140</v>
      </c>
      <c r="J87">
        <v>53.561709302729177</v>
      </c>
      <c r="K87">
        <v>71.347272814823882</v>
      </c>
      <c r="L87">
        <v>1413.064679722359</v>
      </c>
    </row>
    <row r="88" spans="1:12" x14ac:dyDescent="0.25">
      <c r="A88" t="s">
        <v>2</v>
      </c>
      <c r="B88" t="s">
        <v>141</v>
      </c>
      <c r="J88">
        <v>268.60781289648571</v>
      </c>
      <c r="K88">
        <v>197.09638352527429</v>
      </c>
      <c r="L88">
        <v>5060.7673374158348</v>
      </c>
    </row>
    <row r="89" spans="1:12" x14ac:dyDescent="0.25">
      <c r="A89" t="s">
        <v>2</v>
      </c>
      <c r="B89" t="s">
        <v>142</v>
      </c>
      <c r="J89">
        <v>264.95258487833797</v>
      </c>
      <c r="K89">
        <v>194.42135053527511</v>
      </c>
      <c r="L89">
        <v>4991.4096284469242</v>
      </c>
    </row>
    <row r="90" spans="1:12" x14ac:dyDescent="0.25">
      <c r="A90" t="s">
        <v>2</v>
      </c>
      <c r="B90" t="s">
        <v>143</v>
      </c>
      <c r="J90">
        <v>281.8523143407109</v>
      </c>
      <c r="K90">
        <v>206.78699734113681</v>
      </c>
      <c r="L90">
        <v>5312.1496192465029</v>
      </c>
    </row>
    <row r="91" spans="1:12" x14ac:dyDescent="0.25">
      <c r="A91" t="s">
        <v>2</v>
      </c>
      <c r="B91" t="s">
        <v>144</v>
      </c>
      <c r="C91">
        <v>1.4095356743635641</v>
      </c>
      <c r="D91">
        <v>1.441905296811465</v>
      </c>
      <c r="E91">
        <v>3.7836609171432261</v>
      </c>
      <c r="F91">
        <v>3.8109404432786498</v>
      </c>
      <c r="G91">
        <v>3.8372242541883139</v>
      </c>
      <c r="H91">
        <v>3.8626816354188209</v>
      </c>
      <c r="I91">
        <v>3.8847602472117302</v>
      </c>
      <c r="J91">
        <v>3.8848103972234749</v>
      </c>
      <c r="K91">
        <v>0.94566775451688556</v>
      </c>
      <c r="L91">
        <v>9.0543759806223356E-4</v>
      </c>
    </row>
    <row r="92" spans="1:12" x14ac:dyDescent="0.25">
      <c r="A92" t="s">
        <v>2</v>
      </c>
      <c r="B92" t="s">
        <v>145</v>
      </c>
      <c r="C92">
        <v>1.7941837094559471E-5</v>
      </c>
      <c r="D92">
        <v>3.6749499018186307E-5</v>
      </c>
      <c r="E92">
        <v>5.6462876807236858E-5</v>
      </c>
      <c r="F92">
        <v>7.7123506490685018E-5</v>
      </c>
      <c r="G92">
        <v>9.8774647773309439E-5</v>
      </c>
      <c r="H92">
        <v>1.2146136074931261E-4</v>
      </c>
      <c r="I92">
        <v>1.4523058492158411E-4</v>
      </c>
      <c r="J92">
        <v>1.7013122345057639E-4</v>
      </c>
      <c r="K92">
        <v>4.7625646652877803E-5</v>
      </c>
      <c r="L92">
        <v>7.5166989808738132E-4</v>
      </c>
    </row>
    <row r="93" spans="1:12" x14ac:dyDescent="0.25">
      <c r="A93" t="s">
        <v>2</v>
      </c>
      <c r="B93" t="s">
        <v>146</v>
      </c>
      <c r="C93">
        <v>1.78955271756236E-5</v>
      </c>
      <c r="D93">
        <v>3.666593125061822E-5</v>
      </c>
      <c r="E93">
        <v>5.6352584803170101E-5</v>
      </c>
      <c r="F93">
        <v>7.6998694285703226E-5</v>
      </c>
      <c r="G93">
        <v>9.864937435309408E-5</v>
      </c>
      <c r="H93">
        <v>1.2135172540257989E-4</v>
      </c>
      <c r="I93">
        <v>1.4515491457507739E-4</v>
      </c>
      <c r="J93">
        <v>1.7011026051127039E-4</v>
      </c>
      <c r="K93">
        <v>8.5418877705019586E-5</v>
      </c>
      <c r="L93">
        <v>1.0122560092428411E-3</v>
      </c>
    </row>
    <row r="94" spans="1:12" x14ac:dyDescent="0.25">
      <c r="A94" t="s">
        <v>2</v>
      </c>
      <c r="B94" t="s">
        <v>147</v>
      </c>
      <c r="J94">
        <v>684.1544259143318</v>
      </c>
      <c r="K94">
        <v>1160.4272147317649</v>
      </c>
      <c r="L94">
        <v>35302.286208110891</v>
      </c>
    </row>
    <row r="95" spans="1:12" x14ac:dyDescent="0.25">
      <c r="A95" t="s">
        <v>2</v>
      </c>
      <c r="B95" t="s">
        <v>148</v>
      </c>
      <c r="C95">
        <v>1.7657218528506719E-5</v>
      </c>
      <c r="D95">
        <v>3.6159833047896863E-5</v>
      </c>
      <c r="E95">
        <v>5.5546447207263801E-5</v>
      </c>
      <c r="F95">
        <v>7.5857327109397121E-5</v>
      </c>
      <c r="G95">
        <v>9.713447565404856E-5</v>
      </c>
      <c r="H95">
        <v>1.194217116554146E-4</v>
      </c>
      <c r="I95">
        <v>1.4276475419208579E-4</v>
      </c>
      <c r="J95">
        <v>1.6721131259211271E-4</v>
      </c>
      <c r="K95">
        <v>1.357728052119349E-4</v>
      </c>
      <c r="L95">
        <v>1.257503744951792E-3</v>
      </c>
    </row>
    <row r="96" spans="1:12" x14ac:dyDescent="0.25">
      <c r="A96" t="s">
        <v>2</v>
      </c>
      <c r="B96" t="s">
        <v>149</v>
      </c>
      <c r="J96">
        <v>672.42419922741692</v>
      </c>
      <c r="K96">
        <v>1140.5309453238949</v>
      </c>
      <c r="L96">
        <v>34696.998080083533</v>
      </c>
    </row>
    <row r="97" spans="1:12" x14ac:dyDescent="0.25">
      <c r="A97" t="s">
        <v>2</v>
      </c>
      <c r="B97" t="s">
        <v>150</v>
      </c>
      <c r="C97">
        <v>1.7636692537818089E-5</v>
      </c>
      <c r="D97">
        <v>3.6117387127874157E-5</v>
      </c>
      <c r="E97">
        <v>5.5480621547838463E-5</v>
      </c>
      <c r="F97">
        <v>7.5766596477280009E-5</v>
      </c>
      <c r="G97">
        <v>9.7017250297061421E-5</v>
      </c>
      <c r="H97">
        <v>1.192763387085891E-4</v>
      </c>
      <c r="I97">
        <v>1.4258951959957879E-4</v>
      </c>
      <c r="J97">
        <v>1.6700444353815109E-4</v>
      </c>
      <c r="K97">
        <v>1.430092580993779E-4</v>
      </c>
      <c r="L97">
        <v>1.2876823731683381E-3</v>
      </c>
    </row>
    <row r="98" spans="1:12" x14ac:dyDescent="0.25">
      <c r="A98" t="s">
        <v>2</v>
      </c>
      <c r="B98" t="s">
        <v>151</v>
      </c>
      <c r="J98">
        <v>688.13540369347993</v>
      </c>
      <c r="K98">
        <v>1221.436485409713</v>
      </c>
      <c r="L98">
        <v>36386.017567870062</v>
      </c>
    </row>
    <row r="99" spans="1:12" x14ac:dyDescent="0.25">
      <c r="A99" t="s">
        <v>2</v>
      </c>
      <c r="B99" t="s">
        <v>152</v>
      </c>
      <c r="J99">
        <v>24.46352193468131</v>
      </c>
      <c r="K99">
        <v>27.976956341372649</v>
      </c>
      <c r="L99">
        <v>992.53130007037385</v>
      </c>
    </row>
    <row r="100" spans="1:12" x14ac:dyDescent="0.25">
      <c r="A100" t="s">
        <v>2</v>
      </c>
      <c r="B100" t="s">
        <v>153</v>
      </c>
      <c r="J100">
        <v>26.679824218637162</v>
      </c>
      <c r="K100">
        <v>47.356002948459761</v>
      </c>
      <c r="L100">
        <v>1410.7023799412921</v>
      </c>
    </row>
    <row r="101" spans="1:12" x14ac:dyDescent="0.25">
      <c r="A101" t="s">
        <v>2</v>
      </c>
      <c r="B101" t="s">
        <v>154</v>
      </c>
      <c r="J101">
        <v>137.38343578675179</v>
      </c>
      <c r="K101">
        <v>135.53327222617111</v>
      </c>
      <c r="L101">
        <v>5058.8769850616336</v>
      </c>
    </row>
    <row r="102" spans="1:12" x14ac:dyDescent="0.25">
      <c r="A102" t="s">
        <v>2</v>
      </c>
      <c r="B102" t="s">
        <v>155</v>
      </c>
      <c r="J102">
        <v>135.49996203300091</v>
      </c>
      <c r="K102">
        <v>133.67515292322511</v>
      </c>
      <c r="L102">
        <v>4989.5198962402337</v>
      </c>
    </row>
    <row r="103" spans="1:12" x14ac:dyDescent="0.25">
      <c r="A103" t="s">
        <v>2</v>
      </c>
      <c r="B103" t="s">
        <v>156</v>
      </c>
      <c r="J103">
        <v>144.20989953691719</v>
      </c>
      <c r="K103">
        <v>142.2678413016385</v>
      </c>
      <c r="L103">
        <v>5310.2549245732444</v>
      </c>
    </row>
    <row r="104" spans="1:12" x14ac:dyDescent="0.25">
      <c r="A104" t="s">
        <v>2</v>
      </c>
      <c r="B104" t="s">
        <v>157</v>
      </c>
      <c r="C104">
        <v>1.7144325138717139E-5</v>
      </c>
      <c r="D104">
        <v>3.499736032208222E-5</v>
      </c>
      <c r="E104">
        <v>5.3595241741957457E-5</v>
      </c>
      <c r="F104">
        <v>7.2975963874050655E-5</v>
      </c>
      <c r="G104">
        <v>9.3179491795486357E-5</v>
      </c>
      <c r="H104">
        <v>1.142478237578053E-4</v>
      </c>
      <c r="I104">
        <v>1.3622501427371081E-4</v>
      </c>
      <c r="J104">
        <v>1.5915716607034619E-4</v>
      </c>
      <c r="K104">
        <v>6.5333800445933432E-5</v>
      </c>
      <c r="L104">
        <v>8.382962730401623E-4</v>
      </c>
    </row>
    <row r="105" spans="1:12" x14ac:dyDescent="0.25">
      <c r="A105" t="s">
        <v>2</v>
      </c>
      <c r="B105" t="s">
        <v>158</v>
      </c>
      <c r="C105">
        <v>1.080210121917216E-3</v>
      </c>
      <c r="D105">
        <v>3.2375725467416851E-3</v>
      </c>
      <c r="E105">
        <v>6.2313843069446966E-3</v>
      </c>
      <c r="F105">
        <v>9.4262342725593105E-3</v>
      </c>
      <c r="G105">
        <v>0.1064363235108441</v>
      </c>
      <c r="H105">
        <v>0.1093460152874112</v>
      </c>
      <c r="I105">
        <v>0.11091804979415951</v>
      </c>
      <c r="J105">
        <v>0.1109682876932719</v>
      </c>
      <c r="K105">
        <v>2.50886406825096E-2</v>
      </c>
      <c r="L105">
        <v>7.6276779462402492E-4</v>
      </c>
    </row>
    <row r="106" spans="1:12" x14ac:dyDescent="0.25">
      <c r="A106" t="s">
        <v>2</v>
      </c>
      <c r="B106" t="s">
        <v>159</v>
      </c>
      <c r="C106">
        <v>0.21904064380060009</v>
      </c>
      <c r="D106">
        <v>0.42984057756843719</v>
      </c>
      <c r="E106">
        <v>0.63816107820942669</v>
      </c>
      <c r="F106">
        <v>0.80495467660808995</v>
      </c>
      <c r="G106">
        <v>1.6149769169854999</v>
      </c>
      <c r="H106">
        <v>1.880464350600056</v>
      </c>
      <c r="I106">
        <v>2.0808989942517768</v>
      </c>
      <c r="J106">
        <v>2.0809492368397038</v>
      </c>
      <c r="K106">
        <v>0.82559041755691931</v>
      </c>
      <c r="L106">
        <v>1.0255030147940591E-3</v>
      </c>
    </row>
    <row r="107" spans="1:12" x14ac:dyDescent="0.25">
      <c r="A107" t="s">
        <v>2</v>
      </c>
      <c r="B107" t="s">
        <v>160</v>
      </c>
      <c r="J107">
        <v>1334.664758423633</v>
      </c>
      <c r="K107">
        <v>1689.896537670304</v>
      </c>
      <c r="L107">
        <v>35307.890490240621</v>
      </c>
    </row>
    <row r="108" spans="1:12" x14ac:dyDescent="0.25">
      <c r="A108" t="s">
        <v>2</v>
      </c>
      <c r="B108" t="s">
        <v>161</v>
      </c>
      <c r="C108">
        <v>1.7752247734671681E-4</v>
      </c>
      <c r="D108">
        <v>3.4326800919400822E-4</v>
      </c>
      <c r="E108">
        <v>4.9373899772474307E-4</v>
      </c>
      <c r="F108">
        <v>6.2672784236359228E-4</v>
      </c>
      <c r="G108">
        <v>7.4150964935056323E-4</v>
      </c>
      <c r="H108">
        <v>8.365679669356743E-4</v>
      </c>
      <c r="I108">
        <v>9.1042796562288916E-4</v>
      </c>
      <c r="J108">
        <v>9.6065224998663175E-4</v>
      </c>
      <c r="K108">
        <v>6.3956347250815901E-4</v>
      </c>
      <c r="L108">
        <v>1.2911405843039391E-3</v>
      </c>
    </row>
    <row r="109" spans="1:12" x14ac:dyDescent="0.25">
      <c r="A109" t="s">
        <v>2</v>
      </c>
      <c r="B109" t="s">
        <v>162</v>
      </c>
      <c r="J109">
        <v>1311.907372933812</v>
      </c>
      <c r="K109">
        <v>1661.112170707655</v>
      </c>
      <c r="L109">
        <v>34702.597137293633</v>
      </c>
    </row>
    <row r="110" spans="1:12" x14ac:dyDescent="0.25">
      <c r="A110" t="s">
        <v>2</v>
      </c>
      <c r="B110" t="s">
        <v>163</v>
      </c>
      <c r="C110">
        <v>2.8496272196409998E-3</v>
      </c>
      <c r="D110">
        <v>1.651088305769822</v>
      </c>
      <c r="E110">
        <v>26.380123009427681</v>
      </c>
      <c r="F110">
        <v>28.030934936363021</v>
      </c>
      <c r="G110">
        <v>29.681749260643301</v>
      </c>
      <c r="H110">
        <v>31.33256221652849</v>
      </c>
      <c r="I110">
        <v>32.501572110060181</v>
      </c>
      <c r="J110">
        <v>32.50162233342305</v>
      </c>
      <c r="K110">
        <v>21.748285505816941</v>
      </c>
      <c r="L110">
        <v>1.3227424338843651E-3</v>
      </c>
    </row>
    <row r="111" spans="1:12" x14ac:dyDescent="0.25">
      <c r="A111" t="s">
        <v>2</v>
      </c>
      <c r="B111" t="s">
        <v>164</v>
      </c>
      <c r="J111">
        <v>1342.2645602207981</v>
      </c>
      <c r="K111">
        <v>1778.9679622493479</v>
      </c>
      <c r="L111">
        <v>36391.627752143453</v>
      </c>
    </row>
    <row r="112" spans="1:12" x14ac:dyDescent="0.25">
      <c r="A112" t="s">
        <v>2</v>
      </c>
      <c r="B112" t="s">
        <v>165</v>
      </c>
      <c r="J112">
        <v>69.026280381539635</v>
      </c>
      <c r="K112">
        <v>62.184043132472368</v>
      </c>
      <c r="L112">
        <v>1009.840534650796</v>
      </c>
    </row>
    <row r="113" spans="1:12" x14ac:dyDescent="0.25">
      <c r="A113" t="s">
        <v>2</v>
      </c>
      <c r="B113" t="s">
        <v>166</v>
      </c>
      <c r="J113">
        <v>52.815130803808273</v>
      </c>
      <c r="K113">
        <v>70.16011231099786</v>
      </c>
      <c r="L113">
        <v>1411.8126923849111</v>
      </c>
    </row>
    <row r="114" spans="1:12" x14ac:dyDescent="0.25">
      <c r="A114" t="s">
        <v>2</v>
      </c>
      <c r="B114" t="s">
        <v>167</v>
      </c>
      <c r="J114">
        <v>267.78002449002349</v>
      </c>
      <c r="K114">
        <v>196.26854024886421</v>
      </c>
      <c r="L114">
        <v>5059.7655112911934</v>
      </c>
    </row>
    <row r="115" spans="1:12" x14ac:dyDescent="0.25">
      <c r="A115" t="s">
        <v>2</v>
      </c>
      <c r="B115" t="s">
        <v>168</v>
      </c>
      <c r="J115">
        <v>264.12417292752542</v>
      </c>
      <c r="K115">
        <v>193.5926753988004</v>
      </c>
      <c r="L115">
        <v>4990.4082473687758</v>
      </c>
    </row>
    <row r="116" spans="1:12" x14ac:dyDescent="0.25">
      <c r="A116" t="s">
        <v>2</v>
      </c>
      <c r="B116" t="s">
        <v>169</v>
      </c>
      <c r="J116">
        <v>281.02912476883989</v>
      </c>
      <c r="K116">
        <v>205.96534307510879</v>
      </c>
      <c r="L116">
        <v>5311.1446744165733</v>
      </c>
    </row>
    <row r="117" spans="1:12" x14ac:dyDescent="0.25">
      <c r="A117" t="s">
        <v>2</v>
      </c>
      <c r="B117" t="s">
        <v>170</v>
      </c>
      <c r="C117">
        <v>0.2174654326283583</v>
      </c>
      <c r="D117">
        <v>0.24860216662297921</v>
      </c>
      <c r="E117">
        <v>2.404996932747375</v>
      </c>
      <c r="F117">
        <v>2.4563859727880719</v>
      </c>
      <c r="G117">
        <v>2.5152781139674412</v>
      </c>
      <c r="H117">
        <v>2.5823298485414612</v>
      </c>
      <c r="I117">
        <v>2.624517540185908</v>
      </c>
      <c r="J117">
        <v>2.6245676079912452</v>
      </c>
      <c r="K117">
        <v>0.70944539708806476</v>
      </c>
      <c r="L117">
        <v>8.9127326956789919E-4</v>
      </c>
    </row>
    <row r="118" spans="1:12" x14ac:dyDescent="0.25">
      <c r="A118" t="s">
        <v>2</v>
      </c>
      <c r="B118" t="s">
        <v>171</v>
      </c>
      <c r="C118">
        <v>1.7929490948140049E-5</v>
      </c>
      <c r="D118">
        <v>3.6717598172634527E-5</v>
      </c>
      <c r="E118">
        <v>5.6403394416367441E-5</v>
      </c>
      <c r="F118">
        <v>7.7027529599251246E-5</v>
      </c>
      <c r="G118">
        <v>9.8632316401673877E-5</v>
      </c>
      <c r="H118">
        <v>1.2126181251847599E-4</v>
      </c>
      <c r="I118">
        <v>1.4496190675496241E-4</v>
      </c>
      <c r="J118">
        <v>1.697804131347811E-4</v>
      </c>
      <c r="K118">
        <v>4.7498357486592972E-5</v>
      </c>
      <c r="L118">
        <v>7.4504535578304566E-4</v>
      </c>
    </row>
    <row r="119" spans="1:12" x14ac:dyDescent="0.25">
      <c r="A119" t="s">
        <v>2</v>
      </c>
      <c r="B119" t="s">
        <v>172</v>
      </c>
      <c r="C119">
        <v>1.77965495136168E-5</v>
      </c>
      <c r="D119">
        <v>3.644562844777969E-5</v>
      </c>
      <c r="E119">
        <v>5.5986014770541522E-5</v>
      </c>
      <c r="F119">
        <v>7.6458131553258716E-5</v>
      </c>
      <c r="G119">
        <v>9.7904120549680078E-5</v>
      </c>
      <c r="H119">
        <v>1.203679206439015E-4</v>
      </c>
      <c r="I119">
        <v>1.4389535159076199E-4</v>
      </c>
      <c r="J119">
        <v>1.6853420358427181E-4</v>
      </c>
      <c r="K119">
        <v>8.4524118344832881E-5</v>
      </c>
      <c r="L119">
        <v>9.9126097210919901E-4</v>
      </c>
    </row>
    <row r="120" spans="1:12" x14ac:dyDescent="0.25">
      <c r="A120" t="s">
        <v>2</v>
      </c>
      <c r="B120" t="s">
        <v>173</v>
      </c>
      <c r="J120">
        <v>684.13992107675426</v>
      </c>
      <c r="K120">
        <v>1160.4037837492319</v>
      </c>
      <c r="L120">
        <v>35301.405349537832</v>
      </c>
    </row>
    <row r="121" spans="1:12" x14ac:dyDescent="0.25">
      <c r="A121" t="s">
        <v>2</v>
      </c>
      <c r="B121" t="s">
        <v>174</v>
      </c>
      <c r="C121">
        <v>1.752039474592775E-5</v>
      </c>
      <c r="D121">
        <v>3.5867367383562341E-5</v>
      </c>
      <c r="E121">
        <v>5.5077964170230771E-5</v>
      </c>
      <c r="F121">
        <v>7.5190845473545561E-5</v>
      </c>
      <c r="G121">
        <v>9.6246368239994961E-5</v>
      </c>
      <c r="H121">
        <v>1.182866744154172E-4</v>
      </c>
      <c r="I121">
        <v>1.4135578570852189E-4</v>
      </c>
      <c r="J121">
        <v>1.6549970491028501E-4</v>
      </c>
      <c r="K121">
        <v>1.343007085999591E-4</v>
      </c>
      <c r="L121">
        <v>1.230872626579233E-3</v>
      </c>
    </row>
    <row r="122" spans="1:12" x14ac:dyDescent="0.25">
      <c r="A122" t="s">
        <v>2</v>
      </c>
      <c r="B122" t="s">
        <v>175</v>
      </c>
      <c r="J122">
        <v>672.40969254424022</v>
      </c>
      <c r="K122">
        <v>1140.5075113584051</v>
      </c>
      <c r="L122">
        <v>34696.117484069167</v>
      </c>
    </row>
    <row r="123" spans="1:12" x14ac:dyDescent="0.25">
      <c r="A123" t="s">
        <v>2</v>
      </c>
      <c r="B123" t="s">
        <v>176</v>
      </c>
      <c r="C123">
        <v>1.7493247806671681E-5</v>
      </c>
      <c r="D123">
        <v>3.5811522663867738E-5</v>
      </c>
      <c r="E123">
        <v>5.4991827387549488E-5</v>
      </c>
      <c r="F123">
        <v>7.5072782881085157E-5</v>
      </c>
      <c r="G123">
        <v>9.6094711108697079E-5</v>
      </c>
      <c r="H123">
        <v>1.18099724002777E-4</v>
      </c>
      <c r="I123">
        <v>1.4113181862759211E-4</v>
      </c>
      <c r="J123">
        <v>1.6523697877961449E-4</v>
      </c>
      <c r="K123">
        <v>1.4141241942937171E-4</v>
      </c>
      <c r="L123">
        <v>1.260076146154019E-3</v>
      </c>
    </row>
    <row r="124" spans="1:12" x14ac:dyDescent="0.25">
      <c r="A124" t="s">
        <v>2</v>
      </c>
      <c r="B124" t="s">
        <v>177</v>
      </c>
      <c r="J124">
        <v>688.12156010968272</v>
      </c>
      <c r="K124">
        <v>1221.4130577217511</v>
      </c>
      <c r="L124">
        <v>36385.136413172353</v>
      </c>
    </row>
    <row r="125" spans="1:12" x14ac:dyDescent="0.25">
      <c r="A125" t="s">
        <v>2</v>
      </c>
      <c r="B125" t="s">
        <v>178</v>
      </c>
      <c r="J125">
        <v>24.386957399951331</v>
      </c>
      <c r="K125">
        <v>27.894489367027671</v>
      </c>
      <c r="L125">
        <v>989.56456847601555</v>
      </c>
    </row>
    <row r="126" spans="1:12" x14ac:dyDescent="0.25">
      <c r="A126" t="s">
        <v>2</v>
      </c>
      <c r="B126" t="s">
        <v>179</v>
      </c>
      <c r="J126">
        <v>26.676997252133681</v>
      </c>
      <c r="K126">
        <v>47.351218791239482</v>
      </c>
      <c r="L126">
        <v>1410.514641843261</v>
      </c>
    </row>
    <row r="127" spans="1:12" x14ac:dyDescent="0.25">
      <c r="A127" t="s">
        <v>2</v>
      </c>
      <c r="B127" t="s">
        <v>180</v>
      </c>
      <c r="J127">
        <v>137.37928946967429</v>
      </c>
      <c r="K127">
        <v>135.52944483258821</v>
      </c>
      <c r="L127">
        <v>5058.726774195191</v>
      </c>
    </row>
    <row r="128" spans="1:12" x14ac:dyDescent="0.25">
      <c r="A128" t="s">
        <v>2</v>
      </c>
      <c r="B128" t="s">
        <v>181</v>
      </c>
      <c r="J128">
        <v>135.49581567872741</v>
      </c>
      <c r="K128">
        <v>133.67132549497379</v>
      </c>
      <c r="L128">
        <v>4989.3696946696073</v>
      </c>
    </row>
    <row r="129" spans="1:12" x14ac:dyDescent="0.25">
      <c r="A129" t="s">
        <v>2</v>
      </c>
      <c r="B129" t="s">
        <v>182</v>
      </c>
      <c r="J129">
        <v>144.20575350268479</v>
      </c>
      <c r="K129">
        <v>142.2640141702806</v>
      </c>
      <c r="L129">
        <v>5310.1046488663742</v>
      </c>
    </row>
    <row r="130" spans="1:12" x14ac:dyDescent="0.25">
      <c r="A130" t="s">
        <v>2</v>
      </c>
      <c r="B130" t="s">
        <v>183</v>
      </c>
      <c r="C130">
        <v>1.6833590893954121E-5</v>
      </c>
      <c r="D130">
        <v>3.4337551752744622E-5</v>
      </c>
      <c r="E130">
        <v>5.2553005149282432E-5</v>
      </c>
      <c r="F130">
        <v>7.1522114992214776E-5</v>
      </c>
      <c r="G130">
        <v>9.1288119210432281E-5</v>
      </c>
      <c r="H130">
        <v>1.118953036287572E-4</v>
      </c>
      <c r="I130">
        <v>1.333889565616409E-4</v>
      </c>
      <c r="J130">
        <v>1.55815328394257E-4</v>
      </c>
      <c r="K130">
        <v>6.3932575773322856E-5</v>
      </c>
      <c r="L130">
        <v>8.0726563812305303E-4</v>
      </c>
    </row>
    <row r="131" spans="1:12" x14ac:dyDescent="0.25">
      <c r="A131" t="s">
        <v>2</v>
      </c>
      <c r="B131" t="s">
        <v>184</v>
      </c>
      <c r="C131">
        <v>8.0562254883649511E-4</v>
      </c>
      <c r="D131">
        <v>1.7799472247486861E-3</v>
      </c>
      <c r="E131">
        <v>2.9858648220919058E-3</v>
      </c>
      <c r="F131">
        <v>4.8694394490835478E-3</v>
      </c>
      <c r="G131">
        <v>0.24230167322387661</v>
      </c>
      <c r="H131">
        <v>0.24347170116150771</v>
      </c>
      <c r="I131">
        <v>0.2444862427292101</v>
      </c>
      <c r="J131">
        <v>0.2445364938621655</v>
      </c>
      <c r="K131">
        <v>5.6168993760641411E-2</v>
      </c>
      <c r="L131">
        <v>7.6535680299890383E-4</v>
      </c>
    </row>
    <row r="132" spans="1:12" x14ac:dyDescent="0.25">
      <c r="A132" t="s">
        <v>2</v>
      </c>
      <c r="B132" t="s">
        <v>185</v>
      </c>
      <c r="C132">
        <v>1.8498115050091879</v>
      </c>
      <c r="D132">
        <v>2.013763385476445</v>
      </c>
      <c r="E132">
        <v>3.8507139247386668</v>
      </c>
      <c r="F132">
        <v>4.0113862366150448</v>
      </c>
      <c r="G132">
        <v>5.5469719843723526</v>
      </c>
      <c r="H132">
        <v>5.7055777506862482</v>
      </c>
      <c r="I132">
        <v>5.9058080184619977</v>
      </c>
      <c r="J132">
        <v>5.9058582669673916</v>
      </c>
      <c r="K132">
        <v>2.069168528341617</v>
      </c>
      <c r="L132">
        <v>1.027424794822824E-3</v>
      </c>
    </row>
    <row r="133" spans="1:12" x14ac:dyDescent="0.25">
      <c r="A133" t="s">
        <v>2</v>
      </c>
      <c r="B133" t="s">
        <v>186</v>
      </c>
      <c r="J133">
        <v>1341.9269007146529</v>
      </c>
      <c r="K133">
        <v>1700.7276295104559</v>
      </c>
      <c r="L133">
        <v>35318.311822585812</v>
      </c>
    </row>
    <row r="134" spans="1:12" x14ac:dyDescent="0.25">
      <c r="A134" t="s">
        <v>2</v>
      </c>
      <c r="B134" t="s">
        <v>187</v>
      </c>
      <c r="C134">
        <v>1.8251812603048241E-4</v>
      </c>
      <c r="D134">
        <v>3.5307145523961499E-4</v>
      </c>
      <c r="E134">
        <v>5.0692381933611225E-4</v>
      </c>
      <c r="F134">
        <v>6.4234750495837474E-4</v>
      </c>
      <c r="G134">
        <v>7.5876473853197927E-4</v>
      </c>
      <c r="H134">
        <v>8.5479219970903788E-4</v>
      </c>
      <c r="I134">
        <v>9.2915178128452017E-4</v>
      </c>
      <c r="J134">
        <v>9.79393009987927E-4</v>
      </c>
      <c r="K134">
        <v>6.5094372366879879E-4</v>
      </c>
      <c r="L134">
        <v>1.299732645199917E-3</v>
      </c>
    </row>
    <row r="135" spans="1:12" x14ac:dyDescent="0.25">
      <c r="A135" t="s">
        <v>2</v>
      </c>
      <c r="B135" t="s">
        <v>188</v>
      </c>
      <c r="J135">
        <v>1319.202363107765</v>
      </c>
      <c r="K135">
        <v>1672.017736030476</v>
      </c>
      <c r="L135">
        <v>34712.991989024093</v>
      </c>
    </row>
    <row r="136" spans="1:12" x14ac:dyDescent="0.25">
      <c r="A136" t="s">
        <v>2</v>
      </c>
      <c r="B136" t="s">
        <v>189</v>
      </c>
      <c r="C136">
        <v>2.6685341916399012E-3</v>
      </c>
      <c r="D136">
        <v>0.43137260582551562</v>
      </c>
      <c r="E136">
        <v>40.824024090499407</v>
      </c>
      <c r="F136">
        <v>41.254840408369553</v>
      </c>
      <c r="G136">
        <v>41.685631454154532</v>
      </c>
      <c r="H136">
        <v>42.116435120288372</v>
      </c>
      <c r="I136">
        <v>42.680828411267143</v>
      </c>
      <c r="J136">
        <v>42.680878652076743</v>
      </c>
      <c r="K136">
        <v>28.076313121270658</v>
      </c>
      <c r="L136">
        <v>1.3317376817223599E-3</v>
      </c>
    </row>
    <row r="137" spans="1:12" x14ac:dyDescent="0.25">
      <c r="A137" t="s">
        <v>2</v>
      </c>
      <c r="B137" t="s">
        <v>190</v>
      </c>
      <c r="J137">
        <v>1349.3490630315439</v>
      </c>
      <c r="K137">
        <v>1789.878635976957</v>
      </c>
      <c r="L137">
        <v>36402.079103049589</v>
      </c>
    </row>
    <row r="138" spans="1:12" x14ac:dyDescent="0.25">
      <c r="A138" t="s">
        <v>2</v>
      </c>
      <c r="B138" t="s">
        <v>191</v>
      </c>
      <c r="J138">
        <v>85.71618193133321</v>
      </c>
      <c r="K138">
        <v>77.872116631150362</v>
      </c>
      <c r="L138">
        <v>1037.139053262254</v>
      </c>
    </row>
    <row r="139" spans="1:12" x14ac:dyDescent="0.25">
      <c r="A139" t="s">
        <v>2</v>
      </c>
      <c r="B139" t="s">
        <v>192</v>
      </c>
      <c r="J139">
        <v>53.868926687240211</v>
      </c>
      <c r="K139">
        <v>71.832584614257229</v>
      </c>
      <c r="L139">
        <v>1413.58789840701</v>
      </c>
    </row>
    <row r="140" spans="1:12" x14ac:dyDescent="0.25">
      <c r="A140" t="s">
        <v>2</v>
      </c>
      <c r="B140" t="s">
        <v>193</v>
      </c>
      <c r="J140">
        <v>268.94740235900889</v>
      </c>
      <c r="K140">
        <v>197.43424222315139</v>
      </c>
      <c r="L140">
        <v>5061.1858172235807</v>
      </c>
    </row>
    <row r="141" spans="1:12" x14ac:dyDescent="0.25">
      <c r="A141" t="s">
        <v>2</v>
      </c>
      <c r="B141" t="s">
        <v>194</v>
      </c>
      <c r="J141">
        <v>265.29251038769689</v>
      </c>
      <c r="K141">
        <v>194.7596506774434</v>
      </c>
      <c r="L141">
        <v>4991.8278449655263</v>
      </c>
    </row>
    <row r="142" spans="1:12" x14ac:dyDescent="0.25">
      <c r="A142" t="s">
        <v>2</v>
      </c>
      <c r="B142" t="s">
        <v>195</v>
      </c>
      <c r="J142">
        <v>282.18943428980839</v>
      </c>
      <c r="K142">
        <v>207.1215760230441</v>
      </c>
      <c r="L142">
        <v>5312.5699477830594</v>
      </c>
    </row>
    <row r="143" spans="1:12" x14ac:dyDescent="0.25">
      <c r="A143" t="s">
        <v>2</v>
      </c>
      <c r="B143" t="s">
        <v>196</v>
      </c>
      <c r="C143">
        <v>1.931695650290689</v>
      </c>
      <c r="D143">
        <v>1.964240696778824</v>
      </c>
      <c r="E143">
        <v>4.3552629002960339</v>
      </c>
      <c r="F143">
        <v>4.382582219534819</v>
      </c>
      <c r="G143">
        <v>4.4088712393443608</v>
      </c>
      <c r="H143">
        <v>4.4343189313951061</v>
      </c>
      <c r="I143">
        <v>4.4564309025188198</v>
      </c>
      <c r="J143">
        <v>4.4564810682647051</v>
      </c>
      <c r="K143">
        <v>1.0594121404376999</v>
      </c>
      <c r="L143">
        <v>9.0785175420035938E-4</v>
      </c>
    </row>
    <row r="144" spans="1:12" x14ac:dyDescent="0.25">
      <c r="A144" t="s">
        <v>2</v>
      </c>
      <c r="B144" t="s">
        <v>197</v>
      </c>
      <c r="C144">
        <v>1.7933007025821069E-5</v>
      </c>
      <c r="D144">
        <v>3.672667008525203E-5</v>
      </c>
      <c r="E144">
        <v>5.6420284742259751E-5</v>
      </c>
      <c r="F144">
        <v>7.705474127932789E-5</v>
      </c>
      <c r="G144">
        <v>9.8672608056516318E-5</v>
      </c>
      <c r="H144">
        <v>1.213182118289683E-4</v>
      </c>
      <c r="I144">
        <v>1.450377213698929E-4</v>
      </c>
      <c r="J144">
        <v>1.6987923827456491E-4</v>
      </c>
      <c r="K144">
        <v>4.7534095883067141E-5</v>
      </c>
      <c r="L144">
        <v>7.4678435385271895E-4</v>
      </c>
    </row>
    <row r="145" spans="1:12" x14ac:dyDescent="0.25">
      <c r="A145" t="s">
        <v>2</v>
      </c>
      <c r="B145" t="s">
        <v>198</v>
      </c>
      <c r="C145">
        <v>1.7865658519886538E-5</v>
      </c>
      <c r="D145">
        <v>3.6599264140418312E-5</v>
      </c>
      <c r="E145">
        <v>5.6241323695516903E-5</v>
      </c>
      <c r="F145">
        <v>7.6834103607883872E-5</v>
      </c>
      <c r="G145">
        <v>9.8421701730915114E-5</v>
      </c>
      <c r="H145">
        <v>1.2105012282409349E-4</v>
      </c>
      <c r="I145">
        <v>1.4476735797964359E-4</v>
      </c>
      <c r="J145">
        <v>1.6962346837763991E-4</v>
      </c>
      <c r="K145">
        <v>8.5140657908605065E-5</v>
      </c>
      <c r="L145">
        <v>1.003712603570431E-3</v>
      </c>
    </row>
    <row r="146" spans="1:12" x14ac:dyDescent="0.25">
      <c r="A146" t="s">
        <v>2</v>
      </c>
      <c r="B146" t="s">
        <v>199</v>
      </c>
      <c r="J146">
        <v>684.14630908359982</v>
      </c>
      <c r="K146">
        <v>1160.4141028734589</v>
      </c>
      <c r="L146">
        <v>35301.679039743503</v>
      </c>
    </row>
    <row r="147" spans="1:12" x14ac:dyDescent="0.25">
      <c r="A147" t="s">
        <v>2</v>
      </c>
      <c r="B147" t="s">
        <v>200</v>
      </c>
      <c r="C147">
        <v>1.7592268041734821E-5</v>
      </c>
      <c r="D147">
        <v>3.6020794782186039E-5</v>
      </c>
      <c r="E147">
        <v>5.5323384967648998E-5</v>
      </c>
      <c r="F147">
        <v>7.5539474101650106E-5</v>
      </c>
      <c r="G147">
        <v>9.6710206082140204E-5</v>
      </c>
      <c r="H147">
        <v>1.188785162593796E-4</v>
      </c>
      <c r="I147">
        <v>1.4208922037399821E-4</v>
      </c>
      <c r="J147">
        <v>1.6638910972363439E-4</v>
      </c>
      <c r="K147">
        <v>1.3506354580697819E-4</v>
      </c>
      <c r="L147">
        <v>1.2418878814830119E-3</v>
      </c>
    </row>
    <row r="148" spans="1:12" x14ac:dyDescent="0.25">
      <c r="A148" t="s">
        <v>2</v>
      </c>
      <c r="B148" t="s">
        <v>201</v>
      </c>
      <c r="J148">
        <v>672.41608127726602</v>
      </c>
      <c r="K148">
        <v>1140.5178316563299</v>
      </c>
      <c r="L148">
        <v>34696.391109140401</v>
      </c>
    </row>
    <row r="149" spans="1:12" x14ac:dyDescent="0.25">
      <c r="A149" t="s">
        <v>2</v>
      </c>
      <c r="B149" t="s">
        <v>202</v>
      </c>
      <c r="C149">
        <v>1.7568490296710189E-5</v>
      </c>
      <c r="D149">
        <v>3.5971747806279273E-5</v>
      </c>
      <c r="E149">
        <v>5.5247520264913089E-5</v>
      </c>
      <c r="F149">
        <v>7.5435188349704891E-5</v>
      </c>
      <c r="G149">
        <v>9.6575843842745384E-5</v>
      </c>
      <c r="H149">
        <v>1.187123732389563E-4</v>
      </c>
      <c r="I149">
        <v>1.418895472074879E-4</v>
      </c>
      <c r="J149">
        <v>1.6615411622867429E-4</v>
      </c>
      <c r="K149">
        <v>1.4223877576975479E-4</v>
      </c>
      <c r="L149">
        <v>1.2714794814182621E-3</v>
      </c>
    </row>
    <row r="150" spans="1:12" x14ac:dyDescent="0.25">
      <c r="A150" t="s">
        <v>2</v>
      </c>
      <c r="B150" t="s">
        <v>203</v>
      </c>
      <c r="J150">
        <v>688.1276569881793</v>
      </c>
      <c r="K150">
        <v>1221.423375549809</v>
      </c>
      <c r="L150">
        <v>36385.410176829733</v>
      </c>
    </row>
    <row r="151" spans="1:12" x14ac:dyDescent="0.25">
      <c r="A151" t="s">
        <v>2</v>
      </c>
      <c r="B151" t="s">
        <v>204</v>
      </c>
      <c r="J151">
        <v>24.423755369655019</v>
      </c>
      <c r="K151">
        <v>27.934123706393191</v>
      </c>
      <c r="L151">
        <v>990.57750182681184</v>
      </c>
    </row>
    <row r="152" spans="1:12" x14ac:dyDescent="0.25">
      <c r="A152" t="s">
        <v>2</v>
      </c>
      <c r="B152" t="s">
        <v>205</v>
      </c>
      <c r="J152">
        <v>26.678209162989699</v>
      </c>
      <c r="K152">
        <v>47.353269740008109</v>
      </c>
      <c r="L152">
        <v>1410.572902562958</v>
      </c>
    </row>
    <row r="153" spans="1:12" x14ac:dyDescent="0.25">
      <c r="A153" t="s">
        <v>2</v>
      </c>
      <c r="B153" t="s">
        <v>206</v>
      </c>
      <c r="J153">
        <v>137.38106697651261</v>
      </c>
      <c r="K153">
        <v>135.53108561719401</v>
      </c>
      <c r="L153">
        <v>5058.7733878548624</v>
      </c>
    </row>
    <row r="154" spans="1:12" x14ac:dyDescent="0.25">
      <c r="A154" t="s">
        <v>2</v>
      </c>
      <c r="B154" t="s">
        <v>207</v>
      </c>
      <c r="J154">
        <v>135.4975931996311</v>
      </c>
      <c r="K154">
        <v>133.67296629268921</v>
      </c>
      <c r="L154">
        <v>4989.4163060705714</v>
      </c>
    </row>
    <row r="155" spans="1:12" x14ac:dyDescent="0.25">
      <c r="A155" t="s">
        <v>2</v>
      </c>
      <c r="B155" t="s">
        <v>208</v>
      </c>
      <c r="J155">
        <v>144.20753090256599</v>
      </c>
      <c r="K155">
        <v>142.26565485572709</v>
      </c>
      <c r="L155">
        <v>5310.1512782782765</v>
      </c>
    </row>
    <row r="156" spans="1:12" x14ac:dyDescent="0.25">
      <c r="A156" t="s">
        <v>2</v>
      </c>
      <c r="B156" t="s">
        <v>209</v>
      </c>
      <c r="C156">
        <v>1.6988525402927779E-5</v>
      </c>
      <c r="D156">
        <v>3.4664683845287077E-5</v>
      </c>
      <c r="E156">
        <v>5.3066962212880252E-5</v>
      </c>
      <c r="F156">
        <v>7.2235454427030987E-5</v>
      </c>
      <c r="G156">
        <v>9.2211923693599597E-5</v>
      </c>
      <c r="H156">
        <v>1.130398006827508E-4</v>
      </c>
      <c r="I156">
        <v>1.3476414315601441E-4</v>
      </c>
      <c r="J156">
        <v>1.5743157636298501E-4</v>
      </c>
      <c r="K156">
        <v>6.460653539613461E-5</v>
      </c>
      <c r="L156">
        <v>8.194706840082631E-4</v>
      </c>
    </row>
    <row r="157" spans="1:12" x14ac:dyDescent="0.25">
      <c r="A157" t="s">
        <v>2</v>
      </c>
      <c r="B157" t="s">
        <v>210</v>
      </c>
      <c r="C157">
        <v>1.9707938073918142E-3</v>
      </c>
      <c r="D157">
        <v>5.1032925356637823E-2</v>
      </c>
      <c r="E157">
        <v>0.1017359522848776</v>
      </c>
      <c r="F157">
        <v>0.1526760608165609</v>
      </c>
      <c r="G157">
        <v>4.1368785305877473</v>
      </c>
      <c r="H157">
        <v>4.1874768830105307</v>
      </c>
      <c r="I157">
        <v>4.2255107745158762</v>
      </c>
      <c r="J157">
        <v>4.2255610199706384</v>
      </c>
      <c r="K157">
        <v>0.96819358210526241</v>
      </c>
      <c r="L157">
        <v>7.6449659708319152E-4</v>
      </c>
    </row>
    <row r="158" spans="1:12" x14ac:dyDescent="0.25">
      <c r="A158" t="s">
        <v>2</v>
      </c>
      <c r="B158" t="s">
        <v>211</v>
      </c>
      <c r="C158">
        <v>0.68681874382814923</v>
      </c>
      <c r="D158">
        <v>1.044599554100252</v>
      </c>
      <c r="E158">
        <v>1.7260139019925309</v>
      </c>
      <c r="F158">
        <v>2.057286609327921</v>
      </c>
      <c r="G158">
        <v>9.5937074327610645</v>
      </c>
      <c r="H158">
        <v>9.983611162253224</v>
      </c>
      <c r="I158">
        <v>10.27132222940331</v>
      </c>
      <c r="J158">
        <v>10.27137247679717</v>
      </c>
      <c r="K158">
        <v>4.1706251477896554</v>
      </c>
      <c r="L158">
        <v>1.0272709032377531E-3</v>
      </c>
    </row>
    <row r="159" spans="1:12" x14ac:dyDescent="0.25">
      <c r="A159" t="s">
        <v>2</v>
      </c>
      <c r="B159" t="s">
        <v>212</v>
      </c>
      <c r="J159">
        <v>1339.2245097610789</v>
      </c>
      <c r="K159">
        <v>1696.37199362709</v>
      </c>
      <c r="L159">
        <v>35312.872072729093</v>
      </c>
    </row>
    <row r="160" spans="1:12" x14ac:dyDescent="0.25">
      <c r="A160" t="s">
        <v>2</v>
      </c>
      <c r="B160" t="s">
        <v>213</v>
      </c>
      <c r="C160">
        <v>1.7840289149656529E-4</v>
      </c>
      <c r="D160">
        <v>3.4501323893671918E-4</v>
      </c>
      <c r="E160">
        <v>4.9559822719534097E-4</v>
      </c>
      <c r="F160">
        <v>6.2865314876518947E-4</v>
      </c>
      <c r="G160">
        <v>7.4345747532703857E-4</v>
      </c>
      <c r="H160">
        <v>8.3853467278368037E-4</v>
      </c>
      <c r="I160">
        <v>9.1241447445889595E-4</v>
      </c>
      <c r="J160">
        <v>9.6265170056299804E-4</v>
      </c>
      <c r="K160">
        <v>6.4070879426494139E-4</v>
      </c>
      <c r="L160">
        <v>1.296946838245473E-3</v>
      </c>
    </row>
    <row r="161" spans="1:12" x14ac:dyDescent="0.25">
      <c r="A161" t="s">
        <v>2</v>
      </c>
      <c r="B161" t="s">
        <v>214</v>
      </c>
      <c r="J161">
        <v>1316.4843082346449</v>
      </c>
      <c r="K161">
        <v>1667.6258489337019</v>
      </c>
      <c r="L161">
        <v>34707.568856264683</v>
      </c>
    </row>
    <row r="162" spans="1:12" x14ac:dyDescent="0.25">
      <c r="A162" t="s">
        <v>2</v>
      </c>
      <c r="B162" t="s">
        <v>215</v>
      </c>
      <c r="C162">
        <v>2.812254381757182E-3</v>
      </c>
      <c r="D162">
        <v>1.201367079451823</v>
      </c>
      <c r="E162">
        <v>39.857801375151773</v>
      </c>
      <c r="F162">
        <v>41.058734419916583</v>
      </c>
      <c r="G162">
        <v>42.259661486377389</v>
      </c>
      <c r="H162">
        <v>43.460586594236787</v>
      </c>
      <c r="I162">
        <v>44.376705475486062</v>
      </c>
      <c r="J162">
        <v>44.376755712160083</v>
      </c>
      <c r="K162">
        <v>29.387368014421138</v>
      </c>
      <c r="L162">
        <v>1.3288190498641061E-3</v>
      </c>
    </row>
    <row r="163" spans="1:12" x14ac:dyDescent="0.25">
      <c r="A163" t="s">
        <v>2</v>
      </c>
      <c r="B163" t="s">
        <v>216</v>
      </c>
      <c r="J163">
        <v>1346.7257977455561</v>
      </c>
      <c r="K163">
        <v>1785.5102016774069</v>
      </c>
      <c r="L163">
        <v>36396.620500114514</v>
      </c>
    </row>
    <row r="164" spans="1:12" x14ac:dyDescent="0.25">
      <c r="A164" t="s">
        <v>2</v>
      </c>
      <c r="B164" t="s">
        <v>217</v>
      </c>
      <c r="J164">
        <v>80.110577542999593</v>
      </c>
      <c r="K164">
        <v>72.539595590586487</v>
      </c>
      <c r="L164">
        <v>1024.365077422894</v>
      </c>
    </row>
    <row r="165" spans="1:12" x14ac:dyDescent="0.25">
      <c r="A165" t="s">
        <v>2</v>
      </c>
      <c r="B165" t="s">
        <v>218</v>
      </c>
      <c r="J165">
        <v>53.415780253503129</v>
      </c>
      <c r="K165">
        <v>71.075715461235347</v>
      </c>
      <c r="L165">
        <v>1412.6919667689999</v>
      </c>
    </row>
    <row r="166" spans="1:12" x14ac:dyDescent="0.25">
      <c r="A166" t="s">
        <v>2</v>
      </c>
      <c r="B166" t="s">
        <v>219</v>
      </c>
      <c r="J166">
        <v>268.42973806177758</v>
      </c>
      <c r="K166">
        <v>196.8952771143102</v>
      </c>
      <c r="L166">
        <v>5060.4691437841784</v>
      </c>
    </row>
    <row r="167" spans="1:12" x14ac:dyDescent="0.25">
      <c r="A167" t="s">
        <v>2</v>
      </c>
      <c r="B167" t="s">
        <v>220</v>
      </c>
      <c r="J167">
        <v>264.77430390960302</v>
      </c>
      <c r="K167">
        <v>194.21997965552731</v>
      </c>
      <c r="L167">
        <v>4991.1115947091021</v>
      </c>
    </row>
    <row r="168" spans="1:12" x14ac:dyDescent="0.25">
      <c r="A168" t="s">
        <v>2</v>
      </c>
      <c r="B168" t="s">
        <v>221</v>
      </c>
      <c r="J168">
        <v>281.67572919744288</v>
      </c>
      <c r="K168">
        <v>206.58784338898471</v>
      </c>
      <c r="L168">
        <v>5311.8503040971827</v>
      </c>
    </row>
    <row r="169" spans="1:12" x14ac:dyDescent="0.25">
      <c r="A169" t="s">
        <v>2</v>
      </c>
      <c r="B169" t="s">
        <v>222</v>
      </c>
      <c r="C169">
        <v>0.75116399865777539</v>
      </c>
      <c r="D169">
        <v>0.78296643487245499</v>
      </c>
      <c r="E169">
        <v>4.5021699603227887</v>
      </c>
      <c r="F169">
        <v>4.5311123363942842</v>
      </c>
      <c r="G169">
        <v>4.559312543899634</v>
      </c>
      <c r="H169">
        <v>4.5867725959457371</v>
      </c>
      <c r="I169">
        <v>4.6099229414894616</v>
      </c>
      <c r="J169">
        <v>4.6099730805957266</v>
      </c>
      <c r="K169">
        <v>1.1921769779282829</v>
      </c>
      <c r="L169">
        <v>9.0281608908566763E-4</v>
      </c>
    </row>
    <row r="170" spans="1:12" x14ac:dyDescent="0.25">
      <c r="A170" t="s">
        <v>2</v>
      </c>
      <c r="B170" t="s">
        <v>223</v>
      </c>
      <c r="J170">
        <v>110.98440820381229</v>
      </c>
      <c r="K170">
        <v>109.4902490707095</v>
      </c>
      <c r="L170">
        <v>4086.859071931367</v>
      </c>
    </row>
    <row r="171" spans="1:12" x14ac:dyDescent="0.25">
      <c r="A171" t="s">
        <v>2</v>
      </c>
      <c r="B171" t="s">
        <v>224</v>
      </c>
      <c r="J171">
        <v>216.02688839278591</v>
      </c>
      <c r="K171">
        <v>158.26500288343959</v>
      </c>
      <c r="L171">
        <v>4087.4943548401488</v>
      </c>
    </row>
    <row r="172" spans="1:12" x14ac:dyDescent="0.25">
      <c r="A172" t="s">
        <v>2</v>
      </c>
      <c r="B172" t="s">
        <v>225</v>
      </c>
      <c r="J172">
        <v>110.9852701785284</v>
      </c>
      <c r="K172">
        <v>109.4910447466706</v>
      </c>
      <c r="L172">
        <v>4086.8925177390602</v>
      </c>
    </row>
    <row r="173" spans="1:12" x14ac:dyDescent="0.25">
      <c r="A173" t="s">
        <v>2</v>
      </c>
      <c r="B173" t="s">
        <v>226</v>
      </c>
      <c r="J173">
        <v>215.74788702720679</v>
      </c>
      <c r="K173">
        <v>157.9937783989935</v>
      </c>
      <c r="L173">
        <v>4087.1477312071111</v>
      </c>
    </row>
    <row r="174" spans="1:12" x14ac:dyDescent="0.25">
      <c r="A174" t="s">
        <v>2</v>
      </c>
      <c r="B174" t="s">
        <v>227</v>
      </c>
      <c r="J174">
        <v>110.9842321387079</v>
      </c>
      <c r="K174">
        <v>109.4900865479318</v>
      </c>
      <c r="L174">
        <v>4086.853343901998</v>
      </c>
    </row>
    <row r="175" spans="1:12" x14ac:dyDescent="0.25">
      <c r="A175" t="s">
        <v>2</v>
      </c>
      <c r="B175" t="s">
        <v>228</v>
      </c>
      <c r="J175">
        <v>216.15648254792021</v>
      </c>
      <c r="K175">
        <v>158.38893030232779</v>
      </c>
      <c r="L175">
        <v>4087.6625009068339</v>
      </c>
    </row>
    <row r="176" spans="1:12" x14ac:dyDescent="0.25">
      <c r="A176" t="s">
        <v>2</v>
      </c>
      <c r="B176" t="s">
        <v>229</v>
      </c>
      <c r="J176">
        <v>110.9846770676908</v>
      </c>
      <c r="K176">
        <v>109.49049725468321</v>
      </c>
      <c r="L176">
        <v>4086.8653883200559</v>
      </c>
    </row>
    <row r="177" spans="1:12" x14ac:dyDescent="0.25">
      <c r="A177" t="s">
        <v>2</v>
      </c>
      <c r="B177" t="s">
        <v>230</v>
      </c>
      <c r="J177">
        <v>215.96416792789191</v>
      </c>
      <c r="K177">
        <v>158.19600541686211</v>
      </c>
      <c r="L177">
        <v>4087.3835664595222</v>
      </c>
    </row>
    <row r="178" spans="1:12" x14ac:dyDescent="0.25">
      <c r="A178" t="s">
        <v>2</v>
      </c>
      <c r="B178" t="s">
        <v>1062</v>
      </c>
      <c r="C178">
        <v>9.0154749551711339E-6</v>
      </c>
      <c r="D178">
        <v>1.846853439845051E-5</v>
      </c>
      <c r="E178">
        <v>2.83798043113439E-5</v>
      </c>
      <c r="F178">
        <v>3.877085580499793E-5</v>
      </c>
      <c r="G178">
        <v>4.966425027333895E-5</v>
      </c>
      <c r="H178">
        <v>6.1083587253139506E-5</v>
      </c>
      <c r="I178">
        <v>7.3053555104422044E-5</v>
      </c>
      <c r="J178">
        <v>8.5599984767796285E-5</v>
      </c>
      <c r="K178">
        <v>6.9556226923347025E-5</v>
      </c>
      <c r="L178">
        <v>6.518676467841206E-4</v>
      </c>
    </row>
    <row r="179" spans="1:12" x14ac:dyDescent="0.25">
      <c r="A179" t="s">
        <v>2</v>
      </c>
      <c r="B179" t="s">
        <v>1063</v>
      </c>
      <c r="C179">
        <v>8.9260898720425482E-5</v>
      </c>
      <c r="D179">
        <v>1.7276570820849759E-4</v>
      </c>
      <c r="E179">
        <v>2.4850882418505613E-4</v>
      </c>
      <c r="F179">
        <v>3.157677045265583E-4</v>
      </c>
      <c r="G179">
        <v>3.7396133512357182E-4</v>
      </c>
      <c r="H179">
        <v>4.2189390829981178E-4</v>
      </c>
      <c r="I179">
        <v>4.5893569191209272E-4</v>
      </c>
      <c r="J179">
        <v>4.8427227775452148E-4</v>
      </c>
      <c r="K179">
        <v>3.2252738908048931E-4</v>
      </c>
      <c r="L179">
        <v>6.7720500596597636E-4</v>
      </c>
    </row>
    <row r="180" spans="1:12" x14ac:dyDescent="0.25">
      <c r="A180" t="s">
        <v>2</v>
      </c>
      <c r="B180" t="s">
        <v>1064</v>
      </c>
      <c r="C180">
        <v>9.0733479605023874E-6</v>
      </c>
      <c r="D180">
        <v>1.8592882197927771E-5</v>
      </c>
      <c r="E180">
        <v>2.8580085306429751E-5</v>
      </c>
      <c r="F180">
        <v>3.9057437979401338E-5</v>
      </c>
      <c r="G180">
        <v>5.0048463769596842E-5</v>
      </c>
      <c r="H180">
        <v>6.1577775987020798E-5</v>
      </c>
      <c r="I180">
        <v>7.367112684066195E-5</v>
      </c>
      <c r="J180">
        <v>8.635545901442915E-5</v>
      </c>
      <c r="K180">
        <v>7.0213097563134709E-5</v>
      </c>
      <c r="L180">
        <v>6.6455760356206759E-4</v>
      </c>
    </row>
    <row r="181" spans="1:12" x14ac:dyDescent="0.25">
      <c r="A181" t="s">
        <v>2</v>
      </c>
      <c r="B181" t="s">
        <v>1065</v>
      </c>
      <c r="C181">
        <v>6.9350244331577049E-2</v>
      </c>
      <c r="D181">
        <v>0.13621195155558721</v>
      </c>
      <c r="E181">
        <v>0.20214582902064371</v>
      </c>
      <c r="F181">
        <v>0.25704525250644211</v>
      </c>
      <c r="G181">
        <v>0.40517592986559042</v>
      </c>
      <c r="H181">
        <v>0.52125024417319055</v>
      </c>
      <c r="I181">
        <v>0.6147345033793018</v>
      </c>
      <c r="J181">
        <v>0.61475983803980871</v>
      </c>
      <c r="K181">
        <v>0.41170537376280092</v>
      </c>
      <c r="L181">
        <v>6.7550846180664545E-4</v>
      </c>
    </row>
    <row r="182" spans="1:12" x14ac:dyDescent="0.25">
      <c r="A182" t="s">
        <v>2</v>
      </c>
      <c r="B182" t="s">
        <v>231</v>
      </c>
      <c r="C182">
        <v>1.804591019897364</v>
      </c>
      <c r="D182">
        <v>1.804591019897364</v>
      </c>
      <c r="E182">
        <v>1.804591019897364</v>
      </c>
      <c r="F182">
        <v>1.804591019897364</v>
      </c>
      <c r="G182">
        <v>1.804591019897364</v>
      </c>
      <c r="H182">
        <v>1.804591019897364</v>
      </c>
      <c r="I182">
        <v>1.804591019897364</v>
      </c>
      <c r="J182">
        <v>1.804591019897364</v>
      </c>
      <c r="K182">
        <v>1.804591019897364</v>
      </c>
      <c r="L182">
        <v>1.675691661333266</v>
      </c>
    </row>
    <row r="183" spans="1:12" x14ac:dyDescent="0.25">
      <c r="A183" t="s">
        <v>2</v>
      </c>
      <c r="B183" t="s">
        <v>1066</v>
      </c>
      <c r="C183">
        <v>9.0144955028985984E-6</v>
      </c>
      <c r="D183">
        <v>1.846644448072289E-5</v>
      </c>
      <c r="E183">
        <v>2.8376463643161469E-5</v>
      </c>
      <c r="F183">
        <v>3.8766114901504897E-5</v>
      </c>
      <c r="G183">
        <v>4.9657950601504287E-5</v>
      </c>
      <c r="H183">
        <v>6.1075561460783648E-5</v>
      </c>
      <c r="I183">
        <v>7.3043627317995644E-5</v>
      </c>
      <c r="J183">
        <v>8.5587970949647728E-5</v>
      </c>
      <c r="K183">
        <v>6.9545957760476721E-5</v>
      </c>
      <c r="L183">
        <v>6.5092781566346986E-4</v>
      </c>
    </row>
    <row r="184" spans="1:12" x14ac:dyDescent="0.25">
      <c r="A184" t="s">
        <v>2</v>
      </c>
      <c r="B184" t="s">
        <v>1067</v>
      </c>
      <c r="C184">
        <v>0.76579445372336574</v>
      </c>
      <c r="D184">
        <v>0.82967430433378264</v>
      </c>
      <c r="E184">
        <v>1.634413881281211</v>
      </c>
      <c r="F184">
        <v>1.6996605466278789</v>
      </c>
      <c r="G184">
        <v>2.416476427073214</v>
      </c>
      <c r="H184">
        <v>2.485773386049793</v>
      </c>
      <c r="I184">
        <v>2.5793764623189941</v>
      </c>
      <c r="J184">
        <v>2.5794017995112739</v>
      </c>
      <c r="K184">
        <v>1.6060217469739499</v>
      </c>
      <c r="L184">
        <v>6.7823657377070632E-4</v>
      </c>
    </row>
    <row r="185" spans="1:12" x14ac:dyDescent="0.25">
      <c r="A185" t="s">
        <v>2</v>
      </c>
      <c r="B185" t="s">
        <v>232</v>
      </c>
      <c r="C185">
        <v>12.93640037518073</v>
      </c>
      <c r="D185">
        <v>12.93640037518073</v>
      </c>
      <c r="E185">
        <v>12.93640037518073</v>
      </c>
      <c r="F185">
        <v>12.93640037518073</v>
      </c>
      <c r="G185">
        <v>12.93640037518073</v>
      </c>
      <c r="H185">
        <v>12.93640037518073</v>
      </c>
      <c r="I185">
        <v>12.93640037518073</v>
      </c>
      <c r="J185">
        <v>12.93640037518073</v>
      </c>
      <c r="K185">
        <v>12.93640037518073</v>
      </c>
      <c r="L185">
        <v>12.01237177695354</v>
      </c>
    </row>
    <row r="186" spans="1:12" x14ac:dyDescent="0.25">
      <c r="A186" t="s">
        <v>2</v>
      </c>
      <c r="B186" t="s">
        <v>1068</v>
      </c>
      <c r="C186">
        <v>9.0551502717688805E-6</v>
      </c>
      <c r="D186">
        <v>1.8553680922449461E-5</v>
      </c>
      <c r="E186">
        <v>2.8516772732435269E-5</v>
      </c>
      <c r="F186">
        <v>3.8966582163172798E-5</v>
      </c>
      <c r="G186">
        <v>4.9926285586877602E-5</v>
      </c>
      <c r="H186">
        <v>6.1420125808185773E-5</v>
      </c>
      <c r="I186">
        <v>7.3473460997151591E-5</v>
      </c>
      <c r="J186">
        <v>8.611281626853824E-5</v>
      </c>
      <c r="K186">
        <v>7.0000990852062367E-5</v>
      </c>
      <c r="L186">
        <v>6.5872180798784907E-4</v>
      </c>
    </row>
    <row r="187" spans="1:12" x14ac:dyDescent="0.25">
      <c r="A187" t="s">
        <v>2</v>
      </c>
      <c r="B187" t="s">
        <v>1069</v>
      </c>
      <c r="C187">
        <v>0.23220551635968231</v>
      </c>
      <c r="D187">
        <v>0.36083639235198678</v>
      </c>
      <c r="E187">
        <v>0.59245672032281471</v>
      </c>
      <c r="F187">
        <v>0.71474911111146888</v>
      </c>
      <c r="G187">
        <v>1.6627133091092561</v>
      </c>
      <c r="H187">
        <v>1.834559266465712</v>
      </c>
      <c r="I187">
        <v>1.969825187656433</v>
      </c>
      <c r="J187">
        <v>1.969850524396684</v>
      </c>
      <c r="K187">
        <v>1.307685099970894</v>
      </c>
      <c r="L187">
        <v>6.7784667072410718E-4</v>
      </c>
    </row>
    <row r="188" spans="1:12" x14ac:dyDescent="0.25">
      <c r="A188" t="s">
        <v>2</v>
      </c>
      <c r="B188" t="s">
        <v>233</v>
      </c>
      <c r="C188">
        <v>4.9522727199210816</v>
      </c>
      <c r="D188">
        <v>4.9522727199210816</v>
      </c>
      <c r="E188">
        <v>4.9522727199210816</v>
      </c>
      <c r="F188">
        <v>4.9522727199210816</v>
      </c>
      <c r="G188">
        <v>4.9522727199210816</v>
      </c>
      <c r="H188">
        <v>4.9522727199210816</v>
      </c>
      <c r="I188">
        <v>4.9522727199210816</v>
      </c>
      <c r="J188">
        <v>4.9522727199210816</v>
      </c>
      <c r="K188">
        <v>4.9522727199210816</v>
      </c>
      <c r="L188">
        <v>4.5985389542124331</v>
      </c>
    </row>
    <row r="189" spans="1:12" x14ac:dyDescent="0.25">
      <c r="A189" t="s">
        <v>2</v>
      </c>
      <c r="B189" t="s">
        <v>234</v>
      </c>
      <c r="C189">
        <v>8.9147315471698222E-6</v>
      </c>
      <c r="D189">
        <v>1.8254014144209531E-5</v>
      </c>
      <c r="E189">
        <v>2.803754907363659E-5</v>
      </c>
      <c r="F189">
        <v>3.8285973915402382E-5</v>
      </c>
      <c r="G189">
        <v>4.9020913913383632E-5</v>
      </c>
      <c r="H189">
        <v>6.0265036264736568E-5</v>
      </c>
      <c r="I189">
        <v>7.2042107322626371E-5</v>
      </c>
      <c r="J189">
        <v>8.4377052632442684E-5</v>
      </c>
      <c r="K189">
        <v>6.8512117506620845E-5</v>
      </c>
      <c r="L189">
        <v>8.094059078541815E-4</v>
      </c>
    </row>
    <row r="190" spans="1:12" x14ac:dyDescent="0.25">
      <c r="A190" t="s">
        <v>2</v>
      </c>
      <c r="B190" t="s">
        <v>1070</v>
      </c>
      <c r="C190">
        <v>8.5187838937334115E-6</v>
      </c>
      <c r="D190">
        <v>1.7432861102612719E-5</v>
      </c>
      <c r="E190">
        <v>2.6761770538529378E-5</v>
      </c>
      <c r="F190">
        <v>3.6525864241343441E-5</v>
      </c>
      <c r="G190">
        <v>4.6746321584107287E-5</v>
      </c>
      <c r="H190">
        <v>5.7445167968564049E-5</v>
      </c>
      <c r="I190">
        <v>6.8645298814269326E-5</v>
      </c>
      <c r="J190">
        <v>8.0370509464755801E-5</v>
      </c>
      <c r="K190">
        <v>6.5221350472720294E-5</v>
      </c>
      <c r="L190">
        <v>1.461667535059827E-3</v>
      </c>
    </row>
    <row r="191" spans="1:12" x14ac:dyDescent="0.25">
      <c r="A191" t="s">
        <v>2</v>
      </c>
      <c r="B191" t="s">
        <v>235</v>
      </c>
      <c r="C191">
        <v>1.2214183479041579E-3</v>
      </c>
      <c r="D191">
        <v>7.0941070171937941</v>
      </c>
      <c r="E191">
        <v>7.2639457278244484</v>
      </c>
      <c r="F191">
        <v>7.4337896580058924</v>
      </c>
      <c r="G191">
        <v>7.6036822532842443</v>
      </c>
      <c r="H191">
        <v>7.7736862597397316</v>
      </c>
      <c r="I191">
        <v>14.82602946349472</v>
      </c>
      <c r="J191">
        <v>14.826054789921759</v>
      </c>
      <c r="K191">
        <v>9.9750379161989464</v>
      </c>
      <c r="L191">
        <v>8.920344229811051E-4</v>
      </c>
    </row>
    <row r="192" spans="1:12" x14ac:dyDescent="0.25">
      <c r="A192" t="s">
        <v>2</v>
      </c>
      <c r="B192" t="s">
        <v>236</v>
      </c>
      <c r="C192">
        <v>34.621141524993057</v>
      </c>
      <c r="D192">
        <v>27.69691321999445</v>
      </c>
      <c r="E192">
        <v>27.69691321999445</v>
      </c>
      <c r="F192">
        <v>27.69691321999445</v>
      </c>
      <c r="G192">
        <v>27.69691321999445</v>
      </c>
      <c r="H192">
        <v>27.69691321999445</v>
      </c>
      <c r="I192">
        <v>20.772684914995839</v>
      </c>
      <c r="J192">
        <v>20.772684914995839</v>
      </c>
      <c r="K192">
        <v>6.3915953584602576</v>
      </c>
    </row>
    <row r="193" spans="1:12" x14ac:dyDescent="0.25">
      <c r="A193" t="s">
        <v>2</v>
      </c>
      <c r="B193" t="s">
        <v>1071</v>
      </c>
      <c r="C193">
        <v>8.0030828365715626E-5</v>
      </c>
      <c r="D193">
        <v>1.5478664062329171E-4</v>
      </c>
      <c r="E193">
        <v>2.2351139584050791E-4</v>
      </c>
      <c r="F193">
        <v>2.8539947727197339E-4</v>
      </c>
      <c r="G193">
        <v>3.3961196289670619E-4</v>
      </c>
      <c r="H193">
        <v>3.852326183577791E-4</v>
      </c>
      <c r="I193">
        <v>4.212673697197261E-4</v>
      </c>
      <c r="J193">
        <v>4.4661078180600108E-4</v>
      </c>
      <c r="K193">
        <v>2.9947242717259478E-4</v>
      </c>
      <c r="L193">
        <v>2.7701834117065142E-3</v>
      </c>
    </row>
    <row r="194" spans="1:12" x14ac:dyDescent="0.25">
      <c r="A194" t="s">
        <v>2</v>
      </c>
      <c r="B194" t="s">
        <v>1078</v>
      </c>
      <c r="C194">
        <v>3.2300858730457578</v>
      </c>
      <c r="D194">
        <v>2.5840686984366061</v>
      </c>
      <c r="E194">
        <v>2.5840686984366061</v>
      </c>
      <c r="F194">
        <v>2.5840686984366061</v>
      </c>
      <c r="G194">
        <v>2.5840686984366061</v>
      </c>
      <c r="H194">
        <v>2.5840686984366061</v>
      </c>
      <c r="I194">
        <v>1.938051523827454</v>
      </c>
      <c r="J194">
        <v>1.938051523827454</v>
      </c>
      <c r="K194">
        <v>0.5963235457930629</v>
      </c>
    </row>
    <row r="195" spans="1:12" x14ac:dyDescent="0.25">
      <c r="A195" t="s">
        <v>2</v>
      </c>
      <c r="B195" t="s">
        <v>237</v>
      </c>
      <c r="C195">
        <v>9.023296059814788E-6</v>
      </c>
      <c r="D195">
        <v>1.848523514703798E-5</v>
      </c>
      <c r="E195">
        <v>2.84065256081865E-5</v>
      </c>
      <c r="F195">
        <v>3.8808822068240471E-5</v>
      </c>
      <c r="G195">
        <v>4.9714769855923041E-5</v>
      </c>
      <c r="H195">
        <v>6.1148052011542959E-5</v>
      </c>
      <c r="I195">
        <v>7.3133439089095398E-5</v>
      </c>
      <c r="J195">
        <v>8.5696841905522932E-5</v>
      </c>
      <c r="K195">
        <v>6.9639273193327175E-5</v>
      </c>
      <c r="L195">
        <v>8.4721841240074903E-4</v>
      </c>
    </row>
    <row r="196" spans="1:12" x14ac:dyDescent="0.25">
      <c r="A196" t="s">
        <v>2</v>
      </c>
      <c r="B196" t="s">
        <v>1072</v>
      </c>
      <c r="C196">
        <v>8.6154829489619511E-6</v>
      </c>
      <c r="D196">
        <v>1.7630822794508821E-5</v>
      </c>
      <c r="E196">
        <v>2.706562622574487E-5</v>
      </c>
      <c r="F196">
        <v>3.6940450686723058E-5</v>
      </c>
      <c r="G196">
        <v>4.7276824714010231E-5</v>
      </c>
      <c r="H196">
        <v>5.8097267514665777E-5</v>
      </c>
      <c r="I196">
        <v>6.9425308827254859E-5</v>
      </c>
      <c r="J196">
        <v>8.1285510150380183E-5</v>
      </c>
      <c r="K196">
        <v>6.5966901967863013E-5</v>
      </c>
      <c r="L196">
        <v>1.5874744871476761E-3</v>
      </c>
    </row>
    <row r="197" spans="1:12" x14ac:dyDescent="0.25">
      <c r="A197" t="s">
        <v>2</v>
      </c>
      <c r="B197" t="s">
        <v>238</v>
      </c>
      <c r="C197">
        <v>1.147644151011416E-3</v>
      </c>
      <c r="D197">
        <v>1.368543542260241</v>
      </c>
      <c r="E197">
        <v>1.460022363526962</v>
      </c>
      <c r="F197">
        <v>1.5515011683500619</v>
      </c>
      <c r="G197">
        <v>1.6430061742436239</v>
      </c>
      <c r="H197">
        <v>1.7346040189511189</v>
      </c>
      <c r="I197">
        <v>3.0755511737433192</v>
      </c>
      <c r="J197">
        <v>3.0755764984206819</v>
      </c>
      <c r="K197">
        <v>2.067424130699465</v>
      </c>
      <c r="L197">
        <v>8.8691289051237967E-4</v>
      </c>
    </row>
    <row r="198" spans="1:12" x14ac:dyDescent="0.25">
      <c r="A198" t="s">
        <v>2</v>
      </c>
      <c r="B198" t="s">
        <v>239</v>
      </c>
      <c r="C198">
        <v>6.3852131794371756</v>
      </c>
      <c r="D198">
        <v>5.1081705435497424</v>
      </c>
      <c r="E198">
        <v>5.1081705435497424</v>
      </c>
      <c r="F198">
        <v>5.1081705435497424</v>
      </c>
      <c r="G198">
        <v>5.1081705435497424</v>
      </c>
      <c r="H198">
        <v>5.1081705435497424</v>
      </c>
      <c r="I198">
        <v>3.8311279076623062</v>
      </c>
      <c r="J198">
        <v>3.8311279076623062</v>
      </c>
      <c r="K198">
        <v>1.1788085869730169</v>
      </c>
    </row>
    <row r="199" spans="1:12" x14ac:dyDescent="0.25">
      <c r="A199" t="s">
        <v>2</v>
      </c>
      <c r="B199" t="s">
        <v>1073</v>
      </c>
      <c r="C199">
        <v>7.9750336185008502E-5</v>
      </c>
      <c r="D199">
        <v>1.5430358949992419E-4</v>
      </c>
      <c r="E199">
        <v>2.227791483849163E-4</v>
      </c>
      <c r="F199">
        <v>2.8446662143398851E-4</v>
      </c>
      <c r="G199">
        <v>3.385119483489688E-4</v>
      </c>
      <c r="H199">
        <v>3.8396191631563453E-4</v>
      </c>
      <c r="I199">
        <v>4.1984421492839659E-4</v>
      </c>
      <c r="J199">
        <v>4.4514878263154098E-4</v>
      </c>
      <c r="K199">
        <v>2.9851982433705431E-4</v>
      </c>
      <c r="L199">
        <v>2.1018101040465452E-3</v>
      </c>
    </row>
    <row r="200" spans="1:12" x14ac:dyDescent="0.25">
      <c r="A200" t="s">
        <v>2</v>
      </c>
      <c r="B200" t="s">
        <v>1079</v>
      </c>
      <c r="C200">
        <v>0.39217496966504217</v>
      </c>
      <c r="D200">
        <v>0.31373997573203372</v>
      </c>
      <c r="E200">
        <v>0.31373997573203372</v>
      </c>
      <c r="F200">
        <v>0.31373997573203372</v>
      </c>
      <c r="G200">
        <v>0.31373997573203372</v>
      </c>
      <c r="H200">
        <v>0.31373997573203372</v>
      </c>
      <c r="I200">
        <v>0.23530498179902529</v>
      </c>
      <c r="J200">
        <v>0.23530498179902529</v>
      </c>
      <c r="K200">
        <v>7.2401532861238543E-2</v>
      </c>
    </row>
    <row r="201" spans="1:12" x14ac:dyDescent="0.25">
      <c r="A201" t="s">
        <v>2</v>
      </c>
      <c r="B201" t="s">
        <v>240</v>
      </c>
      <c r="C201">
        <v>8.9770834598992993E-6</v>
      </c>
      <c r="D201">
        <v>1.8386463078831371E-5</v>
      </c>
      <c r="E201">
        <v>2.824832379602369E-5</v>
      </c>
      <c r="F201">
        <v>3.8583780887160523E-5</v>
      </c>
      <c r="G201">
        <v>4.94149271626963E-5</v>
      </c>
      <c r="H201">
        <v>6.0764883144568668E-5</v>
      </c>
      <c r="I201">
        <v>7.2657850393102445E-5</v>
      </c>
      <c r="J201">
        <v>8.5119168080768958E-5</v>
      </c>
      <c r="K201">
        <v>6.9142527912422391E-5</v>
      </c>
      <c r="L201">
        <v>8.2353850967969186E-4</v>
      </c>
    </row>
    <row r="202" spans="1:12" x14ac:dyDescent="0.25">
      <c r="A202" t="s">
        <v>2</v>
      </c>
      <c r="B202" t="s">
        <v>1074</v>
      </c>
      <c r="C202">
        <v>8.4946970433233096E-6</v>
      </c>
      <c r="D202">
        <v>1.738358929743808E-5</v>
      </c>
      <c r="E202">
        <v>2.668612179560282E-5</v>
      </c>
      <c r="F202">
        <v>3.6422512811818601E-5</v>
      </c>
      <c r="G202">
        <v>4.6613771004394181E-5</v>
      </c>
      <c r="H202">
        <v>5.7281718189949348E-5</v>
      </c>
      <c r="I202">
        <v>6.8449018253724929E-5</v>
      </c>
      <c r="J202">
        <v>8.0139212538978346E-5</v>
      </c>
      <c r="K202">
        <v>6.503146608676297E-5</v>
      </c>
      <c r="L202">
        <v>1.4334059989499219E-3</v>
      </c>
    </row>
    <row r="203" spans="1:12" x14ac:dyDescent="0.25">
      <c r="A203" t="s">
        <v>2</v>
      </c>
      <c r="B203" t="s">
        <v>241</v>
      </c>
      <c r="C203">
        <v>1.2333680180642119E-3</v>
      </c>
      <c r="D203">
        <v>18.86097734878237</v>
      </c>
      <c r="E203">
        <v>19.062194398868812</v>
      </c>
      <c r="F203">
        <v>19.26342595599472</v>
      </c>
      <c r="G203">
        <v>19.46469418185066</v>
      </c>
      <c r="H203">
        <v>19.666074880679201</v>
      </c>
      <c r="I203">
        <v>38.588744364868049</v>
      </c>
      <c r="J203">
        <v>38.588769695340787</v>
      </c>
      <c r="K203">
        <v>25.979119852568971</v>
      </c>
      <c r="L203">
        <v>9.1877984226640961E-4</v>
      </c>
    </row>
    <row r="204" spans="1:12" x14ac:dyDescent="0.25">
      <c r="A204" t="s">
        <v>2</v>
      </c>
      <c r="B204" t="s">
        <v>242</v>
      </c>
      <c r="C204">
        <v>93.298536498760953</v>
      </c>
      <c r="D204">
        <v>74.638829199008768</v>
      </c>
      <c r="E204">
        <v>74.638829199008768</v>
      </c>
      <c r="F204">
        <v>74.638829199008768</v>
      </c>
      <c r="G204">
        <v>74.638829199008768</v>
      </c>
      <c r="H204">
        <v>74.638829199008768</v>
      </c>
      <c r="I204">
        <v>55.979121899256583</v>
      </c>
      <c r="J204">
        <v>55.979121899256583</v>
      </c>
      <c r="K204">
        <v>17.22434519977125</v>
      </c>
    </row>
    <row r="205" spans="1:12" x14ac:dyDescent="0.25">
      <c r="A205" t="s">
        <v>2</v>
      </c>
      <c r="B205" t="s">
        <v>1075</v>
      </c>
      <c r="C205">
        <v>8.0227391523489725E-5</v>
      </c>
      <c r="D205">
        <v>1.551430138640279E-4</v>
      </c>
      <c r="E205">
        <v>2.2401564182589599E-4</v>
      </c>
      <c r="F205">
        <v>2.8603391757898202E-4</v>
      </c>
      <c r="G205">
        <v>3.4034502371142452E-4</v>
      </c>
      <c r="H205">
        <v>3.8602822352816848E-4</v>
      </c>
      <c r="I205">
        <v>4.2208968258181491E-4</v>
      </c>
      <c r="J205">
        <v>4.4744059856825389E-4</v>
      </c>
      <c r="K205">
        <v>2.9998928398265821E-4</v>
      </c>
      <c r="L205">
        <v>3.3042030070870448E-3</v>
      </c>
    </row>
    <row r="206" spans="1:12" x14ac:dyDescent="0.25">
      <c r="A206" t="s">
        <v>2</v>
      </c>
      <c r="B206" t="s">
        <v>1080</v>
      </c>
      <c r="C206">
        <v>5.6768960182321804</v>
      </c>
      <c r="D206">
        <v>4.5415168145857443</v>
      </c>
      <c r="E206">
        <v>4.5415168145857443</v>
      </c>
      <c r="F206">
        <v>4.5415168145857443</v>
      </c>
      <c r="G206">
        <v>4.5415168145857443</v>
      </c>
      <c r="H206">
        <v>4.5415168145857443</v>
      </c>
      <c r="I206">
        <v>3.4061376109393078</v>
      </c>
      <c r="J206">
        <v>3.4061376109393078</v>
      </c>
      <c r="K206">
        <v>1.0480423418274789</v>
      </c>
    </row>
    <row r="207" spans="1:12" x14ac:dyDescent="0.25">
      <c r="A207" t="s">
        <v>2</v>
      </c>
      <c r="B207" t="s">
        <v>243</v>
      </c>
      <c r="C207">
        <v>9.0013462075576671E-6</v>
      </c>
      <c r="D207">
        <v>1.8438250744275551E-5</v>
      </c>
      <c r="E207">
        <v>2.8331152945354861E-5</v>
      </c>
      <c r="F207">
        <v>3.8701427869560028E-5</v>
      </c>
      <c r="G207">
        <v>4.9571431854317142E-5</v>
      </c>
      <c r="H207">
        <v>6.0964550874186932E-5</v>
      </c>
      <c r="I207">
        <v>7.2905251907355931E-5</v>
      </c>
      <c r="J207">
        <v>8.5419137447018017E-5</v>
      </c>
      <c r="K207">
        <v>6.9399750948315498E-5</v>
      </c>
      <c r="L207">
        <v>8.3281109533005411E-4</v>
      </c>
    </row>
    <row r="208" spans="1:12" x14ac:dyDescent="0.25">
      <c r="A208" t="s">
        <v>2</v>
      </c>
      <c r="B208" t="s">
        <v>1076</v>
      </c>
      <c r="C208">
        <v>8.5523077227008115E-6</v>
      </c>
      <c r="D208">
        <v>1.7501421512111731E-5</v>
      </c>
      <c r="E208">
        <v>2.6866953697083989E-5</v>
      </c>
      <c r="F208">
        <v>3.6669384027992041E-5</v>
      </c>
      <c r="G208">
        <v>4.6930072990615498E-5</v>
      </c>
      <c r="H208">
        <v>5.767127769727005E-5</v>
      </c>
      <c r="I208">
        <v>6.8916171446605382E-5</v>
      </c>
      <c r="J208">
        <v>8.0688867897283701E-5</v>
      </c>
      <c r="K208">
        <v>6.5481594445005364E-5</v>
      </c>
      <c r="L208">
        <v>1.489508330052532E-3</v>
      </c>
    </row>
    <row r="209" spans="1:12" x14ac:dyDescent="0.25">
      <c r="A209" t="s">
        <v>2</v>
      </c>
      <c r="B209" t="s">
        <v>244</v>
      </c>
      <c r="C209">
        <v>1.205193968709822E-3</v>
      </c>
      <c r="D209">
        <v>4.6021620546428306</v>
      </c>
      <c r="E209">
        <v>4.7452411156217087</v>
      </c>
      <c r="F209">
        <v>4.8883312472967084</v>
      </c>
      <c r="G209">
        <v>5.0314575835838724</v>
      </c>
      <c r="H209">
        <v>5.1746957888241161</v>
      </c>
      <c r="I209">
        <v>9.7420142211674872</v>
      </c>
      <c r="J209">
        <v>9.7420395502699044</v>
      </c>
      <c r="K209">
        <v>6.5537700154556067</v>
      </c>
      <c r="L209">
        <v>8.9928524953813071E-4</v>
      </c>
    </row>
    <row r="210" spans="1:12" x14ac:dyDescent="0.25">
      <c r="A210" t="s">
        <v>2</v>
      </c>
      <c r="B210" t="s">
        <v>1081</v>
      </c>
      <c r="C210">
        <v>22.295184004305451</v>
      </c>
      <c r="D210">
        <v>17.836147203444359</v>
      </c>
      <c r="E210">
        <v>17.836147203444359</v>
      </c>
      <c r="F210">
        <v>17.836147203444359</v>
      </c>
      <c r="G210">
        <v>17.836147203444359</v>
      </c>
      <c r="H210">
        <v>17.836147203444359</v>
      </c>
      <c r="I210">
        <v>13.37711040258327</v>
      </c>
      <c r="J210">
        <v>13.37711040258327</v>
      </c>
      <c r="K210">
        <v>4.1160339700256223</v>
      </c>
    </row>
    <row r="211" spans="1:12" x14ac:dyDescent="0.25">
      <c r="A211" t="s">
        <v>2</v>
      </c>
      <c r="B211" t="s">
        <v>1077</v>
      </c>
      <c r="C211">
        <v>7.9896632641874199E-5</v>
      </c>
      <c r="D211">
        <v>1.5454503936724261E-4</v>
      </c>
      <c r="E211">
        <v>2.2316571476583489E-4</v>
      </c>
      <c r="F211">
        <v>2.8502571848013617E-4</v>
      </c>
      <c r="G211">
        <v>3.3922599516372391E-4</v>
      </c>
      <c r="H211">
        <v>3.8483468600847352E-4</v>
      </c>
      <c r="I211">
        <v>4.2087178506665721E-4</v>
      </c>
      <c r="J211">
        <v>4.4620958936176299E-4</v>
      </c>
      <c r="K211">
        <v>2.9923395921351692E-4</v>
      </c>
      <c r="L211">
        <v>2.5029783426943879E-3</v>
      </c>
    </row>
    <row r="212" spans="1:12" x14ac:dyDescent="0.25">
      <c r="A212" t="s">
        <v>2</v>
      </c>
      <c r="B212" t="s">
        <v>1082</v>
      </c>
      <c r="C212">
        <v>1.3565854947947249</v>
      </c>
      <c r="D212">
        <v>1.0852683958357801</v>
      </c>
      <c r="E212">
        <v>1.0852683958357801</v>
      </c>
      <c r="F212">
        <v>1.0852683958357801</v>
      </c>
      <c r="G212">
        <v>1.0852683958357801</v>
      </c>
      <c r="H212">
        <v>1.0852683958357801</v>
      </c>
      <c r="I212">
        <v>0.81395129687683498</v>
      </c>
      <c r="J212">
        <v>0.81395129687683498</v>
      </c>
      <c r="K212">
        <v>0.25044655288517997</v>
      </c>
    </row>
    <row r="213" spans="1:12" x14ac:dyDescent="0.25">
      <c r="A213" t="s">
        <v>2</v>
      </c>
      <c r="B213" t="s">
        <v>245</v>
      </c>
      <c r="C213">
        <v>9.1147523974123513E-6</v>
      </c>
      <c r="D213">
        <v>1.8672791842974129E-5</v>
      </c>
      <c r="E213">
        <v>2.8695005951015131E-5</v>
      </c>
      <c r="F213">
        <v>3.9203201627938267E-5</v>
      </c>
      <c r="G213">
        <v>5.0220152949608413E-5</v>
      </c>
      <c r="H213">
        <v>6.1769648967184988E-5</v>
      </c>
      <c r="I213">
        <v>7.387654376880747E-5</v>
      </c>
      <c r="J213">
        <v>8.6566810196591699E-5</v>
      </c>
      <c r="K213">
        <v>2.4252195141698781E-5</v>
      </c>
      <c r="L213">
        <v>3.8224429153821139E-4</v>
      </c>
    </row>
    <row r="214" spans="1:12" x14ac:dyDescent="0.25">
      <c r="A214" t="s">
        <v>2</v>
      </c>
      <c r="B214" t="s">
        <v>246</v>
      </c>
      <c r="J214">
        <v>175.60992660701129</v>
      </c>
      <c r="K214">
        <v>131.7055607358175</v>
      </c>
      <c r="L214">
        <v>5315.2786246684336</v>
      </c>
    </row>
    <row r="215" spans="1:12" x14ac:dyDescent="0.25">
      <c r="A215" t="s">
        <v>2</v>
      </c>
      <c r="B215" t="s">
        <v>247</v>
      </c>
      <c r="C215">
        <v>9.0964997279090701E-6</v>
      </c>
      <c r="D215">
        <v>1.862603677633131E-5</v>
      </c>
      <c r="E215">
        <v>2.8608602217913901E-5</v>
      </c>
      <c r="F215">
        <v>3.9065054531992453E-5</v>
      </c>
      <c r="G215">
        <v>5.0017187082711382E-5</v>
      </c>
      <c r="H215">
        <v>6.1487794433226481E-5</v>
      </c>
      <c r="I215">
        <v>7.3500742212816514E-5</v>
      </c>
      <c r="J215">
        <v>8.6081041487274287E-5</v>
      </c>
      <c r="K215">
        <v>2.4079474065705821E-5</v>
      </c>
      <c r="L215">
        <v>3.784578976579392E-4</v>
      </c>
    </row>
    <row r="216" spans="1:12" x14ac:dyDescent="0.25">
      <c r="A216" t="s">
        <v>2</v>
      </c>
      <c r="B216" t="s">
        <v>248</v>
      </c>
      <c r="J216">
        <v>175.59618058516199</v>
      </c>
      <c r="K216">
        <v>131.69604364011201</v>
      </c>
      <c r="L216">
        <v>5315.0618982943033</v>
      </c>
    </row>
    <row r="217" spans="1:12" x14ac:dyDescent="0.25">
      <c r="A217" t="s">
        <v>2</v>
      </c>
      <c r="B217" t="s">
        <v>249</v>
      </c>
      <c r="J217">
        <v>7471.0637022966894</v>
      </c>
      <c r="K217">
        <v>2068.8730778862018</v>
      </c>
      <c r="L217">
        <v>103844.9239197023</v>
      </c>
    </row>
    <row r="218" spans="1:12" x14ac:dyDescent="0.25">
      <c r="A218" t="s">
        <v>2</v>
      </c>
      <c r="B218" t="s">
        <v>250</v>
      </c>
      <c r="H218">
        <v>1.165987485533538E-5</v>
      </c>
      <c r="I218">
        <v>2.390112478851058E-5</v>
      </c>
      <c r="J218">
        <v>3.6752580575716412E-5</v>
      </c>
      <c r="K218">
        <v>4.9486291098628953E-6</v>
      </c>
      <c r="L218">
        <v>1.7851340541271229E-4</v>
      </c>
    </row>
    <row r="219" spans="1:12" x14ac:dyDescent="0.25">
      <c r="A219" t="s">
        <v>2</v>
      </c>
      <c r="B219" t="s">
        <v>251</v>
      </c>
      <c r="J219">
        <v>5922.8113168347236</v>
      </c>
      <c r="K219">
        <v>1640.1262689248149</v>
      </c>
      <c r="L219">
        <v>82323.31262775723</v>
      </c>
    </row>
    <row r="220" spans="1:12" x14ac:dyDescent="0.25">
      <c r="A220" t="s">
        <v>2</v>
      </c>
      <c r="B220" t="s">
        <v>252</v>
      </c>
      <c r="J220">
        <v>2087.8475535236312</v>
      </c>
      <c r="K220">
        <v>1895.1097570977829</v>
      </c>
      <c r="L220">
        <v>72538.764366601084</v>
      </c>
    </row>
    <row r="221" spans="1:12" x14ac:dyDescent="0.25">
      <c r="A221" t="s">
        <v>2</v>
      </c>
      <c r="B221" t="s">
        <v>253</v>
      </c>
      <c r="J221">
        <v>2481.6879826200438</v>
      </c>
      <c r="K221">
        <v>2252.595683741712</v>
      </c>
      <c r="L221">
        <v>86222.785684256232</v>
      </c>
    </row>
    <row r="222" spans="1:12" x14ac:dyDescent="0.25">
      <c r="A222" t="s">
        <v>2</v>
      </c>
      <c r="B222" t="s">
        <v>254</v>
      </c>
      <c r="J222">
        <v>1742.3627564397291</v>
      </c>
      <c r="K222">
        <v>1251.804769308033</v>
      </c>
      <c r="L222">
        <v>51084.604705062651</v>
      </c>
    </row>
    <row r="223" spans="1:12" x14ac:dyDescent="0.25">
      <c r="A223" t="s">
        <v>2</v>
      </c>
      <c r="B223" t="s">
        <v>255</v>
      </c>
      <c r="J223">
        <v>2675.934587509209</v>
      </c>
      <c r="K223">
        <v>1669.3538147075949</v>
      </c>
      <c r="L223">
        <v>70538.938550307794</v>
      </c>
    </row>
    <row r="224" spans="1:12" x14ac:dyDescent="0.25">
      <c r="A224" t="s">
        <v>2</v>
      </c>
      <c r="B224" t="s">
        <v>256</v>
      </c>
      <c r="D224">
        <v>9.5928128797046244E-6</v>
      </c>
      <c r="E224">
        <v>1.9664169536939219E-5</v>
      </c>
      <c r="F224">
        <v>3.0237834858023512E-5</v>
      </c>
      <c r="G224">
        <v>4.1338741107407278E-5</v>
      </c>
      <c r="H224">
        <v>5.2993043884721499E-5</v>
      </c>
      <c r="I224">
        <v>6.5228180623821814E-5</v>
      </c>
      <c r="J224">
        <v>7.8072931748193879E-5</v>
      </c>
      <c r="K224">
        <v>1.6743544693162501E-5</v>
      </c>
      <c r="L224">
        <v>3.2508587937993272E-4</v>
      </c>
    </row>
    <row r="225" spans="1:12" x14ac:dyDescent="0.25">
      <c r="A225" t="s">
        <v>2</v>
      </c>
      <c r="B225" t="s">
        <v>257</v>
      </c>
      <c r="K225">
        <v>490.5888843253602</v>
      </c>
      <c r="L225">
        <v>45349.075792589887</v>
      </c>
    </row>
    <row r="226" spans="1:12" x14ac:dyDescent="0.25">
      <c r="A226" t="s">
        <v>2</v>
      </c>
      <c r="B226" t="s">
        <v>258</v>
      </c>
      <c r="K226">
        <v>5.1913486110900464E-7</v>
      </c>
      <c r="L226">
        <v>4.7984767071279718E-5</v>
      </c>
    </row>
    <row r="227" spans="1:12" x14ac:dyDescent="0.25">
      <c r="A227" t="s">
        <v>2</v>
      </c>
      <c r="B227" t="s">
        <v>259</v>
      </c>
      <c r="K227">
        <v>266.98372264138612</v>
      </c>
      <c r="L227">
        <v>24677.34418251969</v>
      </c>
    </row>
    <row r="228" spans="1:12" x14ac:dyDescent="0.25">
      <c r="A228" t="s">
        <v>2</v>
      </c>
      <c r="B228" t="s">
        <v>260</v>
      </c>
      <c r="K228">
        <v>5.1913486109104108E-7</v>
      </c>
      <c r="L228">
        <v>4.7984767084313542E-5</v>
      </c>
    </row>
    <row r="229" spans="1:12" x14ac:dyDescent="0.25">
      <c r="A229" t="s">
        <v>2</v>
      </c>
      <c r="B229" t="s">
        <v>261</v>
      </c>
      <c r="J229">
        <v>1230.4521963235941</v>
      </c>
      <c r="K229">
        <v>922.8237949473812</v>
      </c>
      <c r="L229">
        <v>37241.854828892247</v>
      </c>
    </row>
    <row r="230" spans="1:12" x14ac:dyDescent="0.25">
      <c r="A230" t="s">
        <v>2</v>
      </c>
      <c r="B230" t="s">
        <v>262</v>
      </c>
      <c r="J230">
        <v>1822.4962459653409</v>
      </c>
      <c r="K230">
        <v>1366.8568260788261</v>
      </c>
      <c r="L230">
        <v>55163.143563895152</v>
      </c>
    </row>
    <row r="231" spans="1:12" x14ac:dyDescent="0.25">
      <c r="A231" t="s">
        <v>2</v>
      </c>
      <c r="B231" t="s">
        <v>263</v>
      </c>
      <c r="C231">
        <v>9.1351936760162136E-6</v>
      </c>
      <c r="D231">
        <v>1.8726110211398581E-5</v>
      </c>
      <c r="E231">
        <v>2.8795384472992591E-5</v>
      </c>
      <c r="F231">
        <v>3.9366763747544011E-5</v>
      </c>
      <c r="G231">
        <v>5.0465161129385271E-5</v>
      </c>
      <c r="H231">
        <v>6.2116711350166366E-5</v>
      </c>
      <c r="I231">
        <v>7.4348829143451014E-5</v>
      </c>
      <c r="J231">
        <v>8.719027025260004E-5</v>
      </c>
      <c r="K231">
        <v>2.448336645896836E-5</v>
      </c>
      <c r="L231">
        <v>3.8823972145012872E-4</v>
      </c>
    </row>
    <row r="232" spans="1:12" x14ac:dyDescent="0.25">
      <c r="A232" t="s">
        <v>2</v>
      </c>
      <c r="B232" t="s">
        <v>264</v>
      </c>
      <c r="J232">
        <v>1957.5548752025579</v>
      </c>
      <c r="K232">
        <v>1468.150797091221</v>
      </c>
      <c r="L232">
        <v>59251.394920457627</v>
      </c>
    </row>
    <row r="233" spans="1:12" x14ac:dyDescent="0.25">
      <c r="A233" t="s">
        <v>2</v>
      </c>
      <c r="B233" t="s">
        <v>265</v>
      </c>
      <c r="J233">
        <v>44.15939758715831</v>
      </c>
      <c r="K233">
        <v>60.972877404260032</v>
      </c>
      <c r="L233">
        <v>2023.3680820654879</v>
      </c>
    </row>
    <row r="234" spans="1:12" x14ac:dyDescent="0.25">
      <c r="A234" t="s">
        <v>2</v>
      </c>
      <c r="B234" t="s">
        <v>266</v>
      </c>
      <c r="J234">
        <v>38.342024540883173</v>
      </c>
      <c r="K234">
        <v>52.940428039288498</v>
      </c>
      <c r="L234">
        <v>1756.7887108010141</v>
      </c>
    </row>
    <row r="235" spans="1:12" x14ac:dyDescent="0.25">
      <c r="A235" t="s">
        <v>2</v>
      </c>
      <c r="B235" t="s">
        <v>267</v>
      </c>
      <c r="J235">
        <v>47.684311795019973</v>
      </c>
      <c r="K235">
        <v>65.839970313133392</v>
      </c>
      <c r="L235">
        <v>2184.89625368926</v>
      </c>
    </row>
    <row r="236" spans="1:12" x14ac:dyDescent="0.25">
      <c r="A236" t="s">
        <v>2</v>
      </c>
      <c r="B236" t="s">
        <v>268</v>
      </c>
      <c r="J236">
        <v>118.3654446436792</v>
      </c>
      <c r="K236">
        <v>88.772501698172093</v>
      </c>
      <c r="L236">
        <v>3582.5580204636221</v>
      </c>
    </row>
    <row r="237" spans="1:12" x14ac:dyDescent="0.25">
      <c r="A237" t="s">
        <v>2</v>
      </c>
      <c r="B237" t="s">
        <v>269</v>
      </c>
      <c r="J237">
        <v>109.9504943252968</v>
      </c>
      <c r="K237">
        <v>82.461289135611707</v>
      </c>
      <c r="L237">
        <v>3327.8358081690949</v>
      </c>
    </row>
    <row r="238" spans="1:12" x14ac:dyDescent="0.25">
      <c r="A238" t="s">
        <v>2</v>
      </c>
      <c r="B238" t="s">
        <v>270</v>
      </c>
      <c r="J238">
        <v>125.7623130222761</v>
      </c>
      <c r="K238">
        <v>94.3201528487335</v>
      </c>
      <c r="L238">
        <v>3806.462676597986</v>
      </c>
    </row>
    <row r="239" spans="1:12" x14ac:dyDescent="0.25">
      <c r="A239" t="s">
        <v>2</v>
      </c>
      <c r="B239" t="s">
        <v>271</v>
      </c>
      <c r="J239">
        <v>150.0832962859524</v>
      </c>
      <c r="K239">
        <v>112.5608899364981</v>
      </c>
      <c r="L239">
        <v>4542.6637171641978</v>
      </c>
    </row>
    <row r="240" spans="1:12" x14ac:dyDescent="0.25">
      <c r="A240" t="s">
        <v>2</v>
      </c>
      <c r="B240" t="s">
        <v>272</v>
      </c>
      <c r="J240">
        <v>119.1928108664161</v>
      </c>
      <c r="K240">
        <v>89.393026334979083</v>
      </c>
      <c r="L240">
        <v>3607.6026595159092</v>
      </c>
    </row>
    <row r="241" spans="1:12" x14ac:dyDescent="0.25">
      <c r="A241" t="s">
        <v>2</v>
      </c>
      <c r="B241" t="s">
        <v>273</v>
      </c>
      <c r="J241">
        <v>172.8076792034249</v>
      </c>
      <c r="K241">
        <v>129.60417689042501</v>
      </c>
      <c r="L241">
        <v>5230.5352555535646</v>
      </c>
    </row>
    <row r="242" spans="1:12" x14ac:dyDescent="0.25">
      <c r="A242" t="s">
        <v>2</v>
      </c>
      <c r="B242" t="s">
        <v>1054</v>
      </c>
      <c r="C242">
        <v>9.0449372772169717E-6</v>
      </c>
      <c r="D242">
        <v>1.8529281658180891E-5</v>
      </c>
      <c r="E242">
        <v>2.8473729480291531E-5</v>
      </c>
      <c r="F242">
        <v>3.8899919546936522E-5</v>
      </c>
      <c r="G242">
        <v>4.9830477600961528E-5</v>
      </c>
      <c r="H242">
        <v>6.1289063505405702E-5</v>
      </c>
      <c r="I242">
        <v>7.3300421249252446E-5</v>
      </c>
      <c r="J242">
        <v>8.5890432013578549E-5</v>
      </c>
      <c r="K242">
        <v>5.4549723324615653E-5</v>
      </c>
      <c r="L242">
        <v>5.7347835871917924E-4</v>
      </c>
    </row>
    <row r="243" spans="1:12" x14ac:dyDescent="0.25">
      <c r="A243" t="s">
        <v>2</v>
      </c>
      <c r="B243" t="s">
        <v>274</v>
      </c>
      <c r="C243">
        <v>8.9021851260149329E-6</v>
      </c>
      <c r="D243">
        <v>1.8228315908246261E-5</v>
      </c>
      <c r="E243">
        <v>2.7998087980354391E-5</v>
      </c>
      <c r="F243">
        <v>3.8232135547172278E-5</v>
      </c>
      <c r="G243">
        <v>4.8952082737901499E-5</v>
      </c>
      <c r="H243">
        <v>6.018059780530974E-5</v>
      </c>
      <c r="I243">
        <v>7.1941450140496649E-5</v>
      </c>
      <c r="J243">
        <v>8.4259570029281502E-5</v>
      </c>
      <c r="K243">
        <v>7.2154274184668378E-5</v>
      </c>
      <c r="L243">
        <v>6.470769688031459E-4</v>
      </c>
    </row>
    <row r="244" spans="1:12" x14ac:dyDescent="0.25">
      <c r="A244" t="s">
        <v>2</v>
      </c>
      <c r="B244" t="s">
        <v>275</v>
      </c>
      <c r="J244">
        <v>304.56806968981971</v>
      </c>
      <c r="K244">
        <v>540.60785607120613</v>
      </c>
      <c r="L244">
        <v>16104.53026003036</v>
      </c>
    </row>
    <row r="245" spans="1:12" x14ac:dyDescent="0.25">
      <c r="A245" t="s">
        <v>2</v>
      </c>
      <c r="B245" t="s">
        <v>276</v>
      </c>
      <c r="J245">
        <v>44.883502295614619</v>
      </c>
      <c r="K245">
        <v>58.43227314084551</v>
      </c>
      <c r="L245">
        <v>1983.0039048905619</v>
      </c>
    </row>
    <row r="246" spans="1:12" x14ac:dyDescent="0.25">
      <c r="A246" t="s">
        <v>2</v>
      </c>
      <c r="B246" t="s">
        <v>277</v>
      </c>
      <c r="J246">
        <v>6.6367676813648656E-3</v>
      </c>
      <c r="K246">
        <v>0.127807688028196</v>
      </c>
      <c r="L246">
        <v>0.29586163675205412</v>
      </c>
    </row>
    <row r="247" spans="1:12" x14ac:dyDescent="0.25">
      <c r="A247" t="s">
        <v>2</v>
      </c>
      <c r="B247" t="s">
        <v>278</v>
      </c>
      <c r="J247">
        <v>37.15166556582718</v>
      </c>
      <c r="K247">
        <v>48.366017081806334</v>
      </c>
      <c r="L247">
        <v>1641.2893200359949</v>
      </c>
    </row>
    <row r="248" spans="1:12" x14ac:dyDescent="0.25">
      <c r="A248" t="s">
        <v>2</v>
      </c>
      <c r="B248" t="s">
        <v>279</v>
      </c>
      <c r="J248">
        <v>5.3700935084305908E-2</v>
      </c>
      <c r="K248">
        <v>0.1498024827084431</v>
      </c>
      <c r="L248">
        <v>0.28308218424843012</v>
      </c>
    </row>
    <row r="249" spans="1:12" x14ac:dyDescent="0.25">
      <c r="A249" t="s">
        <v>2</v>
      </c>
      <c r="B249" t="s">
        <v>280</v>
      </c>
      <c r="C249">
        <v>8.9787104049821408E-6</v>
      </c>
      <c r="D249">
        <v>1.8384653834418311E-5</v>
      </c>
      <c r="E249">
        <v>2.823753004163145E-5</v>
      </c>
      <c r="F249">
        <v>3.8557961330991242E-5</v>
      </c>
      <c r="G249">
        <v>4.9367544074645102E-5</v>
      </c>
      <c r="H249">
        <v>6.0688903273633258E-5</v>
      </c>
      <c r="I249">
        <v>7.2545750430998664E-5</v>
      </c>
      <c r="J249">
        <v>8.4962944701451036E-5</v>
      </c>
      <c r="K249">
        <v>5.0142595214805302E-5</v>
      </c>
      <c r="L249">
        <v>5.4364745345606205E-4</v>
      </c>
    </row>
    <row r="250" spans="1:12" x14ac:dyDescent="0.25">
      <c r="A250" t="s">
        <v>2</v>
      </c>
      <c r="B250" t="s">
        <v>281</v>
      </c>
      <c r="J250">
        <v>43.655985407448199</v>
      </c>
      <c r="K250">
        <v>56.834140642314473</v>
      </c>
      <c r="L250">
        <v>1928.7529211968861</v>
      </c>
    </row>
    <row r="251" spans="1:12" x14ac:dyDescent="0.25">
      <c r="A251" t="s">
        <v>2</v>
      </c>
      <c r="B251" t="s">
        <v>282</v>
      </c>
      <c r="J251">
        <v>5.9557245215333787E-2</v>
      </c>
      <c r="K251">
        <v>0.12562129618187451</v>
      </c>
      <c r="L251">
        <v>0.28958814164842572</v>
      </c>
    </row>
    <row r="252" spans="1:12" x14ac:dyDescent="0.25">
      <c r="A252" t="s">
        <v>2</v>
      </c>
      <c r="B252" t="s">
        <v>283</v>
      </c>
      <c r="J252">
        <v>534.11917679826161</v>
      </c>
      <c r="K252">
        <v>1104.707215116536</v>
      </c>
      <c r="L252">
        <v>17171.366641307119</v>
      </c>
    </row>
    <row r="253" spans="1:12" x14ac:dyDescent="0.25">
      <c r="A253" t="s">
        <v>2</v>
      </c>
      <c r="B253" t="s">
        <v>284</v>
      </c>
      <c r="J253">
        <v>625.58892680118447</v>
      </c>
      <c r="K253">
        <v>1293.893352664978</v>
      </c>
      <c r="L253">
        <v>20112.527640593689</v>
      </c>
    </row>
    <row r="254" spans="1:12" x14ac:dyDescent="0.25">
      <c r="A254" t="s">
        <v>2</v>
      </c>
      <c r="B254" t="s">
        <v>285</v>
      </c>
      <c r="J254">
        <v>347.56904510234187</v>
      </c>
      <c r="K254">
        <v>718.86710290254416</v>
      </c>
      <c r="L254">
        <v>11172.94737928969</v>
      </c>
    </row>
    <row r="255" spans="1:12" x14ac:dyDescent="0.25">
      <c r="A255" t="s">
        <v>2</v>
      </c>
      <c r="B255" t="s">
        <v>286</v>
      </c>
      <c r="C255">
        <v>1.8261667348427899E-5</v>
      </c>
      <c r="D255">
        <v>3.7631542706652708E-5</v>
      </c>
      <c r="E255">
        <v>5.8190736914723731E-5</v>
      </c>
      <c r="F255">
        <v>8.0028130646123003E-5</v>
      </c>
      <c r="G255">
        <v>1.032413678063139E-4</v>
      </c>
      <c r="H255">
        <v>1.2793801221186029E-4</v>
      </c>
      <c r="I255">
        <v>1.5423690068429481E-4</v>
      </c>
      <c r="J255">
        <v>1.8226973381432439E-4</v>
      </c>
      <c r="K255">
        <v>2.121829561510618E-4</v>
      </c>
      <c r="L255">
        <v>1.02929081237489E-3</v>
      </c>
    </row>
    <row r="256" spans="1:12" x14ac:dyDescent="0.25">
      <c r="A256" t="s">
        <v>2</v>
      </c>
      <c r="B256" t="s">
        <v>287</v>
      </c>
      <c r="J256">
        <v>17.533733943880708</v>
      </c>
      <c r="K256">
        <v>17.297564794704869</v>
      </c>
      <c r="L256">
        <v>645.62888795375534</v>
      </c>
    </row>
    <row r="257" spans="1:12" x14ac:dyDescent="0.25">
      <c r="A257" t="s">
        <v>2</v>
      </c>
      <c r="B257" t="s">
        <v>288</v>
      </c>
      <c r="J257">
        <v>14.58727501404276</v>
      </c>
      <c r="K257">
        <v>14.390769755090311</v>
      </c>
      <c r="L257">
        <v>537.12843189766863</v>
      </c>
    </row>
    <row r="258" spans="1:12" x14ac:dyDescent="0.25">
      <c r="A258" t="s">
        <v>2</v>
      </c>
      <c r="B258" t="s">
        <v>289</v>
      </c>
      <c r="J258">
        <v>16.872081959271402</v>
      </c>
      <c r="K258">
        <v>16.644819667620471</v>
      </c>
      <c r="L258">
        <v>621.26420337591458</v>
      </c>
    </row>
    <row r="259" spans="1:12" x14ac:dyDescent="0.25">
      <c r="A259" t="s">
        <v>2</v>
      </c>
      <c r="B259" t="s">
        <v>290</v>
      </c>
      <c r="J259">
        <v>10.23948268945386</v>
      </c>
      <c r="K259">
        <v>18.174983603432619</v>
      </c>
      <c r="L259">
        <v>541.41635791643694</v>
      </c>
    </row>
    <row r="260" spans="1:12" x14ac:dyDescent="0.25">
      <c r="A260" t="s">
        <v>2</v>
      </c>
      <c r="B260" t="s">
        <v>291</v>
      </c>
      <c r="J260">
        <v>64.186737077313538</v>
      </c>
      <c r="K260">
        <v>63.322546659978222</v>
      </c>
      <c r="L260">
        <v>2363.57995603363</v>
      </c>
    </row>
    <row r="261" spans="1:12" x14ac:dyDescent="0.25">
      <c r="A261" t="s">
        <v>2</v>
      </c>
      <c r="B261" t="s">
        <v>292</v>
      </c>
      <c r="J261">
        <v>107.61414442744631</v>
      </c>
      <c r="K261">
        <v>106.1653542848141</v>
      </c>
      <c r="L261">
        <v>3962.7516352864741</v>
      </c>
    </row>
    <row r="262" spans="1:12" x14ac:dyDescent="0.25">
      <c r="A262" t="s">
        <v>2</v>
      </c>
      <c r="B262" t="s">
        <v>293</v>
      </c>
      <c r="C262">
        <v>8.7676366602191894E-6</v>
      </c>
      <c r="D262">
        <v>1.7917563836632709E-5</v>
      </c>
      <c r="E262">
        <v>2.7471029229359721E-5</v>
      </c>
      <c r="F262">
        <v>3.7450102851207283E-5</v>
      </c>
      <c r="G262">
        <v>4.787770836257559E-5</v>
      </c>
      <c r="H262">
        <v>5.877763418132224E-5</v>
      </c>
      <c r="I262">
        <v>7.0174536138425684E-5</v>
      </c>
      <c r="J262">
        <v>8.2093939794226288E-5</v>
      </c>
      <c r="K262">
        <v>3.3799195087555749E-5</v>
      </c>
      <c r="L262">
        <v>4.3351697309634249E-4</v>
      </c>
    </row>
    <row r="263" spans="1:12" x14ac:dyDescent="0.25">
      <c r="A263" t="s">
        <v>2</v>
      </c>
      <c r="B263" t="s">
        <v>294</v>
      </c>
      <c r="C263">
        <v>9.9785714986009113E-4</v>
      </c>
      <c r="D263">
        <v>0.1203107625222871</v>
      </c>
      <c r="E263">
        <v>0.2402187620015378</v>
      </c>
      <c r="F263">
        <v>0.36058301507255791</v>
      </c>
      <c r="G263">
        <v>12.704243312080219</v>
      </c>
      <c r="H263">
        <v>12.82422312144176</v>
      </c>
      <c r="I263">
        <v>12.914732306797321</v>
      </c>
      <c r="J263">
        <v>12.914757627266351</v>
      </c>
      <c r="K263">
        <v>2.964140172923353</v>
      </c>
      <c r="L263">
        <v>3.8850158011004352E-4</v>
      </c>
    </row>
    <row r="264" spans="1:12" x14ac:dyDescent="0.25">
      <c r="A264" t="s">
        <v>2</v>
      </c>
      <c r="B264" t="s">
        <v>295</v>
      </c>
      <c r="J264">
        <v>349.56041145455282</v>
      </c>
      <c r="K264">
        <v>195.92174345138</v>
      </c>
      <c r="L264">
        <v>5320.5944990714479</v>
      </c>
    </row>
    <row r="265" spans="1:12" x14ac:dyDescent="0.25">
      <c r="A265" t="s">
        <v>2</v>
      </c>
      <c r="B265" t="s">
        <v>296</v>
      </c>
      <c r="C265">
        <v>24.448743254863881</v>
      </c>
      <c r="D265">
        <v>24.448743254863881</v>
      </c>
      <c r="E265">
        <v>24.448743254863881</v>
      </c>
      <c r="F265">
        <v>24.448743254863881</v>
      </c>
      <c r="G265">
        <v>12.224371627431941</v>
      </c>
      <c r="H265">
        <v>12.224371627431941</v>
      </c>
      <c r="I265">
        <v>12.224371627431941</v>
      </c>
      <c r="J265">
        <v>12.224371627431941</v>
      </c>
      <c r="K265">
        <v>0.47016813951661313</v>
      </c>
    </row>
    <row r="266" spans="1:12" x14ac:dyDescent="0.25">
      <c r="A266" t="s">
        <v>2</v>
      </c>
      <c r="B266" t="s">
        <v>297</v>
      </c>
      <c r="C266">
        <v>7.9303757639580328E-4</v>
      </c>
      <c r="D266">
        <v>1.8761676454219001E-2</v>
      </c>
      <c r="E266">
        <v>3.7297239492401497E-2</v>
      </c>
      <c r="F266">
        <v>5.5964069568236623E-2</v>
      </c>
      <c r="G266">
        <v>1.943886907433831</v>
      </c>
      <c r="H266">
        <v>1.9623249432758521</v>
      </c>
      <c r="I266">
        <v>1.9757771448219039</v>
      </c>
      <c r="J266">
        <v>1.9758024627598749</v>
      </c>
      <c r="K266">
        <v>0.4533673896160807</v>
      </c>
      <c r="L266">
        <v>3.8815304015253708E-4</v>
      </c>
    </row>
    <row r="267" spans="1:12" x14ac:dyDescent="0.25">
      <c r="A267" t="s">
        <v>2</v>
      </c>
      <c r="B267" t="s">
        <v>298</v>
      </c>
      <c r="J267">
        <v>344.51885191110239</v>
      </c>
      <c r="K267">
        <v>191.8389689560376</v>
      </c>
      <c r="L267">
        <v>5318.3909029639026</v>
      </c>
    </row>
    <row r="268" spans="1:12" x14ac:dyDescent="0.25">
      <c r="A268" t="s">
        <v>2</v>
      </c>
      <c r="B268" t="s">
        <v>299</v>
      </c>
      <c r="C268">
        <v>3.7402086271186912</v>
      </c>
      <c r="D268">
        <v>3.7402086271186912</v>
      </c>
      <c r="E268">
        <v>3.7402086271186912</v>
      </c>
      <c r="F268">
        <v>3.7402086271186912</v>
      </c>
      <c r="G268">
        <v>1.870104313559346</v>
      </c>
      <c r="H268">
        <v>1.870104313559346</v>
      </c>
      <c r="I268">
        <v>1.870104313559346</v>
      </c>
      <c r="J268">
        <v>1.870104313559346</v>
      </c>
      <c r="K268">
        <v>7.1927088983051751E-2</v>
      </c>
    </row>
    <row r="269" spans="1:12" x14ac:dyDescent="0.25">
      <c r="A269" t="s">
        <v>2</v>
      </c>
      <c r="B269" t="s">
        <v>300</v>
      </c>
      <c r="J269">
        <v>14642.915785591211</v>
      </c>
      <c r="K269">
        <v>2922.30585770075</v>
      </c>
      <c r="L269">
        <v>103887.42811463241</v>
      </c>
    </row>
    <row r="270" spans="1:12" x14ac:dyDescent="0.25">
      <c r="A270" t="s">
        <v>2</v>
      </c>
      <c r="B270" t="s">
        <v>301</v>
      </c>
      <c r="C270">
        <v>1.9866005006359541E-4</v>
      </c>
      <c r="D270">
        <v>6.6550626303993863E-4</v>
      </c>
      <c r="E270">
        <v>0.2402446725830589</v>
      </c>
      <c r="F270">
        <v>30.571610319061559</v>
      </c>
      <c r="G270">
        <v>30.800685972451191</v>
      </c>
      <c r="H270">
        <v>31.036723234776279</v>
      </c>
      <c r="I270">
        <v>31.015130145039279</v>
      </c>
      <c r="J270">
        <v>0.68378982187531789</v>
      </c>
      <c r="K270">
        <v>2.5869470350311879E-2</v>
      </c>
      <c r="L270">
        <v>1.7869680908285589E-4</v>
      </c>
    </row>
    <row r="271" spans="1:12" x14ac:dyDescent="0.25">
      <c r="A271" t="s">
        <v>2</v>
      </c>
      <c r="B271" t="s">
        <v>302</v>
      </c>
      <c r="J271">
        <v>11636.10229985459</v>
      </c>
      <c r="K271">
        <v>2324.8178467439002</v>
      </c>
      <c r="L271">
        <v>82365.805955105709</v>
      </c>
    </row>
    <row r="272" spans="1:12" x14ac:dyDescent="0.25">
      <c r="A272" t="s">
        <v>2</v>
      </c>
      <c r="B272" t="s">
        <v>303</v>
      </c>
      <c r="C272">
        <v>30.180848708862509</v>
      </c>
      <c r="D272">
        <v>30.180848708862509</v>
      </c>
      <c r="E272">
        <v>30.180848708862509</v>
      </c>
    </row>
    <row r="273" spans="1:12" x14ac:dyDescent="0.25">
      <c r="A273" t="s">
        <v>2</v>
      </c>
      <c r="B273" t="s">
        <v>304</v>
      </c>
      <c r="J273">
        <v>4106.8874059258369</v>
      </c>
      <c r="K273">
        <v>2774.867216661155</v>
      </c>
      <c r="L273">
        <v>72581.197090297035</v>
      </c>
    </row>
    <row r="274" spans="1:12" x14ac:dyDescent="0.25">
      <c r="A274" t="s">
        <v>2</v>
      </c>
      <c r="B274" t="s">
        <v>305</v>
      </c>
      <c r="J274">
        <v>4871.7822756956084</v>
      </c>
      <c r="K274">
        <v>3289.6700212150308</v>
      </c>
      <c r="L274">
        <v>86265.241752911577</v>
      </c>
    </row>
    <row r="275" spans="1:12" x14ac:dyDescent="0.25">
      <c r="A275" t="s">
        <v>2</v>
      </c>
      <c r="B275" t="s">
        <v>306</v>
      </c>
      <c r="J275">
        <v>3444.0531290993222</v>
      </c>
      <c r="K275">
        <v>1839.255058023296</v>
      </c>
      <c r="L275">
        <v>51127.014506404659</v>
      </c>
    </row>
    <row r="276" spans="1:12" x14ac:dyDescent="0.25">
      <c r="A276" t="s">
        <v>2</v>
      </c>
      <c r="B276" t="s">
        <v>307</v>
      </c>
      <c r="J276">
        <v>5263.9253720159031</v>
      </c>
      <c r="K276">
        <v>2431.269822952795</v>
      </c>
      <c r="L276">
        <v>70581.393279068929</v>
      </c>
    </row>
    <row r="277" spans="1:12" x14ac:dyDescent="0.25">
      <c r="A277" t="s">
        <v>2</v>
      </c>
      <c r="B277" t="s">
        <v>308</v>
      </c>
      <c r="C277">
        <v>1.128626066744234E-3</v>
      </c>
      <c r="D277">
        <v>1.433725601581668</v>
      </c>
      <c r="E277">
        <v>112.46656700556019</v>
      </c>
      <c r="F277">
        <v>113.3249471513294</v>
      </c>
      <c r="G277">
        <v>114.81587835658431</v>
      </c>
      <c r="H277">
        <v>115.6316956723671</v>
      </c>
      <c r="I277">
        <v>116.41828412566061</v>
      </c>
      <c r="J277">
        <v>116.41830944892639</v>
      </c>
      <c r="K277">
        <v>9.2629249076168119</v>
      </c>
      <c r="L277">
        <v>3.2568579061373359E-4</v>
      </c>
    </row>
    <row r="278" spans="1:12" x14ac:dyDescent="0.25">
      <c r="A278" t="s">
        <v>2</v>
      </c>
      <c r="B278" t="s">
        <v>309</v>
      </c>
      <c r="C278">
        <v>220.77137517077949</v>
      </c>
      <c r="D278">
        <v>220.77137517077949</v>
      </c>
      <c r="E278">
        <v>110.3856875853898</v>
      </c>
      <c r="F278">
        <v>110.3856875853898</v>
      </c>
      <c r="G278">
        <v>110.3856875853898</v>
      </c>
      <c r="H278">
        <v>110.3856875853898</v>
      </c>
      <c r="I278">
        <v>110.3856875853898</v>
      </c>
    </row>
    <row r="279" spans="1:12" x14ac:dyDescent="0.25">
      <c r="A279" t="s">
        <v>2</v>
      </c>
      <c r="B279" t="s">
        <v>310</v>
      </c>
      <c r="J279">
        <v>12190.80985138406</v>
      </c>
      <c r="K279">
        <v>514.50393721996409</v>
      </c>
      <c r="L279">
        <v>45392.045243596767</v>
      </c>
    </row>
    <row r="280" spans="1:12" x14ac:dyDescent="0.25">
      <c r="A280" t="s">
        <v>2</v>
      </c>
      <c r="B280" t="s">
        <v>311</v>
      </c>
      <c r="C280">
        <v>9.1932781752559198E-6</v>
      </c>
      <c r="D280">
        <v>64.983938028187325</v>
      </c>
      <c r="E280">
        <v>65.30150749505087</v>
      </c>
      <c r="F280">
        <v>65.619075586080442</v>
      </c>
      <c r="G280">
        <v>65.996401691338505</v>
      </c>
      <c r="H280">
        <v>66.31396994356389</v>
      </c>
      <c r="I280">
        <v>66.557480721544579</v>
      </c>
      <c r="J280">
        <v>1.285647057670096E-5</v>
      </c>
      <c r="K280">
        <v>5.1920713675726301E-7</v>
      </c>
      <c r="L280">
        <v>4.7998197345337327E-5</v>
      </c>
    </row>
    <row r="281" spans="1:12" x14ac:dyDescent="0.25">
      <c r="A281" t="s">
        <v>2</v>
      </c>
      <c r="B281" t="s">
        <v>312</v>
      </c>
      <c r="C281">
        <v>64.78588568999659</v>
      </c>
    </row>
    <row r="282" spans="1:12" x14ac:dyDescent="0.25">
      <c r="A282" t="s">
        <v>2</v>
      </c>
      <c r="B282" t="s">
        <v>313</v>
      </c>
      <c r="J282">
        <v>6653.8491107422997</v>
      </c>
      <c r="K282">
        <v>288.22228118953149</v>
      </c>
      <c r="L282">
        <v>24720.353882672189</v>
      </c>
    </row>
    <row r="283" spans="1:12" x14ac:dyDescent="0.25">
      <c r="A283" t="s">
        <v>2</v>
      </c>
      <c r="B283" t="s">
        <v>314</v>
      </c>
      <c r="C283">
        <v>9.1932782629003755E-6</v>
      </c>
      <c r="D283">
        <v>208.71478150349151</v>
      </c>
      <c r="E283">
        <v>209.73474756000309</v>
      </c>
      <c r="F283">
        <v>210.754709150221</v>
      </c>
      <c r="G283">
        <v>211.966600902604</v>
      </c>
      <c r="H283">
        <v>212.98656296757761</v>
      </c>
      <c r="I283">
        <v>213.76399744070531</v>
      </c>
      <c r="J283">
        <v>1.2856470586796951E-5</v>
      </c>
      <c r="K283">
        <v>5.1920713677482115E-7</v>
      </c>
      <c r="L283">
        <v>4.7998197358927822E-5</v>
      </c>
    </row>
    <row r="284" spans="1:12" x14ac:dyDescent="0.25">
      <c r="A284" t="s">
        <v>2</v>
      </c>
      <c r="B284" t="s">
        <v>315</v>
      </c>
      <c r="C284">
        <v>208.07868981633689</v>
      </c>
    </row>
    <row r="285" spans="1:12" x14ac:dyDescent="0.25">
      <c r="A285" t="s">
        <v>2</v>
      </c>
      <c r="B285" t="s">
        <v>316</v>
      </c>
      <c r="J285">
        <v>2447.3793619771768</v>
      </c>
      <c r="K285">
        <v>1367.710897009322</v>
      </c>
      <c r="L285">
        <v>37284.280991441898</v>
      </c>
    </row>
    <row r="286" spans="1:12" x14ac:dyDescent="0.25">
      <c r="A286" t="s">
        <v>2</v>
      </c>
      <c r="B286" t="s">
        <v>317</v>
      </c>
      <c r="J286">
        <v>3598.04895028179</v>
      </c>
      <c r="K286">
        <v>2006.2722013387379</v>
      </c>
      <c r="L286">
        <v>55205.536207449077</v>
      </c>
    </row>
    <row r="287" spans="1:12" x14ac:dyDescent="0.25">
      <c r="A287" t="s">
        <v>2</v>
      </c>
      <c r="B287" t="s">
        <v>318</v>
      </c>
      <c r="C287">
        <v>0.96994226619814761</v>
      </c>
      <c r="D287">
        <v>0.96994226619814761</v>
      </c>
      <c r="E287">
        <v>0.96994226619814761</v>
      </c>
      <c r="F287">
        <v>0.96994226619814761</v>
      </c>
      <c r="G287">
        <v>0.4849711330990738</v>
      </c>
      <c r="H287">
        <v>0.4849711330990738</v>
      </c>
      <c r="I287">
        <v>0.4849711330990738</v>
      </c>
      <c r="J287">
        <v>0.4849711330990738</v>
      </c>
      <c r="K287">
        <v>1.865273588842592E-2</v>
      </c>
    </row>
    <row r="288" spans="1:12" x14ac:dyDescent="0.25">
      <c r="A288" t="s">
        <v>2</v>
      </c>
      <c r="B288" t="s">
        <v>319</v>
      </c>
      <c r="C288">
        <v>1.195146252338606E-3</v>
      </c>
      <c r="D288">
        <v>0.30950634655948828</v>
      </c>
      <c r="E288">
        <v>0.66238557716374213</v>
      </c>
      <c r="F288">
        <v>0.89364177650804866</v>
      </c>
      <c r="G288">
        <v>1.1317970158501049</v>
      </c>
      <c r="H288">
        <v>1.3198457918086921</v>
      </c>
      <c r="I288">
        <v>1.4911013367057391</v>
      </c>
      <c r="J288">
        <v>1.491126659947186</v>
      </c>
      <c r="K288">
        <v>0.29272315161224371</v>
      </c>
      <c r="L288">
        <v>3.8909057085064299E-4</v>
      </c>
    </row>
    <row r="289" spans="1:12" x14ac:dyDescent="0.25">
      <c r="A289" t="s">
        <v>2</v>
      </c>
      <c r="B289" t="s">
        <v>320</v>
      </c>
      <c r="J289">
        <v>3860.4818374460419</v>
      </c>
      <c r="K289">
        <v>2151.8497914726622</v>
      </c>
      <c r="L289">
        <v>59293.809988528112</v>
      </c>
    </row>
    <row r="290" spans="1:12" x14ac:dyDescent="0.25">
      <c r="A290" t="s">
        <v>2</v>
      </c>
      <c r="B290" t="s">
        <v>321</v>
      </c>
      <c r="C290">
        <v>0.96994226619814661</v>
      </c>
      <c r="D290">
        <v>0.96994226619814661</v>
      </c>
      <c r="E290">
        <v>0.96994226619814661</v>
      </c>
      <c r="F290">
        <v>0.96994226619814661</v>
      </c>
      <c r="G290">
        <v>0.4849711330990733</v>
      </c>
      <c r="H290">
        <v>0.4849711330990733</v>
      </c>
      <c r="I290">
        <v>0.4849711330990733</v>
      </c>
      <c r="J290">
        <v>0.4849711330990733</v>
      </c>
      <c r="K290">
        <v>1.8652735888425899E-2</v>
      </c>
    </row>
    <row r="291" spans="1:12" x14ac:dyDescent="0.25">
      <c r="A291" t="s">
        <v>2</v>
      </c>
      <c r="B291" t="s">
        <v>322</v>
      </c>
      <c r="J291">
        <v>90.094479531136784</v>
      </c>
      <c r="K291">
        <v>93.395176818394717</v>
      </c>
      <c r="L291">
        <v>2028.221374127168</v>
      </c>
    </row>
    <row r="292" spans="1:12" x14ac:dyDescent="0.25">
      <c r="A292" t="s">
        <v>2</v>
      </c>
      <c r="B292" t="s">
        <v>323</v>
      </c>
      <c r="J292">
        <v>78.677340830600087</v>
      </c>
      <c r="K292">
        <v>81.605626486710108</v>
      </c>
      <c r="L292">
        <v>1761.618043903532</v>
      </c>
    </row>
    <row r="293" spans="1:12" x14ac:dyDescent="0.25">
      <c r="A293" t="s">
        <v>2</v>
      </c>
      <c r="B293" t="s">
        <v>324</v>
      </c>
      <c r="J293">
        <v>97.007109711816923</v>
      </c>
      <c r="K293">
        <v>100.5299483222275</v>
      </c>
      <c r="L293">
        <v>2189.7679771304779</v>
      </c>
    </row>
    <row r="294" spans="1:12" x14ac:dyDescent="0.25">
      <c r="A294" t="s">
        <v>2</v>
      </c>
      <c r="B294" t="s">
        <v>325</v>
      </c>
      <c r="J294">
        <v>236.53220316280601</v>
      </c>
      <c r="K294">
        <v>132.296755945173</v>
      </c>
      <c r="L294">
        <v>3587.4555413971971</v>
      </c>
    </row>
    <row r="295" spans="1:12" x14ac:dyDescent="0.25">
      <c r="A295" t="s">
        <v>2</v>
      </c>
      <c r="B295" t="s">
        <v>326</v>
      </c>
      <c r="J295">
        <v>220.13585907642809</v>
      </c>
      <c r="K295">
        <v>123.18267658481579</v>
      </c>
      <c r="L295">
        <v>3332.7260669875041</v>
      </c>
    </row>
    <row r="296" spans="1:12" x14ac:dyDescent="0.25">
      <c r="A296" t="s">
        <v>2</v>
      </c>
      <c r="B296" t="s">
        <v>327</v>
      </c>
      <c r="J296">
        <v>250.93514040530749</v>
      </c>
      <c r="K296">
        <v>140.3000504033709</v>
      </c>
      <c r="L296">
        <v>3811.363551422523</v>
      </c>
    </row>
    <row r="297" spans="1:12" x14ac:dyDescent="0.25">
      <c r="A297" t="s">
        <v>2</v>
      </c>
      <c r="B297" t="s">
        <v>328</v>
      </c>
      <c r="J297">
        <v>298.29184864285651</v>
      </c>
      <c r="K297">
        <v>166.606248237556</v>
      </c>
      <c r="L297">
        <v>4547.588768162821</v>
      </c>
    </row>
    <row r="298" spans="1:12" x14ac:dyDescent="0.25">
      <c r="A298" t="s">
        <v>2</v>
      </c>
      <c r="B298" t="s">
        <v>329</v>
      </c>
      <c r="J298">
        <v>238.17021819527741</v>
      </c>
      <c r="K298">
        <v>133.20995373312471</v>
      </c>
      <c r="L298">
        <v>3612.5164578470039</v>
      </c>
    </row>
    <row r="299" spans="1:12" x14ac:dyDescent="0.25">
      <c r="A299" t="s">
        <v>2</v>
      </c>
      <c r="B299" t="s">
        <v>330</v>
      </c>
      <c r="J299">
        <v>342.48471485825718</v>
      </c>
      <c r="K299">
        <v>191.13948329765819</v>
      </c>
      <c r="L299">
        <v>5235.4650736434451</v>
      </c>
    </row>
    <row r="300" spans="1:12" x14ac:dyDescent="0.25">
      <c r="A300" t="s">
        <v>2</v>
      </c>
      <c r="B300" t="s">
        <v>1055</v>
      </c>
      <c r="C300">
        <v>1.1110603959882739E-3</v>
      </c>
      <c r="D300">
        <v>0.46010523971268369</v>
      </c>
      <c r="E300">
        <v>24.365331686908061</v>
      </c>
      <c r="F300">
        <v>24.82517012725361</v>
      </c>
      <c r="G300">
        <v>25.285006055406441</v>
      </c>
      <c r="H300">
        <v>25.74479947315163</v>
      </c>
      <c r="I300">
        <v>26.093601182456268</v>
      </c>
      <c r="J300">
        <v>26.093626501831391</v>
      </c>
      <c r="K300">
        <v>12.18526033347468</v>
      </c>
      <c r="L300">
        <v>5.8740812942952828E-4</v>
      </c>
    </row>
    <row r="301" spans="1:12" x14ac:dyDescent="0.25">
      <c r="A301" t="s">
        <v>2</v>
      </c>
      <c r="B301" t="s">
        <v>331</v>
      </c>
      <c r="C301">
        <v>93.782398920841473</v>
      </c>
      <c r="D301">
        <v>93.782398920841473</v>
      </c>
      <c r="E301">
        <v>70.336799190631112</v>
      </c>
      <c r="F301">
        <v>70.336799190631112</v>
      </c>
      <c r="G301">
        <v>70.336799190631112</v>
      </c>
      <c r="H301">
        <v>70.336799190631112</v>
      </c>
      <c r="I301">
        <v>70.336799190631112</v>
      </c>
      <c r="J301">
        <v>46.891199460420737</v>
      </c>
      <c r="K301">
        <v>11.722799865105189</v>
      </c>
    </row>
    <row r="302" spans="1:12" x14ac:dyDescent="0.25">
      <c r="A302" t="s">
        <v>2</v>
      </c>
      <c r="B302" t="s">
        <v>332</v>
      </c>
      <c r="C302">
        <v>9.4815940624894677E-4</v>
      </c>
      <c r="D302">
        <v>3.0979954392953021E-2</v>
      </c>
      <c r="E302">
        <v>1.302359857119366</v>
      </c>
      <c r="F302">
        <v>1.3329221509153639</v>
      </c>
      <c r="G302">
        <v>1.3634358719227</v>
      </c>
      <c r="H302">
        <v>1.393919810070203</v>
      </c>
      <c r="I302">
        <v>1.416592910114733</v>
      </c>
      <c r="J302">
        <v>1.4166182238834759</v>
      </c>
      <c r="K302">
        <v>0.93556740834395125</v>
      </c>
      <c r="L302">
        <v>6.752596150040131E-4</v>
      </c>
    </row>
    <row r="303" spans="1:12" x14ac:dyDescent="0.25">
      <c r="A303" t="s">
        <v>2</v>
      </c>
      <c r="B303" t="s">
        <v>333</v>
      </c>
      <c r="J303">
        <v>593.30800483460314</v>
      </c>
      <c r="K303">
        <v>786.32323222440948</v>
      </c>
      <c r="L303">
        <v>16106.679447101151</v>
      </c>
    </row>
    <row r="304" spans="1:12" x14ac:dyDescent="0.25">
      <c r="A304" t="s">
        <v>2</v>
      </c>
      <c r="B304" t="s">
        <v>334</v>
      </c>
      <c r="C304">
        <v>6.2064729319194898</v>
      </c>
      <c r="D304">
        <v>6.2064729319194898</v>
      </c>
      <c r="E304">
        <v>4.965178345535592</v>
      </c>
      <c r="F304">
        <v>4.965178345535592</v>
      </c>
      <c r="G304">
        <v>4.965178345535592</v>
      </c>
      <c r="H304">
        <v>4.965178345535592</v>
      </c>
      <c r="I304">
        <v>4.965178345535592</v>
      </c>
      <c r="J304">
        <v>3.7238837591516938</v>
      </c>
      <c r="K304">
        <v>1.289036685860202</v>
      </c>
    </row>
    <row r="305" spans="1:12" x14ac:dyDescent="0.25">
      <c r="A305" t="s">
        <v>2</v>
      </c>
      <c r="B305" t="s">
        <v>335</v>
      </c>
      <c r="J305">
        <v>97.641385364846286</v>
      </c>
      <c r="K305">
        <v>96.608967687762984</v>
      </c>
      <c r="L305">
        <v>1993.3086684856869</v>
      </c>
    </row>
    <row r="306" spans="1:12" x14ac:dyDescent="0.25">
      <c r="A306" t="s">
        <v>2</v>
      </c>
      <c r="B306" t="s">
        <v>336</v>
      </c>
      <c r="J306">
        <v>1.5753222546920831</v>
      </c>
      <c r="K306">
        <v>2.9335397049494261</v>
      </c>
      <c r="L306">
        <v>4.9220294446450481</v>
      </c>
    </row>
    <row r="307" spans="1:12" x14ac:dyDescent="0.25">
      <c r="A307" t="s">
        <v>2</v>
      </c>
      <c r="B307" t="s">
        <v>337</v>
      </c>
      <c r="J307">
        <v>82.412450000799197</v>
      </c>
      <c r="K307">
        <v>81.74780350607378</v>
      </c>
      <c r="L307">
        <v>1651.5788760036189</v>
      </c>
    </row>
    <row r="308" spans="1:12" x14ac:dyDescent="0.25">
      <c r="A308" t="s">
        <v>2</v>
      </c>
      <c r="B308" t="s">
        <v>338</v>
      </c>
      <c r="J308">
        <v>1.2370817795866069</v>
      </c>
      <c r="K308">
        <v>2.2991031554533752</v>
      </c>
      <c r="L308">
        <v>3.8704335290280509</v>
      </c>
    </row>
    <row r="309" spans="1:12" x14ac:dyDescent="0.25">
      <c r="A309" t="s">
        <v>2</v>
      </c>
      <c r="B309" t="s">
        <v>339</v>
      </c>
      <c r="C309">
        <v>8.8044271472502463E-5</v>
      </c>
      <c r="D309">
        <v>1.7029568723444301E-4</v>
      </c>
      <c r="E309">
        <v>2.4499087444163688E-4</v>
      </c>
      <c r="F309">
        <v>3.1114708593048339E-4</v>
      </c>
      <c r="G309">
        <v>3.6837473875720448E-4</v>
      </c>
      <c r="H309">
        <v>4.1588442763979022E-4</v>
      </c>
      <c r="I309">
        <v>4.5291483883732827E-4</v>
      </c>
      <c r="J309">
        <v>4.7823022533286668E-4</v>
      </c>
      <c r="K309">
        <v>2.2421066436617451E-4</v>
      </c>
      <c r="L309">
        <v>5.6497742315181473E-4</v>
      </c>
    </row>
    <row r="310" spans="1:12" x14ac:dyDescent="0.25">
      <c r="A310" t="s">
        <v>2</v>
      </c>
      <c r="B310" t="s">
        <v>340</v>
      </c>
      <c r="J310">
        <v>95.252997870750505</v>
      </c>
      <c r="K310">
        <v>94.280704008909723</v>
      </c>
      <c r="L310">
        <v>1939.069423661462</v>
      </c>
    </row>
    <row r="311" spans="1:12" x14ac:dyDescent="0.25">
      <c r="A311" t="s">
        <v>2</v>
      </c>
      <c r="B311" t="s">
        <v>341</v>
      </c>
      <c r="J311">
        <v>1.261733502129569</v>
      </c>
      <c r="K311">
        <v>2.821076743146167</v>
      </c>
      <c r="L311">
        <v>4.7619346518151797</v>
      </c>
    </row>
    <row r="312" spans="1:12" x14ac:dyDescent="0.25">
      <c r="A312" t="s">
        <v>2</v>
      </c>
      <c r="B312" t="s">
        <v>342</v>
      </c>
      <c r="J312">
        <v>795.06620571789426</v>
      </c>
      <c r="K312">
        <v>1367.471862453466</v>
      </c>
      <c r="L312">
        <v>17436.280133747161</v>
      </c>
    </row>
    <row r="313" spans="1:12" x14ac:dyDescent="0.25">
      <c r="A313" t="s">
        <v>2</v>
      </c>
      <c r="B313" t="s">
        <v>343</v>
      </c>
      <c r="J313">
        <v>930.8875386530774</v>
      </c>
      <c r="K313">
        <v>1601.0125761576089</v>
      </c>
      <c r="L313">
        <v>20421.795864639789</v>
      </c>
    </row>
    <row r="314" spans="1:12" x14ac:dyDescent="0.25">
      <c r="A314" t="s">
        <v>2</v>
      </c>
      <c r="B314" t="s">
        <v>344</v>
      </c>
      <c r="J314">
        <v>518.05798144675134</v>
      </c>
      <c r="K314">
        <v>891.16274034382718</v>
      </c>
      <c r="L314">
        <v>11347.3912912903</v>
      </c>
    </row>
    <row r="315" spans="1:12" x14ac:dyDescent="0.25">
      <c r="A315" t="s">
        <v>2</v>
      </c>
      <c r="B315" t="s">
        <v>345</v>
      </c>
      <c r="C315">
        <v>9.127874345061436E-4</v>
      </c>
      <c r="D315">
        <v>5.2032746979065847E-2</v>
      </c>
      <c r="E315">
        <v>0.10389186635041341</v>
      </c>
      <c r="F315">
        <v>0.15588269081750419</v>
      </c>
      <c r="G315">
        <v>1.5266979736605459</v>
      </c>
      <c r="H315">
        <v>1.5785546680505329</v>
      </c>
      <c r="I315">
        <v>1.6174887569245979</v>
      </c>
      <c r="J315">
        <v>1.6175322542338879</v>
      </c>
      <c r="K315">
        <v>1.617563396754429</v>
      </c>
      <c r="L315">
        <v>1.6184209933922571</v>
      </c>
    </row>
    <row r="316" spans="1:12" x14ac:dyDescent="0.25">
      <c r="A316" t="s">
        <v>2</v>
      </c>
      <c r="B316" t="s">
        <v>346</v>
      </c>
      <c r="C316">
        <v>10.55522607469301</v>
      </c>
      <c r="D316">
        <v>10.55522607469301</v>
      </c>
      <c r="E316">
        <v>10.55522607469301</v>
      </c>
      <c r="F316">
        <v>10.55522607469301</v>
      </c>
      <c r="G316">
        <v>9.2358228153563857</v>
      </c>
      <c r="H316">
        <v>9.2358228153563857</v>
      </c>
      <c r="I316">
        <v>9.2358228153563857</v>
      </c>
      <c r="J316">
        <v>9.2358228153563857</v>
      </c>
      <c r="K316">
        <v>5.42985187496227</v>
      </c>
      <c r="L316">
        <v>1.3194032593366261</v>
      </c>
    </row>
    <row r="317" spans="1:12" x14ac:dyDescent="0.25">
      <c r="A317" t="s">
        <v>2</v>
      </c>
      <c r="B317" t="s">
        <v>347</v>
      </c>
      <c r="J317">
        <v>34.515442134394007</v>
      </c>
      <c r="K317">
        <v>25.3798028945425</v>
      </c>
      <c r="L317">
        <v>646.12661389064226</v>
      </c>
    </row>
    <row r="318" spans="1:12" x14ac:dyDescent="0.25">
      <c r="A318" t="s">
        <v>2</v>
      </c>
      <c r="B318" t="s">
        <v>348</v>
      </c>
      <c r="J318">
        <v>28.79154133072133</v>
      </c>
      <c r="K318">
        <v>21.18703198792571</v>
      </c>
      <c r="L318">
        <v>537.62587239482355</v>
      </c>
    </row>
    <row r="319" spans="1:12" x14ac:dyDescent="0.25">
      <c r="A319" t="s">
        <v>2</v>
      </c>
      <c r="B319" t="s">
        <v>349</v>
      </c>
      <c r="J319">
        <v>33.230217569266223</v>
      </c>
      <c r="K319">
        <v>24.438452762181399</v>
      </c>
      <c r="L319">
        <v>621.76187387380583</v>
      </c>
    </row>
    <row r="320" spans="1:12" x14ac:dyDescent="0.25">
      <c r="A320" t="s">
        <v>2</v>
      </c>
      <c r="B320" t="s">
        <v>350</v>
      </c>
      <c r="J320">
        <v>20.227556320214401</v>
      </c>
      <c r="K320">
        <v>26.87304037663662</v>
      </c>
      <c r="L320">
        <v>541.91708883690785</v>
      </c>
    </row>
    <row r="321" spans="1:12" x14ac:dyDescent="0.25">
      <c r="A321" t="s">
        <v>2</v>
      </c>
      <c r="B321" t="s">
        <v>351</v>
      </c>
      <c r="J321">
        <v>125.09336769923711</v>
      </c>
      <c r="K321">
        <v>91.693694940848687</v>
      </c>
      <c r="L321">
        <v>2364.0787973746828</v>
      </c>
    </row>
    <row r="322" spans="1:12" x14ac:dyDescent="0.25">
      <c r="A322" t="s">
        <v>2</v>
      </c>
      <c r="B322" t="s">
        <v>352</v>
      </c>
      <c r="J322">
        <v>209.3962076971691</v>
      </c>
      <c r="K322">
        <v>153.4046761962513</v>
      </c>
      <c r="L322">
        <v>3963.2506701395218</v>
      </c>
    </row>
    <row r="323" spans="1:12" x14ac:dyDescent="0.25">
      <c r="A323" t="s">
        <v>2</v>
      </c>
      <c r="B323" t="s">
        <v>353</v>
      </c>
      <c r="C323">
        <v>0.37529077073148148</v>
      </c>
      <c r="D323">
        <v>0.39091691595337502</v>
      </c>
      <c r="E323">
        <v>0.80050715794936034</v>
      </c>
      <c r="F323">
        <v>0.81368650968504386</v>
      </c>
      <c r="G323">
        <v>0.82644979784011641</v>
      </c>
      <c r="H323">
        <v>0.83890722674433282</v>
      </c>
      <c r="I323">
        <v>0.84986419633145049</v>
      </c>
      <c r="J323">
        <v>0.84988948359187666</v>
      </c>
      <c r="K323">
        <v>0.20397025391951079</v>
      </c>
      <c r="L323">
        <v>4.6420897492281508E-4</v>
      </c>
    </row>
    <row r="324" spans="1:12" x14ac:dyDescent="0.25">
      <c r="A324" t="s">
        <v>2</v>
      </c>
      <c r="B324" t="s">
        <v>354</v>
      </c>
      <c r="C324">
        <v>0.43131987920137571</v>
      </c>
      <c r="D324">
        <v>0.43131987920137571</v>
      </c>
      <c r="E324">
        <v>0.28754658613425038</v>
      </c>
      <c r="F324">
        <v>0.28754658613425038</v>
      </c>
      <c r="G324">
        <v>0.28754658613425038</v>
      </c>
      <c r="H324">
        <v>0.28754658613425038</v>
      </c>
      <c r="I324">
        <v>0.28754658613425038</v>
      </c>
      <c r="J324">
        <v>0.14377329306712519</v>
      </c>
      <c r="K324">
        <v>2.2118968164173108E-2</v>
      </c>
    </row>
    <row r="325" spans="1:12" x14ac:dyDescent="0.25">
      <c r="A325" t="s">
        <v>2</v>
      </c>
      <c r="B325" t="s">
        <v>355</v>
      </c>
      <c r="C325">
        <v>9.1182666954095392E-6</v>
      </c>
      <c r="D325">
        <v>1.8681873039675051E-5</v>
      </c>
      <c r="E325">
        <v>2.8711940105680389E-5</v>
      </c>
      <c r="F325">
        <v>3.9230527601033312E-5</v>
      </c>
      <c r="G325">
        <v>5.0260679793922972E-5</v>
      </c>
      <c r="H325">
        <v>6.1826471752139672E-5</v>
      </c>
      <c r="I325">
        <v>7.3953057400087045E-5</v>
      </c>
      <c r="J325">
        <v>8.6666720439939232E-5</v>
      </c>
      <c r="K325">
        <v>2.4288452028939529E-5</v>
      </c>
      <c r="L325">
        <v>3.840389604748635E-4</v>
      </c>
    </row>
    <row r="326" spans="1:12" x14ac:dyDescent="0.25">
      <c r="A326" t="s">
        <v>2</v>
      </c>
      <c r="B326" t="s">
        <v>356</v>
      </c>
      <c r="J326">
        <v>175.6144163791262</v>
      </c>
      <c r="K326">
        <v>131.70866931365589</v>
      </c>
      <c r="L326">
        <v>5315.4727853537224</v>
      </c>
    </row>
    <row r="327" spans="1:12" x14ac:dyDescent="0.25">
      <c r="A327" t="s">
        <v>2</v>
      </c>
      <c r="B327" t="s">
        <v>357</v>
      </c>
      <c r="C327">
        <v>9.1212483685646247E-6</v>
      </c>
      <c r="D327">
        <v>1.8689586229556499E-5</v>
      </c>
      <c r="E327">
        <v>2.8726343745160089E-5</v>
      </c>
      <c r="F327">
        <v>3.9253810006733892E-5</v>
      </c>
      <c r="G327">
        <v>5.0295277482469462E-5</v>
      </c>
      <c r="H327">
        <v>6.187508752441446E-5</v>
      </c>
      <c r="I327">
        <v>7.401867768459931E-5</v>
      </c>
      <c r="J327">
        <v>8.6752631289887538E-5</v>
      </c>
      <c r="K327">
        <v>2.4319793701037279E-5</v>
      </c>
      <c r="L327">
        <v>3.8449861490885869E-4</v>
      </c>
    </row>
    <row r="328" spans="1:12" x14ac:dyDescent="0.25">
      <c r="A328" t="s">
        <v>2</v>
      </c>
      <c r="B328" t="s">
        <v>358</v>
      </c>
      <c r="J328">
        <v>175.6165320972581</v>
      </c>
      <c r="K328">
        <v>131.7101341841076</v>
      </c>
      <c r="L328">
        <v>5315.5207419626777</v>
      </c>
    </row>
    <row r="329" spans="1:12" x14ac:dyDescent="0.25">
      <c r="A329" t="s">
        <v>2</v>
      </c>
      <c r="B329" t="s">
        <v>359</v>
      </c>
      <c r="J329">
        <v>7471.6398052303866</v>
      </c>
      <c r="K329">
        <v>2069.0060419074262</v>
      </c>
      <c r="L329">
        <v>103849.1260210925</v>
      </c>
    </row>
    <row r="330" spans="1:12" x14ac:dyDescent="0.25">
      <c r="A330" t="s">
        <v>2</v>
      </c>
      <c r="B330" t="s">
        <v>360</v>
      </c>
      <c r="H330">
        <v>1.1660466861742171E-5</v>
      </c>
      <c r="I330">
        <v>2.3903017257046681E-5</v>
      </c>
      <c r="J330">
        <v>3.6756615003896908E-5</v>
      </c>
      <c r="K330">
        <v>4.9494813833527296E-6</v>
      </c>
      <c r="L330">
        <v>1.786169533748149E-4</v>
      </c>
    </row>
    <row r="331" spans="1:12" x14ac:dyDescent="0.25">
      <c r="A331" t="s">
        <v>2</v>
      </c>
      <c r="B331" t="s">
        <v>361</v>
      </c>
      <c r="J331">
        <v>5923.3872843804893</v>
      </c>
      <c r="K331">
        <v>1640.2592061906371</v>
      </c>
      <c r="L331">
        <v>82327.514473382107</v>
      </c>
    </row>
    <row r="332" spans="1:12" x14ac:dyDescent="0.25">
      <c r="A332" t="s">
        <v>2</v>
      </c>
      <c r="B332" t="s">
        <v>362</v>
      </c>
      <c r="J332">
        <v>2088.0046741099241</v>
      </c>
      <c r="K332">
        <v>1895.2427127416211</v>
      </c>
      <c r="L332">
        <v>72542.964783366391</v>
      </c>
    </row>
    <row r="333" spans="1:12" x14ac:dyDescent="0.25">
      <c r="A333" t="s">
        <v>2</v>
      </c>
      <c r="B333" t="s">
        <v>363</v>
      </c>
      <c r="J333">
        <v>2481.8451255989939</v>
      </c>
      <c r="K333">
        <v>2252.7286571511231</v>
      </c>
      <c r="L333">
        <v>86226.986651680898</v>
      </c>
    </row>
    <row r="334" spans="1:12" x14ac:dyDescent="0.25">
      <c r="A334" t="s">
        <v>2</v>
      </c>
      <c r="B334" t="s">
        <v>364</v>
      </c>
      <c r="J334">
        <v>1742.563630922366</v>
      </c>
      <c r="K334">
        <v>1251.937668709249</v>
      </c>
      <c r="L334">
        <v>51088.804581039229</v>
      </c>
    </row>
    <row r="335" spans="1:12" x14ac:dyDescent="0.25">
      <c r="A335" t="s">
        <v>2</v>
      </c>
      <c r="B335" t="s">
        <v>365</v>
      </c>
      <c r="J335">
        <v>2676.168113692243</v>
      </c>
      <c r="K335">
        <v>1669.4867559578429</v>
      </c>
      <c r="L335">
        <v>70543.139486328786</v>
      </c>
    </row>
    <row r="336" spans="1:12" x14ac:dyDescent="0.25">
      <c r="A336" t="s">
        <v>2</v>
      </c>
      <c r="B336" t="s">
        <v>366</v>
      </c>
      <c r="D336">
        <v>9.5932138200642115E-6</v>
      </c>
      <c r="E336">
        <v>1.966545179678024E-5</v>
      </c>
      <c r="F336">
        <v>3.0240569714038649E-5</v>
      </c>
      <c r="G336">
        <v>4.1343603591093353E-5</v>
      </c>
      <c r="H336">
        <v>5.3000827186513399E-5</v>
      </c>
      <c r="I336">
        <v>6.5239812208730302E-5</v>
      </c>
      <c r="J336">
        <v>7.8089491355825538E-5</v>
      </c>
      <c r="K336">
        <v>1.6748800952356969E-5</v>
      </c>
      <c r="L336">
        <v>3.2542276736315448E-4</v>
      </c>
    </row>
    <row r="337" spans="1:12" x14ac:dyDescent="0.25">
      <c r="A337" t="s">
        <v>2</v>
      </c>
      <c r="B337" t="s">
        <v>367</v>
      </c>
      <c r="K337">
        <v>490.65532170834979</v>
      </c>
      <c r="L337">
        <v>45353.288751578279</v>
      </c>
    </row>
    <row r="338" spans="1:12" x14ac:dyDescent="0.25">
      <c r="A338" t="s">
        <v>2</v>
      </c>
      <c r="B338" t="s">
        <v>368</v>
      </c>
      <c r="K338">
        <v>5.1916535782150629E-7</v>
      </c>
      <c r="L338">
        <v>4.7992390342579268E-5</v>
      </c>
    </row>
    <row r="339" spans="1:12" x14ac:dyDescent="0.25">
      <c r="A339" t="s">
        <v>2</v>
      </c>
      <c r="B339" t="s">
        <v>369</v>
      </c>
      <c r="K339">
        <v>267.05007443942651</v>
      </c>
      <c r="L339">
        <v>24681.558067987</v>
      </c>
    </row>
    <row r="340" spans="1:12" x14ac:dyDescent="0.25">
      <c r="A340" t="s">
        <v>2</v>
      </c>
      <c r="B340" t="s">
        <v>370</v>
      </c>
      <c r="K340">
        <v>5.1916535782640097E-7</v>
      </c>
      <c r="L340">
        <v>4.7992390355995077E-5</v>
      </c>
    </row>
    <row r="341" spans="1:12" x14ac:dyDescent="0.25">
      <c r="A341" t="s">
        <v>2</v>
      </c>
      <c r="B341" t="s">
        <v>371</v>
      </c>
      <c r="J341">
        <v>1230.644054608319</v>
      </c>
      <c r="K341">
        <v>922.95663728879344</v>
      </c>
      <c r="L341">
        <v>37246.055091797731</v>
      </c>
    </row>
    <row r="342" spans="1:12" x14ac:dyDescent="0.25">
      <c r="A342" t="s">
        <v>2</v>
      </c>
      <c r="B342" t="s">
        <v>372</v>
      </c>
      <c r="J342">
        <v>1822.6882138005251</v>
      </c>
      <c r="K342">
        <v>1366.989738626577</v>
      </c>
      <c r="L342">
        <v>55167.343034281403</v>
      </c>
    </row>
    <row r="343" spans="1:12" x14ac:dyDescent="0.25">
      <c r="A343" t="s">
        <v>2</v>
      </c>
      <c r="B343" t="s">
        <v>373</v>
      </c>
      <c r="C343">
        <v>9.1359191382487675E-6</v>
      </c>
      <c r="D343">
        <v>1.87280317432343E-5</v>
      </c>
      <c r="E343">
        <v>2.879905845190448E-5</v>
      </c>
      <c r="F343">
        <v>3.9372844300686583E-5</v>
      </c>
      <c r="G343">
        <v>5.047441355089123E-5</v>
      </c>
      <c r="H343">
        <v>6.2130027103498783E-5</v>
      </c>
      <c r="I343">
        <v>7.4367242613953221E-5</v>
      </c>
      <c r="J343">
        <v>8.7214977426866097E-5</v>
      </c>
      <c r="K343">
        <v>2.449281654656596E-5</v>
      </c>
      <c r="L343">
        <v>3.8871649285730341E-4</v>
      </c>
    </row>
    <row r="344" spans="1:12" x14ac:dyDescent="0.25">
      <c r="A344" t="s">
        <v>2</v>
      </c>
      <c r="B344" t="s">
        <v>374</v>
      </c>
      <c r="J344">
        <v>1957.7468601356729</v>
      </c>
      <c r="K344">
        <v>1468.283720667308</v>
      </c>
      <c r="L344">
        <v>59255.594920601026</v>
      </c>
    </row>
    <row r="345" spans="1:12" x14ac:dyDescent="0.25">
      <c r="A345" t="s">
        <v>2</v>
      </c>
      <c r="B345" t="s">
        <v>375</v>
      </c>
      <c r="J345">
        <v>44.173060584658899</v>
      </c>
      <c r="K345">
        <v>60.990747268064403</v>
      </c>
      <c r="L345">
        <v>2023.964831813289</v>
      </c>
    </row>
    <row r="346" spans="1:12" x14ac:dyDescent="0.25">
      <c r="A346" t="s">
        <v>2</v>
      </c>
      <c r="B346" t="s">
        <v>376</v>
      </c>
      <c r="J346">
        <v>38.35568050758814</v>
      </c>
      <c r="K346">
        <v>52.958289141958502</v>
      </c>
      <c r="L346">
        <v>1757.384691190143</v>
      </c>
    </row>
    <row r="347" spans="1:12" x14ac:dyDescent="0.25">
      <c r="A347" t="s">
        <v>2</v>
      </c>
      <c r="B347" t="s">
        <v>377</v>
      </c>
      <c r="J347">
        <v>47.697978378620078</v>
      </c>
      <c r="K347">
        <v>65.857844655356018</v>
      </c>
      <c r="L347">
        <v>2185.493590810197</v>
      </c>
    </row>
    <row r="348" spans="1:12" x14ac:dyDescent="0.25">
      <c r="A348" t="s">
        <v>2</v>
      </c>
      <c r="B348" t="s">
        <v>378</v>
      </c>
      <c r="J348">
        <v>118.3912779687725</v>
      </c>
      <c r="K348">
        <v>88.790389182504441</v>
      </c>
      <c r="L348">
        <v>3583.1561711414888</v>
      </c>
    </row>
    <row r="349" spans="1:12" x14ac:dyDescent="0.25">
      <c r="A349" t="s">
        <v>2</v>
      </c>
      <c r="B349" t="s">
        <v>379</v>
      </c>
      <c r="J349">
        <v>109.9763229664489</v>
      </c>
      <c r="K349">
        <v>82.479173596575862</v>
      </c>
      <c r="L349">
        <v>3328.4337301377359</v>
      </c>
    </row>
    <row r="350" spans="1:12" x14ac:dyDescent="0.25">
      <c r="A350" t="s">
        <v>2</v>
      </c>
      <c r="B350" t="s">
        <v>380</v>
      </c>
      <c r="J350">
        <v>125.78814984785311</v>
      </c>
      <c r="K350">
        <v>94.338042587821278</v>
      </c>
      <c r="L350">
        <v>3807.0609326259032</v>
      </c>
    </row>
    <row r="351" spans="1:12" x14ac:dyDescent="0.25">
      <c r="A351" t="s">
        <v>2</v>
      </c>
      <c r="B351" t="s">
        <v>381</v>
      </c>
      <c r="J351">
        <v>150.10914287363099</v>
      </c>
      <c r="K351">
        <v>112.5787859964654</v>
      </c>
      <c r="L351">
        <v>4543.2627290516884</v>
      </c>
    </row>
    <row r="352" spans="1:12" x14ac:dyDescent="0.25">
      <c r="A352" t="s">
        <v>2</v>
      </c>
      <c r="B352" t="s">
        <v>382</v>
      </c>
      <c r="J352">
        <v>119.21864530904639</v>
      </c>
      <c r="K352">
        <v>89.41091457321987</v>
      </c>
      <c r="L352">
        <v>3608.2013206775532</v>
      </c>
    </row>
    <row r="353" spans="1:12" x14ac:dyDescent="0.25">
      <c r="A353" t="s">
        <v>2</v>
      </c>
      <c r="B353" t="s">
        <v>383</v>
      </c>
      <c r="J353">
        <v>172.83353191380229</v>
      </c>
      <c r="K353">
        <v>129.62207689140399</v>
      </c>
      <c r="L353">
        <v>5231.1344156226287</v>
      </c>
    </row>
    <row r="354" spans="1:12" x14ac:dyDescent="0.25">
      <c r="A354" t="s">
        <v>2</v>
      </c>
      <c r="B354" t="s">
        <v>1056</v>
      </c>
      <c r="C354">
        <v>9.0890912082699784E-6</v>
      </c>
      <c r="D354">
        <v>1.8625511346023659E-5</v>
      </c>
      <c r="E354">
        <v>2.8630809261076759E-5</v>
      </c>
      <c r="F354">
        <v>3.9127533467926362E-5</v>
      </c>
      <c r="G354">
        <v>5.0139276659468198E-5</v>
      </c>
      <c r="H354">
        <v>6.1690722328720885E-5</v>
      </c>
      <c r="I354">
        <v>7.3807693602108982E-5</v>
      </c>
      <c r="J354">
        <v>8.6517204443521627E-5</v>
      </c>
      <c r="K354">
        <v>5.4985669178890817E-5</v>
      </c>
      <c r="L354">
        <v>5.8133709963582273E-4</v>
      </c>
    </row>
    <row r="355" spans="1:12" x14ac:dyDescent="0.25">
      <c r="A355" t="s">
        <v>2</v>
      </c>
      <c r="B355" t="s">
        <v>384</v>
      </c>
      <c r="C355">
        <v>9.0152547872833557E-6</v>
      </c>
      <c r="D355">
        <v>1.8468521677115989E-5</v>
      </c>
      <c r="E355">
        <v>2.838047169246228E-5</v>
      </c>
      <c r="F355">
        <v>3.8772721486994871E-5</v>
      </c>
      <c r="G355">
        <v>4.9667877951511808E-5</v>
      </c>
      <c r="H355">
        <v>6.1089585427007189E-5</v>
      </c>
      <c r="I355">
        <v>7.3062575711558124E-5</v>
      </c>
      <c r="J355">
        <v>8.5612721054014802E-5</v>
      </c>
      <c r="K355">
        <v>7.336820569323601E-5</v>
      </c>
      <c r="L355">
        <v>6.6245259010386433E-4</v>
      </c>
    </row>
    <row r="356" spans="1:12" x14ac:dyDescent="0.25">
      <c r="A356" t="s">
        <v>2</v>
      </c>
      <c r="B356" t="s">
        <v>385</v>
      </c>
      <c r="J356">
        <v>304.57409021572857</v>
      </c>
      <c r="K356">
        <v>540.6180447341336</v>
      </c>
      <c r="L356">
        <v>16104.826209688241</v>
      </c>
    </row>
    <row r="357" spans="1:12" x14ac:dyDescent="0.25">
      <c r="A357" t="s">
        <v>2</v>
      </c>
      <c r="B357" t="s">
        <v>386</v>
      </c>
      <c r="J357">
        <v>44.921337113986738</v>
      </c>
      <c r="K357">
        <v>58.478843361360347</v>
      </c>
      <c r="L357">
        <v>1984.398155459078</v>
      </c>
    </row>
    <row r="358" spans="1:12" x14ac:dyDescent="0.25">
      <c r="A358" t="s">
        <v>2</v>
      </c>
      <c r="B358" t="s">
        <v>387</v>
      </c>
      <c r="J358">
        <v>0.12931239218778481</v>
      </c>
      <c r="K358">
        <v>0.29443352696230529</v>
      </c>
      <c r="L358">
        <v>0.70364774787989615</v>
      </c>
    </row>
    <row r="359" spans="1:12" x14ac:dyDescent="0.25">
      <c r="A359" t="s">
        <v>2</v>
      </c>
      <c r="B359" t="s">
        <v>388</v>
      </c>
      <c r="J359">
        <v>37.18948608617012</v>
      </c>
      <c r="K359">
        <v>48.412570597746829</v>
      </c>
      <c r="L359">
        <v>1642.683018183445</v>
      </c>
    </row>
    <row r="360" spans="1:12" x14ac:dyDescent="0.25">
      <c r="A360" t="s">
        <v>2</v>
      </c>
      <c r="B360" t="s">
        <v>389</v>
      </c>
      <c r="J360">
        <v>0.20045858965195701</v>
      </c>
      <c r="K360">
        <v>0.2114576957739481</v>
      </c>
      <c r="L360">
        <v>0.53583715948117006</v>
      </c>
    </row>
    <row r="361" spans="1:12" x14ac:dyDescent="0.25">
      <c r="A361" t="s">
        <v>2</v>
      </c>
      <c r="B361" t="s">
        <v>390</v>
      </c>
      <c r="C361">
        <v>9.0588640945352335E-6</v>
      </c>
      <c r="D361">
        <v>1.855870283691394E-5</v>
      </c>
      <c r="E361">
        <v>2.8520329766176159E-5</v>
      </c>
      <c r="F361">
        <v>3.8965503071499E-5</v>
      </c>
      <c r="G361">
        <v>4.9916969283383863E-5</v>
      </c>
      <c r="H361">
        <v>6.1398509422154631E-5</v>
      </c>
      <c r="I361">
        <v>7.3434987875067585E-5</v>
      </c>
      <c r="J361">
        <v>8.605240420423525E-5</v>
      </c>
      <c r="K361">
        <v>5.0839186435931633E-5</v>
      </c>
      <c r="L361">
        <v>5.5555242998687798E-4</v>
      </c>
    </row>
    <row r="362" spans="1:12" x14ac:dyDescent="0.25">
      <c r="A362" t="s">
        <v>2</v>
      </c>
      <c r="B362" t="s">
        <v>391</v>
      </c>
      <c r="J362">
        <v>43.693818998298319</v>
      </c>
      <c r="K362">
        <v>56.880709472888</v>
      </c>
      <c r="L362">
        <v>1930.1475970031549</v>
      </c>
    </row>
    <row r="363" spans="1:12" x14ac:dyDescent="0.25">
      <c r="A363" t="s">
        <v>2</v>
      </c>
      <c r="B363" t="s">
        <v>392</v>
      </c>
      <c r="J363">
        <v>0.28832975980714148</v>
      </c>
      <c r="K363">
        <v>0.53510358144530223</v>
      </c>
      <c r="L363">
        <v>0.93438682011871443</v>
      </c>
    </row>
    <row r="364" spans="1:12" x14ac:dyDescent="0.25">
      <c r="A364" t="s">
        <v>2</v>
      </c>
      <c r="B364" t="s">
        <v>393</v>
      </c>
      <c r="J364">
        <v>534.27378798742939</v>
      </c>
      <c r="K364">
        <v>1105.0164685528759</v>
      </c>
      <c r="L364">
        <v>17171.971831565079</v>
      </c>
    </row>
    <row r="365" spans="1:12" x14ac:dyDescent="0.25">
      <c r="A365" t="s">
        <v>2</v>
      </c>
      <c r="B365" t="s">
        <v>394</v>
      </c>
      <c r="J365">
        <v>625.74360904649234</v>
      </c>
      <c r="K365">
        <v>1294.202743681418</v>
      </c>
      <c r="L365">
        <v>20113.13297425682</v>
      </c>
    </row>
    <row r="366" spans="1:12" x14ac:dyDescent="0.25">
      <c r="A366" t="s">
        <v>2</v>
      </c>
      <c r="B366" t="s">
        <v>395</v>
      </c>
      <c r="J366">
        <v>347.72339565102828</v>
      </c>
      <c r="K366">
        <v>719.17585166844253</v>
      </c>
      <c r="L366">
        <v>11173.552043492889</v>
      </c>
    </row>
    <row r="367" spans="1:12" x14ac:dyDescent="0.25">
      <c r="A367" t="s">
        <v>2</v>
      </c>
      <c r="B367" t="s">
        <v>396</v>
      </c>
      <c r="C367">
        <v>1.8495354661255041E-5</v>
      </c>
      <c r="D367">
        <v>3.8116746057605782E-5</v>
      </c>
      <c r="E367">
        <v>5.8946496751492589E-5</v>
      </c>
      <c r="F367">
        <v>8.107477839724586E-5</v>
      </c>
      <c r="G367">
        <v>1.046006152115276E-4</v>
      </c>
      <c r="H367">
        <v>1.2963305408159349E-4</v>
      </c>
      <c r="I367">
        <v>1.5629253572277919E-4</v>
      </c>
      <c r="J367">
        <v>1.8471250986786759E-4</v>
      </c>
      <c r="K367">
        <v>2.150413485665875E-4</v>
      </c>
      <c r="L367">
        <v>1.0534993405045441E-3</v>
      </c>
    </row>
    <row r="368" spans="1:12" x14ac:dyDescent="0.25">
      <c r="A368" t="s">
        <v>2</v>
      </c>
      <c r="B368" t="s">
        <v>397</v>
      </c>
      <c r="J368">
        <v>17.53459443502198</v>
      </c>
      <c r="K368">
        <v>17.298359138375741</v>
      </c>
      <c r="L368">
        <v>645.66079411896521</v>
      </c>
    </row>
    <row r="369" spans="1:12" x14ac:dyDescent="0.25">
      <c r="A369" t="s">
        <v>2</v>
      </c>
      <c r="B369" t="s">
        <v>398</v>
      </c>
      <c r="J369">
        <v>14.588135345328149</v>
      </c>
      <c r="K369">
        <v>14.391563960109069</v>
      </c>
      <c r="L369">
        <v>537.16033420078782</v>
      </c>
    </row>
    <row r="370" spans="1:12" x14ac:dyDescent="0.25">
      <c r="A370" t="s">
        <v>2</v>
      </c>
      <c r="B370" t="s">
        <v>399</v>
      </c>
      <c r="J370">
        <v>16.87294241937418</v>
      </c>
      <c r="K370">
        <v>16.645613984370041</v>
      </c>
      <c r="L370">
        <v>621.29610879126653</v>
      </c>
    </row>
    <row r="371" spans="1:12" x14ac:dyDescent="0.25">
      <c r="A371" t="s">
        <v>2</v>
      </c>
      <c r="B371" t="s">
        <v>400</v>
      </c>
      <c r="J371">
        <v>10.23995210210761</v>
      </c>
      <c r="K371">
        <v>18.17577802445625</v>
      </c>
      <c r="L371">
        <v>541.44830234105871</v>
      </c>
    </row>
    <row r="372" spans="1:12" x14ac:dyDescent="0.25">
      <c r="A372" t="s">
        <v>2</v>
      </c>
      <c r="B372" t="s">
        <v>401</v>
      </c>
      <c r="J372">
        <v>64.187598145301706</v>
      </c>
      <c r="K372">
        <v>63.323341504038908</v>
      </c>
      <c r="L372">
        <v>2363.6118772581431</v>
      </c>
    </row>
    <row r="373" spans="1:12" x14ac:dyDescent="0.25">
      <c r="A373" t="s">
        <v>2</v>
      </c>
      <c r="B373" t="s">
        <v>402</v>
      </c>
      <c r="J373">
        <v>107.6150055833351</v>
      </c>
      <c r="K373">
        <v>106.1661492051432</v>
      </c>
      <c r="L373">
        <v>3962.7835591181488</v>
      </c>
    </row>
    <row r="374" spans="1:12" x14ac:dyDescent="0.25">
      <c r="A374" t="s">
        <v>2</v>
      </c>
      <c r="B374" t="s">
        <v>403</v>
      </c>
      <c r="C374">
        <v>8.849610775383787E-6</v>
      </c>
      <c r="D374">
        <v>1.8091895234695179E-5</v>
      </c>
      <c r="E374">
        <v>2.7746789851322349E-5</v>
      </c>
      <c r="F374">
        <v>3.7835242232187453E-5</v>
      </c>
      <c r="G374">
        <v>4.8379267171867331E-5</v>
      </c>
      <c r="H374">
        <v>5.9401986700772061E-5</v>
      </c>
      <c r="I374">
        <v>7.0927657678423244E-5</v>
      </c>
      <c r="J374">
        <v>8.2981689971175528E-5</v>
      </c>
      <c r="K374">
        <v>3.4171708480358658E-5</v>
      </c>
      <c r="L374">
        <v>4.4177051735365337E-4</v>
      </c>
    </row>
    <row r="375" spans="1:12" x14ac:dyDescent="0.25">
      <c r="A375" t="s">
        <v>2</v>
      </c>
      <c r="B375" t="s">
        <v>404</v>
      </c>
      <c r="C375">
        <v>1.01619129742878E-3</v>
      </c>
      <c r="D375">
        <v>0.15180375414033301</v>
      </c>
      <c r="E375">
        <v>0.30335798550045101</v>
      </c>
      <c r="F375">
        <v>0.45506741937897582</v>
      </c>
      <c r="G375">
        <v>5.8986684415074118</v>
      </c>
      <c r="H375">
        <v>6.0500090096440138</v>
      </c>
      <c r="I375">
        <v>6.1566996341581044</v>
      </c>
      <c r="J375">
        <v>6.1567249508230359</v>
      </c>
      <c r="K375">
        <v>1.3997706577680049</v>
      </c>
      <c r="L375">
        <v>3.8775891345574131E-4</v>
      </c>
    </row>
    <row r="376" spans="1:12" x14ac:dyDescent="0.25">
      <c r="A376" t="s">
        <v>2</v>
      </c>
      <c r="B376" t="s">
        <v>405</v>
      </c>
      <c r="J376">
        <v>344.17635388334509</v>
      </c>
      <c r="K376">
        <v>191.56420962319689</v>
      </c>
      <c r="L376">
        <v>5317.4433243781104</v>
      </c>
    </row>
    <row r="377" spans="1:12" x14ac:dyDescent="0.25">
      <c r="A377" t="s">
        <v>2</v>
      </c>
      <c r="B377" t="s">
        <v>406</v>
      </c>
      <c r="C377">
        <v>10.584601192333601</v>
      </c>
      <c r="D377">
        <v>10.584601192333601</v>
      </c>
      <c r="E377">
        <v>10.584601192333601</v>
      </c>
      <c r="F377">
        <v>10.584601192333601</v>
      </c>
      <c r="G377">
        <v>5.2923005961667986</v>
      </c>
      <c r="H377">
        <v>5.2923005961667986</v>
      </c>
      <c r="I377">
        <v>5.2923005961667986</v>
      </c>
      <c r="J377">
        <v>5.2923005961667986</v>
      </c>
      <c r="K377">
        <v>0.20355002292949231</v>
      </c>
    </row>
    <row r="378" spans="1:12" x14ac:dyDescent="0.25">
      <c r="A378" t="s">
        <v>2</v>
      </c>
      <c r="B378" t="s">
        <v>407</v>
      </c>
      <c r="C378">
        <v>8.5701516862769246E-4</v>
      </c>
      <c r="D378">
        <v>4.1188375598809383E-2</v>
      </c>
      <c r="E378">
        <v>8.2155426160991418E-2</v>
      </c>
      <c r="F378">
        <v>0.12323608785543511</v>
      </c>
      <c r="G378">
        <v>1.5896839289702329</v>
      </c>
      <c r="H378">
        <v>1.630588432800864</v>
      </c>
      <c r="I378">
        <v>1.6589538342295029</v>
      </c>
      <c r="J378">
        <v>1.658979150771422</v>
      </c>
      <c r="K378">
        <v>0.37708785528921862</v>
      </c>
      <c r="L378">
        <v>3.8791214421527728E-4</v>
      </c>
    </row>
    <row r="379" spans="1:12" x14ac:dyDescent="0.25">
      <c r="A379" t="s">
        <v>2</v>
      </c>
      <c r="B379" t="s">
        <v>408</v>
      </c>
      <c r="J379">
        <v>343.78802506558452</v>
      </c>
      <c r="K379">
        <v>191.2633877691554</v>
      </c>
      <c r="L379">
        <v>5317.6887502434183</v>
      </c>
    </row>
    <row r="380" spans="1:12" x14ac:dyDescent="0.25">
      <c r="A380" t="s">
        <v>2</v>
      </c>
      <c r="B380" t="s">
        <v>409</v>
      </c>
      <c r="C380">
        <v>2.8519899256726888</v>
      </c>
      <c r="D380">
        <v>2.8519899256726888</v>
      </c>
      <c r="E380">
        <v>2.8519899256726888</v>
      </c>
      <c r="F380">
        <v>2.8519899256726888</v>
      </c>
      <c r="G380">
        <v>1.425994962836344</v>
      </c>
      <c r="H380">
        <v>1.425994962836344</v>
      </c>
      <c r="I380">
        <v>1.425994962836344</v>
      </c>
      <c r="J380">
        <v>1.425994962836344</v>
      </c>
      <c r="K380">
        <v>5.4845960109090167E-2</v>
      </c>
    </row>
    <row r="381" spans="1:12" x14ac:dyDescent="0.25">
      <c r="A381" t="s">
        <v>2</v>
      </c>
      <c r="B381" t="s">
        <v>410</v>
      </c>
      <c r="J381">
        <v>14594.412271221119</v>
      </c>
      <c r="K381">
        <v>2907.9479787593618</v>
      </c>
      <c r="L381">
        <v>103872.0951323722</v>
      </c>
    </row>
    <row r="382" spans="1:12" x14ac:dyDescent="0.25">
      <c r="A382" t="s">
        <v>2</v>
      </c>
      <c r="B382" t="s">
        <v>411</v>
      </c>
      <c r="C382">
        <v>2.8224289143128202E-4</v>
      </c>
      <c r="D382">
        <v>0.23802280353057631</v>
      </c>
      <c r="E382">
        <v>0.51106389969635224</v>
      </c>
      <c r="F382">
        <v>19.881441463938209</v>
      </c>
      <c r="G382">
        <v>20.275346959226241</v>
      </c>
      <c r="H382">
        <v>20.5103433774321</v>
      </c>
      <c r="I382">
        <v>20.636308281333388</v>
      </c>
      <c r="J382">
        <v>1.265956040294516</v>
      </c>
      <c r="K382">
        <v>4.8879959461323612E-2</v>
      </c>
      <c r="L382">
        <v>1.7868845107550831E-4</v>
      </c>
    </row>
    <row r="383" spans="1:12" x14ac:dyDescent="0.25">
      <c r="A383" t="s">
        <v>2</v>
      </c>
      <c r="B383" t="s">
        <v>412</v>
      </c>
      <c r="J383">
        <v>11588.386604016499</v>
      </c>
      <c r="K383">
        <v>2310.7997778703188</v>
      </c>
      <c r="L383">
        <v>82350.479012431897</v>
      </c>
    </row>
    <row r="384" spans="1:12" x14ac:dyDescent="0.25">
      <c r="A384" t="s">
        <v>2</v>
      </c>
      <c r="B384" t="s">
        <v>413</v>
      </c>
      <c r="C384">
        <v>19.092722567092022</v>
      </c>
      <c r="D384">
        <v>19.092722567092022</v>
      </c>
      <c r="E384">
        <v>19.092722567092022</v>
      </c>
    </row>
    <row r="385" spans="1:12" x14ac:dyDescent="0.25">
      <c r="A385" t="s">
        <v>2</v>
      </c>
      <c r="B385" t="s">
        <v>414</v>
      </c>
      <c r="J385">
        <v>4088.485812214421</v>
      </c>
      <c r="K385">
        <v>2758.523474943393</v>
      </c>
      <c r="L385">
        <v>72565.903807911352</v>
      </c>
    </row>
    <row r="386" spans="1:12" x14ac:dyDescent="0.25">
      <c r="A386" t="s">
        <v>2</v>
      </c>
      <c r="B386" t="s">
        <v>415</v>
      </c>
      <c r="J386">
        <v>4853.1658907995616</v>
      </c>
      <c r="K386">
        <v>3273.049762012894</v>
      </c>
      <c r="L386">
        <v>86249.935506272974</v>
      </c>
    </row>
    <row r="387" spans="1:12" x14ac:dyDescent="0.25">
      <c r="A387" t="s">
        <v>2</v>
      </c>
      <c r="B387" t="s">
        <v>416</v>
      </c>
      <c r="J387">
        <v>3423.1847913301331</v>
      </c>
      <c r="K387">
        <v>1824.3261302283661</v>
      </c>
      <c r="L387">
        <v>51111.733952848343</v>
      </c>
    </row>
    <row r="388" spans="1:12" x14ac:dyDescent="0.25">
      <c r="A388" t="s">
        <v>2</v>
      </c>
      <c r="B388" t="s">
        <v>417</v>
      </c>
      <c r="J388">
        <v>5240.1910863614212</v>
      </c>
      <c r="K388">
        <v>2416.075352821937</v>
      </c>
      <c r="L388">
        <v>70566.087778076733</v>
      </c>
    </row>
    <row r="389" spans="1:12" x14ac:dyDescent="0.25">
      <c r="A389" t="s">
        <v>2</v>
      </c>
      <c r="B389" t="s">
        <v>418</v>
      </c>
      <c r="C389">
        <v>1.1484379882080039E-3</v>
      </c>
      <c r="D389">
        <v>2.1544924133250669</v>
      </c>
      <c r="E389">
        <v>73.788519753804181</v>
      </c>
      <c r="F389">
        <v>75.627324212977982</v>
      </c>
      <c r="G389">
        <v>77.818340155991947</v>
      </c>
      <c r="H389">
        <v>79.735004054255683</v>
      </c>
      <c r="I389">
        <v>81.108939477426759</v>
      </c>
      <c r="J389">
        <v>81.108964800556862</v>
      </c>
      <c r="K389">
        <v>6.8280420420236414</v>
      </c>
      <c r="L389">
        <v>3.2565811603405372E-4</v>
      </c>
    </row>
    <row r="390" spans="1:12" x14ac:dyDescent="0.25">
      <c r="A390" t="s">
        <v>2</v>
      </c>
      <c r="B390" t="s">
        <v>419</v>
      </c>
      <c r="C390">
        <v>139.66229570122471</v>
      </c>
      <c r="D390">
        <v>139.66229570122471</v>
      </c>
      <c r="E390">
        <v>69.831147850612339</v>
      </c>
      <c r="F390">
        <v>69.831147850612339</v>
      </c>
      <c r="G390">
        <v>69.831147850612339</v>
      </c>
      <c r="H390">
        <v>69.831147850612339</v>
      </c>
      <c r="I390">
        <v>69.831147850612339</v>
      </c>
    </row>
    <row r="391" spans="1:12" x14ac:dyDescent="0.25">
      <c r="A391" t="s">
        <v>2</v>
      </c>
      <c r="B391" t="s">
        <v>420</v>
      </c>
      <c r="J391">
        <v>12175.23969461223</v>
      </c>
      <c r="K391">
        <v>506.83826607979603</v>
      </c>
      <c r="L391">
        <v>45376.452987716781</v>
      </c>
    </row>
    <row r="392" spans="1:12" x14ac:dyDescent="0.25">
      <c r="A392" t="s">
        <v>2</v>
      </c>
      <c r="B392" t="s">
        <v>421</v>
      </c>
      <c r="C392">
        <v>9.1921298934605517E-6</v>
      </c>
      <c r="D392">
        <v>41.49491089261285</v>
      </c>
      <c r="E392">
        <v>42.081194706543208</v>
      </c>
      <c r="F392">
        <v>42.667477352932828</v>
      </c>
      <c r="G392">
        <v>43.291564136296998</v>
      </c>
      <c r="H392">
        <v>43.877846809290489</v>
      </c>
      <c r="I392">
        <v>44.294700208849072</v>
      </c>
      <c r="J392">
        <v>1.2856423129068681E-5</v>
      </c>
      <c r="K392">
        <v>5.1920700677056794E-7</v>
      </c>
      <c r="L392">
        <v>4.7997592597522548E-5</v>
      </c>
    </row>
    <row r="393" spans="1:12" x14ac:dyDescent="0.25">
      <c r="A393" t="s">
        <v>2</v>
      </c>
      <c r="B393" t="s">
        <v>422</v>
      </c>
      <c r="C393">
        <v>40.984233202799849</v>
      </c>
    </row>
    <row r="394" spans="1:12" x14ac:dyDescent="0.25">
      <c r="A394" t="s">
        <v>2</v>
      </c>
      <c r="B394" t="s">
        <v>423</v>
      </c>
      <c r="J394">
        <v>6638.3138689425841</v>
      </c>
      <c r="K394">
        <v>281.9521534301528</v>
      </c>
      <c r="L394">
        <v>24704.73909744867</v>
      </c>
    </row>
    <row r="395" spans="1:12" x14ac:dyDescent="0.25">
      <c r="A395" t="s">
        <v>2</v>
      </c>
      <c r="B395" t="s">
        <v>424</v>
      </c>
      <c r="C395">
        <v>9.1921299808971235E-6</v>
      </c>
      <c r="D395">
        <v>133.27294817564959</v>
      </c>
      <c r="E395">
        <v>135.15596838691911</v>
      </c>
      <c r="F395">
        <v>137.03898478815671</v>
      </c>
      <c r="G395">
        <v>139.0434201897385</v>
      </c>
      <c r="H395">
        <v>140.9264366623629</v>
      </c>
      <c r="I395">
        <v>142.26209385953439</v>
      </c>
      <c r="J395">
        <v>1.2856423139163601E-5</v>
      </c>
      <c r="K395">
        <v>5.1920700678837501E-7</v>
      </c>
      <c r="L395">
        <v>4.7997592611100872E-5</v>
      </c>
    </row>
    <row r="396" spans="1:12" x14ac:dyDescent="0.25">
      <c r="A396" t="s">
        <v>2</v>
      </c>
      <c r="B396" t="s">
        <v>425</v>
      </c>
      <c r="C396">
        <v>131.63276934689779</v>
      </c>
    </row>
    <row r="397" spans="1:12" x14ac:dyDescent="0.25">
      <c r="A397" t="s">
        <v>2</v>
      </c>
      <c r="B397" t="s">
        <v>426</v>
      </c>
      <c r="J397">
        <v>2427.779406009055</v>
      </c>
      <c r="K397">
        <v>1353.4083778035711</v>
      </c>
      <c r="L397">
        <v>37268.99135966746</v>
      </c>
    </row>
    <row r="398" spans="1:12" x14ac:dyDescent="0.25">
      <c r="A398" t="s">
        <v>2</v>
      </c>
      <c r="B398" t="s">
        <v>427</v>
      </c>
      <c r="J398">
        <v>3577.6638538053462</v>
      </c>
      <c r="K398">
        <v>1991.0703907037141</v>
      </c>
      <c r="L398">
        <v>55190.265175489403</v>
      </c>
    </row>
    <row r="399" spans="1:12" x14ac:dyDescent="0.25">
      <c r="A399" t="s">
        <v>2</v>
      </c>
      <c r="B399" t="s">
        <v>428</v>
      </c>
      <c r="C399">
        <v>0.613595686895967</v>
      </c>
      <c r="D399">
        <v>0.613595686895967</v>
      </c>
      <c r="E399">
        <v>0.613595686895967</v>
      </c>
      <c r="F399">
        <v>0.613595686895967</v>
      </c>
      <c r="G399">
        <v>0.3067978434479835</v>
      </c>
      <c r="H399">
        <v>0.3067978434479835</v>
      </c>
      <c r="I399">
        <v>0.3067978434479835</v>
      </c>
      <c r="J399">
        <v>0.3067978434479835</v>
      </c>
      <c r="K399">
        <v>1.179991705569167E-2</v>
      </c>
    </row>
    <row r="400" spans="1:12" x14ac:dyDescent="0.25">
      <c r="A400" t="s">
        <v>2</v>
      </c>
      <c r="B400" t="s">
        <v>429</v>
      </c>
      <c r="C400">
        <v>1.1526867609918329E-3</v>
      </c>
      <c r="D400">
        <v>0.21529414411298239</v>
      </c>
      <c r="E400">
        <v>0.42801078801558928</v>
      </c>
      <c r="F400">
        <v>0.60063272266417145</v>
      </c>
      <c r="G400">
        <v>0.75896452086572419</v>
      </c>
      <c r="H400">
        <v>0.89613450011300544</v>
      </c>
      <c r="I400">
        <v>1.0130344920083261</v>
      </c>
      <c r="J400">
        <v>1.01305981510202</v>
      </c>
      <c r="K400">
        <v>0.20017113362620431</v>
      </c>
      <c r="L400">
        <v>3.890511255984809E-4</v>
      </c>
    </row>
    <row r="401" spans="1:12" x14ac:dyDescent="0.25">
      <c r="A401" t="s">
        <v>2</v>
      </c>
      <c r="B401" t="s">
        <v>430</v>
      </c>
      <c r="J401">
        <v>3839.9509526137272</v>
      </c>
      <c r="K401">
        <v>2136.4917444197972</v>
      </c>
      <c r="L401">
        <v>59278.526509675437</v>
      </c>
    </row>
    <row r="402" spans="1:12" x14ac:dyDescent="0.25">
      <c r="A402" t="s">
        <v>2</v>
      </c>
      <c r="B402" t="s">
        <v>431</v>
      </c>
      <c r="C402">
        <v>0.61359568689596622</v>
      </c>
      <c r="D402">
        <v>0.61359568689596622</v>
      </c>
      <c r="E402">
        <v>0.61359568689596622</v>
      </c>
      <c r="F402">
        <v>0.61359568689596622</v>
      </c>
      <c r="G402">
        <v>0.30679784344798311</v>
      </c>
      <c r="H402">
        <v>0.30679784344798311</v>
      </c>
      <c r="I402">
        <v>0.30679784344798311</v>
      </c>
      <c r="J402">
        <v>0.30679784344798311</v>
      </c>
      <c r="K402">
        <v>1.179991705569166E-2</v>
      </c>
    </row>
    <row r="403" spans="1:12" x14ac:dyDescent="0.25">
      <c r="A403" t="s">
        <v>2</v>
      </c>
      <c r="B403" t="s">
        <v>432</v>
      </c>
      <c r="J403">
        <v>88.867358674069095</v>
      </c>
      <c r="K403">
        <v>91.966108384558737</v>
      </c>
      <c r="L403">
        <v>2026.8366337948939</v>
      </c>
    </row>
    <row r="404" spans="1:12" x14ac:dyDescent="0.25">
      <c r="A404" t="s">
        <v>2</v>
      </c>
      <c r="B404" t="s">
        <v>433</v>
      </c>
      <c r="J404">
        <v>77.509514423284458</v>
      </c>
      <c r="K404">
        <v>80.258321048769503</v>
      </c>
      <c r="L404">
        <v>1760.244155600355</v>
      </c>
    </row>
    <row r="405" spans="1:12" x14ac:dyDescent="0.25">
      <c r="A405" t="s">
        <v>2</v>
      </c>
      <c r="B405" t="s">
        <v>434</v>
      </c>
      <c r="J405">
        <v>95.746022629113327</v>
      </c>
      <c r="K405">
        <v>99.054481937368436</v>
      </c>
      <c r="L405">
        <v>2188.3748688748342</v>
      </c>
    </row>
    <row r="406" spans="1:12" x14ac:dyDescent="0.25">
      <c r="A406" t="s">
        <v>2</v>
      </c>
      <c r="B406" t="s">
        <v>435</v>
      </c>
      <c r="J406">
        <v>234.5061461992544</v>
      </c>
      <c r="K406">
        <v>130.85918696978209</v>
      </c>
      <c r="L406">
        <v>3586.0506428721228</v>
      </c>
    </row>
    <row r="407" spans="1:12" x14ac:dyDescent="0.25">
      <c r="A407" t="s">
        <v>2</v>
      </c>
      <c r="B407" t="s">
        <v>436</v>
      </c>
      <c r="J407">
        <v>218.1411186047126</v>
      </c>
      <c r="K407">
        <v>121.775308722939</v>
      </c>
      <c r="L407">
        <v>3331.324482329022</v>
      </c>
    </row>
    <row r="408" spans="1:12" x14ac:dyDescent="0.25">
      <c r="A408" t="s">
        <v>2</v>
      </c>
      <c r="B408" t="s">
        <v>437</v>
      </c>
      <c r="J408">
        <v>248.8864410248697</v>
      </c>
      <c r="K408">
        <v>138.83981251737941</v>
      </c>
      <c r="L408">
        <v>3809.9571193178749</v>
      </c>
    </row>
    <row r="409" spans="1:12" x14ac:dyDescent="0.25">
      <c r="A409" t="s">
        <v>2</v>
      </c>
      <c r="B409" t="s">
        <v>438</v>
      </c>
      <c r="J409">
        <v>296.16760966943411</v>
      </c>
      <c r="K409">
        <v>165.07446069704909</v>
      </c>
      <c r="L409">
        <v>4546.1712798571953</v>
      </c>
    </row>
    <row r="410" spans="1:12" x14ac:dyDescent="0.25">
      <c r="A410" t="s">
        <v>2</v>
      </c>
      <c r="B410" t="s">
        <v>439</v>
      </c>
      <c r="J410">
        <v>236.12731246553159</v>
      </c>
      <c r="K410">
        <v>131.760550886841</v>
      </c>
      <c r="L410">
        <v>3611.1041307255118</v>
      </c>
    </row>
    <row r="411" spans="1:12" x14ac:dyDescent="0.25">
      <c r="A411" t="s">
        <v>2</v>
      </c>
      <c r="B411" t="s">
        <v>440</v>
      </c>
      <c r="J411">
        <v>340.31844945304209</v>
      </c>
      <c r="K411">
        <v>189.56375534767389</v>
      </c>
      <c r="L411">
        <v>5234.0453953968863</v>
      </c>
    </row>
    <row r="412" spans="1:12" x14ac:dyDescent="0.25">
      <c r="A412" t="s">
        <v>2</v>
      </c>
      <c r="B412" t="s">
        <v>1057</v>
      </c>
      <c r="C412">
        <v>0.48558773395373989</v>
      </c>
      <c r="D412">
        <v>1.2228219722323359</v>
      </c>
      <c r="E412">
        <v>18.01665672541548</v>
      </c>
      <c r="F412">
        <v>18.81018887275447</v>
      </c>
      <c r="G412">
        <v>20.24242290182362</v>
      </c>
      <c r="H412">
        <v>20.875704940916489</v>
      </c>
      <c r="I412">
        <v>21.298585816088181</v>
      </c>
      <c r="J412">
        <v>21.298611133793411</v>
      </c>
      <c r="K412">
        <v>10.04325627946994</v>
      </c>
      <c r="L412">
        <v>5.8683042350872244E-4</v>
      </c>
    </row>
    <row r="413" spans="1:12" x14ac:dyDescent="0.25">
      <c r="A413" t="s">
        <v>2</v>
      </c>
      <c r="B413" t="s">
        <v>441</v>
      </c>
      <c r="C413">
        <v>64.213398796220204</v>
      </c>
      <c r="D413">
        <v>64.213398796220204</v>
      </c>
      <c r="E413">
        <v>48.160049097165157</v>
      </c>
      <c r="F413">
        <v>48.160049097165157</v>
      </c>
      <c r="G413">
        <v>48.160049097165157</v>
      </c>
      <c r="H413">
        <v>48.160049097165157</v>
      </c>
      <c r="I413">
        <v>48.160049097165157</v>
      </c>
      <c r="J413">
        <v>32.106699398110102</v>
      </c>
      <c r="K413">
        <v>8.0266748495275255</v>
      </c>
    </row>
    <row r="414" spans="1:12" x14ac:dyDescent="0.25">
      <c r="A414" t="s">
        <v>2</v>
      </c>
      <c r="B414" t="s">
        <v>442</v>
      </c>
      <c r="C414">
        <v>9.9396277394915404E-4</v>
      </c>
      <c r="D414">
        <v>6.9438598243244651E-2</v>
      </c>
      <c r="E414">
        <v>1.100640509775977</v>
      </c>
      <c r="F414">
        <v>1.169625465254885</v>
      </c>
      <c r="G414">
        <v>1.2385810218323901</v>
      </c>
      <c r="H414">
        <v>1.3075116430387761</v>
      </c>
      <c r="I414">
        <v>1.3558164955355589</v>
      </c>
      <c r="J414">
        <v>1.3558418075358409</v>
      </c>
      <c r="K414">
        <v>0.90716240229086442</v>
      </c>
      <c r="L414">
        <v>6.7424101357150298E-4</v>
      </c>
    </row>
    <row r="415" spans="1:12" x14ac:dyDescent="0.25">
      <c r="A415" t="s">
        <v>2</v>
      </c>
      <c r="B415" t="s">
        <v>443</v>
      </c>
      <c r="J415">
        <v>592.95259236559264</v>
      </c>
      <c r="K415">
        <v>785.76895463319534</v>
      </c>
      <c r="L415">
        <v>16106.21404938589</v>
      </c>
    </row>
    <row r="416" spans="1:12" x14ac:dyDescent="0.25">
      <c r="A416" t="s">
        <v>2</v>
      </c>
      <c r="B416" t="s">
        <v>444</v>
      </c>
      <c r="C416">
        <v>4.8134683968064866</v>
      </c>
      <c r="D416">
        <v>4.8134683968064866</v>
      </c>
      <c r="E416">
        <v>3.850774717445189</v>
      </c>
      <c r="F416">
        <v>3.850774717445189</v>
      </c>
      <c r="G416">
        <v>3.850774717445189</v>
      </c>
      <c r="H416">
        <v>3.850774717445189</v>
      </c>
      <c r="I416">
        <v>3.850774717445189</v>
      </c>
      <c r="J416">
        <v>2.8880810380838922</v>
      </c>
      <c r="K416">
        <v>0.99972035933673165</v>
      </c>
    </row>
    <row r="417" spans="1:12" x14ac:dyDescent="0.25">
      <c r="A417" t="s">
        <v>2</v>
      </c>
      <c r="B417" t="s">
        <v>445</v>
      </c>
      <c r="J417">
        <v>95.646973505945084</v>
      </c>
      <c r="K417">
        <v>94.322786275706633</v>
      </c>
      <c r="L417">
        <v>1990.9411339716239</v>
      </c>
    </row>
    <row r="418" spans="1:12" x14ac:dyDescent="0.25">
      <c r="A418" t="s">
        <v>2</v>
      </c>
      <c r="B418" t="s">
        <v>446</v>
      </c>
      <c r="J418">
        <v>1.0362825104370561</v>
      </c>
      <c r="K418">
        <v>2.4923905441450338</v>
      </c>
      <c r="L418">
        <v>4.0389023526610073</v>
      </c>
    </row>
    <row r="419" spans="1:12" x14ac:dyDescent="0.25">
      <c r="A419" t="s">
        <v>2</v>
      </c>
      <c r="B419" t="s">
        <v>447</v>
      </c>
      <c r="J419">
        <v>80.494208043979853</v>
      </c>
      <c r="K419">
        <v>79.569993158863966</v>
      </c>
      <c r="L419">
        <v>1649.2171675545101</v>
      </c>
    </row>
    <row r="420" spans="1:12" x14ac:dyDescent="0.25">
      <c r="A420" t="s">
        <v>2</v>
      </c>
      <c r="B420" t="s">
        <v>448</v>
      </c>
      <c r="J420">
        <v>0.81506145822953036</v>
      </c>
      <c r="K420">
        <v>1.967055422693702</v>
      </c>
      <c r="L420">
        <v>3.190154900947114</v>
      </c>
    </row>
    <row r="421" spans="1:12" x14ac:dyDescent="0.25">
      <c r="A421" t="s">
        <v>2</v>
      </c>
      <c r="B421" t="s">
        <v>449</v>
      </c>
      <c r="C421">
        <v>8.6383786168679218E-5</v>
      </c>
      <c r="D421">
        <v>1.6704417072902641E-4</v>
      </c>
      <c r="E421">
        <v>2.4056716586046709E-4</v>
      </c>
      <c r="F421">
        <v>3.0590412682387179E-4</v>
      </c>
      <c r="G421">
        <v>3.6256918654308169E-4</v>
      </c>
      <c r="H421">
        <v>4.0974507113349649E-4</v>
      </c>
      <c r="I421">
        <v>4.4660641549907389E-4</v>
      </c>
      <c r="J421">
        <v>4.719203360065298E-4</v>
      </c>
      <c r="K421">
        <v>2.2159010418729789E-4</v>
      </c>
      <c r="L421">
        <v>5.6424553081514087E-4</v>
      </c>
    </row>
    <row r="422" spans="1:12" x14ac:dyDescent="0.25">
      <c r="A422" t="s">
        <v>2</v>
      </c>
      <c r="B422" t="s">
        <v>450</v>
      </c>
      <c r="J422">
        <v>93.260523467663319</v>
      </c>
      <c r="K422">
        <v>92.001033159601576</v>
      </c>
      <c r="L422">
        <v>1936.697354901464</v>
      </c>
    </row>
    <row r="423" spans="1:12" x14ac:dyDescent="0.25">
      <c r="A423" t="s">
        <v>2</v>
      </c>
      <c r="B423" t="s">
        <v>451</v>
      </c>
      <c r="J423">
        <v>1.1312119924642181</v>
      </c>
      <c r="K423">
        <v>2.3905367826956838</v>
      </c>
      <c r="L423">
        <v>3.8998769454860689</v>
      </c>
    </row>
    <row r="424" spans="1:12" x14ac:dyDescent="0.25">
      <c r="A424" t="s">
        <v>2</v>
      </c>
      <c r="B424" t="s">
        <v>452</v>
      </c>
      <c r="J424">
        <v>794.68295627042187</v>
      </c>
      <c r="K424">
        <v>1366.7216802334101</v>
      </c>
      <c r="L424">
        <v>17435.064676151869</v>
      </c>
    </row>
    <row r="425" spans="1:12" x14ac:dyDescent="0.25">
      <c r="A425" t="s">
        <v>2</v>
      </c>
      <c r="B425" t="s">
        <v>453</v>
      </c>
      <c r="J425">
        <v>930.50343331324564</v>
      </c>
      <c r="K425">
        <v>1600.2604965008329</v>
      </c>
      <c r="L425">
        <v>20420.578453713591</v>
      </c>
    </row>
    <row r="426" spans="1:12" x14ac:dyDescent="0.25">
      <c r="A426" t="s">
        <v>2</v>
      </c>
      <c r="B426" t="s">
        <v>454</v>
      </c>
      <c r="J426">
        <v>517.67785193670147</v>
      </c>
      <c r="K426">
        <v>890.4194681710951</v>
      </c>
      <c r="L426">
        <v>11346.18294886788</v>
      </c>
    </row>
    <row r="427" spans="1:12" x14ac:dyDescent="0.25">
      <c r="A427" t="s">
        <v>2</v>
      </c>
      <c r="B427" t="s">
        <v>455</v>
      </c>
      <c r="C427">
        <v>9.8250549029001806E-4</v>
      </c>
      <c r="D427">
        <v>0.1173592858809243</v>
      </c>
      <c r="E427">
        <v>0.23458644151698871</v>
      </c>
      <c r="F427">
        <v>0.35186560877681938</v>
      </c>
      <c r="G427">
        <v>1.4920463043273859</v>
      </c>
      <c r="H427">
        <v>1.609261911472992</v>
      </c>
      <c r="I427">
        <v>1.6918160658630621</v>
      </c>
      <c r="J427">
        <v>1.6918595575997619</v>
      </c>
      <c r="K427">
        <v>1.691890696804115</v>
      </c>
      <c r="L427">
        <v>1.6927467157949621</v>
      </c>
    </row>
    <row r="428" spans="1:12" x14ac:dyDescent="0.25">
      <c r="A428" t="s">
        <v>2</v>
      </c>
      <c r="B428" t="s">
        <v>456</v>
      </c>
      <c r="C428">
        <v>8.1861707428681729</v>
      </c>
      <c r="D428">
        <v>8.1861707428681729</v>
      </c>
      <c r="E428">
        <v>8.1861707428681729</v>
      </c>
      <c r="F428">
        <v>8.1861707428681729</v>
      </c>
      <c r="G428">
        <v>7.1628994000096524</v>
      </c>
      <c r="H428">
        <v>7.1628994000096524</v>
      </c>
      <c r="I428">
        <v>7.1628994000096524</v>
      </c>
      <c r="J428">
        <v>7.1628994000096524</v>
      </c>
      <c r="K428">
        <v>4.2111551417639168</v>
      </c>
      <c r="L428">
        <v>1.0232713428585221</v>
      </c>
    </row>
    <row r="429" spans="1:12" x14ac:dyDescent="0.25">
      <c r="A429" t="s">
        <v>2</v>
      </c>
      <c r="B429" t="s">
        <v>457</v>
      </c>
      <c r="J429">
        <v>34.310264358472587</v>
      </c>
      <c r="K429">
        <v>25.177495222924922</v>
      </c>
      <c r="L429">
        <v>645.88099312834333</v>
      </c>
    </row>
    <row r="430" spans="1:12" x14ac:dyDescent="0.25">
      <c r="A430" t="s">
        <v>2</v>
      </c>
      <c r="B430" t="s">
        <v>458</v>
      </c>
      <c r="J430">
        <v>28.589252235270461</v>
      </c>
      <c r="K430">
        <v>20.988845490874461</v>
      </c>
      <c r="L430">
        <v>537.38045261450225</v>
      </c>
    </row>
    <row r="431" spans="1:12" x14ac:dyDescent="0.25">
      <c r="A431" t="s">
        <v>2</v>
      </c>
      <c r="B431" t="s">
        <v>459</v>
      </c>
      <c r="J431">
        <v>33.025605232795293</v>
      </c>
      <c r="K431">
        <v>24.23695575885289</v>
      </c>
      <c r="L431">
        <v>621.51629214978709</v>
      </c>
    </row>
    <row r="432" spans="1:12" x14ac:dyDescent="0.25">
      <c r="A432" t="s">
        <v>2</v>
      </c>
      <c r="B432" t="s">
        <v>460</v>
      </c>
      <c r="J432">
        <v>20.080839213084349</v>
      </c>
      <c r="K432">
        <v>26.639845177019311</v>
      </c>
      <c r="L432">
        <v>541.66932285774033</v>
      </c>
    </row>
    <row r="433" spans="1:12" x14ac:dyDescent="0.25">
      <c r="A433" t="s">
        <v>2</v>
      </c>
      <c r="B433" t="s">
        <v>461</v>
      </c>
      <c r="J433">
        <v>124.87721905812199</v>
      </c>
      <c r="K433">
        <v>91.475312786279275</v>
      </c>
      <c r="L433">
        <v>2363.832390858322</v>
      </c>
    </row>
    <row r="434" spans="1:12" x14ac:dyDescent="0.25">
      <c r="A434" t="s">
        <v>2</v>
      </c>
      <c r="B434" t="s">
        <v>462</v>
      </c>
      <c r="J434">
        <v>209.17830159749539</v>
      </c>
      <c r="K434">
        <v>153.18366238549771</v>
      </c>
      <c r="L434">
        <v>3963.0041272375088</v>
      </c>
    </row>
    <row r="435" spans="1:12" x14ac:dyDescent="0.25">
      <c r="A435" t="s">
        <v>2</v>
      </c>
      <c r="B435" t="s">
        <v>463</v>
      </c>
      <c r="C435">
        <v>8.8621061206019813E-2</v>
      </c>
      <c r="D435">
        <v>0.1024312419143729</v>
      </c>
      <c r="E435">
        <v>0.7421796914000609</v>
      </c>
      <c r="F435">
        <v>0.76283034512884751</v>
      </c>
      <c r="G435">
        <v>0.78373550376733125</v>
      </c>
      <c r="H435">
        <v>0.803300959157492</v>
      </c>
      <c r="I435">
        <v>0.81669038244985248</v>
      </c>
      <c r="J435">
        <v>0.81671564212389403</v>
      </c>
      <c r="K435">
        <v>0.2192682230255994</v>
      </c>
      <c r="L435">
        <v>4.594596009838592E-4</v>
      </c>
    </row>
    <row r="436" spans="1:12" x14ac:dyDescent="0.25">
      <c r="A436" t="s">
        <v>2</v>
      </c>
      <c r="B436" t="s">
        <v>464</v>
      </c>
      <c r="C436">
        <v>1.8834655427744029</v>
      </c>
      <c r="D436">
        <v>1.8834655427744029</v>
      </c>
      <c r="E436">
        <v>1.2556436951829359</v>
      </c>
      <c r="F436">
        <v>1.2556436951829359</v>
      </c>
      <c r="G436">
        <v>1.2556436951829359</v>
      </c>
      <c r="H436">
        <v>1.2556436951829359</v>
      </c>
      <c r="I436">
        <v>1.2556436951829359</v>
      </c>
      <c r="J436">
        <v>0.62782184759146775</v>
      </c>
      <c r="K436">
        <v>9.6587976552533483E-2</v>
      </c>
    </row>
    <row r="437" spans="1:12" x14ac:dyDescent="0.25">
      <c r="A437" t="s">
        <v>2</v>
      </c>
      <c r="B437" t="s">
        <v>465</v>
      </c>
      <c r="C437">
        <v>9.1140925346067517E-6</v>
      </c>
      <c r="D437">
        <v>1.8671090193883891E-5</v>
      </c>
      <c r="E437">
        <v>2.8691839453847841E-5</v>
      </c>
      <c r="F437">
        <v>3.9198102910848219E-5</v>
      </c>
      <c r="G437">
        <v>5.0212607593345319E-5</v>
      </c>
      <c r="H437">
        <v>6.1759093157506302E-5</v>
      </c>
      <c r="I437">
        <v>7.3862362445631496E-5</v>
      </c>
      <c r="J437">
        <v>8.6548335855739662E-5</v>
      </c>
      <c r="K437">
        <v>2.4245522317731959E-5</v>
      </c>
      <c r="L437">
        <v>3.8181951528869771E-4</v>
      </c>
    </row>
    <row r="438" spans="1:12" x14ac:dyDescent="0.25">
      <c r="A438" t="s">
        <v>2</v>
      </c>
      <c r="B438" t="s">
        <v>466</v>
      </c>
      <c r="J438">
        <v>175.60922572546971</v>
      </c>
      <c r="K438">
        <v>131.70507547053799</v>
      </c>
      <c r="L438">
        <v>5315.2462512317197</v>
      </c>
    </row>
    <row r="439" spans="1:12" x14ac:dyDescent="0.25">
      <c r="A439" t="s">
        <v>2</v>
      </c>
      <c r="B439" t="s">
        <v>467</v>
      </c>
      <c r="C439">
        <v>9.1047739692459584E-6</v>
      </c>
      <c r="D439">
        <v>1.864712637494623E-5</v>
      </c>
      <c r="E439">
        <v>2.8647380883174279E-5</v>
      </c>
      <c r="F439">
        <v>3.9126743722387269E-5</v>
      </c>
      <c r="G439">
        <v>5.0107360105576448E-5</v>
      </c>
      <c r="H439">
        <v>6.1612370069537926E-5</v>
      </c>
      <c r="I439">
        <v>7.366596769384264E-5</v>
      </c>
      <c r="J439">
        <v>8.6293464962463776E-5</v>
      </c>
      <c r="K439">
        <v>2.415417014396249E-5</v>
      </c>
      <c r="L439">
        <v>3.7956796925111901E-4</v>
      </c>
    </row>
    <row r="440" spans="1:12" x14ac:dyDescent="0.25">
      <c r="A440" t="s">
        <v>2</v>
      </c>
      <c r="B440" t="s">
        <v>468</v>
      </c>
      <c r="J440">
        <v>175.59974155993061</v>
      </c>
      <c r="K440">
        <v>131.69850905916761</v>
      </c>
      <c r="L440">
        <v>5315.1038566447214</v>
      </c>
    </row>
    <row r="441" spans="1:12" x14ac:dyDescent="0.25">
      <c r="A441" t="s">
        <v>2</v>
      </c>
      <c r="B441" t="s">
        <v>469</v>
      </c>
      <c r="J441">
        <v>7471.1875423781312</v>
      </c>
      <c r="K441">
        <v>2068.9016592929688</v>
      </c>
      <c r="L441">
        <v>103845.33728551189</v>
      </c>
    </row>
    <row r="442" spans="1:12" x14ac:dyDescent="0.25">
      <c r="A442" t="s">
        <v>2</v>
      </c>
      <c r="B442" t="s">
        <v>470</v>
      </c>
      <c r="H442">
        <v>1.1660064820865189E-5</v>
      </c>
      <c r="I442">
        <v>2.3901731765657699E-5</v>
      </c>
      <c r="J442">
        <v>3.6753873907865993E-5</v>
      </c>
      <c r="K442">
        <v>4.9489021231866847E-6</v>
      </c>
      <c r="L442">
        <v>1.7853248143200029E-4</v>
      </c>
    </row>
    <row r="443" spans="1:12" x14ac:dyDescent="0.25">
      <c r="A443" t="s">
        <v>2</v>
      </c>
      <c r="B443" t="s">
        <v>471</v>
      </c>
      <c r="J443">
        <v>5922.9351338663037</v>
      </c>
      <c r="K443">
        <v>1640.154845776641</v>
      </c>
      <c r="L443">
        <v>82323.725976371556</v>
      </c>
    </row>
    <row r="444" spans="1:12" x14ac:dyDescent="0.25">
      <c r="A444" t="s">
        <v>2</v>
      </c>
      <c r="B444" t="s">
        <v>472</v>
      </c>
      <c r="J444">
        <v>2087.8813283644358</v>
      </c>
      <c r="K444">
        <v>1895.1383370784499</v>
      </c>
      <c r="L444">
        <v>72539.177619137612</v>
      </c>
    </row>
    <row r="445" spans="1:12" x14ac:dyDescent="0.25">
      <c r="A445" t="s">
        <v>2</v>
      </c>
      <c r="B445" t="s">
        <v>473</v>
      </c>
      <c r="J445">
        <v>2481.7217612729651</v>
      </c>
      <c r="K445">
        <v>2252.6242667467341</v>
      </c>
      <c r="L445">
        <v>86223.198973821069</v>
      </c>
    </row>
    <row r="446" spans="1:12" x14ac:dyDescent="0.25">
      <c r="A446" t="s">
        <v>2</v>
      </c>
      <c r="B446" t="s">
        <v>474</v>
      </c>
      <c r="J446">
        <v>1742.405940862925</v>
      </c>
      <c r="K446">
        <v>1251.8333397132519</v>
      </c>
      <c r="L446">
        <v>51085.017921234023</v>
      </c>
    </row>
    <row r="447" spans="1:12" x14ac:dyDescent="0.25">
      <c r="A447" t="s">
        <v>2</v>
      </c>
      <c r="B447" t="s">
        <v>475</v>
      </c>
      <c r="J447">
        <v>2675.984788000183</v>
      </c>
      <c r="K447">
        <v>1669.3823922378331</v>
      </c>
      <c r="L447">
        <v>70539.351837762064</v>
      </c>
    </row>
    <row r="448" spans="1:12" x14ac:dyDescent="0.25">
      <c r="A448" t="s">
        <v>2</v>
      </c>
      <c r="B448" t="s">
        <v>476</v>
      </c>
      <c r="D448">
        <v>9.5929415497690516E-6</v>
      </c>
      <c r="E448">
        <v>1.9664580879266928E-5</v>
      </c>
      <c r="F448">
        <v>3.0238711821493971E-5</v>
      </c>
      <c r="G448">
        <v>4.1340299635310359E-5</v>
      </c>
      <c r="H448">
        <v>5.299553744041253E-5</v>
      </c>
      <c r="I448">
        <v>6.5231905243813367E-5</v>
      </c>
      <c r="J448">
        <v>7.8078231674020226E-5</v>
      </c>
      <c r="K448">
        <v>1.6745225384066641E-5</v>
      </c>
      <c r="L448">
        <v>3.2514761831600779E-4</v>
      </c>
    </row>
    <row r="449" spans="1:12" x14ac:dyDescent="0.25">
      <c r="A449" t="s">
        <v>2</v>
      </c>
      <c r="B449" t="s">
        <v>477</v>
      </c>
      <c r="K449">
        <v>490.60316743051902</v>
      </c>
      <c r="L449">
        <v>45349.489887835043</v>
      </c>
    </row>
    <row r="450" spans="1:12" x14ac:dyDescent="0.25">
      <c r="A450" t="s">
        <v>2</v>
      </c>
      <c r="B450" t="s">
        <v>478</v>
      </c>
      <c r="K450">
        <v>5.1914464604596392E-7</v>
      </c>
      <c r="L450">
        <v>4.7986179150154473E-5</v>
      </c>
    </row>
    <row r="451" spans="1:12" x14ac:dyDescent="0.25">
      <c r="A451" t="s">
        <v>2</v>
      </c>
      <c r="B451" t="s">
        <v>479</v>
      </c>
      <c r="K451">
        <v>266.99799117066169</v>
      </c>
      <c r="L451">
        <v>24677.75833993476</v>
      </c>
    </row>
    <row r="452" spans="1:12" x14ac:dyDescent="0.25">
      <c r="A452" t="s">
        <v>2</v>
      </c>
      <c r="B452" t="s">
        <v>480</v>
      </c>
      <c r="K452">
        <v>5.1914464603633739E-7</v>
      </c>
      <c r="L452">
        <v>4.7986179163271043E-5</v>
      </c>
    </row>
    <row r="453" spans="1:12" x14ac:dyDescent="0.25">
      <c r="A453" t="s">
        <v>2</v>
      </c>
      <c r="B453" t="s">
        <v>481</v>
      </c>
      <c r="J453">
        <v>1230.493446378837</v>
      </c>
      <c r="K453">
        <v>922.85235563668698</v>
      </c>
      <c r="L453">
        <v>37242.268071087849</v>
      </c>
    </row>
    <row r="454" spans="1:12" x14ac:dyDescent="0.25">
      <c r="A454" t="s">
        <v>2</v>
      </c>
      <c r="B454" t="s">
        <v>482</v>
      </c>
      <c r="J454">
        <v>1822.537514674701</v>
      </c>
      <c r="K454">
        <v>1366.8853987223929</v>
      </c>
      <c r="L454">
        <v>55163.55675278815</v>
      </c>
    </row>
    <row r="455" spans="1:12" x14ac:dyDescent="0.25">
      <c r="A455" t="s">
        <v>2</v>
      </c>
      <c r="B455" t="s">
        <v>483</v>
      </c>
      <c r="C455">
        <v>9.1354263822221234E-6</v>
      </c>
      <c r="D455">
        <v>1.872672636877064E-5</v>
      </c>
      <c r="E455">
        <v>2.8796562124283251E-5</v>
      </c>
      <c r="F455">
        <v>3.9368712003643503E-5</v>
      </c>
      <c r="G455">
        <v>5.0468124384110127E-5</v>
      </c>
      <c r="H455">
        <v>6.2120973983494193E-5</v>
      </c>
      <c r="I455">
        <v>7.4354720762592161E-5</v>
      </c>
      <c r="J455">
        <v>8.7198171523272962E-5</v>
      </c>
      <c r="K455">
        <v>2.448638560090814E-5</v>
      </c>
      <c r="L455">
        <v>3.8832691617734908E-4</v>
      </c>
    </row>
    <row r="456" spans="1:12" x14ac:dyDescent="0.25">
      <c r="A456" t="s">
        <v>2</v>
      </c>
      <c r="B456" t="s">
        <v>484</v>
      </c>
      <c r="J456">
        <v>1957.596146823028</v>
      </c>
      <c r="K456">
        <v>1468.1793716124339</v>
      </c>
      <c r="L456">
        <v>59251.808144978058</v>
      </c>
    </row>
    <row r="457" spans="1:12" x14ac:dyDescent="0.25">
      <c r="A457" t="s">
        <v>2</v>
      </c>
      <c r="B457" t="s">
        <v>485</v>
      </c>
      <c r="J457">
        <v>44.159424461287898</v>
      </c>
      <c r="K457">
        <v>60.972912561324499</v>
      </c>
      <c r="L457">
        <v>2023.350066778127</v>
      </c>
    </row>
    <row r="458" spans="1:12" x14ac:dyDescent="0.25">
      <c r="A458" t="s">
        <v>2</v>
      </c>
      <c r="B458" t="s">
        <v>486</v>
      </c>
      <c r="J458">
        <v>38.342051381847646</v>
      </c>
      <c r="K458">
        <v>52.940463155101142</v>
      </c>
      <c r="L458">
        <v>1756.770703991735</v>
      </c>
    </row>
    <row r="459" spans="1:12" x14ac:dyDescent="0.25">
      <c r="A459" t="s">
        <v>2</v>
      </c>
      <c r="B459" t="s">
        <v>487</v>
      </c>
      <c r="J459">
        <v>47.684338685660371</v>
      </c>
      <c r="K459">
        <v>65.840005490756909</v>
      </c>
      <c r="L459">
        <v>2184.8782323236101</v>
      </c>
    </row>
    <row r="460" spans="1:12" x14ac:dyDescent="0.25">
      <c r="A460" t="s">
        <v>2</v>
      </c>
      <c r="B460" t="s">
        <v>488</v>
      </c>
      <c r="J460">
        <v>118.36549552693759</v>
      </c>
      <c r="K460">
        <v>88.772536939038361</v>
      </c>
      <c r="L460">
        <v>3582.53998830505</v>
      </c>
    </row>
    <row r="461" spans="1:12" x14ac:dyDescent="0.25">
      <c r="A461" t="s">
        <v>2</v>
      </c>
      <c r="B461" t="s">
        <v>489</v>
      </c>
      <c r="J461">
        <v>109.9505451863733</v>
      </c>
      <c r="K461">
        <v>82.461324362191718</v>
      </c>
      <c r="L461">
        <v>3327.8177785062662</v>
      </c>
    </row>
    <row r="462" spans="1:12" x14ac:dyDescent="0.25">
      <c r="A462" t="s">
        <v>2</v>
      </c>
      <c r="B462" t="s">
        <v>490</v>
      </c>
      <c r="J462">
        <v>125.7623639223612</v>
      </c>
      <c r="K462">
        <v>94.320188100426577</v>
      </c>
      <c r="L462">
        <v>3806.4446431674119</v>
      </c>
    </row>
    <row r="463" spans="1:12" x14ac:dyDescent="0.25">
      <c r="A463" t="s">
        <v>2</v>
      </c>
      <c r="B463" t="s">
        <v>491</v>
      </c>
      <c r="J463">
        <v>150.08334723118489</v>
      </c>
      <c r="K463">
        <v>112.5609252173131</v>
      </c>
      <c r="L463">
        <v>4542.6456760192495</v>
      </c>
    </row>
    <row r="464" spans="1:12" x14ac:dyDescent="0.25">
      <c r="A464" t="s">
        <v>2</v>
      </c>
      <c r="B464" t="s">
        <v>492</v>
      </c>
      <c r="J464">
        <v>119.19286175321641</v>
      </c>
      <c r="K464">
        <v>89.393061578200502</v>
      </c>
      <c r="L464">
        <v>3607.584622645767</v>
      </c>
    </row>
    <row r="465" spans="1:12" x14ac:dyDescent="0.25">
      <c r="A465" t="s">
        <v>2</v>
      </c>
      <c r="B465" t="s">
        <v>493</v>
      </c>
      <c r="J465">
        <v>172.8077301782142</v>
      </c>
      <c r="K465">
        <v>129.6042121902513</v>
      </c>
      <c r="L465">
        <v>5230.5172125124454</v>
      </c>
    </row>
    <row r="466" spans="1:12" x14ac:dyDescent="0.25">
      <c r="A466" t="s">
        <v>2</v>
      </c>
      <c r="B466" t="s">
        <v>1058</v>
      </c>
      <c r="C466">
        <v>9.0441667198114404E-6</v>
      </c>
      <c r="D466">
        <v>1.852761234689789E-5</v>
      </c>
      <c r="E466">
        <v>2.847102279195757E-5</v>
      </c>
      <c r="F466">
        <v>3.8896026406309873E-5</v>
      </c>
      <c r="G466">
        <v>4.9825238550919908E-5</v>
      </c>
      <c r="H466">
        <v>6.1282308882764378E-5</v>
      </c>
      <c r="I466">
        <v>7.3291971456419444E-5</v>
      </c>
      <c r="J466">
        <v>8.5880097878784434E-5</v>
      </c>
      <c r="K466">
        <v>5.4542658522775718E-5</v>
      </c>
      <c r="L466">
        <v>5.7285038457444669E-4</v>
      </c>
    </row>
    <row r="467" spans="1:12" x14ac:dyDescent="0.25">
      <c r="A467" t="s">
        <v>2</v>
      </c>
      <c r="B467" t="s">
        <v>494</v>
      </c>
      <c r="C467">
        <v>8.9669489501573097E-6</v>
      </c>
      <c r="D467">
        <v>1.8365541701566651E-5</v>
      </c>
      <c r="E467">
        <v>2.8215938479425621E-5</v>
      </c>
      <c r="F467">
        <v>3.8539230926801212E-5</v>
      </c>
      <c r="G467">
        <v>4.9357489515941347E-5</v>
      </c>
      <c r="H467">
        <v>6.0693813927130633E-5</v>
      </c>
      <c r="I467">
        <v>7.2572386537660748E-5</v>
      </c>
      <c r="J467">
        <v>8.5018529150035575E-5</v>
      </c>
      <c r="K467">
        <v>7.2831602759749944E-5</v>
      </c>
      <c r="L467">
        <v>6.5319968000404692E-4</v>
      </c>
    </row>
    <row r="468" spans="1:12" x14ac:dyDescent="0.25">
      <c r="A468" t="s">
        <v>2</v>
      </c>
      <c r="B468" t="s">
        <v>495</v>
      </c>
      <c r="J468">
        <v>304.57062073383742</v>
      </c>
      <c r="K468">
        <v>540.61217324999495</v>
      </c>
      <c r="L468">
        <v>16104.60666542133</v>
      </c>
    </row>
    <row r="469" spans="1:12" x14ac:dyDescent="0.25">
      <c r="A469" t="s">
        <v>2</v>
      </c>
      <c r="B469" t="s">
        <v>496</v>
      </c>
      <c r="J469">
        <v>44.895838674703569</v>
      </c>
      <c r="K469">
        <v>58.447457414445353</v>
      </c>
      <c r="L469">
        <v>1983.2737931018819</v>
      </c>
    </row>
    <row r="470" spans="1:12" x14ac:dyDescent="0.25">
      <c r="A470" t="s">
        <v>2</v>
      </c>
      <c r="B470" t="s">
        <v>497</v>
      </c>
      <c r="J470">
        <v>8.5070065732630162E-3</v>
      </c>
      <c r="K470">
        <v>8.9618002130307309E-2</v>
      </c>
      <c r="L470">
        <v>0.29027779887852728</v>
      </c>
    </row>
    <row r="471" spans="1:12" x14ac:dyDescent="0.25">
      <c r="A471" t="s">
        <v>2</v>
      </c>
      <c r="B471" t="s">
        <v>498</v>
      </c>
      <c r="J471">
        <v>37.163998489596011</v>
      </c>
      <c r="K471">
        <v>48.381197318858291</v>
      </c>
      <c r="L471">
        <v>1641.5591425357891</v>
      </c>
    </row>
    <row r="472" spans="1:12" x14ac:dyDescent="0.25">
      <c r="A472" t="s">
        <v>2</v>
      </c>
      <c r="B472" t="s">
        <v>499</v>
      </c>
      <c r="J472">
        <v>6.6897007876709326E-3</v>
      </c>
      <c r="K472">
        <v>0.1106900406048716</v>
      </c>
      <c r="L472">
        <v>0.26981541602598103</v>
      </c>
    </row>
    <row r="473" spans="1:12" x14ac:dyDescent="0.25">
      <c r="A473" t="s">
        <v>2</v>
      </c>
      <c r="B473" t="s">
        <v>500</v>
      </c>
      <c r="C473">
        <v>9.0254820466418127E-6</v>
      </c>
      <c r="D473">
        <v>1.8485941440396201E-5</v>
      </c>
      <c r="E473">
        <v>2.8401635140372809E-5</v>
      </c>
      <c r="F473">
        <v>3.8793742596318069E-5</v>
      </c>
      <c r="G473">
        <v>4.9684412103525723E-5</v>
      </c>
      <c r="H473">
        <v>6.1096810073500642E-5</v>
      </c>
      <c r="I473">
        <v>7.3055173545399918E-5</v>
      </c>
      <c r="J473">
        <v>8.5584866101711142E-5</v>
      </c>
      <c r="K473">
        <v>5.053782200290599E-5</v>
      </c>
      <c r="L473">
        <v>5.4846021180354559E-4</v>
      </c>
    </row>
    <row r="474" spans="1:12" x14ac:dyDescent="0.25">
      <c r="A474" t="s">
        <v>2</v>
      </c>
      <c r="B474" t="s">
        <v>501</v>
      </c>
      <c r="J474">
        <v>43.668321480547718</v>
      </c>
      <c r="K474">
        <v>56.849324568565123</v>
      </c>
      <c r="L474">
        <v>1929.0228570233301</v>
      </c>
    </row>
    <row r="475" spans="1:12" x14ac:dyDescent="0.25">
      <c r="A475" t="s">
        <v>2</v>
      </c>
      <c r="B475" t="s">
        <v>502</v>
      </c>
      <c r="J475">
        <v>1.760858429371422E-2</v>
      </c>
      <c r="K475">
        <v>9.8108849137921603E-2</v>
      </c>
      <c r="L475">
        <v>0.29389033470828457</v>
      </c>
    </row>
    <row r="476" spans="1:12" x14ac:dyDescent="0.25">
      <c r="A476" t="s">
        <v>2</v>
      </c>
      <c r="B476" t="s">
        <v>503</v>
      </c>
      <c r="J476">
        <v>534.15956531933534</v>
      </c>
      <c r="K476">
        <v>1104.78799767804</v>
      </c>
      <c r="L476">
        <v>17171.52382693053</v>
      </c>
    </row>
    <row r="477" spans="1:12" x14ac:dyDescent="0.25">
      <c r="A477" t="s">
        <v>2</v>
      </c>
      <c r="B477" t="s">
        <v>504</v>
      </c>
      <c r="J477">
        <v>625.62932794926519</v>
      </c>
      <c r="K477">
        <v>1293.9741596744741</v>
      </c>
      <c r="L477">
        <v>20112.684851694139</v>
      </c>
    </row>
    <row r="478" spans="1:12" x14ac:dyDescent="0.25">
      <c r="A478" t="s">
        <v>2</v>
      </c>
      <c r="B478" t="s">
        <v>505</v>
      </c>
      <c r="J478">
        <v>347.60938729204122</v>
      </c>
      <c r="K478">
        <v>718.94779575717735</v>
      </c>
      <c r="L478">
        <v>11173.10447142842</v>
      </c>
    </row>
    <row r="479" spans="1:12" x14ac:dyDescent="0.25">
      <c r="A479" t="s">
        <v>2</v>
      </c>
      <c r="B479" t="s">
        <v>506</v>
      </c>
      <c r="C479">
        <v>1.8384625501271749E-5</v>
      </c>
      <c r="D479">
        <v>3.7886143558396273E-5</v>
      </c>
      <c r="E479">
        <v>5.858618454430134E-5</v>
      </c>
      <c r="F479">
        <v>8.0574180076963789E-5</v>
      </c>
      <c r="G479">
        <v>1.039483624670796E-4</v>
      </c>
      <c r="H479">
        <v>1.28816929891856E-4</v>
      </c>
      <c r="I479">
        <v>1.5529941132998059E-4</v>
      </c>
      <c r="J479">
        <v>1.835282736992104E-4</v>
      </c>
      <c r="K479">
        <v>2.1365082449765791E-4</v>
      </c>
      <c r="L479">
        <v>1.0390846211243839E-3</v>
      </c>
    </row>
    <row r="480" spans="1:12" x14ac:dyDescent="0.25">
      <c r="A480" t="s">
        <v>2</v>
      </c>
      <c r="B480" t="s">
        <v>507</v>
      </c>
      <c r="J480">
        <v>17.533558121427539</v>
      </c>
      <c r="K480">
        <v>17.297402489835111</v>
      </c>
      <c r="L480">
        <v>645.62334508220476</v>
      </c>
    </row>
    <row r="481" spans="1:12" x14ac:dyDescent="0.25">
      <c r="A481" t="s">
        <v>2</v>
      </c>
      <c r="B481" t="s">
        <v>508</v>
      </c>
      <c r="J481">
        <v>14.587099217731479</v>
      </c>
      <c r="K481">
        <v>14.39060747289453</v>
      </c>
      <c r="L481">
        <v>537.12288949543017</v>
      </c>
    </row>
    <row r="482" spans="1:12" x14ac:dyDescent="0.25">
      <c r="A482" t="s">
        <v>2</v>
      </c>
      <c r="B482" t="s">
        <v>509</v>
      </c>
      <c r="J482">
        <v>16.87190614189397</v>
      </c>
      <c r="K482">
        <v>16.644657367153108</v>
      </c>
      <c r="L482">
        <v>621.25866059548287</v>
      </c>
    </row>
    <row r="483" spans="1:12" x14ac:dyDescent="0.25">
      <c r="A483" t="s">
        <v>2</v>
      </c>
      <c r="B483" t="s">
        <v>510</v>
      </c>
      <c r="J483">
        <v>10.23938677748777</v>
      </c>
      <c r="K483">
        <v>18.17482128590699</v>
      </c>
      <c r="L483">
        <v>541.41081041072607</v>
      </c>
    </row>
    <row r="484" spans="1:12" x14ac:dyDescent="0.25">
      <c r="A484" t="s">
        <v>2</v>
      </c>
      <c r="B484" t="s">
        <v>511</v>
      </c>
      <c r="J484">
        <v>64.186561160538645</v>
      </c>
      <c r="K484">
        <v>63.322384273289259</v>
      </c>
      <c r="L484">
        <v>2363.574411332364</v>
      </c>
    </row>
    <row r="485" spans="1:12" x14ac:dyDescent="0.25">
      <c r="A485" t="s">
        <v>2</v>
      </c>
      <c r="B485" t="s">
        <v>512</v>
      </c>
      <c r="J485">
        <v>107.6139684963004</v>
      </c>
      <c r="K485">
        <v>106.1651918856558</v>
      </c>
      <c r="L485">
        <v>3962.7460902684811</v>
      </c>
    </row>
    <row r="486" spans="1:12" x14ac:dyDescent="0.25">
      <c r="A486" t="s">
        <v>2</v>
      </c>
      <c r="B486" t="s">
        <v>513</v>
      </c>
      <c r="C486">
        <v>8.7454938161340734E-6</v>
      </c>
      <c r="D486">
        <v>1.7870998102882909E-5</v>
      </c>
      <c r="E486">
        <v>2.739814270808141E-5</v>
      </c>
      <c r="F486">
        <v>3.7349281192311227E-5</v>
      </c>
      <c r="G486">
        <v>4.7747520409273782E-5</v>
      </c>
      <c r="H486">
        <v>5.8616731593030401E-5</v>
      </c>
      <c r="I486">
        <v>6.9981556408366368E-5</v>
      </c>
      <c r="J486">
        <v>8.1867416329000579E-5</v>
      </c>
      <c r="K486">
        <v>3.3704990490246098E-5</v>
      </c>
      <c r="L486">
        <v>4.3143456063210559E-4</v>
      </c>
    </row>
    <row r="487" spans="1:12" x14ac:dyDescent="0.25">
      <c r="A487" t="s">
        <v>2</v>
      </c>
      <c r="B487" t="s">
        <v>514</v>
      </c>
      <c r="C487">
        <v>9.6427965662196195E-4</v>
      </c>
      <c r="D487">
        <v>7.1048697821564366E-2</v>
      </c>
      <c r="E487">
        <v>0.14212602069828531</v>
      </c>
      <c r="F487">
        <v>0.21294022213669461</v>
      </c>
      <c r="G487">
        <v>16.66486368802272</v>
      </c>
      <c r="H487">
        <v>16.735652067395321</v>
      </c>
      <c r="I487">
        <v>16.827686759659301</v>
      </c>
      <c r="J487">
        <v>16.827712080765419</v>
      </c>
      <c r="K487">
        <v>3.8767023838625621</v>
      </c>
      <c r="L487">
        <v>3.886261139282595E-4</v>
      </c>
    </row>
    <row r="488" spans="1:12" x14ac:dyDescent="0.25">
      <c r="A488" t="s">
        <v>2</v>
      </c>
      <c r="B488" t="s">
        <v>515</v>
      </c>
      <c r="J488">
        <v>352.7870678733309</v>
      </c>
      <c r="K488">
        <v>198.46947615500869</v>
      </c>
      <c r="L488">
        <v>5322.0264929718714</v>
      </c>
    </row>
    <row r="489" spans="1:12" x14ac:dyDescent="0.25">
      <c r="A489" t="s">
        <v>2</v>
      </c>
      <c r="B489" t="s">
        <v>516</v>
      </c>
      <c r="C489">
        <v>32.763801580598127</v>
      </c>
      <c r="D489">
        <v>32.763801580598127</v>
      </c>
      <c r="E489">
        <v>32.763801580598127</v>
      </c>
      <c r="F489">
        <v>32.763801580598127</v>
      </c>
      <c r="G489">
        <v>16.38190079029906</v>
      </c>
      <c r="H489">
        <v>16.38190079029906</v>
      </c>
      <c r="I489">
        <v>16.38190079029906</v>
      </c>
      <c r="J489">
        <v>16.38190079029906</v>
      </c>
      <c r="K489">
        <v>0.63007310731919475</v>
      </c>
    </row>
    <row r="490" spans="1:12" x14ac:dyDescent="0.25">
      <c r="A490" t="s">
        <v>2</v>
      </c>
      <c r="B490" t="s">
        <v>517</v>
      </c>
      <c r="C490">
        <v>7.630976776646346E-4</v>
      </c>
      <c r="D490">
        <v>1.305866384641049E-2</v>
      </c>
      <c r="E490">
        <v>2.588746288810409E-2</v>
      </c>
      <c r="F490">
        <v>3.8865400821424312E-2</v>
      </c>
      <c r="G490">
        <v>2.9782985918831311</v>
      </c>
      <c r="H490">
        <v>2.9910749157820948</v>
      </c>
      <c r="I490">
        <v>3.0071121324205499</v>
      </c>
      <c r="J490">
        <v>3.007137452376488</v>
      </c>
      <c r="K490">
        <v>0.69266583820875549</v>
      </c>
      <c r="L490">
        <v>3.8850838633920322E-4</v>
      </c>
    </row>
    <row r="491" spans="1:12" x14ac:dyDescent="0.25">
      <c r="A491" t="s">
        <v>2</v>
      </c>
      <c r="B491" t="s">
        <v>518</v>
      </c>
      <c r="J491">
        <v>346.56409355721581</v>
      </c>
      <c r="K491">
        <v>193.4372936816284</v>
      </c>
      <c r="L491">
        <v>5320.3594344411304</v>
      </c>
    </row>
    <row r="492" spans="1:12" x14ac:dyDescent="0.25">
      <c r="A492" t="s">
        <v>2</v>
      </c>
      <c r="B492" t="s">
        <v>519</v>
      </c>
      <c r="C492">
        <v>5.8547852242380261</v>
      </c>
      <c r="D492">
        <v>5.8547852242380261</v>
      </c>
      <c r="E492">
        <v>5.8547852242380261</v>
      </c>
      <c r="F492">
        <v>5.8547852242380261</v>
      </c>
      <c r="G492">
        <v>2.927392612119013</v>
      </c>
      <c r="H492">
        <v>2.927392612119013</v>
      </c>
      <c r="I492">
        <v>2.927392612119013</v>
      </c>
      <c r="J492">
        <v>2.927392612119013</v>
      </c>
      <c r="K492">
        <v>0.112592023543039</v>
      </c>
    </row>
    <row r="493" spans="1:12" x14ac:dyDescent="0.25">
      <c r="A493" t="s">
        <v>2</v>
      </c>
      <c r="B493" t="s">
        <v>520</v>
      </c>
      <c r="J493">
        <v>14718.56324174809</v>
      </c>
      <c r="K493">
        <v>2944.490028914508</v>
      </c>
      <c r="L493">
        <v>103910.54751726281</v>
      </c>
    </row>
    <row r="494" spans="1:12" x14ac:dyDescent="0.25">
      <c r="A494" t="s">
        <v>2</v>
      </c>
      <c r="B494" t="s">
        <v>521</v>
      </c>
      <c r="C494">
        <v>3.9060745703821577E-5</v>
      </c>
      <c r="D494">
        <v>8.1167575736466034E-5</v>
      </c>
      <c r="E494">
        <v>1.2578654965325899E-4</v>
      </c>
      <c r="F494">
        <v>46.145788961354292</v>
      </c>
      <c r="G494">
        <v>46.384185846115379</v>
      </c>
      <c r="H494">
        <v>46.582849517815227</v>
      </c>
      <c r="I494">
        <v>46.792387554172173</v>
      </c>
      <c r="J494">
        <v>0.646749702755959</v>
      </c>
      <c r="K494">
        <v>2.376927141744618E-2</v>
      </c>
      <c r="L494">
        <v>1.7870244429930829E-4</v>
      </c>
    </row>
    <row r="495" spans="1:12" x14ac:dyDescent="0.25">
      <c r="A495" t="s">
        <v>2</v>
      </c>
      <c r="B495" t="s">
        <v>522</v>
      </c>
      <c r="J495">
        <v>11709.84626201386</v>
      </c>
      <c r="K495">
        <v>2346.208463008104</v>
      </c>
      <c r="L495">
        <v>82388.911727934144</v>
      </c>
    </row>
    <row r="496" spans="1:12" x14ac:dyDescent="0.25">
      <c r="A496" t="s">
        <v>2</v>
      </c>
      <c r="B496" t="s">
        <v>523</v>
      </c>
      <c r="C496">
        <v>45.931659049448712</v>
      </c>
      <c r="D496">
        <v>45.931659049448712</v>
      </c>
      <c r="E496">
        <v>45.931659049448712</v>
      </c>
    </row>
    <row r="497" spans="1:12" x14ac:dyDescent="0.25">
      <c r="A497" t="s">
        <v>2</v>
      </c>
      <c r="B497" t="s">
        <v>524</v>
      </c>
      <c r="J497">
        <v>4135.0130060955307</v>
      </c>
      <c r="K497">
        <v>2799.7538434676489</v>
      </c>
      <c r="L497">
        <v>72604.227008368267</v>
      </c>
    </row>
    <row r="498" spans="1:12" x14ac:dyDescent="0.25">
      <c r="A498" t="s">
        <v>2</v>
      </c>
      <c r="B498" t="s">
        <v>525</v>
      </c>
      <c r="J498">
        <v>4900.4098641200871</v>
      </c>
      <c r="K498">
        <v>3315.197421479962</v>
      </c>
      <c r="L498">
        <v>86288.300876072492</v>
      </c>
    </row>
    <row r="499" spans="1:12" x14ac:dyDescent="0.25">
      <c r="A499" t="s">
        <v>2</v>
      </c>
      <c r="B499" t="s">
        <v>526</v>
      </c>
      <c r="J499">
        <v>3475.554238741589</v>
      </c>
      <c r="K499">
        <v>1861.471231548378</v>
      </c>
      <c r="L499">
        <v>51150.015753537467</v>
      </c>
    </row>
    <row r="500" spans="1:12" x14ac:dyDescent="0.25">
      <c r="A500" t="s">
        <v>2</v>
      </c>
      <c r="B500" t="s">
        <v>527</v>
      </c>
      <c r="J500">
        <v>5300.3339365153606</v>
      </c>
      <c r="K500">
        <v>2454.347963799165</v>
      </c>
      <c r="L500">
        <v>70604.450713917642</v>
      </c>
    </row>
    <row r="501" spans="1:12" x14ac:dyDescent="0.25">
      <c r="A501" t="s">
        <v>2</v>
      </c>
      <c r="B501" t="s">
        <v>528</v>
      </c>
      <c r="C501">
        <v>1.123878438098073E-3</v>
      </c>
      <c r="D501">
        <v>1.095637798852803</v>
      </c>
      <c r="E501">
        <v>169.39205141638561</v>
      </c>
      <c r="F501">
        <v>169.79215431813961</v>
      </c>
      <c r="G501">
        <v>171.15887570017941</v>
      </c>
      <c r="H501">
        <v>171.5942628468901</v>
      </c>
      <c r="I501">
        <v>172.25867210713389</v>
      </c>
      <c r="J501">
        <v>172.25869743048989</v>
      </c>
      <c r="K501">
        <v>13.481469690086829</v>
      </c>
      <c r="L501">
        <v>3.2570447000590519E-4</v>
      </c>
    </row>
    <row r="502" spans="1:12" x14ac:dyDescent="0.25">
      <c r="A502" t="s">
        <v>2</v>
      </c>
      <c r="B502" t="s">
        <v>529</v>
      </c>
      <c r="C502">
        <v>335.98775269843469</v>
      </c>
      <c r="D502">
        <v>335.98775269843469</v>
      </c>
      <c r="E502">
        <v>167.9938763492174</v>
      </c>
      <c r="F502">
        <v>167.9938763492174</v>
      </c>
      <c r="G502">
        <v>167.9938763492174</v>
      </c>
      <c r="H502">
        <v>167.9938763492174</v>
      </c>
      <c r="I502">
        <v>167.9938763492174</v>
      </c>
    </row>
    <row r="503" spans="1:12" x14ac:dyDescent="0.25">
      <c r="A503" t="s">
        <v>2</v>
      </c>
      <c r="B503" t="s">
        <v>530</v>
      </c>
      <c r="J503">
        <v>12214.85271919536</v>
      </c>
      <c r="K503">
        <v>525.53392326028745</v>
      </c>
      <c r="L503">
        <v>45415.753660935137</v>
      </c>
    </row>
    <row r="504" spans="1:12" x14ac:dyDescent="0.25">
      <c r="A504" t="s">
        <v>2</v>
      </c>
      <c r="B504" t="s">
        <v>531</v>
      </c>
      <c r="C504">
        <v>9.1942901693970607E-6</v>
      </c>
      <c r="D504">
        <v>98.62702677287956</v>
      </c>
      <c r="E504">
        <v>98.839540252217759</v>
      </c>
      <c r="F504">
        <v>99.052051817583802</v>
      </c>
      <c r="G504">
        <v>99.355509555862838</v>
      </c>
      <c r="H504">
        <v>99.568021282533223</v>
      </c>
      <c r="I504">
        <v>99.84938675305996</v>
      </c>
      <c r="J504">
        <v>1.2856501911429129E-5</v>
      </c>
      <c r="K504">
        <v>5.192072241356214E-7</v>
      </c>
      <c r="L504">
        <v>4.7998604677459237E-5</v>
      </c>
    </row>
    <row r="505" spans="1:12" x14ac:dyDescent="0.25">
      <c r="A505" t="s">
        <v>2</v>
      </c>
      <c r="B505" t="s">
        <v>532</v>
      </c>
      <c r="C505">
        <v>98.596406000195401</v>
      </c>
    </row>
    <row r="506" spans="1:12" x14ac:dyDescent="0.25">
      <c r="A506" t="s">
        <v>2</v>
      </c>
      <c r="B506" t="s">
        <v>533</v>
      </c>
      <c r="J506">
        <v>6677.8492715158227</v>
      </c>
      <c r="K506">
        <v>296.48549629976668</v>
      </c>
      <c r="L506">
        <v>24744.114038352029</v>
      </c>
    </row>
    <row r="507" spans="1:12" x14ac:dyDescent="0.25">
      <c r="A507" t="s">
        <v>2</v>
      </c>
      <c r="B507" t="s">
        <v>534</v>
      </c>
      <c r="C507">
        <v>9.1942902569737063E-6</v>
      </c>
      <c r="D507">
        <v>316.76933304382169</v>
      </c>
      <c r="E507">
        <v>317.45188125286421</v>
      </c>
      <c r="F507">
        <v>318.13442335296412</v>
      </c>
      <c r="G507">
        <v>319.10906550079272</v>
      </c>
      <c r="H507">
        <v>319.79160792612248</v>
      </c>
      <c r="I507">
        <v>320.68963653262199</v>
      </c>
      <c r="J507">
        <v>1.285650192152575E-5</v>
      </c>
      <c r="K507">
        <v>5.1920722415289558E-7</v>
      </c>
      <c r="L507">
        <v>4.7998604691056752E-5</v>
      </c>
    </row>
    <row r="508" spans="1:12" x14ac:dyDescent="0.25">
      <c r="A508" t="s">
        <v>2</v>
      </c>
      <c r="B508" t="s">
        <v>535</v>
      </c>
      <c r="C508">
        <v>316.67099650824213</v>
      </c>
    </row>
    <row r="509" spans="1:12" x14ac:dyDescent="0.25">
      <c r="A509" t="s">
        <v>2</v>
      </c>
      <c r="B509" t="s">
        <v>536</v>
      </c>
      <c r="J509">
        <v>2476.4474270867622</v>
      </c>
      <c r="K509">
        <v>1388.483164563107</v>
      </c>
      <c r="L509">
        <v>37307.302647224788</v>
      </c>
    </row>
    <row r="510" spans="1:12" x14ac:dyDescent="0.25">
      <c r="A510" t="s">
        <v>2</v>
      </c>
      <c r="B510" t="s">
        <v>537</v>
      </c>
      <c r="J510">
        <v>3628.9081931515711</v>
      </c>
      <c r="K510">
        <v>2029.0128516690361</v>
      </c>
      <c r="L510">
        <v>55228.51604129521</v>
      </c>
    </row>
    <row r="511" spans="1:12" x14ac:dyDescent="0.25">
      <c r="A511" t="s">
        <v>2</v>
      </c>
      <c r="B511" t="s">
        <v>538</v>
      </c>
      <c r="C511">
        <v>1.476136668601393</v>
      </c>
      <c r="D511">
        <v>1.476136668601393</v>
      </c>
      <c r="E511">
        <v>1.476136668601393</v>
      </c>
      <c r="F511">
        <v>1.476136668601393</v>
      </c>
      <c r="G511">
        <v>0.73806833430069629</v>
      </c>
      <c r="H511">
        <v>0.73806833430069629</v>
      </c>
      <c r="I511">
        <v>0.73806833430069629</v>
      </c>
      <c r="J511">
        <v>0.73806833430069629</v>
      </c>
      <c r="K511">
        <v>2.838724362694986E-2</v>
      </c>
    </row>
    <row r="512" spans="1:12" x14ac:dyDescent="0.25">
      <c r="A512" t="s">
        <v>2</v>
      </c>
      <c r="B512" t="s">
        <v>539</v>
      </c>
      <c r="C512">
        <v>1.240727831602446E-3</v>
      </c>
      <c r="D512">
        <v>0.50072703708885058</v>
      </c>
      <c r="E512">
        <v>1.027759740086454</v>
      </c>
      <c r="F512">
        <v>1.2435832703268319</v>
      </c>
      <c r="G512">
        <v>1.5613201611533991</v>
      </c>
      <c r="H512">
        <v>1.7572125750620611</v>
      </c>
      <c r="I512">
        <v>1.9646971150572099</v>
      </c>
      <c r="J512">
        <v>1.964722438396886</v>
      </c>
      <c r="K512">
        <v>0.37023447355517441</v>
      </c>
      <c r="L512">
        <v>3.8911720732891388E-4</v>
      </c>
    </row>
    <row r="513" spans="1:12" x14ac:dyDescent="0.25">
      <c r="A513" t="s">
        <v>2</v>
      </c>
      <c r="B513" t="s">
        <v>540</v>
      </c>
      <c r="J513">
        <v>3891.6770097558278</v>
      </c>
      <c r="K513">
        <v>2174.9411973922179</v>
      </c>
      <c r="L513">
        <v>59316.81782841387</v>
      </c>
    </row>
    <row r="514" spans="1:12" x14ac:dyDescent="0.25">
      <c r="A514" t="s">
        <v>2</v>
      </c>
      <c r="B514" t="s">
        <v>541</v>
      </c>
      <c r="C514">
        <v>1.476136668601391</v>
      </c>
      <c r="D514">
        <v>1.476136668601391</v>
      </c>
      <c r="E514">
        <v>1.476136668601391</v>
      </c>
      <c r="F514">
        <v>1.476136668601391</v>
      </c>
      <c r="G514">
        <v>0.73806833430069541</v>
      </c>
      <c r="H514">
        <v>0.73806833430069541</v>
      </c>
      <c r="I514">
        <v>0.73806833430069541</v>
      </c>
      <c r="J514">
        <v>0.73806833430069541</v>
      </c>
      <c r="K514">
        <v>2.8387243626949821E-2</v>
      </c>
    </row>
    <row r="515" spans="1:12" x14ac:dyDescent="0.25">
      <c r="A515" t="s">
        <v>2</v>
      </c>
      <c r="B515" t="s">
        <v>542</v>
      </c>
      <c r="J515">
        <v>90.870293567496205</v>
      </c>
      <c r="K515">
        <v>94.313238648875526</v>
      </c>
      <c r="L515">
        <v>2029.137796519801</v>
      </c>
    </row>
    <row r="516" spans="1:12" x14ac:dyDescent="0.25">
      <c r="A516" t="s">
        <v>2</v>
      </c>
      <c r="B516" t="s">
        <v>543</v>
      </c>
      <c r="J516">
        <v>79.403864065210399</v>
      </c>
      <c r="K516">
        <v>82.454644773650642</v>
      </c>
      <c r="L516">
        <v>1762.524074349833</v>
      </c>
    </row>
    <row r="517" spans="1:12" x14ac:dyDescent="0.25">
      <c r="A517" t="s">
        <v>2</v>
      </c>
      <c r="B517" t="s">
        <v>544</v>
      </c>
      <c r="J517">
        <v>97.811892885295876</v>
      </c>
      <c r="K517">
        <v>101.4883293053732</v>
      </c>
      <c r="L517">
        <v>2190.6925694866518</v>
      </c>
    </row>
    <row r="518" spans="1:12" x14ac:dyDescent="0.25">
      <c r="A518" t="s">
        <v>2</v>
      </c>
      <c r="B518" t="s">
        <v>545</v>
      </c>
      <c r="J518">
        <v>237.91420573325601</v>
      </c>
      <c r="K518">
        <v>133.28566620574759</v>
      </c>
      <c r="L518">
        <v>3588.3910068169662</v>
      </c>
    </row>
    <row r="519" spans="1:12" x14ac:dyDescent="0.25">
      <c r="A519" t="s">
        <v>2</v>
      </c>
      <c r="B519" t="s">
        <v>546</v>
      </c>
      <c r="J519">
        <v>221.48792022307259</v>
      </c>
      <c r="K519">
        <v>124.1429604934728</v>
      </c>
      <c r="L519">
        <v>3333.6583134506841</v>
      </c>
    </row>
    <row r="520" spans="1:12" x14ac:dyDescent="0.25">
      <c r="A520" t="s">
        <v>2</v>
      </c>
      <c r="B520" t="s">
        <v>547</v>
      </c>
      <c r="J520">
        <v>252.33885920281941</v>
      </c>
      <c r="K520">
        <v>141.3105946092455</v>
      </c>
      <c r="L520">
        <v>3812.300471922927</v>
      </c>
    </row>
    <row r="521" spans="1:12" x14ac:dyDescent="0.25">
      <c r="A521" t="s">
        <v>2</v>
      </c>
      <c r="B521" t="s">
        <v>548</v>
      </c>
      <c r="J521">
        <v>299.77024718852869</v>
      </c>
      <c r="K521">
        <v>167.6873140721535</v>
      </c>
      <c r="L521">
        <v>4548.5366443135663</v>
      </c>
    </row>
    <row r="522" spans="1:12" x14ac:dyDescent="0.25">
      <c r="A522" t="s">
        <v>2</v>
      </c>
      <c r="B522" t="s">
        <v>549</v>
      </c>
      <c r="J522">
        <v>239.56939031377021</v>
      </c>
      <c r="K522">
        <v>134.210918716648</v>
      </c>
      <c r="L522">
        <v>3613.4594223181139</v>
      </c>
    </row>
    <row r="523" spans="1:12" x14ac:dyDescent="0.25">
      <c r="A523" t="s">
        <v>2</v>
      </c>
      <c r="B523" t="s">
        <v>550</v>
      </c>
      <c r="J523">
        <v>344.00453949246639</v>
      </c>
      <c r="K523">
        <v>192.26415802699279</v>
      </c>
      <c r="L523">
        <v>5236.4150093535118</v>
      </c>
    </row>
    <row r="524" spans="1:12" x14ac:dyDescent="0.25">
      <c r="A524" t="s">
        <v>2</v>
      </c>
      <c r="B524" t="s">
        <v>1059</v>
      </c>
      <c r="C524">
        <v>2.929037102639001</v>
      </c>
      <c r="D524">
        <v>2.9987687035798718</v>
      </c>
      <c r="E524">
        <v>28.430207289800009</v>
      </c>
      <c r="F524">
        <v>28.501849623208479</v>
      </c>
      <c r="G524">
        <v>29.20483999536717</v>
      </c>
      <c r="H524">
        <v>29.27399767155098</v>
      </c>
      <c r="I524">
        <v>29.367155306624689</v>
      </c>
      <c r="J524">
        <v>29.36718062652378</v>
      </c>
      <c r="K524">
        <v>13.405248381757071</v>
      </c>
      <c r="L524">
        <v>5.8763798433653384E-4</v>
      </c>
    </row>
    <row r="525" spans="1:12" x14ac:dyDescent="0.25">
      <c r="A525" t="s">
        <v>2</v>
      </c>
      <c r="B525" t="s">
        <v>551</v>
      </c>
      <c r="C525">
        <v>111.1084709969228</v>
      </c>
      <c r="D525">
        <v>111.1084709969228</v>
      </c>
      <c r="E525">
        <v>83.331353247692078</v>
      </c>
      <c r="F525">
        <v>83.331353247692078</v>
      </c>
      <c r="G525">
        <v>83.331353247692078</v>
      </c>
      <c r="H525">
        <v>83.331353247692078</v>
      </c>
      <c r="I525">
        <v>83.331353247692078</v>
      </c>
      <c r="J525">
        <v>55.554235498461381</v>
      </c>
      <c r="K525">
        <v>13.88855887461534</v>
      </c>
    </row>
    <row r="526" spans="1:12" x14ac:dyDescent="0.25">
      <c r="A526" t="s">
        <v>2</v>
      </c>
      <c r="B526" t="s">
        <v>552</v>
      </c>
      <c r="C526">
        <v>9.7114041887216319E-4</v>
      </c>
      <c r="D526">
        <v>2.5097057288852129E-2</v>
      </c>
      <c r="E526">
        <v>2.3159984031548979</v>
      </c>
      <c r="F526">
        <v>2.3405782711479892</v>
      </c>
      <c r="G526">
        <v>2.3651027676562739</v>
      </c>
      <c r="H526">
        <v>2.389631136394446</v>
      </c>
      <c r="I526">
        <v>2.4211837107746379</v>
      </c>
      <c r="J526">
        <v>2.4212090286333932</v>
      </c>
      <c r="K526">
        <v>1.592628714772603</v>
      </c>
      <c r="L526">
        <v>6.7727176807704404E-4</v>
      </c>
    </row>
    <row r="527" spans="1:12" x14ac:dyDescent="0.25">
      <c r="A527" t="s">
        <v>2</v>
      </c>
      <c r="B527" t="s">
        <v>553</v>
      </c>
      <c r="J527">
        <v>595.06466296558699</v>
      </c>
      <c r="K527">
        <v>789.23010975523084</v>
      </c>
      <c r="L527">
        <v>16108.75368149104</v>
      </c>
    </row>
    <row r="528" spans="1:12" x14ac:dyDescent="0.25">
      <c r="A528" t="s">
        <v>2</v>
      </c>
      <c r="B528" t="s">
        <v>554</v>
      </c>
      <c r="C528">
        <v>11.334615591171779</v>
      </c>
      <c r="D528">
        <v>11.334615591171779</v>
      </c>
      <c r="E528">
        <v>9.0676924729374289</v>
      </c>
      <c r="F528">
        <v>9.0676924729374289</v>
      </c>
      <c r="G528">
        <v>9.0676924729374289</v>
      </c>
      <c r="H528">
        <v>9.0676924729374289</v>
      </c>
      <c r="I528">
        <v>9.0676924729374289</v>
      </c>
      <c r="J528">
        <v>6.8007693547030703</v>
      </c>
      <c r="K528">
        <v>2.354112468935678</v>
      </c>
    </row>
    <row r="529" spans="1:12" x14ac:dyDescent="0.25">
      <c r="A529" t="s">
        <v>2</v>
      </c>
      <c r="B529" t="s">
        <v>555</v>
      </c>
      <c r="J529">
        <v>103.9493526035554</v>
      </c>
      <c r="K529">
        <v>103.9431861092787</v>
      </c>
      <c r="L529">
        <v>2001.1719397153281</v>
      </c>
    </row>
    <row r="530" spans="1:12" x14ac:dyDescent="0.25">
      <c r="A530" t="s">
        <v>2</v>
      </c>
      <c r="B530" t="s">
        <v>556</v>
      </c>
      <c r="J530">
        <v>2.0096188546631431</v>
      </c>
      <c r="K530">
        <v>4.2205010684010906</v>
      </c>
      <c r="L530">
        <v>7.2912334603039302</v>
      </c>
    </row>
    <row r="531" spans="1:12" x14ac:dyDescent="0.25">
      <c r="A531" t="s">
        <v>2</v>
      </c>
      <c r="B531" t="s">
        <v>557</v>
      </c>
      <c r="J531">
        <v>88.360914383768076</v>
      </c>
      <c r="K531">
        <v>88.561681878425986</v>
      </c>
      <c r="L531">
        <v>1659.414850585712</v>
      </c>
    </row>
    <row r="532" spans="1:12" x14ac:dyDescent="0.25">
      <c r="A532" t="s">
        <v>2</v>
      </c>
      <c r="B532" t="s">
        <v>558</v>
      </c>
      <c r="J532">
        <v>1.728265791732859</v>
      </c>
      <c r="K532">
        <v>3.3127445434340999</v>
      </c>
      <c r="L532">
        <v>5.7333055747101067</v>
      </c>
    </row>
    <row r="533" spans="1:12" x14ac:dyDescent="0.25">
      <c r="A533" t="s">
        <v>2</v>
      </c>
      <c r="B533" t="s">
        <v>559</v>
      </c>
      <c r="C533">
        <v>8.812183663651547E-5</v>
      </c>
      <c r="D533">
        <v>1.7044466246733829E-4</v>
      </c>
      <c r="E533">
        <v>2.4513159288907968E-4</v>
      </c>
      <c r="F533">
        <v>3.1130731009272762E-4</v>
      </c>
      <c r="G533">
        <v>3.685350115772915E-4</v>
      </c>
      <c r="H533">
        <v>4.1604445823778351E-4</v>
      </c>
      <c r="I533">
        <v>4.5307789272658962E-4</v>
      </c>
      <c r="J533">
        <v>4.78396658778349E-4</v>
      </c>
      <c r="K533">
        <v>2.242749546843774E-4</v>
      </c>
      <c r="L533">
        <v>5.6641293190377797E-4</v>
      </c>
    </row>
    <row r="534" spans="1:12" x14ac:dyDescent="0.25">
      <c r="A534" t="s">
        <v>2</v>
      </c>
      <c r="B534" t="s">
        <v>560</v>
      </c>
      <c r="J534">
        <v>101.54263248655271</v>
      </c>
      <c r="K534">
        <v>101.57541791379229</v>
      </c>
      <c r="L534">
        <v>1946.952569834486</v>
      </c>
    </row>
    <row r="535" spans="1:12" x14ac:dyDescent="0.25">
      <c r="A535" t="s">
        <v>2</v>
      </c>
      <c r="B535" t="s">
        <v>561</v>
      </c>
      <c r="J535">
        <v>1.715262562366054</v>
      </c>
      <c r="K535">
        <v>3.9176355187080132</v>
      </c>
      <c r="L535">
        <v>6.9154767055377464</v>
      </c>
    </row>
    <row r="536" spans="1:12" x14ac:dyDescent="0.25">
      <c r="A536" t="s">
        <v>2</v>
      </c>
      <c r="B536" t="s">
        <v>562</v>
      </c>
      <c r="J536">
        <v>796.86808778938291</v>
      </c>
      <c r="K536">
        <v>1371.0529569330249</v>
      </c>
      <c r="L536">
        <v>17441.934559424521</v>
      </c>
    </row>
    <row r="537" spans="1:12" x14ac:dyDescent="0.25">
      <c r="A537" t="s">
        <v>2</v>
      </c>
      <c r="B537" t="s">
        <v>563</v>
      </c>
      <c r="J537">
        <v>932.69565537906124</v>
      </c>
      <c r="K537">
        <v>1604.607952536009</v>
      </c>
      <c r="L537">
        <v>20427.464971567049</v>
      </c>
    </row>
    <row r="538" spans="1:12" x14ac:dyDescent="0.25">
      <c r="A538" t="s">
        <v>2</v>
      </c>
      <c r="B538" t="s">
        <v>564</v>
      </c>
      <c r="J538">
        <v>519.83723199522365</v>
      </c>
      <c r="K538">
        <v>894.69209077138794</v>
      </c>
      <c r="L538">
        <v>11352.992507707029</v>
      </c>
    </row>
    <row r="539" spans="1:12" x14ac:dyDescent="0.25">
      <c r="A539" t="s">
        <v>2</v>
      </c>
      <c r="B539" t="s">
        <v>565</v>
      </c>
      <c r="C539">
        <v>8.9750017120561617E-4</v>
      </c>
      <c r="D539">
        <v>4.1885985248098133E-2</v>
      </c>
      <c r="E539">
        <v>8.3574591965800332E-2</v>
      </c>
      <c r="F539">
        <v>0.12535509677200041</v>
      </c>
      <c r="G539">
        <v>2.5760915998652689</v>
      </c>
      <c r="H539">
        <v>2.6177962131265029</v>
      </c>
      <c r="I539">
        <v>2.6718746531948812</v>
      </c>
      <c r="J539">
        <v>2.671918162685758</v>
      </c>
      <c r="K539">
        <v>2.6719493123591112</v>
      </c>
      <c r="L539">
        <v>2.6728100598103661</v>
      </c>
    </row>
    <row r="540" spans="1:12" x14ac:dyDescent="0.25">
      <c r="A540" t="s">
        <v>2</v>
      </c>
      <c r="B540" t="s">
        <v>566</v>
      </c>
      <c r="C540">
        <v>19.27655712784318</v>
      </c>
      <c r="D540">
        <v>19.27655712784318</v>
      </c>
      <c r="E540">
        <v>19.27655712784318</v>
      </c>
      <c r="F540">
        <v>19.27655712784318</v>
      </c>
      <c r="G540">
        <v>16.866987486862779</v>
      </c>
      <c r="H540">
        <v>16.866987486862779</v>
      </c>
      <c r="I540">
        <v>16.866987486862779</v>
      </c>
      <c r="J540">
        <v>16.866987486862779</v>
      </c>
      <c r="K540">
        <v>9.9163058301885556</v>
      </c>
      <c r="L540">
        <v>2.4095696409803971</v>
      </c>
    </row>
    <row r="541" spans="1:12" x14ac:dyDescent="0.25">
      <c r="A541" t="s">
        <v>2</v>
      </c>
      <c r="B541" t="s">
        <v>567</v>
      </c>
      <c r="J541">
        <v>34.599294126590912</v>
      </c>
      <c r="K541">
        <v>25.461469928285329</v>
      </c>
      <c r="L541">
        <v>646.22840493621311</v>
      </c>
    </row>
    <row r="542" spans="1:12" x14ac:dyDescent="0.25">
      <c r="A542" t="s">
        <v>2</v>
      </c>
      <c r="B542" t="s">
        <v>568</v>
      </c>
      <c r="J542">
        <v>28.873757504611351</v>
      </c>
      <c r="K542">
        <v>21.266398738874539</v>
      </c>
      <c r="L542">
        <v>537.7275459339462</v>
      </c>
    </row>
    <row r="543" spans="1:12" x14ac:dyDescent="0.25">
      <c r="A543" t="s">
        <v>2</v>
      </c>
      <c r="B543" t="s">
        <v>569</v>
      </c>
      <c r="J543">
        <v>33.313748428889703</v>
      </c>
      <c r="K543">
        <v>24.51966516765226</v>
      </c>
      <c r="L543">
        <v>621.86364209108547</v>
      </c>
    </row>
    <row r="544" spans="1:12" x14ac:dyDescent="0.25">
      <c r="A544" t="s">
        <v>2</v>
      </c>
      <c r="B544" t="s">
        <v>570</v>
      </c>
      <c r="J544">
        <v>20.287553702547349</v>
      </c>
      <c r="K544">
        <v>26.967606100481639</v>
      </c>
      <c r="L544">
        <v>542.02017882086</v>
      </c>
    </row>
    <row r="545" spans="1:12" x14ac:dyDescent="0.25">
      <c r="A545" t="s">
        <v>2</v>
      </c>
      <c r="B545" t="s">
        <v>571</v>
      </c>
      <c r="J545">
        <v>125.1835405690242</v>
      </c>
      <c r="K545">
        <v>91.784593281209837</v>
      </c>
      <c r="L545">
        <v>2364.1810483590748</v>
      </c>
    </row>
    <row r="546" spans="1:12" x14ac:dyDescent="0.25">
      <c r="A546" t="s">
        <v>2</v>
      </c>
      <c r="B546" t="s">
        <v>572</v>
      </c>
      <c r="J546">
        <v>209.48740905547919</v>
      </c>
      <c r="K546">
        <v>153.49712502013961</v>
      </c>
      <c r="L546">
        <v>3963.353001048336</v>
      </c>
    </row>
    <row r="547" spans="1:12" x14ac:dyDescent="0.25">
      <c r="A547" t="s">
        <v>2</v>
      </c>
      <c r="B547" t="s">
        <v>573</v>
      </c>
      <c r="C547">
        <v>0.53300941422066217</v>
      </c>
      <c r="D547">
        <v>0.54880306382208333</v>
      </c>
      <c r="E547">
        <v>1.081922952405026</v>
      </c>
      <c r="F547">
        <v>1.095199989770157</v>
      </c>
      <c r="G547">
        <v>1.1080389013585901</v>
      </c>
      <c r="H547">
        <v>1.120550209835335</v>
      </c>
      <c r="I547">
        <v>1.1315414184811941</v>
      </c>
      <c r="J547">
        <v>1.1315667110228871</v>
      </c>
      <c r="K547">
        <v>0.2676888451698976</v>
      </c>
      <c r="L547">
        <v>4.6501973186222832E-4</v>
      </c>
    </row>
    <row r="548" spans="1:12" x14ac:dyDescent="0.25">
      <c r="A548" t="s">
        <v>2</v>
      </c>
      <c r="B548" t="s">
        <v>574</v>
      </c>
      <c r="C548">
        <v>0.27744126896343141</v>
      </c>
      <c r="D548">
        <v>0.27744126896343141</v>
      </c>
      <c r="E548">
        <v>0.1849608459756209</v>
      </c>
      <c r="F548">
        <v>0.1849608459756209</v>
      </c>
      <c r="G548">
        <v>0.1849608459756209</v>
      </c>
      <c r="H548">
        <v>0.1849608459756209</v>
      </c>
      <c r="I548">
        <v>0.1849608459756209</v>
      </c>
      <c r="J548">
        <v>9.2480422987810465E-2</v>
      </c>
      <c r="K548">
        <v>1.4227757382740069E-2</v>
      </c>
    </row>
    <row r="549" spans="1:12" x14ac:dyDescent="0.25">
      <c r="A549" t="s">
        <v>2</v>
      </c>
      <c r="B549" t="s">
        <v>575</v>
      </c>
      <c r="C549">
        <v>9.115281229498646E-6</v>
      </c>
      <c r="D549">
        <v>1.8674156378064501E-5</v>
      </c>
      <c r="E549">
        <v>2.8697546634403602E-5</v>
      </c>
      <c r="F549">
        <v>3.9207295119737153E-5</v>
      </c>
      <c r="G549">
        <v>5.0226214432598458E-5</v>
      </c>
      <c r="H549">
        <v>6.1778134164291971E-5</v>
      </c>
      <c r="I549">
        <v>7.3887950589198115E-5</v>
      </c>
      <c r="J549">
        <v>8.6581679885693687E-5</v>
      </c>
      <c r="K549">
        <v>2.4257573061746949E-5</v>
      </c>
      <c r="L549">
        <v>3.8240198471289812E-4</v>
      </c>
    </row>
    <row r="550" spans="1:12" x14ac:dyDescent="0.25">
      <c r="A550" t="s">
        <v>2</v>
      </c>
      <c r="B550" t="s">
        <v>576</v>
      </c>
      <c r="J550">
        <v>175.6105164518203</v>
      </c>
      <c r="K550">
        <v>131.7059691239067</v>
      </c>
      <c r="L550">
        <v>5315.2916457493593</v>
      </c>
    </row>
    <row r="551" spans="1:12" x14ac:dyDescent="0.25">
      <c r="A551" t="s">
        <v>2</v>
      </c>
      <c r="B551" t="s">
        <v>577</v>
      </c>
      <c r="C551">
        <v>9.11295734069225E-6</v>
      </c>
      <c r="D551">
        <v>1.8668135593073571E-5</v>
      </c>
      <c r="E551">
        <v>2.8686295995360769E-5</v>
      </c>
      <c r="F551">
        <v>3.9189110174116568E-5</v>
      </c>
      <c r="G551">
        <v>5.0199209009019868E-5</v>
      </c>
      <c r="H551">
        <v>6.174023137431153E-5</v>
      </c>
      <c r="I551">
        <v>7.3836875198088375E-5</v>
      </c>
      <c r="J551">
        <v>8.6514952026374325E-5</v>
      </c>
      <c r="K551">
        <v>2.423333440799388E-5</v>
      </c>
      <c r="L551">
        <v>3.8162569456804578E-4</v>
      </c>
    </row>
    <row r="552" spans="1:12" x14ac:dyDescent="0.25">
      <c r="A552" t="s">
        <v>2</v>
      </c>
      <c r="B552" t="s">
        <v>578</v>
      </c>
      <c r="J552">
        <v>175.60539726585711</v>
      </c>
      <c r="K552">
        <v>131.70242479816079</v>
      </c>
      <c r="L552">
        <v>5315.2129177924708</v>
      </c>
    </row>
    <row r="553" spans="1:12" x14ac:dyDescent="0.25">
      <c r="A553" t="s">
        <v>2</v>
      </c>
      <c r="B553" t="s">
        <v>579</v>
      </c>
      <c r="J553">
        <v>7471.4194981458077</v>
      </c>
      <c r="K553">
        <v>2068.9551941611958</v>
      </c>
      <c r="L553">
        <v>103846.6920574503</v>
      </c>
    </row>
    <row r="554" spans="1:12" x14ac:dyDescent="0.25">
      <c r="A554" t="s">
        <v>2</v>
      </c>
      <c r="B554" t="s">
        <v>580</v>
      </c>
      <c r="H554">
        <v>1.166031053022978E-5</v>
      </c>
      <c r="I554">
        <v>2.3902517256313491E-5</v>
      </c>
      <c r="J554">
        <v>3.6755548510950821E-5</v>
      </c>
      <c r="K554">
        <v>4.9492559042936556E-6</v>
      </c>
      <c r="L554">
        <v>1.7857559330277739E-4</v>
      </c>
    </row>
    <row r="555" spans="1:12" x14ac:dyDescent="0.25">
      <c r="A555" t="s">
        <v>2</v>
      </c>
      <c r="B555" t="s">
        <v>581</v>
      </c>
      <c r="J555">
        <v>5923.1670375411213</v>
      </c>
      <c r="K555">
        <v>1640.208370350374</v>
      </c>
      <c r="L555">
        <v>82325.080679771985</v>
      </c>
    </row>
    <row r="556" spans="1:12" x14ac:dyDescent="0.25">
      <c r="A556" t="s">
        <v>2</v>
      </c>
      <c r="B556" t="s">
        <v>582</v>
      </c>
      <c r="J556">
        <v>2087.9445896456532</v>
      </c>
      <c r="K556">
        <v>1895.1918687234261</v>
      </c>
      <c r="L556">
        <v>72540.531939609587</v>
      </c>
    </row>
    <row r="557" spans="1:12" x14ac:dyDescent="0.25">
      <c r="A557" t="s">
        <v>2</v>
      </c>
      <c r="B557" t="s">
        <v>583</v>
      </c>
      <c r="J557">
        <v>2481.7850311699922</v>
      </c>
      <c r="K557">
        <v>2252.677805227172</v>
      </c>
      <c r="L557">
        <v>86224.553441870841</v>
      </c>
    </row>
    <row r="558" spans="1:12" x14ac:dyDescent="0.25">
      <c r="A558" t="s">
        <v>2</v>
      </c>
      <c r="B558" t="s">
        <v>584</v>
      </c>
      <c r="J558">
        <v>1742.4868203986141</v>
      </c>
      <c r="K558">
        <v>1251.886849717828</v>
      </c>
      <c r="L558">
        <v>51086.372096772211</v>
      </c>
    </row>
    <row r="559" spans="1:12" x14ac:dyDescent="0.25">
      <c r="A559" t="s">
        <v>2</v>
      </c>
      <c r="B559" t="s">
        <v>585</v>
      </c>
      <c r="J559">
        <v>2676.078812940792</v>
      </c>
      <c r="K559">
        <v>1669.43591834468</v>
      </c>
      <c r="L559">
        <v>70540.70629739821</v>
      </c>
    </row>
    <row r="560" spans="1:12" x14ac:dyDescent="0.25">
      <c r="A560" t="s">
        <v>2</v>
      </c>
      <c r="B560" t="s">
        <v>586</v>
      </c>
      <c r="D560">
        <v>9.5931079565009837E-6</v>
      </c>
      <c r="E560">
        <v>1.9665113087342051E-5</v>
      </c>
      <c r="F560">
        <v>3.0239846975333489E-5</v>
      </c>
      <c r="G560">
        <v>4.1342317972786737E-5</v>
      </c>
      <c r="H560">
        <v>5.2998768280022578E-5</v>
      </c>
      <c r="I560">
        <v>6.5236733683929606E-5</v>
      </c>
      <c r="J560">
        <v>7.8085106076266079E-5</v>
      </c>
      <c r="K560">
        <v>1.6747407572847519E-5</v>
      </c>
      <c r="L560">
        <v>3.2528767662901741E-4</v>
      </c>
    </row>
    <row r="561" spans="1:12" x14ac:dyDescent="0.25">
      <c r="A561" t="s">
        <v>2</v>
      </c>
      <c r="B561" t="s">
        <v>587</v>
      </c>
      <c r="K561">
        <v>490.62991769317142</v>
      </c>
      <c r="L561">
        <v>45350.847568103469</v>
      </c>
    </row>
    <row r="562" spans="1:12" x14ac:dyDescent="0.25">
      <c r="A562" t="s">
        <v>2</v>
      </c>
      <c r="B562" t="s">
        <v>588</v>
      </c>
      <c r="K562">
        <v>5.1915730366411794E-7</v>
      </c>
      <c r="L562">
        <v>4.7989357754151903E-5</v>
      </c>
    </row>
    <row r="563" spans="1:12" x14ac:dyDescent="0.25">
      <c r="A563" t="s">
        <v>2</v>
      </c>
      <c r="B563" t="s">
        <v>589</v>
      </c>
      <c r="K563">
        <v>267.02470849988123</v>
      </c>
      <c r="L563">
        <v>24679.11626820442</v>
      </c>
    </row>
    <row r="564" spans="1:12" x14ac:dyDescent="0.25">
      <c r="A564" t="s">
        <v>2</v>
      </c>
      <c r="B564" t="s">
        <v>590</v>
      </c>
      <c r="K564">
        <v>5.1915730366387664E-7</v>
      </c>
      <c r="L564">
        <v>4.7989357767435012E-5</v>
      </c>
    </row>
    <row r="565" spans="1:12" x14ac:dyDescent="0.25">
      <c r="A565" t="s">
        <v>2</v>
      </c>
      <c r="B565" t="s">
        <v>591</v>
      </c>
      <c r="J565">
        <v>1230.5706972367341</v>
      </c>
      <c r="K565">
        <v>922.90584368560565</v>
      </c>
      <c r="L565">
        <v>37243.622350336867</v>
      </c>
    </row>
    <row r="566" spans="1:12" x14ac:dyDescent="0.25">
      <c r="A566" t="s">
        <v>2</v>
      </c>
      <c r="B566" t="s">
        <v>592</v>
      </c>
      <c r="J566">
        <v>1822.6148076859779</v>
      </c>
      <c r="K566">
        <v>1366.9389137854171</v>
      </c>
      <c r="L566">
        <v>55164.910819615798</v>
      </c>
    </row>
    <row r="567" spans="1:12" x14ac:dyDescent="0.25">
      <c r="A567" t="s">
        <v>2</v>
      </c>
      <c r="B567" t="s">
        <v>593</v>
      </c>
      <c r="C567">
        <v>9.1357274908054233E-6</v>
      </c>
      <c r="D567">
        <v>1.8727523937597899E-5</v>
      </c>
      <c r="E567">
        <v>2.879808712657713E-5</v>
      </c>
      <c r="F567">
        <v>3.9371236013095853E-5</v>
      </c>
      <c r="G567">
        <v>5.0471965151875987E-5</v>
      </c>
      <c r="H567">
        <v>6.2126501674659125E-5</v>
      </c>
      <c r="I567">
        <v>7.4362364920908369E-5</v>
      </c>
      <c r="J567">
        <v>8.7208428837774762E-5</v>
      </c>
      <c r="K567">
        <v>2.4490309135803071E-5</v>
      </c>
      <c r="L567">
        <v>3.8852501483349221E-4</v>
      </c>
    </row>
    <row r="568" spans="1:12" x14ac:dyDescent="0.25">
      <c r="A568" t="s">
        <v>2</v>
      </c>
      <c r="B568" t="s">
        <v>594</v>
      </c>
      <c r="J568">
        <v>1957.6734464131421</v>
      </c>
      <c r="K568">
        <v>1468.2328909188441</v>
      </c>
      <c r="L568">
        <v>59253.162353792359</v>
      </c>
    </row>
    <row r="569" spans="1:12" x14ac:dyDescent="0.25">
      <c r="A569" t="s">
        <v>2</v>
      </c>
      <c r="B569" t="s">
        <v>595</v>
      </c>
      <c r="J569">
        <v>44.166797394108883</v>
      </c>
      <c r="K569">
        <v>60.98255540487537</v>
      </c>
      <c r="L569">
        <v>2023.5982124761381</v>
      </c>
    </row>
    <row r="570" spans="1:12" x14ac:dyDescent="0.25">
      <c r="A570" t="s">
        <v>2</v>
      </c>
      <c r="B570" t="s">
        <v>596</v>
      </c>
      <c r="J570">
        <v>38.349421086638927</v>
      </c>
      <c r="K570">
        <v>52.95010197628693</v>
      </c>
      <c r="L570">
        <v>1757.0186148102639</v>
      </c>
    </row>
    <row r="571" spans="1:12" x14ac:dyDescent="0.25">
      <c r="A571" t="s">
        <v>2</v>
      </c>
      <c r="B571" t="s">
        <v>597</v>
      </c>
      <c r="J571">
        <v>47.691713264991563</v>
      </c>
      <c r="K571">
        <v>65.849650390474181</v>
      </c>
      <c r="L571">
        <v>2185.126557067038</v>
      </c>
    </row>
    <row r="572" spans="1:12" x14ac:dyDescent="0.25">
      <c r="A572" t="s">
        <v>2</v>
      </c>
      <c r="B572" t="s">
        <v>598</v>
      </c>
      <c r="J572">
        <v>118.3794338559514</v>
      </c>
      <c r="K572">
        <v>88.782187870647363</v>
      </c>
      <c r="L572">
        <v>3582.7885618626478</v>
      </c>
    </row>
    <row r="573" spans="1:12" x14ac:dyDescent="0.25">
      <c r="A573" t="s">
        <v>2</v>
      </c>
      <c r="B573" t="s">
        <v>599</v>
      </c>
      <c r="J573">
        <v>109.9644813654745</v>
      </c>
      <c r="K573">
        <v>82.470973906118815</v>
      </c>
      <c r="L573">
        <v>3328.0662823555658</v>
      </c>
    </row>
    <row r="574" spans="1:12" x14ac:dyDescent="0.25">
      <c r="A574" t="s">
        <v>2</v>
      </c>
      <c r="B574" t="s">
        <v>600</v>
      </c>
      <c r="J574">
        <v>125.7763038579177</v>
      </c>
      <c r="K574">
        <v>94.329840066825327</v>
      </c>
      <c r="L574">
        <v>3806.693248880898</v>
      </c>
    </row>
    <row r="575" spans="1:12" x14ac:dyDescent="0.25">
      <c r="A575" t="s">
        <v>2</v>
      </c>
      <c r="B575" t="s">
        <v>601</v>
      </c>
      <c r="J575">
        <v>150.0972916475383</v>
      </c>
      <c r="K575">
        <v>112.57058008495351</v>
      </c>
      <c r="L575">
        <v>4542.8945117539324</v>
      </c>
    </row>
    <row r="576" spans="1:12" x14ac:dyDescent="0.25">
      <c r="A576" t="s">
        <v>2</v>
      </c>
      <c r="B576" t="s">
        <v>602</v>
      </c>
      <c r="J576">
        <v>119.2068005959139</v>
      </c>
      <c r="K576">
        <v>89.402712856349666</v>
      </c>
      <c r="L576">
        <v>3607.8333513746502</v>
      </c>
    </row>
    <row r="577" spans="1:12" x14ac:dyDescent="0.25">
      <c r="A577" t="s">
        <v>2</v>
      </c>
      <c r="B577" t="s">
        <v>603</v>
      </c>
      <c r="J577">
        <v>172.8216774041621</v>
      </c>
      <c r="K577">
        <v>129.61386886631229</v>
      </c>
      <c r="L577">
        <v>5230.7660934864871</v>
      </c>
    </row>
    <row r="578" spans="1:12" x14ac:dyDescent="0.25">
      <c r="A578" t="s">
        <v>2</v>
      </c>
      <c r="B578" t="s">
        <v>1060</v>
      </c>
      <c r="C578">
        <v>9.0753768951157184E-6</v>
      </c>
      <c r="D578">
        <v>1.8595543382590219E-5</v>
      </c>
      <c r="E578">
        <v>2.8581754281048831E-5</v>
      </c>
      <c r="F578">
        <v>3.9056240763483267E-5</v>
      </c>
      <c r="G578">
        <v>5.0042254200648127E-5</v>
      </c>
      <c r="H578">
        <v>6.1564112261534997E-5</v>
      </c>
      <c r="I578">
        <v>7.3647247382327942E-5</v>
      </c>
      <c r="J578">
        <v>8.6318257801220688E-5</v>
      </c>
      <c r="K578">
        <v>5.4846481434094613E-5</v>
      </c>
      <c r="L578">
        <v>5.7785383999136143E-4</v>
      </c>
    </row>
    <row r="579" spans="1:12" x14ac:dyDescent="0.25">
      <c r="A579" t="s">
        <v>2</v>
      </c>
      <c r="B579" t="s">
        <v>604</v>
      </c>
      <c r="C579">
        <v>8.9922758662060092E-6</v>
      </c>
      <c r="D579">
        <v>1.8419461908929038E-5</v>
      </c>
      <c r="E579">
        <v>2.8301965743506509E-5</v>
      </c>
      <c r="F579">
        <v>3.8661130948777519E-5</v>
      </c>
      <c r="G579">
        <v>4.9519282842295908E-5</v>
      </c>
      <c r="H579">
        <v>6.0899777069459493E-5</v>
      </c>
      <c r="I579">
        <v>7.2827051183396144E-5</v>
      </c>
      <c r="J579">
        <v>8.5326679389476117E-5</v>
      </c>
      <c r="K579">
        <v>7.310912613903587E-5</v>
      </c>
      <c r="L579">
        <v>6.5701819589541566E-4</v>
      </c>
    </row>
    <row r="580" spans="1:12" x14ac:dyDescent="0.25">
      <c r="A580" t="s">
        <v>2</v>
      </c>
      <c r="B580" t="s">
        <v>605</v>
      </c>
      <c r="J580">
        <v>304.57214832819369</v>
      </c>
      <c r="K580">
        <v>540.61475843080825</v>
      </c>
      <c r="L580">
        <v>16104.674921002719</v>
      </c>
    </row>
    <row r="581" spans="1:12" x14ac:dyDescent="0.25">
      <c r="A581" t="s">
        <v>2</v>
      </c>
      <c r="B581" t="s">
        <v>606</v>
      </c>
      <c r="J581">
        <v>44.908077803436747</v>
      </c>
      <c r="K581">
        <v>58.46252235812878</v>
      </c>
      <c r="L581">
        <v>1983.6570264014099</v>
      </c>
    </row>
    <row r="582" spans="1:12" x14ac:dyDescent="0.25">
      <c r="A582" t="s">
        <v>2</v>
      </c>
      <c r="B582" t="s">
        <v>607</v>
      </c>
      <c r="J582">
        <v>8.7850297984763015E-2</v>
      </c>
      <c r="K582">
        <v>9.717020395238736E-2</v>
      </c>
      <c r="L582">
        <v>0.37361550985301922</v>
      </c>
    </row>
    <row r="583" spans="1:12" x14ac:dyDescent="0.25">
      <c r="A583" t="s">
        <v>2</v>
      </c>
      <c r="B583" t="s">
        <v>608</v>
      </c>
      <c r="J583">
        <v>37.176232947771233</v>
      </c>
      <c r="K583">
        <v>48.396256805674987</v>
      </c>
      <c r="L583">
        <v>1641.942242900205</v>
      </c>
    </row>
    <row r="584" spans="1:12" x14ac:dyDescent="0.25">
      <c r="A584" t="s">
        <v>2</v>
      </c>
      <c r="B584" t="s">
        <v>609</v>
      </c>
      <c r="J584">
        <v>0.13725090092705849</v>
      </c>
      <c r="K584">
        <v>0.25309484311111841</v>
      </c>
      <c r="L584">
        <v>0.47228750190547208</v>
      </c>
    </row>
    <row r="585" spans="1:12" x14ac:dyDescent="0.25">
      <c r="A585" t="s">
        <v>2</v>
      </c>
      <c r="B585" t="s">
        <v>610</v>
      </c>
      <c r="C585">
        <v>9.0431519075505183E-6</v>
      </c>
      <c r="D585">
        <v>1.8524402137373041E-5</v>
      </c>
      <c r="E585">
        <v>2.8464283112245419E-5</v>
      </c>
      <c r="F585">
        <v>3.8884258398694737E-5</v>
      </c>
      <c r="G585">
        <v>4.9806767401429082E-5</v>
      </c>
      <c r="H585">
        <v>6.1255272748640793E-5</v>
      </c>
      <c r="I585">
        <v>7.3254310676490936E-5</v>
      </c>
      <c r="J585">
        <v>8.5829544611823054E-5</v>
      </c>
      <c r="K585">
        <v>5.0695037918192073E-5</v>
      </c>
      <c r="L585">
        <v>5.5141501206073043E-4</v>
      </c>
    </row>
    <row r="586" spans="1:12" x14ac:dyDescent="0.25">
      <c r="A586" t="s">
        <v>2</v>
      </c>
      <c r="B586" t="s">
        <v>611</v>
      </c>
      <c r="J586">
        <v>43.680560215065533</v>
      </c>
      <c r="K586">
        <v>56.864389066505943</v>
      </c>
      <c r="L586">
        <v>1929.4061943296981</v>
      </c>
    </row>
    <row r="587" spans="1:12" x14ac:dyDescent="0.25">
      <c r="A587" t="s">
        <v>2</v>
      </c>
      <c r="B587" t="s">
        <v>612</v>
      </c>
      <c r="J587">
        <v>0.19537243171505209</v>
      </c>
      <c r="K587">
        <v>0.36427966039307552</v>
      </c>
      <c r="L587">
        <v>0.63400841445698908</v>
      </c>
    </row>
    <row r="588" spans="1:12" x14ac:dyDescent="0.25">
      <c r="A588" t="s">
        <v>2</v>
      </c>
      <c r="B588" t="s">
        <v>613</v>
      </c>
      <c r="J588">
        <v>534.19529607745699</v>
      </c>
      <c r="K588">
        <v>1104.8594655855291</v>
      </c>
      <c r="L588">
        <v>17171.663547820812</v>
      </c>
    </row>
    <row r="589" spans="1:12" x14ac:dyDescent="0.25">
      <c r="A589" t="s">
        <v>2</v>
      </c>
      <c r="B589" t="s">
        <v>614</v>
      </c>
      <c r="J589">
        <v>625.66507332937772</v>
      </c>
      <c r="K589">
        <v>1294.0456558929909</v>
      </c>
      <c r="L589">
        <v>20112.824602092202</v>
      </c>
    </row>
    <row r="590" spans="1:12" x14ac:dyDescent="0.25">
      <c r="A590" t="s">
        <v>2</v>
      </c>
      <c r="B590" t="s">
        <v>615</v>
      </c>
      <c r="J590">
        <v>347.64506440814438</v>
      </c>
      <c r="K590">
        <v>719.01915980082026</v>
      </c>
      <c r="L590">
        <v>11173.24408406144</v>
      </c>
    </row>
    <row r="591" spans="1:12" x14ac:dyDescent="0.25">
      <c r="A591" t="s">
        <v>2</v>
      </c>
      <c r="B591" t="s">
        <v>616</v>
      </c>
      <c r="C591">
        <v>1.8440061050515341E-5</v>
      </c>
      <c r="D591">
        <v>3.8001420258751198E-5</v>
      </c>
      <c r="E591">
        <v>5.8766020218750772E-5</v>
      </c>
      <c r="F591">
        <v>8.0823624158185079E-5</v>
      </c>
      <c r="G591">
        <v>1.042728170212078E-4</v>
      </c>
      <c r="H591">
        <v>1.2922217276483701E-4</v>
      </c>
      <c r="I591">
        <v>1.557916221250181E-4</v>
      </c>
      <c r="J591">
        <v>1.8411406361152071E-4</v>
      </c>
      <c r="K591">
        <v>2.143372714866495E-4</v>
      </c>
      <c r="L591">
        <v>1.0450735198789631E-3</v>
      </c>
    </row>
    <row r="592" spans="1:12" x14ac:dyDescent="0.25">
      <c r="A592" t="s">
        <v>2</v>
      </c>
      <c r="B592" t="s">
        <v>617</v>
      </c>
      <c r="J592">
        <v>17.534002397686201</v>
      </c>
      <c r="K592">
        <v>17.297812610421659</v>
      </c>
      <c r="L592">
        <v>645.63497327804544</v>
      </c>
    </row>
    <row r="593" spans="1:12" x14ac:dyDescent="0.25">
      <c r="A593" t="s">
        <v>2</v>
      </c>
      <c r="B593" t="s">
        <v>618</v>
      </c>
      <c r="J593">
        <v>14.5875434236653</v>
      </c>
      <c r="K593">
        <v>14.39101753248509</v>
      </c>
      <c r="L593">
        <v>537.1345166379914</v>
      </c>
    </row>
    <row r="594" spans="1:12" x14ac:dyDescent="0.25">
      <c r="A594" t="s">
        <v>2</v>
      </c>
      <c r="B594" t="s">
        <v>619</v>
      </c>
      <c r="J594">
        <v>16.872350404498199</v>
      </c>
      <c r="K594">
        <v>16.645067475896589</v>
      </c>
      <c r="L594">
        <v>621.27028858682411</v>
      </c>
    </row>
    <row r="595" spans="1:12" x14ac:dyDescent="0.25">
      <c r="A595" t="s">
        <v>2</v>
      </c>
      <c r="B595" t="s">
        <v>620</v>
      </c>
      <c r="J595">
        <v>10.239629133689061</v>
      </c>
      <c r="K595">
        <v>18.17523144053445</v>
      </c>
      <c r="L595">
        <v>541.42244901201514</v>
      </c>
    </row>
    <row r="596" spans="1:12" x14ac:dyDescent="0.25">
      <c r="A596" t="s">
        <v>2</v>
      </c>
      <c r="B596" t="s">
        <v>621</v>
      </c>
      <c r="J596">
        <v>64.187005690542875</v>
      </c>
      <c r="K596">
        <v>63.322794613987497</v>
      </c>
      <c r="L596">
        <v>2363.5860436347348</v>
      </c>
    </row>
    <row r="597" spans="1:12" x14ac:dyDescent="0.25">
      <c r="A597" t="s">
        <v>2</v>
      </c>
      <c r="B597" t="s">
        <v>622</v>
      </c>
      <c r="J597">
        <v>107.6144130649671</v>
      </c>
      <c r="K597">
        <v>106.1656022599002</v>
      </c>
      <c r="L597">
        <v>3962.757723281718</v>
      </c>
    </row>
    <row r="598" spans="1:12" x14ac:dyDescent="0.25">
      <c r="A598" t="s">
        <v>2</v>
      </c>
      <c r="B598" t="s">
        <v>623</v>
      </c>
      <c r="C598">
        <v>8.7973664431964864E-6</v>
      </c>
      <c r="D598">
        <v>1.7980427722066038E-5</v>
      </c>
      <c r="E598">
        <v>2.756992349064431E-5</v>
      </c>
      <c r="F598">
        <v>3.758751459750414E-5</v>
      </c>
      <c r="G598">
        <v>4.8055822022332473E-5</v>
      </c>
      <c r="H598">
        <v>5.8998445195346212E-5</v>
      </c>
      <c r="I598">
        <v>7.0439968473597753E-5</v>
      </c>
      <c r="J598">
        <v>8.2405962556938772E-5</v>
      </c>
      <c r="K598">
        <v>3.3929361213471121E-5</v>
      </c>
      <c r="L598">
        <v>4.3550155368728648E-4</v>
      </c>
    </row>
    <row r="599" spans="1:12" x14ac:dyDescent="0.25">
      <c r="A599" t="s">
        <v>2</v>
      </c>
      <c r="B599" t="s">
        <v>624</v>
      </c>
      <c r="C599">
        <v>9.4481042401999959E-4</v>
      </c>
      <c r="D599">
        <v>7.8000945176493322E-2</v>
      </c>
      <c r="E599">
        <v>0.15582767361657221</v>
      </c>
      <c r="F599">
        <v>0.23375479947622579</v>
      </c>
      <c r="G599">
        <v>6.3642784363401637</v>
      </c>
      <c r="H599">
        <v>6.442026021745348</v>
      </c>
      <c r="I599">
        <v>6.5007401028603873</v>
      </c>
      <c r="J599">
        <v>6.5007654220607058</v>
      </c>
      <c r="K599">
        <v>1.489671192109961</v>
      </c>
      <c r="L599">
        <v>3.8833806823902381E-4</v>
      </c>
    </row>
    <row r="600" spans="1:12" x14ac:dyDescent="0.25">
      <c r="A600" t="s">
        <v>2</v>
      </c>
      <c r="B600" t="s">
        <v>625</v>
      </c>
      <c r="J600">
        <v>346.93825775996498</v>
      </c>
      <c r="K600">
        <v>193.9146167738088</v>
      </c>
      <c r="L600">
        <v>5319.3961017621968</v>
      </c>
    </row>
    <row r="601" spans="1:12" x14ac:dyDescent="0.25">
      <c r="A601" t="s">
        <v>2</v>
      </c>
      <c r="B601" t="s">
        <v>626</v>
      </c>
      <c r="C601">
        <v>12.10660266743292</v>
      </c>
      <c r="D601">
        <v>12.10660266743292</v>
      </c>
      <c r="E601">
        <v>12.10660266743292</v>
      </c>
      <c r="F601">
        <v>12.10660266743292</v>
      </c>
      <c r="G601">
        <v>6.0533013337164601</v>
      </c>
      <c r="H601">
        <v>6.0533013337164601</v>
      </c>
      <c r="I601">
        <v>6.0533013337164601</v>
      </c>
      <c r="J601">
        <v>6.0533013337164601</v>
      </c>
      <c r="K601">
        <v>0.23281928206601771</v>
      </c>
    </row>
    <row r="602" spans="1:12" x14ac:dyDescent="0.25">
      <c r="A602" t="s">
        <v>2</v>
      </c>
      <c r="B602" t="s">
        <v>627</v>
      </c>
      <c r="C602">
        <v>8.2765848172072581E-4</v>
      </c>
      <c r="D602">
        <v>2.7548832184698491E-2</v>
      </c>
      <c r="E602">
        <v>5.488656478110418E-2</v>
      </c>
      <c r="F602">
        <v>8.2333324941364042E-2</v>
      </c>
      <c r="G602">
        <v>2.225150692920471</v>
      </c>
      <c r="H602">
        <v>2.2523959611939581</v>
      </c>
      <c r="I602">
        <v>2.2725953533779562</v>
      </c>
      <c r="J602">
        <v>2.2726206720377178</v>
      </c>
      <c r="K602">
        <v>0.52069164021228131</v>
      </c>
      <c r="L602">
        <v>3.8827881216056231E-4</v>
      </c>
    </row>
    <row r="603" spans="1:12" x14ac:dyDescent="0.25">
      <c r="A603" t="s">
        <v>2</v>
      </c>
      <c r="B603" t="s">
        <v>628</v>
      </c>
      <c r="J603">
        <v>345.04962630131553</v>
      </c>
      <c r="K603">
        <v>192.25715621225831</v>
      </c>
      <c r="L603">
        <v>5318.9082670129164</v>
      </c>
    </row>
    <row r="604" spans="1:12" x14ac:dyDescent="0.25">
      <c r="A604" t="s">
        <v>2</v>
      </c>
      <c r="B604" t="s">
        <v>629</v>
      </c>
      <c r="C604">
        <v>4.2322623087712898</v>
      </c>
      <c r="D604">
        <v>4.2322623087712898</v>
      </c>
      <c r="E604">
        <v>4.2322623087712898</v>
      </c>
      <c r="F604">
        <v>4.2322623087712898</v>
      </c>
      <c r="G604">
        <v>2.1161311543856449</v>
      </c>
      <c r="H604">
        <v>2.1161311543856449</v>
      </c>
      <c r="I604">
        <v>2.1161311543856449</v>
      </c>
      <c r="J604">
        <v>2.1161311543856449</v>
      </c>
      <c r="K604">
        <v>8.1389659784063276E-2</v>
      </c>
    </row>
    <row r="605" spans="1:12" x14ac:dyDescent="0.25">
      <c r="A605" t="s">
        <v>2</v>
      </c>
      <c r="B605" t="s">
        <v>630</v>
      </c>
      <c r="J605">
        <v>14659.326628875689</v>
      </c>
      <c r="K605">
        <v>2927.1506842078811</v>
      </c>
      <c r="L605">
        <v>103892.5572729141</v>
      </c>
    </row>
    <row r="606" spans="1:12" x14ac:dyDescent="0.25">
      <c r="A606" t="s">
        <v>2</v>
      </c>
      <c r="B606" t="s">
        <v>631</v>
      </c>
      <c r="C606">
        <v>2.0421882816686369E-4</v>
      </c>
      <c r="D606">
        <v>6.8578019841523854E-4</v>
      </c>
      <c r="E606">
        <v>0.36456982039429969</v>
      </c>
      <c r="F606">
        <v>33.783710124830911</v>
      </c>
      <c r="G606">
        <v>34.095046096748383</v>
      </c>
      <c r="H606">
        <v>34.426269811432292</v>
      </c>
      <c r="I606">
        <v>34.405371223273278</v>
      </c>
      <c r="J606">
        <v>0.98625624217299723</v>
      </c>
      <c r="K606">
        <v>3.9146390292620847E-2</v>
      </c>
      <c r="L606">
        <v>1.7869849546908631E-4</v>
      </c>
    </row>
    <row r="607" spans="1:12" x14ac:dyDescent="0.25">
      <c r="A607" t="s">
        <v>2</v>
      </c>
      <c r="B607" t="s">
        <v>632</v>
      </c>
      <c r="J607">
        <v>11652.169902635431</v>
      </c>
      <c r="K607">
        <v>2329.5169475602138</v>
      </c>
      <c r="L607">
        <v>82370.932559074165</v>
      </c>
    </row>
    <row r="608" spans="1:12" x14ac:dyDescent="0.25">
      <c r="A608" t="s">
        <v>2</v>
      </c>
      <c r="B608" t="s">
        <v>633</v>
      </c>
      <c r="C608">
        <v>33.202725963293567</v>
      </c>
      <c r="D608">
        <v>33.202725963293567</v>
      </c>
      <c r="E608">
        <v>33.202725963293567</v>
      </c>
    </row>
    <row r="609" spans="1:12" x14ac:dyDescent="0.25">
      <c r="A609" t="s">
        <v>2</v>
      </c>
      <c r="B609" t="s">
        <v>634</v>
      </c>
      <c r="J609">
        <v>4113.0112817362906</v>
      </c>
      <c r="K609">
        <v>2780.32281591324</v>
      </c>
      <c r="L609">
        <v>72586.30946849336</v>
      </c>
    </row>
    <row r="610" spans="1:12" x14ac:dyDescent="0.25">
      <c r="A610" t="s">
        <v>2</v>
      </c>
      <c r="B610" t="s">
        <v>635</v>
      </c>
      <c r="J610">
        <v>4877.9975485052764</v>
      </c>
      <c r="K610">
        <v>3295.2434683630631</v>
      </c>
      <c r="L610">
        <v>86270.359609184467</v>
      </c>
    </row>
    <row r="611" spans="1:12" x14ac:dyDescent="0.25">
      <c r="A611" t="s">
        <v>2</v>
      </c>
      <c r="B611" t="s">
        <v>636</v>
      </c>
      <c r="J611">
        <v>3450.961664775039</v>
      </c>
      <c r="K611">
        <v>1844.181413851421</v>
      </c>
      <c r="L611">
        <v>51132.121506366369</v>
      </c>
    </row>
    <row r="612" spans="1:12" x14ac:dyDescent="0.25">
      <c r="A612" t="s">
        <v>2</v>
      </c>
      <c r="B612" t="s">
        <v>637</v>
      </c>
      <c r="J612">
        <v>5271.8561767802821</v>
      </c>
      <c r="K612">
        <v>2436.3412720640781</v>
      </c>
      <c r="L612">
        <v>70586.510819465562</v>
      </c>
    </row>
    <row r="613" spans="1:12" x14ac:dyDescent="0.25">
      <c r="A613" t="s">
        <v>2</v>
      </c>
      <c r="B613" t="s">
        <v>638</v>
      </c>
      <c r="C613">
        <v>1.141623368857172E-3</v>
      </c>
      <c r="D613">
        <v>1.99263196001972</v>
      </c>
      <c r="E613">
        <v>124.4773726600808</v>
      </c>
      <c r="F613">
        <v>125.7791632561603</v>
      </c>
      <c r="G613">
        <v>127.7820731943774</v>
      </c>
      <c r="H613">
        <v>129.02171232873329</v>
      </c>
      <c r="I613">
        <v>130.19247988894301</v>
      </c>
      <c r="J613">
        <v>130.19250521223549</v>
      </c>
      <c r="K613">
        <v>10.465425752642741</v>
      </c>
      <c r="L613">
        <v>3.2569137884675889E-4</v>
      </c>
    </row>
    <row r="614" spans="1:12" x14ac:dyDescent="0.25">
      <c r="A614" t="s">
        <v>2</v>
      </c>
      <c r="B614" t="s">
        <v>639</v>
      </c>
      <c r="C614">
        <v>242.8762537808413</v>
      </c>
      <c r="D614">
        <v>242.8762537808413</v>
      </c>
      <c r="E614">
        <v>121.43812689042061</v>
      </c>
      <c r="F614">
        <v>121.43812689042061</v>
      </c>
      <c r="G614">
        <v>121.43812689042061</v>
      </c>
      <c r="H614">
        <v>121.43812689042061</v>
      </c>
      <c r="I614">
        <v>121.43812689042061</v>
      </c>
    </row>
    <row r="615" spans="1:12" x14ac:dyDescent="0.25">
      <c r="A615" t="s">
        <v>2</v>
      </c>
      <c r="B615" t="s">
        <v>640</v>
      </c>
      <c r="J615">
        <v>12195.942672342449</v>
      </c>
      <c r="K615">
        <v>516.99753768308153</v>
      </c>
      <c r="L615">
        <v>45397.284421256991</v>
      </c>
    </row>
    <row r="616" spans="1:12" x14ac:dyDescent="0.25">
      <c r="A616" t="s">
        <v>2</v>
      </c>
      <c r="B616" t="s">
        <v>641</v>
      </c>
      <c r="C616">
        <v>9.1920862968239647E-6</v>
      </c>
      <c r="D616">
        <v>71.598122032814359</v>
      </c>
      <c r="E616">
        <v>72.055113503472057</v>
      </c>
      <c r="F616">
        <v>72.512103240017282</v>
      </c>
      <c r="G616">
        <v>73.034835544028809</v>
      </c>
      <c r="H616">
        <v>73.491825217670524</v>
      </c>
      <c r="I616">
        <v>73.84322357388173</v>
      </c>
      <c r="J616">
        <v>1.2856479795876051E-5</v>
      </c>
      <c r="K616">
        <v>5.1920716285930855E-7</v>
      </c>
      <c r="L616">
        <v>4.7998319277336621E-5</v>
      </c>
    </row>
    <row r="617" spans="1:12" x14ac:dyDescent="0.25">
      <c r="A617" t="s">
        <v>2</v>
      </c>
      <c r="B617" t="s">
        <v>642</v>
      </c>
      <c r="C617">
        <v>71.272614948782575</v>
      </c>
    </row>
    <row r="618" spans="1:12" x14ac:dyDescent="0.25">
      <c r="A618" t="s">
        <v>2</v>
      </c>
      <c r="B618" t="s">
        <v>643</v>
      </c>
      <c r="J618">
        <v>6658.9706512668181</v>
      </c>
      <c r="K618">
        <v>290.16505685727009</v>
      </c>
      <c r="L618">
        <v>24725.602672138561</v>
      </c>
    </row>
    <row r="619" spans="1:12" x14ac:dyDescent="0.25">
      <c r="A619" t="s">
        <v>2</v>
      </c>
      <c r="B619" t="s">
        <v>644</v>
      </c>
      <c r="C619">
        <v>9.1920863841803632E-6</v>
      </c>
      <c r="D619">
        <v>229.9581546211445</v>
      </c>
      <c r="E619">
        <v>231.42591494392559</v>
      </c>
      <c r="F619">
        <v>232.8936696062741</v>
      </c>
      <c r="G619">
        <v>234.5725756773065</v>
      </c>
      <c r="H619">
        <v>236.04033006767409</v>
      </c>
      <c r="I619">
        <v>237.16335601619579</v>
      </c>
      <c r="J619">
        <v>1.2856479805972229E-5</v>
      </c>
      <c r="K619">
        <v>5.1920716287679491E-7</v>
      </c>
      <c r="L619">
        <v>4.7998319290929298E-5</v>
      </c>
    </row>
    <row r="620" spans="1:12" x14ac:dyDescent="0.25">
      <c r="A620" t="s">
        <v>2</v>
      </c>
      <c r="B620" t="s">
        <v>645</v>
      </c>
      <c r="C620">
        <v>228.91270498779119</v>
      </c>
    </row>
    <row r="621" spans="1:12" x14ac:dyDescent="0.25">
      <c r="A621" t="s">
        <v>2</v>
      </c>
      <c r="B621" t="s">
        <v>646</v>
      </c>
      <c r="J621">
        <v>2453.8055001761122</v>
      </c>
      <c r="K621">
        <v>1372.3679237480219</v>
      </c>
      <c r="L621">
        <v>37289.391823469159</v>
      </c>
    </row>
    <row r="622" spans="1:12" x14ac:dyDescent="0.25">
      <c r="A622" t="s">
        <v>2</v>
      </c>
      <c r="B622" t="s">
        <v>647</v>
      </c>
      <c r="J622">
        <v>3604.8060392506918</v>
      </c>
      <c r="K622">
        <v>2011.3020222094051</v>
      </c>
      <c r="L622">
        <v>55210.639187457673</v>
      </c>
    </row>
    <row r="623" spans="1:12" x14ac:dyDescent="0.25">
      <c r="A623" t="s">
        <v>2</v>
      </c>
      <c r="B623" t="s">
        <v>648</v>
      </c>
      <c r="C623">
        <v>1.06705837120267</v>
      </c>
      <c r="D623">
        <v>1.06705837120267</v>
      </c>
      <c r="E623">
        <v>1.06705837120267</v>
      </c>
      <c r="F623">
        <v>1.06705837120267</v>
      </c>
      <c r="G623">
        <v>0.53352918560133511</v>
      </c>
      <c r="H623">
        <v>0.53352918560133511</v>
      </c>
      <c r="I623">
        <v>0.53352918560133511</v>
      </c>
      <c r="J623">
        <v>0.53352918560133511</v>
      </c>
      <c r="K623">
        <v>2.0520353292359041E-2</v>
      </c>
    </row>
    <row r="624" spans="1:12" x14ac:dyDescent="0.25">
      <c r="A624" t="s">
        <v>2</v>
      </c>
      <c r="B624" t="s">
        <v>649</v>
      </c>
      <c r="C624">
        <v>1.205165890726581E-3</v>
      </c>
      <c r="D624">
        <v>0.34519472941269452</v>
      </c>
      <c r="E624">
        <v>0.71857586083493108</v>
      </c>
      <c r="F624">
        <v>0.98474846017778239</v>
      </c>
      <c r="G624">
        <v>1.244835958548864</v>
      </c>
      <c r="H624">
        <v>1.4581342863143181</v>
      </c>
      <c r="I624">
        <v>1.6631518204914839</v>
      </c>
      <c r="J624">
        <v>1.663177143761996</v>
      </c>
      <c r="K624">
        <v>0.328957038672955</v>
      </c>
      <c r="L624">
        <v>3.890985385223162E-4</v>
      </c>
    </row>
    <row r="625" spans="1:12" x14ac:dyDescent="0.25">
      <c r="A625" t="s">
        <v>2</v>
      </c>
      <c r="B625" t="s">
        <v>650</v>
      </c>
      <c r="J625">
        <v>3867.300618508893</v>
      </c>
      <c r="K625">
        <v>2156.945185546992</v>
      </c>
      <c r="L625">
        <v>59298.918224843233</v>
      </c>
    </row>
    <row r="626" spans="1:12" x14ac:dyDescent="0.25">
      <c r="A626" t="s">
        <v>2</v>
      </c>
      <c r="B626" t="s">
        <v>651</v>
      </c>
      <c r="C626">
        <v>1.0670583712026691</v>
      </c>
      <c r="D626">
        <v>1.0670583712026691</v>
      </c>
      <c r="E626">
        <v>1.0670583712026691</v>
      </c>
      <c r="F626">
        <v>1.0670583712026691</v>
      </c>
      <c r="G626">
        <v>0.53352918560133455</v>
      </c>
      <c r="H626">
        <v>0.53352918560133455</v>
      </c>
      <c r="I626">
        <v>0.53352918560133455</v>
      </c>
      <c r="J626">
        <v>0.53352918560133455</v>
      </c>
      <c r="K626">
        <v>2.0520353292359021E-2</v>
      </c>
    </row>
    <row r="627" spans="1:12" x14ac:dyDescent="0.25">
      <c r="A627" t="s">
        <v>2</v>
      </c>
      <c r="B627" t="s">
        <v>652</v>
      </c>
      <c r="J627">
        <v>90.303225663054519</v>
      </c>
      <c r="K627">
        <v>93.704440537925606</v>
      </c>
      <c r="L627">
        <v>2028.8086750169491</v>
      </c>
    </row>
    <row r="628" spans="1:12" x14ac:dyDescent="0.25">
      <c r="A628" t="s">
        <v>2</v>
      </c>
      <c r="B628" t="s">
        <v>653</v>
      </c>
      <c r="J628">
        <v>78.872984734019127</v>
      </c>
      <c r="K628">
        <v>81.891234189377684</v>
      </c>
      <c r="L628">
        <v>1762.199255821623</v>
      </c>
    </row>
    <row r="629" spans="1:12" x14ac:dyDescent="0.25">
      <c r="A629" t="s">
        <v>2</v>
      </c>
      <c r="B629" t="s">
        <v>654</v>
      </c>
      <c r="J629">
        <v>97.223584117200602</v>
      </c>
      <c r="K629">
        <v>100.85298548853019</v>
      </c>
      <c r="L629">
        <v>2190.3600311219911</v>
      </c>
    </row>
    <row r="630" spans="1:12" x14ac:dyDescent="0.25">
      <c r="A630" t="s">
        <v>2</v>
      </c>
      <c r="B630" t="s">
        <v>655</v>
      </c>
      <c r="J630">
        <v>236.95902012373091</v>
      </c>
      <c r="K630">
        <v>132.6576156415766</v>
      </c>
      <c r="L630">
        <v>3588.054072815275</v>
      </c>
    </row>
    <row r="631" spans="1:12" x14ac:dyDescent="0.25">
      <c r="A631" t="s">
        <v>2</v>
      </c>
      <c r="B631" t="s">
        <v>656</v>
      </c>
      <c r="J631">
        <v>220.55306545098551</v>
      </c>
      <c r="K631">
        <v>123.53287655238709</v>
      </c>
      <c r="L631">
        <v>3333.322720181543</v>
      </c>
    </row>
    <row r="632" spans="1:12" x14ac:dyDescent="0.25">
      <c r="A632" t="s">
        <v>2</v>
      </c>
      <c r="B632" t="s">
        <v>657</v>
      </c>
      <c r="J632">
        <v>251.36894336730839</v>
      </c>
      <c r="K632">
        <v>140.66897839794629</v>
      </c>
      <c r="L632">
        <v>3811.9629400401191</v>
      </c>
    </row>
    <row r="633" spans="1:12" x14ac:dyDescent="0.25">
      <c r="A633" t="s">
        <v>2</v>
      </c>
      <c r="B633" t="s">
        <v>658</v>
      </c>
      <c r="J633">
        <v>298.74936840969991</v>
      </c>
      <c r="K633">
        <v>167.00118104453671</v>
      </c>
      <c r="L633">
        <v>4548.1945024666638</v>
      </c>
    </row>
    <row r="634" spans="1:12" x14ac:dyDescent="0.25">
      <c r="A634" t="s">
        <v>2</v>
      </c>
      <c r="B634" t="s">
        <v>659</v>
      </c>
      <c r="J634">
        <v>238.60233488698469</v>
      </c>
      <c r="K634">
        <v>133.57510775785829</v>
      </c>
      <c r="L634">
        <v>3613.1193004485449</v>
      </c>
    </row>
    <row r="635" spans="1:12" x14ac:dyDescent="0.25">
      <c r="A635" t="s">
        <v>2</v>
      </c>
      <c r="B635" t="s">
        <v>660</v>
      </c>
      <c r="J635">
        <v>342.95547549901431</v>
      </c>
      <c r="K635">
        <v>191.55057943289731</v>
      </c>
      <c r="L635">
        <v>5236.0720265963737</v>
      </c>
    </row>
    <row r="636" spans="1:12" x14ac:dyDescent="0.25">
      <c r="A636" t="s">
        <v>2</v>
      </c>
      <c r="B636" t="s">
        <v>1061</v>
      </c>
      <c r="C636">
        <v>1.2038977951709711</v>
      </c>
      <c r="D636">
        <v>1.458364802835951</v>
      </c>
      <c r="E636">
        <v>21.705656066962739</v>
      </c>
      <c r="F636">
        <v>21.9933452876564</v>
      </c>
      <c r="G636">
        <v>23.146269960857602</v>
      </c>
      <c r="H636">
        <v>23.325158532232461</v>
      </c>
      <c r="I636">
        <v>23.465284613767569</v>
      </c>
      <c r="J636">
        <v>23.46530993326418</v>
      </c>
      <c r="K636">
        <v>10.86971287583747</v>
      </c>
      <c r="L636">
        <v>5.8757324956924817E-4</v>
      </c>
    </row>
    <row r="637" spans="1:12" x14ac:dyDescent="0.25">
      <c r="A637" t="s">
        <v>2</v>
      </c>
      <c r="B637" t="s">
        <v>661</v>
      </c>
      <c r="C637">
        <v>81.680027902512279</v>
      </c>
      <c r="D637">
        <v>81.680027902512279</v>
      </c>
      <c r="E637">
        <v>61.260020926884209</v>
      </c>
      <c r="F637">
        <v>61.260020926884209</v>
      </c>
      <c r="G637">
        <v>61.260020926884209</v>
      </c>
      <c r="H637">
        <v>61.260020926884209</v>
      </c>
      <c r="I637">
        <v>61.260020926884209</v>
      </c>
      <c r="J637">
        <v>40.84001395125614</v>
      </c>
      <c r="K637">
        <v>10.21000348781404</v>
      </c>
    </row>
    <row r="638" spans="1:12" x14ac:dyDescent="0.25">
      <c r="A638" t="s">
        <v>2</v>
      </c>
      <c r="B638" t="s">
        <v>662</v>
      </c>
      <c r="C638">
        <v>1.0132679083997031E-3</v>
      </c>
      <c r="D638">
        <v>5.2996160708262782E-2</v>
      </c>
      <c r="E638">
        <v>1.743992781431956</v>
      </c>
      <c r="F638">
        <v>1.7966611843063951</v>
      </c>
      <c r="G638">
        <v>1.8492926864711281</v>
      </c>
      <c r="H638">
        <v>1.9019008321353561</v>
      </c>
      <c r="I638">
        <v>1.9415304193578431</v>
      </c>
      <c r="J638">
        <v>1.9415557358279021</v>
      </c>
      <c r="K638">
        <v>1.285659587827352</v>
      </c>
      <c r="L638">
        <v>6.7628811045076685E-4</v>
      </c>
    </row>
    <row r="639" spans="1:12" x14ac:dyDescent="0.25">
      <c r="A639" t="s">
        <v>2</v>
      </c>
      <c r="B639" t="s">
        <v>663</v>
      </c>
      <c r="J639">
        <v>594.24124064871251</v>
      </c>
      <c r="K639">
        <v>787.76322995078044</v>
      </c>
      <c r="L639">
        <v>16107.4347174457</v>
      </c>
    </row>
    <row r="640" spans="1:12" x14ac:dyDescent="0.25">
      <c r="A640" t="s">
        <v>2</v>
      </c>
      <c r="B640" t="s">
        <v>664</v>
      </c>
      <c r="C640">
        <v>8.1934801215822546</v>
      </c>
      <c r="D640">
        <v>8.1934801215822546</v>
      </c>
      <c r="E640">
        <v>6.554784097265804</v>
      </c>
      <c r="F640">
        <v>6.554784097265804</v>
      </c>
      <c r="G640">
        <v>6.554784097265804</v>
      </c>
      <c r="H640">
        <v>6.554784097265804</v>
      </c>
      <c r="I640">
        <v>6.554784097265804</v>
      </c>
      <c r="J640">
        <v>4.9160880729493526</v>
      </c>
      <c r="K640">
        <v>1.701722794482468</v>
      </c>
    </row>
    <row r="641" spans="1:12" x14ac:dyDescent="0.25">
      <c r="A641" t="s">
        <v>2</v>
      </c>
      <c r="B641" t="s">
        <v>665</v>
      </c>
      <c r="J641">
        <v>100.8967670505854</v>
      </c>
      <c r="K641">
        <v>100.3252062079104</v>
      </c>
      <c r="L641">
        <v>1996.395861820884</v>
      </c>
    </row>
    <row r="642" spans="1:12" x14ac:dyDescent="0.25">
      <c r="A642" t="s">
        <v>2</v>
      </c>
      <c r="B642" t="s">
        <v>666</v>
      </c>
      <c r="J642">
        <v>1.9020845372789139</v>
      </c>
      <c r="K642">
        <v>3.2529813023913312</v>
      </c>
      <c r="L642">
        <v>5.706385553582848</v>
      </c>
    </row>
    <row r="643" spans="1:12" x14ac:dyDescent="0.25">
      <c r="A643" t="s">
        <v>2</v>
      </c>
      <c r="B643" t="s">
        <v>667</v>
      </c>
      <c r="J643">
        <v>85.506630865036428</v>
      </c>
      <c r="K643">
        <v>85.234681849227229</v>
      </c>
      <c r="L643">
        <v>1654.65684315982</v>
      </c>
    </row>
    <row r="644" spans="1:12" x14ac:dyDescent="0.25">
      <c r="A644" t="s">
        <v>2</v>
      </c>
      <c r="B644" t="s">
        <v>668</v>
      </c>
      <c r="J644">
        <v>1.265941148841873</v>
      </c>
      <c r="K644">
        <v>2.7561604990072301</v>
      </c>
      <c r="L644">
        <v>4.6928779068194402</v>
      </c>
    </row>
    <row r="645" spans="1:12" x14ac:dyDescent="0.25">
      <c r="A645" t="s">
        <v>2</v>
      </c>
      <c r="B645" t="s">
        <v>669</v>
      </c>
      <c r="C645">
        <v>8.6696171303316948E-5</v>
      </c>
      <c r="D645">
        <v>1.6766049793302771E-4</v>
      </c>
      <c r="E645">
        <v>2.412217970945784E-4</v>
      </c>
      <c r="F645">
        <v>3.0657988756900632E-4</v>
      </c>
      <c r="G645">
        <v>3.6325102897159111E-4</v>
      </c>
      <c r="H645">
        <v>4.1043201575445022E-4</v>
      </c>
      <c r="I645">
        <v>4.4729907615974872E-4</v>
      </c>
      <c r="J645">
        <v>4.7261672151632301E-4</v>
      </c>
      <c r="K645">
        <v>2.2185326147511499E-4</v>
      </c>
      <c r="L645">
        <v>5.6571295408111208E-4</v>
      </c>
    </row>
    <row r="646" spans="1:12" x14ac:dyDescent="0.25">
      <c r="A646" t="s">
        <v>2</v>
      </c>
      <c r="B646" t="s">
        <v>670</v>
      </c>
      <c r="J646">
        <v>98.501725451242606</v>
      </c>
      <c r="K646">
        <v>97.980728479528963</v>
      </c>
      <c r="L646">
        <v>1942.163482771087</v>
      </c>
    </row>
    <row r="647" spans="1:12" x14ac:dyDescent="0.25">
      <c r="A647" t="s">
        <v>2</v>
      </c>
      <c r="B647" t="s">
        <v>671</v>
      </c>
      <c r="J647">
        <v>1.516468126177241</v>
      </c>
      <c r="K647">
        <v>3.4052302222725959</v>
      </c>
      <c r="L647">
        <v>5.8000998792693554</v>
      </c>
    </row>
    <row r="648" spans="1:12" x14ac:dyDescent="0.25">
      <c r="A648" t="s">
        <v>2</v>
      </c>
      <c r="B648" t="s">
        <v>672</v>
      </c>
      <c r="J648">
        <v>795.91363418189053</v>
      </c>
      <c r="K648">
        <v>1369.038343647082</v>
      </c>
      <c r="L648">
        <v>17438.601623407369</v>
      </c>
    </row>
    <row r="649" spans="1:12" x14ac:dyDescent="0.25">
      <c r="A649" t="s">
        <v>2</v>
      </c>
      <c r="B649" t="s">
        <v>673</v>
      </c>
      <c r="J649">
        <v>931.73745539552942</v>
      </c>
      <c r="K649">
        <v>1602.584147208529</v>
      </c>
      <c r="L649">
        <v>20424.122561185191</v>
      </c>
    </row>
    <row r="650" spans="1:12" x14ac:dyDescent="0.25">
      <c r="A650" t="s">
        <v>2</v>
      </c>
      <c r="B650" t="s">
        <v>674</v>
      </c>
      <c r="J650">
        <v>518.89635951671255</v>
      </c>
      <c r="K650">
        <v>892.71073142788578</v>
      </c>
      <c r="L650">
        <v>11349.693861409911</v>
      </c>
    </row>
    <row r="651" spans="1:12" x14ac:dyDescent="0.25">
      <c r="A651" t="s">
        <v>2</v>
      </c>
      <c r="B651" t="s">
        <v>675</v>
      </c>
      <c r="C651">
        <v>9.6274336224888883E-4</v>
      </c>
      <c r="D651">
        <v>8.9619119365608194E-2</v>
      </c>
      <c r="E651">
        <v>0.17909243143324699</v>
      </c>
      <c r="F651">
        <v>0.268650578629965</v>
      </c>
      <c r="G651">
        <v>2.0995444597909212</v>
      </c>
      <c r="H651">
        <v>2.1890079843006109</v>
      </c>
      <c r="I651">
        <v>2.2568012936337518</v>
      </c>
      <c r="J651">
        <v>2.2568447984980571</v>
      </c>
      <c r="K651">
        <v>2.2568759452219851</v>
      </c>
      <c r="L651">
        <v>2.2577351463788768</v>
      </c>
    </row>
    <row r="652" spans="1:12" x14ac:dyDescent="0.25">
      <c r="A652" t="s">
        <v>2</v>
      </c>
      <c r="B652" t="s">
        <v>676</v>
      </c>
      <c r="C652">
        <v>13.934490002690911</v>
      </c>
      <c r="D652">
        <v>13.934490002690911</v>
      </c>
      <c r="E652">
        <v>13.934490002690911</v>
      </c>
      <c r="F652">
        <v>13.934490002690911</v>
      </c>
      <c r="G652">
        <v>12.192678752354549</v>
      </c>
      <c r="H652">
        <v>12.192678752354549</v>
      </c>
      <c r="I652">
        <v>12.192678752354549</v>
      </c>
      <c r="J652">
        <v>12.192678752354549</v>
      </c>
      <c r="K652">
        <v>7.1682232225381144</v>
      </c>
      <c r="L652">
        <v>1.7418112503363641</v>
      </c>
    </row>
    <row r="653" spans="1:12" x14ac:dyDescent="0.25">
      <c r="A653" t="s">
        <v>2</v>
      </c>
      <c r="B653" t="s">
        <v>677</v>
      </c>
      <c r="J653">
        <v>34.470891761528122</v>
      </c>
      <c r="K653">
        <v>25.33077802752355</v>
      </c>
      <c r="L653">
        <v>646.05379382005799</v>
      </c>
    </row>
    <row r="654" spans="1:12" x14ac:dyDescent="0.25">
      <c r="A654" t="s">
        <v>2</v>
      </c>
      <c r="B654" t="s">
        <v>678</v>
      </c>
      <c r="J654">
        <v>28.747772160864351</v>
      </c>
      <c r="K654">
        <v>21.139255901135481</v>
      </c>
      <c r="L654">
        <v>537.55312410382089</v>
      </c>
    </row>
    <row r="655" spans="1:12" x14ac:dyDescent="0.25">
      <c r="A655" t="s">
        <v>2</v>
      </c>
      <c r="B655" t="s">
        <v>679</v>
      </c>
      <c r="J655">
        <v>33.185820328040577</v>
      </c>
      <c r="K655">
        <v>24.389674187334229</v>
      </c>
      <c r="L655">
        <v>621.68906774668221</v>
      </c>
    </row>
    <row r="656" spans="1:12" x14ac:dyDescent="0.25">
      <c r="A656" t="s">
        <v>2</v>
      </c>
      <c r="B656" t="s">
        <v>680</v>
      </c>
      <c r="J656">
        <v>20.198480221824209</v>
      </c>
      <c r="K656">
        <v>26.81950312974957</v>
      </c>
      <c r="L656">
        <v>541.84349041105145</v>
      </c>
    </row>
    <row r="657" spans="1:12" x14ac:dyDescent="0.25">
      <c r="A657" t="s">
        <v>2</v>
      </c>
      <c r="B657" t="s">
        <v>681</v>
      </c>
      <c r="J657">
        <v>125.0458268453595</v>
      </c>
      <c r="K657">
        <v>91.639723497397043</v>
      </c>
      <c r="L657">
        <v>2364.0056965246649</v>
      </c>
    </row>
    <row r="658" spans="1:12" x14ac:dyDescent="0.25">
      <c r="A658" t="s">
        <v>2</v>
      </c>
      <c r="B658" t="s">
        <v>682</v>
      </c>
      <c r="J658">
        <v>209.34818455730149</v>
      </c>
      <c r="K658">
        <v>153.34988387197259</v>
      </c>
      <c r="L658">
        <v>3963.1775205280369</v>
      </c>
    </row>
    <row r="659" spans="1:12" x14ac:dyDescent="0.25">
      <c r="A659" t="s">
        <v>2</v>
      </c>
      <c r="B659" t="s">
        <v>683</v>
      </c>
      <c r="C659">
        <v>0.19428983907387529</v>
      </c>
      <c r="D659">
        <v>0.20921402722730631</v>
      </c>
      <c r="E659">
        <v>0.43333495870519351</v>
      </c>
      <c r="F659">
        <v>0.4467211774573896</v>
      </c>
      <c r="G659">
        <v>0.45968624060599489</v>
      </c>
      <c r="H659">
        <v>0.47230121150269477</v>
      </c>
      <c r="I659">
        <v>0.48332810214096722</v>
      </c>
      <c r="J659">
        <v>0.48335338573920977</v>
      </c>
      <c r="K659">
        <v>0.1192900165289693</v>
      </c>
      <c r="L659">
        <v>4.6332916137791348E-4</v>
      </c>
    </row>
    <row r="660" spans="1:12" x14ac:dyDescent="0.25">
      <c r="A660" t="s">
        <v>2</v>
      </c>
      <c r="B660" t="s">
        <v>684</v>
      </c>
      <c r="C660">
        <v>0.77195649715359671</v>
      </c>
      <c r="D660">
        <v>0.77195649715359671</v>
      </c>
      <c r="E660">
        <v>0.51463766476906447</v>
      </c>
      <c r="F660">
        <v>0.51463766476906447</v>
      </c>
      <c r="G660">
        <v>0.51463766476906447</v>
      </c>
      <c r="H660">
        <v>0.51463766476906447</v>
      </c>
      <c r="I660">
        <v>0.51463766476906447</v>
      </c>
      <c r="J660">
        <v>0.25731883238453218</v>
      </c>
      <c r="K660">
        <v>3.9587512674543419E-2</v>
      </c>
    </row>
    <row r="661" spans="1:12" x14ac:dyDescent="0.25">
      <c r="A661" t="s">
        <v>2</v>
      </c>
      <c r="B661" t="s">
        <v>685</v>
      </c>
      <c r="J661">
        <v>550.67156270810653</v>
      </c>
      <c r="K661">
        <v>847.18651584693407</v>
      </c>
      <c r="L661">
        <v>26902.097273714469</v>
      </c>
    </row>
    <row r="662" spans="1:12" x14ac:dyDescent="0.25">
      <c r="A662" t="s">
        <v>2</v>
      </c>
      <c r="B662" t="s">
        <v>686</v>
      </c>
      <c r="J662">
        <v>826.0027059634433</v>
      </c>
      <c r="K662">
        <v>1596.4086273223429</v>
      </c>
      <c r="L662">
        <v>45636.629817251487</v>
      </c>
    </row>
    <row r="663" spans="1:12" x14ac:dyDescent="0.25">
      <c r="A663" t="s">
        <v>2</v>
      </c>
      <c r="B663" t="s">
        <v>687</v>
      </c>
      <c r="J663">
        <v>660.80456572574815</v>
      </c>
      <c r="K663">
        <v>1016.621905098922</v>
      </c>
      <c r="L663">
        <v>32282.477060223489</v>
      </c>
    </row>
    <row r="664" spans="1:12" x14ac:dyDescent="0.25">
      <c r="A664" t="s">
        <v>2</v>
      </c>
      <c r="B664" t="s">
        <v>688</v>
      </c>
      <c r="J664">
        <v>71.425669480091443</v>
      </c>
      <c r="K664">
        <v>109.8851418883506</v>
      </c>
      <c r="L664">
        <v>3489.2705892538938</v>
      </c>
    </row>
    <row r="665" spans="1:12" x14ac:dyDescent="0.25">
      <c r="A665" t="s">
        <v>2</v>
      </c>
      <c r="B665" t="s">
        <v>689</v>
      </c>
      <c r="J665">
        <v>107.1352314652506</v>
      </c>
      <c r="K665">
        <v>164.82292946655011</v>
      </c>
      <c r="L665">
        <v>5233.806724726217</v>
      </c>
    </row>
    <row r="666" spans="1:12" x14ac:dyDescent="0.25">
      <c r="A666" t="s">
        <v>2</v>
      </c>
      <c r="B666" t="s">
        <v>690</v>
      </c>
      <c r="J666">
        <v>85.709494331366272</v>
      </c>
      <c r="K666">
        <v>131.8602569985228</v>
      </c>
      <c r="L666">
        <v>4187.0850443668869</v>
      </c>
    </row>
    <row r="667" spans="1:12" x14ac:dyDescent="0.25">
      <c r="A667" t="s">
        <v>2</v>
      </c>
      <c r="B667" t="s">
        <v>691</v>
      </c>
      <c r="J667">
        <v>53.851641270507677</v>
      </c>
      <c r="K667">
        <v>82.848175501417956</v>
      </c>
      <c r="L667">
        <v>2630.7182792350941</v>
      </c>
    </row>
    <row r="668" spans="1:12" x14ac:dyDescent="0.25">
      <c r="A668" t="s">
        <v>2</v>
      </c>
      <c r="B668" t="s">
        <v>692</v>
      </c>
      <c r="J668">
        <v>80.774189658314469</v>
      </c>
      <c r="K668">
        <v>124.26748059238641</v>
      </c>
      <c r="L668">
        <v>3945.9782692247818</v>
      </c>
    </row>
    <row r="669" spans="1:12" x14ac:dyDescent="0.25">
      <c r="A669" t="s">
        <v>2</v>
      </c>
      <c r="B669" t="s">
        <v>693</v>
      </c>
      <c r="J669">
        <v>64.620660721370854</v>
      </c>
      <c r="K669">
        <v>99.415897672999222</v>
      </c>
      <c r="L669">
        <v>3156.8222774273609</v>
      </c>
    </row>
    <row r="670" spans="1:12" x14ac:dyDescent="0.25">
      <c r="A670" t="s">
        <v>2</v>
      </c>
      <c r="B670" t="s">
        <v>694</v>
      </c>
      <c r="J670">
        <v>216.12058655724681</v>
      </c>
      <c r="K670">
        <v>332.49270643907579</v>
      </c>
      <c r="L670">
        <v>10558.11990559605</v>
      </c>
    </row>
    <row r="671" spans="1:12" x14ac:dyDescent="0.25">
      <c r="A671" t="s">
        <v>2</v>
      </c>
      <c r="B671" t="s">
        <v>695</v>
      </c>
      <c r="J671">
        <v>324.17760604384023</v>
      </c>
      <c r="K671">
        <v>498.73427484981198</v>
      </c>
      <c r="L671">
        <v>15837.08067989536</v>
      </c>
    </row>
    <row r="672" spans="1:12" x14ac:dyDescent="0.25">
      <c r="A672" t="s">
        <v>2</v>
      </c>
      <c r="B672" t="s">
        <v>696</v>
      </c>
      <c r="J672">
        <v>259.34339437247962</v>
      </c>
      <c r="K672">
        <v>398.98933383203808</v>
      </c>
      <c r="L672">
        <v>12669.70421570331</v>
      </c>
    </row>
    <row r="673" spans="1:12" x14ac:dyDescent="0.25">
      <c r="A673" t="s">
        <v>2</v>
      </c>
      <c r="B673" t="s">
        <v>697</v>
      </c>
      <c r="J673">
        <v>1071.1714073701271</v>
      </c>
      <c r="K673">
        <v>1228.9509508722699</v>
      </c>
      <c r="L673">
        <v>26904.264748467369</v>
      </c>
    </row>
    <row r="674" spans="1:12" x14ac:dyDescent="0.25">
      <c r="A674" t="s">
        <v>2</v>
      </c>
      <c r="B674" t="s">
        <v>698</v>
      </c>
      <c r="J674">
        <v>1605.438482743328</v>
      </c>
      <c r="K674">
        <v>2317.2933995641101</v>
      </c>
      <c r="L674">
        <v>45638.797556743652</v>
      </c>
    </row>
    <row r="675" spans="1:12" x14ac:dyDescent="0.25">
      <c r="A675" t="s">
        <v>2</v>
      </c>
      <c r="B675" t="s">
        <v>699</v>
      </c>
      <c r="J675">
        <v>1284.961387976839</v>
      </c>
      <c r="K675">
        <v>1474.1379602229549</v>
      </c>
      <c r="L675">
        <v>32284.644642451691</v>
      </c>
    </row>
    <row r="676" spans="1:12" x14ac:dyDescent="0.25">
      <c r="A676" t="s">
        <v>2</v>
      </c>
      <c r="B676" t="s">
        <v>700</v>
      </c>
      <c r="J676">
        <v>140.7782286227114</v>
      </c>
      <c r="K676">
        <v>161.87809128272701</v>
      </c>
      <c r="L676">
        <v>3491.4337444911189</v>
      </c>
    </row>
    <row r="677" spans="1:12" x14ac:dyDescent="0.25">
      <c r="A677" t="s">
        <v>2</v>
      </c>
      <c r="B677" t="s">
        <v>701</v>
      </c>
      <c r="J677">
        <v>210.131303548456</v>
      </c>
      <c r="K677">
        <v>241.43363682989349</v>
      </c>
      <c r="L677">
        <v>5235.9715326096302</v>
      </c>
    </row>
    <row r="678" spans="1:12" x14ac:dyDescent="0.25">
      <c r="A678" t="s">
        <v>2</v>
      </c>
      <c r="B678" t="s">
        <v>702</v>
      </c>
      <c r="J678">
        <v>168.52278180264599</v>
      </c>
      <c r="K678">
        <v>193.70577306205431</v>
      </c>
      <c r="L678">
        <v>4189.2490256539486</v>
      </c>
    </row>
    <row r="679" spans="1:12" x14ac:dyDescent="0.25">
      <c r="A679" t="s">
        <v>2</v>
      </c>
      <c r="B679" t="s">
        <v>703</v>
      </c>
      <c r="J679">
        <v>106.631120918063</v>
      </c>
      <c r="K679">
        <v>122.6999152951673</v>
      </c>
      <c r="L679">
        <v>2632.8798184107231</v>
      </c>
    </row>
    <row r="680" spans="1:12" x14ac:dyDescent="0.25">
      <c r="A680" t="s">
        <v>2</v>
      </c>
      <c r="B680" t="s">
        <v>704</v>
      </c>
      <c r="J680">
        <v>158.9372243342024</v>
      </c>
      <c r="K680">
        <v>182.7098461067433</v>
      </c>
      <c r="L680">
        <v>3948.141998075123</v>
      </c>
    </row>
    <row r="681" spans="1:12" x14ac:dyDescent="0.25">
      <c r="A681" t="s">
        <v>2</v>
      </c>
      <c r="B681" t="s">
        <v>705</v>
      </c>
      <c r="J681">
        <v>127.5578122419541</v>
      </c>
      <c r="K681">
        <v>146.7108071059599</v>
      </c>
      <c r="L681">
        <v>3158.9849109602578</v>
      </c>
    </row>
    <row r="682" spans="1:12" x14ac:dyDescent="0.25">
      <c r="A682" t="s">
        <v>2</v>
      </c>
      <c r="B682" t="s">
        <v>706</v>
      </c>
      <c r="J682">
        <v>421.72697953307159</v>
      </c>
      <c r="K682">
        <v>484.12173801852691</v>
      </c>
      <c r="L682">
        <v>10560.28638253996</v>
      </c>
    </row>
    <row r="683" spans="1:12" x14ac:dyDescent="0.25">
      <c r="A683" t="s">
        <v>2</v>
      </c>
      <c r="B683" t="s">
        <v>707</v>
      </c>
      <c r="J683">
        <v>631.49671410751853</v>
      </c>
      <c r="K683">
        <v>724.70325783782039</v>
      </c>
      <c r="L683">
        <v>15839.247704199461</v>
      </c>
    </row>
    <row r="684" spans="1:12" x14ac:dyDescent="0.25">
      <c r="A684" t="s">
        <v>2</v>
      </c>
      <c r="B684" t="s">
        <v>708</v>
      </c>
      <c r="J684">
        <v>505.63605757570758</v>
      </c>
      <c r="K684">
        <v>580.35633313164669</v>
      </c>
      <c r="L684">
        <v>12671.8709662974</v>
      </c>
    </row>
    <row r="685" spans="1:12" x14ac:dyDescent="0.25">
      <c r="A685" t="s">
        <v>2</v>
      </c>
      <c r="B685" t="s">
        <v>709</v>
      </c>
      <c r="J685">
        <v>550.67853411682574</v>
      </c>
      <c r="K685">
        <v>847.19670488414181</v>
      </c>
      <c r="L685">
        <v>26902.39390032275</v>
      </c>
    </row>
    <row r="686" spans="1:12" x14ac:dyDescent="0.25">
      <c r="A686" t="s">
        <v>2</v>
      </c>
      <c r="B686" t="s">
        <v>710</v>
      </c>
      <c r="J686">
        <v>826.00822529204311</v>
      </c>
      <c r="K686">
        <v>1596.4188168783039</v>
      </c>
      <c r="L686">
        <v>45636.926453661014</v>
      </c>
    </row>
    <row r="687" spans="1:12" x14ac:dyDescent="0.25">
      <c r="A687" t="s">
        <v>2</v>
      </c>
      <c r="B687" t="s">
        <v>711</v>
      </c>
      <c r="J687">
        <v>660.81153726673756</v>
      </c>
      <c r="K687">
        <v>1016.632094320243</v>
      </c>
      <c r="L687">
        <v>32282.773690810951</v>
      </c>
    </row>
    <row r="688" spans="1:12" x14ac:dyDescent="0.25">
      <c r="A688" t="s">
        <v>2</v>
      </c>
      <c r="B688" t="s">
        <v>712</v>
      </c>
      <c r="J688">
        <v>71.432635566367622</v>
      </c>
      <c r="K688">
        <v>109.89532351678881</v>
      </c>
      <c r="L688">
        <v>3489.5670557191202</v>
      </c>
    </row>
    <row r="689" spans="1:12" x14ac:dyDescent="0.25">
      <c r="A689" t="s">
        <v>2</v>
      </c>
      <c r="B689" t="s">
        <v>713</v>
      </c>
      <c r="J689">
        <v>107.1421995893689</v>
      </c>
      <c r="K689">
        <v>164.833113931681</v>
      </c>
      <c r="L689">
        <v>5234.1032525123574</v>
      </c>
    </row>
    <row r="690" spans="1:12" x14ac:dyDescent="0.25">
      <c r="A690" t="s">
        <v>2</v>
      </c>
      <c r="B690" t="s">
        <v>714</v>
      </c>
      <c r="J690">
        <v>85.716461436455475</v>
      </c>
      <c r="K690">
        <v>131.8704400451638</v>
      </c>
      <c r="L690">
        <v>4187.3815414902201</v>
      </c>
    </row>
    <row r="691" spans="1:12" x14ac:dyDescent="0.25">
      <c r="A691" t="s">
        <v>2</v>
      </c>
      <c r="B691" t="s">
        <v>715</v>
      </c>
      <c r="J691">
        <v>53.85860536228072</v>
      </c>
      <c r="K691">
        <v>82.858354353438827</v>
      </c>
      <c r="L691">
        <v>2631.014685676555</v>
      </c>
    </row>
    <row r="692" spans="1:12" x14ac:dyDescent="0.25">
      <c r="A692" t="s">
        <v>2</v>
      </c>
      <c r="B692" t="s">
        <v>716</v>
      </c>
      <c r="J692">
        <v>80.781156452108064</v>
      </c>
      <c r="K692">
        <v>124.2776632057008</v>
      </c>
      <c r="L692">
        <v>3946.2747569808021</v>
      </c>
    </row>
    <row r="693" spans="1:12" x14ac:dyDescent="0.25">
      <c r="A693" t="s">
        <v>2</v>
      </c>
      <c r="B693" t="s">
        <v>717</v>
      </c>
      <c r="J693">
        <v>64.627626163964237</v>
      </c>
      <c r="K693">
        <v>99.426078405414401</v>
      </c>
      <c r="L693">
        <v>3157.1187245219662</v>
      </c>
    </row>
    <row r="694" spans="1:12" x14ac:dyDescent="0.25">
      <c r="A694" t="s">
        <v>2</v>
      </c>
      <c r="B694" t="s">
        <v>718</v>
      </c>
      <c r="J694">
        <v>216.1275567375898</v>
      </c>
      <c r="K694">
        <v>332.50289376643332</v>
      </c>
      <c r="L694">
        <v>10558.41649524899</v>
      </c>
    </row>
    <row r="695" spans="1:12" x14ac:dyDescent="0.25">
      <c r="A695" t="s">
        <v>2</v>
      </c>
      <c r="B695" t="s">
        <v>719</v>
      </c>
      <c r="J695">
        <v>324.18457689810617</v>
      </c>
      <c r="K695">
        <v>498.74446311524559</v>
      </c>
      <c r="L695">
        <v>15837.3772898234</v>
      </c>
    </row>
    <row r="696" spans="1:12" x14ac:dyDescent="0.25">
      <c r="A696" t="s">
        <v>2</v>
      </c>
      <c r="B696" t="s">
        <v>720</v>
      </c>
      <c r="J696">
        <v>259.35036488977232</v>
      </c>
      <c r="K696">
        <v>398.99952162841799</v>
      </c>
      <c r="L696">
        <v>12670.000815493549</v>
      </c>
    </row>
    <row r="697" spans="1:12" x14ac:dyDescent="0.25">
      <c r="A697" t="s">
        <v>2</v>
      </c>
      <c r="B697" t="s">
        <v>721</v>
      </c>
      <c r="J697">
        <v>1070.7910039760891</v>
      </c>
      <c r="K697">
        <v>1228.418807076833</v>
      </c>
      <c r="L697">
        <v>26903.792706860069</v>
      </c>
    </row>
    <row r="698" spans="1:12" x14ac:dyDescent="0.25">
      <c r="A698" t="s">
        <v>2</v>
      </c>
      <c r="B698" t="s">
        <v>722</v>
      </c>
      <c r="J698">
        <v>1605.0941016676809</v>
      </c>
      <c r="K698">
        <v>2316.7192470847822</v>
      </c>
      <c r="L698">
        <v>45638.325419413683</v>
      </c>
    </row>
    <row r="699" spans="1:12" x14ac:dyDescent="0.25">
      <c r="A699" t="s">
        <v>2</v>
      </c>
      <c r="B699" t="s">
        <v>723</v>
      </c>
      <c r="J699">
        <v>1284.5802484408971</v>
      </c>
      <c r="K699">
        <v>1473.604529171698</v>
      </c>
      <c r="L699">
        <v>32284.172561985029</v>
      </c>
    </row>
    <row r="700" spans="1:12" x14ac:dyDescent="0.25">
      <c r="A700" t="s">
        <v>2</v>
      </c>
      <c r="B700" t="s">
        <v>724</v>
      </c>
      <c r="J700">
        <v>140.42588585839269</v>
      </c>
      <c r="K700">
        <v>161.39429684118261</v>
      </c>
      <c r="L700">
        <v>3490.9632637115901</v>
      </c>
    </row>
    <row r="701" spans="1:12" x14ac:dyDescent="0.25">
      <c r="A701" t="s">
        <v>2</v>
      </c>
      <c r="B701" t="s">
        <v>725</v>
      </c>
      <c r="J701">
        <v>209.76856774218939</v>
      </c>
      <c r="K701">
        <v>240.93209953926041</v>
      </c>
      <c r="L701">
        <v>5235.5004548789502</v>
      </c>
    </row>
    <row r="702" spans="1:12" x14ac:dyDescent="0.25">
      <c r="A702" t="s">
        <v>2</v>
      </c>
      <c r="B702" t="s">
        <v>726</v>
      </c>
      <c r="J702">
        <v>168.16529571871979</v>
      </c>
      <c r="K702">
        <v>193.2132224724202</v>
      </c>
      <c r="L702">
        <v>4188.7782465318651</v>
      </c>
    </row>
    <row r="703" spans="1:12" x14ac:dyDescent="0.25">
      <c r="A703" t="s">
        <v>2</v>
      </c>
      <c r="B703" t="s">
        <v>727</v>
      </c>
      <c r="J703">
        <v>106.2885514161581</v>
      </c>
      <c r="K703">
        <v>122.2326260964409</v>
      </c>
      <c r="L703">
        <v>2632.409921102023</v>
      </c>
    </row>
    <row r="704" spans="1:12" x14ac:dyDescent="0.25">
      <c r="A704" t="s">
        <v>2</v>
      </c>
      <c r="B704" t="s">
        <v>728</v>
      </c>
      <c r="J704">
        <v>158.5813208355728</v>
      </c>
      <c r="K704">
        <v>182.2199948769466</v>
      </c>
      <c r="L704">
        <v>3947.671310132318</v>
      </c>
    </row>
    <row r="705" spans="1:12" x14ac:dyDescent="0.25">
      <c r="A705" t="s">
        <v>2</v>
      </c>
      <c r="B705" t="s">
        <v>729</v>
      </c>
      <c r="J705">
        <v>127.2086658282921</v>
      </c>
      <c r="K705">
        <v>146.23242996162639</v>
      </c>
      <c r="L705">
        <v>3158.5146185681479</v>
      </c>
    </row>
    <row r="706" spans="1:12" x14ac:dyDescent="0.25">
      <c r="A706" t="s">
        <v>2</v>
      </c>
      <c r="B706" t="s">
        <v>730</v>
      </c>
      <c r="J706">
        <v>421.35331993982157</v>
      </c>
      <c r="K706">
        <v>483.6013423328169</v>
      </c>
      <c r="L706">
        <v>10559.814701650601</v>
      </c>
    </row>
    <row r="707" spans="1:12" x14ac:dyDescent="0.25">
      <c r="A707" t="s">
        <v>2</v>
      </c>
      <c r="B707" t="s">
        <v>731</v>
      </c>
      <c r="J707">
        <v>631.11937527450846</v>
      </c>
      <c r="K707">
        <v>724.17646264664052</v>
      </c>
      <c r="L707">
        <v>15838.775825446281</v>
      </c>
    </row>
    <row r="708" spans="1:12" x14ac:dyDescent="0.25">
      <c r="A708" t="s">
        <v>2</v>
      </c>
      <c r="B708" t="s">
        <v>732</v>
      </c>
      <c r="J708">
        <v>505.26056464662457</v>
      </c>
      <c r="K708">
        <v>579.83275161757592</v>
      </c>
      <c r="L708">
        <v>12671.399186490709</v>
      </c>
    </row>
    <row r="709" spans="1:12" x14ac:dyDescent="0.25">
      <c r="A709" t="s">
        <v>2</v>
      </c>
      <c r="B709" t="s">
        <v>733</v>
      </c>
      <c r="J709">
        <v>550.67451663413931</v>
      </c>
      <c r="K709">
        <v>847.19083314219779</v>
      </c>
      <c r="L709">
        <v>26902.173795114111</v>
      </c>
    </row>
    <row r="710" spans="1:12" x14ac:dyDescent="0.25">
      <c r="A710" t="s">
        <v>2</v>
      </c>
      <c r="B710" t="s">
        <v>734</v>
      </c>
      <c r="J710">
        <v>826.00504458896</v>
      </c>
      <c r="K710">
        <v>1596.4129447937439</v>
      </c>
      <c r="L710">
        <v>45636.706340380297</v>
      </c>
    </row>
    <row r="711" spans="1:12" x14ac:dyDescent="0.25">
      <c r="A711" t="s">
        <v>2</v>
      </c>
      <c r="B711" t="s">
        <v>735</v>
      </c>
      <c r="J711">
        <v>660.80751969669245</v>
      </c>
      <c r="K711">
        <v>1016.6262224567</v>
      </c>
      <c r="L711">
        <v>32282.55358232517</v>
      </c>
    </row>
    <row r="712" spans="1:12" x14ac:dyDescent="0.25">
      <c r="A712" t="s">
        <v>2</v>
      </c>
      <c r="B712" t="s">
        <v>736</v>
      </c>
      <c r="J712">
        <v>71.428621598700147</v>
      </c>
      <c r="K712">
        <v>109.8894566677224</v>
      </c>
      <c r="L712">
        <v>3489.347082396323</v>
      </c>
    </row>
    <row r="713" spans="1:12" x14ac:dyDescent="0.25">
      <c r="A713" t="s">
        <v>2</v>
      </c>
      <c r="B713" t="s">
        <v>737</v>
      </c>
      <c r="J713">
        <v>107.1381842759338</v>
      </c>
      <c r="K713">
        <v>164.82724520928491</v>
      </c>
      <c r="L713">
        <v>5233.8832286896559</v>
      </c>
    </row>
    <row r="714" spans="1:12" x14ac:dyDescent="0.25">
      <c r="A714" t="s">
        <v>2</v>
      </c>
      <c r="B714" t="s">
        <v>738</v>
      </c>
      <c r="J714">
        <v>85.712446795983695</v>
      </c>
      <c r="K714">
        <v>131.86457225953819</v>
      </c>
      <c r="L714">
        <v>4187.1615429195544</v>
      </c>
    </row>
    <row r="715" spans="1:12" x14ac:dyDescent="0.25">
      <c r="A715" t="s">
        <v>2</v>
      </c>
      <c r="B715" t="s">
        <v>739</v>
      </c>
      <c r="J715">
        <v>53.854592711696569</v>
      </c>
      <c r="K715">
        <v>82.852489337812102</v>
      </c>
      <c r="L715">
        <v>2630.7947617842819</v>
      </c>
    </row>
    <row r="716" spans="1:12" x14ac:dyDescent="0.25">
      <c r="A716" t="s">
        <v>2</v>
      </c>
      <c r="B716" t="s">
        <v>740</v>
      </c>
      <c r="J716">
        <v>80.777142017211588</v>
      </c>
      <c r="K716">
        <v>124.2717957062397</v>
      </c>
      <c r="L716">
        <v>3946.0547661244291</v>
      </c>
    </row>
    <row r="717" spans="1:12" x14ac:dyDescent="0.25">
      <c r="A717" t="s">
        <v>2</v>
      </c>
      <c r="B717" t="s">
        <v>741</v>
      </c>
      <c r="J717">
        <v>64.623612621363804</v>
      </c>
      <c r="K717">
        <v>99.420212148056393</v>
      </c>
      <c r="L717">
        <v>3156.8987671513059</v>
      </c>
    </row>
    <row r="718" spans="1:12" x14ac:dyDescent="0.25">
      <c r="A718" t="s">
        <v>2</v>
      </c>
      <c r="B718" t="s">
        <v>742</v>
      </c>
      <c r="J718">
        <v>216.12354006618071</v>
      </c>
      <c r="K718">
        <v>332.49702315375629</v>
      </c>
      <c r="L718">
        <v>10558.19642047564</v>
      </c>
    </row>
    <row r="719" spans="1:12" x14ac:dyDescent="0.25">
      <c r="A719" t="s">
        <v>2</v>
      </c>
      <c r="B719" t="s">
        <v>743</v>
      </c>
      <c r="J719">
        <v>324.18055978160982</v>
      </c>
      <c r="K719">
        <v>498.73859188302208</v>
      </c>
      <c r="L719">
        <v>15837.157198352161</v>
      </c>
    </row>
    <row r="720" spans="1:12" x14ac:dyDescent="0.25">
      <c r="A720" t="s">
        <v>2</v>
      </c>
      <c r="B720" t="s">
        <v>744</v>
      </c>
      <c r="J720">
        <v>259.34634799582818</v>
      </c>
      <c r="K720">
        <v>398.99365070597929</v>
      </c>
      <c r="L720">
        <v>12669.780732371481</v>
      </c>
    </row>
    <row r="721" spans="1:12" x14ac:dyDescent="0.25">
      <c r="A721" t="s">
        <v>2</v>
      </c>
      <c r="B721" t="s">
        <v>745</v>
      </c>
      <c r="J721">
        <v>1073.0575492781779</v>
      </c>
      <c r="K721">
        <v>1231.745465150035</v>
      </c>
      <c r="L721">
        <v>26906.385347756001</v>
      </c>
    </row>
    <row r="722" spans="1:12" x14ac:dyDescent="0.25">
      <c r="A722" t="s">
        <v>2</v>
      </c>
      <c r="B722" t="s">
        <v>746</v>
      </c>
      <c r="J722">
        <v>1607.1261961535861</v>
      </c>
      <c r="K722">
        <v>2320.2868991905389</v>
      </c>
      <c r="L722">
        <v>45640.91884884255</v>
      </c>
    </row>
    <row r="723" spans="1:12" x14ac:dyDescent="0.25">
      <c r="A723" t="s">
        <v>2</v>
      </c>
      <c r="B723" t="s">
        <v>747</v>
      </c>
      <c r="J723">
        <v>1286.8531805354371</v>
      </c>
      <c r="K723">
        <v>1476.9435022775849</v>
      </c>
      <c r="L723">
        <v>32286.765522976559</v>
      </c>
    </row>
    <row r="724" spans="1:12" x14ac:dyDescent="0.25">
      <c r="A724" t="s">
        <v>2</v>
      </c>
      <c r="B724" t="s">
        <v>748</v>
      </c>
      <c r="J724">
        <v>142.4553506522233</v>
      </c>
      <c r="K724">
        <v>164.2763572238365</v>
      </c>
      <c r="L724">
        <v>3493.5430650794792</v>
      </c>
    </row>
    <row r="725" spans="1:12" x14ac:dyDescent="0.25">
      <c r="A725" t="s">
        <v>2</v>
      </c>
      <c r="B725" t="s">
        <v>749</v>
      </c>
      <c r="J725">
        <v>211.88439473441369</v>
      </c>
      <c r="K725">
        <v>243.9732651382885</v>
      </c>
      <c r="L725">
        <v>5238.0851628051587</v>
      </c>
    </row>
    <row r="726" spans="1:12" x14ac:dyDescent="0.25">
      <c r="A726" t="s">
        <v>2</v>
      </c>
      <c r="B726" t="s">
        <v>750</v>
      </c>
      <c r="J726">
        <v>170.2372870169909</v>
      </c>
      <c r="K726">
        <v>196.17321821770699</v>
      </c>
      <c r="L726">
        <v>4191.3604994627949</v>
      </c>
    </row>
    <row r="727" spans="1:12" x14ac:dyDescent="0.25">
      <c r="A727" t="s">
        <v>2</v>
      </c>
      <c r="B727" t="s">
        <v>751</v>
      </c>
      <c r="J727">
        <v>108.238353444769</v>
      </c>
      <c r="K727">
        <v>124.97085016267739</v>
      </c>
      <c r="L727">
        <v>2634.9849315255619</v>
      </c>
    </row>
    <row r="728" spans="1:12" x14ac:dyDescent="0.25">
      <c r="A728" t="s">
        <v>2</v>
      </c>
      <c r="B728" t="s">
        <v>752</v>
      </c>
      <c r="J728">
        <v>160.64018251645351</v>
      </c>
      <c r="K728">
        <v>185.1558435916555</v>
      </c>
      <c r="L728">
        <v>3950.2528136859228</v>
      </c>
    </row>
    <row r="729" spans="1:12" x14ac:dyDescent="0.25">
      <c r="A729" t="s">
        <v>2</v>
      </c>
      <c r="B729" t="s">
        <v>753</v>
      </c>
      <c r="J729">
        <v>129.21191181542301</v>
      </c>
      <c r="K729">
        <v>149.06683980452831</v>
      </c>
      <c r="L729">
        <v>3161.0928725456029</v>
      </c>
    </row>
    <row r="730" spans="1:12" x14ac:dyDescent="0.25">
      <c r="A730" t="s">
        <v>2</v>
      </c>
      <c r="B730" t="s">
        <v>754</v>
      </c>
      <c r="J730">
        <v>423.56175408518078</v>
      </c>
      <c r="K730">
        <v>486.81675684878792</v>
      </c>
      <c r="L730">
        <v>10562.404372217379</v>
      </c>
    </row>
    <row r="731" spans="1:12" x14ac:dyDescent="0.25">
      <c r="A731" t="s">
        <v>2</v>
      </c>
      <c r="B731" t="s">
        <v>755</v>
      </c>
      <c r="J731">
        <v>633.35942431597437</v>
      </c>
      <c r="K731">
        <v>727.45221765934753</v>
      </c>
      <c r="L731">
        <v>15841.36712509586</v>
      </c>
    </row>
    <row r="732" spans="1:12" x14ac:dyDescent="0.25">
      <c r="A732" t="s">
        <v>2</v>
      </c>
      <c r="B732" t="s">
        <v>756</v>
      </c>
      <c r="J732">
        <v>507.48472552899477</v>
      </c>
      <c r="K732">
        <v>583.07812831044384</v>
      </c>
      <c r="L732">
        <v>12673.98967141044</v>
      </c>
    </row>
    <row r="733" spans="1:12" x14ac:dyDescent="0.25">
      <c r="A733" t="s">
        <v>2</v>
      </c>
      <c r="B733" t="s">
        <v>757</v>
      </c>
      <c r="J733">
        <v>550.67628550445875</v>
      </c>
      <c r="K733">
        <v>847.19341842868153</v>
      </c>
      <c r="L733">
        <v>26902.242191899411</v>
      </c>
    </row>
    <row r="734" spans="1:12" x14ac:dyDescent="0.25">
      <c r="A734" t="s">
        <v>2</v>
      </c>
      <c r="B734" t="s">
        <v>758</v>
      </c>
      <c r="J734">
        <v>826.00644502240414</v>
      </c>
      <c r="K734">
        <v>1596.415530216211</v>
      </c>
      <c r="L734">
        <v>45636.774739178167</v>
      </c>
    </row>
    <row r="735" spans="1:12" x14ac:dyDescent="0.25">
      <c r="A735" t="s">
        <v>2</v>
      </c>
      <c r="B735" t="s">
        <v>759</v>
      </c>
      <c r="J735">
        <v>660.80928860168444</v>
      </c>
      <c r="K735">
        <v>1016.628807791447</v>
      </c>
      <c r="L735">
        <v>32282.621979927539</v>
      </c>
    </row>
    <row r="736" spans="1:12" x14ac:dyDescent="0.25">
      <c r="A736" t="s">
        <v>2</v>
      </c>
      <c r="B736" t="s">
        <v>760</v>
      </c>
      <c r="J736">
        <v>71.430389073820336</v>
      </c>
      <c r="K736">
        <v>109.8920400121077</v>
      </c>
      <c r="L736">
        <v>3489.41544629602</v>
      </c>
    </row>
    <row r="737" spans="1:12" x14ac:dyDescent="0.25">
      <c r="A737" t="s">
        <v>2</v>
      </c>
      <c r="B737" t="s">
        <v>761</v>
      </c>
      <c r="J737">
        <v>107.13995228524411</v>
      </c>
      <c r="K737">
        <v>164.82982929726711</v>
      </c>
      <c r="L737">
        <v>5233.9516051821684</v>
      </c>
    </row>
    <row r="738" spans="1:12" x14ac:dyDescent="0.25">
      <c r="A738" t="s">
        <v>2</v>
      </c>
      <c r="B738" t="s">
        <v>762</v>
      </c>
      <c r="J738">
        <v>85.714214538170694</v>
      </c>
      <c r="K738">
        <v>131.8671559756844</v>
      </c>
      <c r="L738">
        <v>4187.2299131152504</v>
      </c>
    </row>
    <row r="739" spans="1:12" x14ac:dyDescent="0.25">
      <c r="A739" t="s">
        <v>2</v>
      </c>
      <c r="B739" t="s">
        <v>763</v>
      </c>
      <c r="J739">
        <v>53.856359663987121</v>
      </c>
      <c r="K739">
        <v>82.855071954400501</v>
      </c>
      <c r="L739">
        <v>2630.8631133569629</v>
      </c>
    </row>
    <row r="740" spans="1:12" x14ac:dyDescent="0.25">
      <c r="A740" t="s">
        <v>2</v>
      </c>
      <c r="B740" t="s">
        <v>764</v>
      </c>
      <c r="J740">
        <v>80.778909677797031</v>
      </c>
      <c r="K740">
        <v>124.2743793087957</v>
      </c>
      <c r="L740">
        <v>3946.123134396456</v>
      </c>
    </row>
    <row r="741" spans="1:12" x14ac:dyDescent="0.25">
      <c r="A741" t="s">
        <v>2</v>
      </c>
      <c r="B741" t="s">
        <v>765</v>
      </c>
      <c r="J741">
        <v>64.62537992775205</v>
      </c>
      <c r="K741">
        <v>99.422795257562527</v>
      </c>
      <c r="L741">
        <v>3156.9671270729432</v>
      </c>
    </row>
    <row r="742" spans="1:12" x14ac:dyDescent="0.25">
      <c r="A742" t="s">
        <v>2</v>
      </c>
      <c r="B742" t="s">
        <v>766</v>
      </c>
      <c r="J742">
        <v>216.1253086144998</v>
      </c>
      <c r="K742">
        <v>332.49960799202859</v>
      </c>
      <c r="L742">
        <v>10558.26480967247</v>
      </c>
    </row>
    <row r="743" spans="1:12" x14ac:dyDescent="0.25">
      <c r="A743" t="s">
        <v>2</v>
      </c>
      <c r="B743" t="s">
        <v>767</v>
      </c>
      <c r="J743">
        <v>324.18232850658751</v>
      </c>
      <c r="K743">
        <v>498.74117696719691</v>
      </c>
      <c r="L743">
        <v>15837.225591712329</v>
      </c>
    </row>
    <row r="744" spans="1:12" x14ac:dyDescent="0.25">
      <c r="A744" t="s">
        <v>2</v>
      </c>
      <c r="B744" t="s">
        <v>768</v>
      </c>
      <c r="J744">
        <v>259.34811663247348</v>
      </c>
      <c r="K744">
        <v>398.99623566719879</v>
      </c>
      <c r="L744">
        <v>12669.849123649939</v>
      </c>
    </row>
    <row r="745" spans="1:12" x14ac:dyDescent="0.25">
      <c r="A745" t="s">
        <v>2</v>
      </c>
      <c r="B745" t="s">
        <v>769</v>
      </c>
      <c r="J745">
        <v>1072.1621641375641</v>
      </c>
      <c r="K745">
        <v>1230.3248473975941</v>
      </c>
      <c r="L745">
        <v>26905.033673967639</v>
      </c>
    </row>
    <row r="746" spans="1:12" x14ac:dyDescent="0.25">
      <c r="A746" t="s">
        <v>2</v>
      </c>
      <c r="B746" t="s">
        <v>770</v>
      </c>
      <c r="J746">
        <v>1606.3383601954681</v>
      </c>
      <c r="K746">
        <v>2318.7812574309401</v>
      </c>
      <c r="L746">
        <v>45639.566683824829</v>
      </c>
    </row>
    <row r="747" spans="1:12" x14ac:dyDescent="0.25">
      <c r="A747" t="s">
        <v>2</v>
      </c>
      <c r="B747" t="s">
        <v>771</v>
      </c>
      <c r="J747">
        <v>1285.954717654851</v>
      </c>
      <c r="K747">
        <v>1475.51633866626</v>
      </c>
      <c r="L747">
        <v>32285.41364978327</v>
      </c>
    </row>
    <row r="748" spans="1:12" x14ac:dyDescent="0.25">
      <c r="A748" t="s">
        <v>2</v>
      </c>
      <c r="B748" t="s">
        <v>772</v>
      </c>
      <c r="J748">
        <v>141.67264849601901</v>
      </c>
      <c r="K748">
        <v>163.0874806503476</v>
      </c>
      <c r="L748">
        <v>3492.1993854387142</v>
      </c>
    </row>
    <row r="749" spans="1:12" x14ac:dyDescent="0.25">
      <c r="A749" t="s">
        <v>2</v>
      </c>
      <c r="B749" t="s">
        <v>773</v>
      </c>
      <c r="J749">
        <v>211.06100573856929</v>
      </c>
      <c r="K749">
        <v>242.7025182487248</v>
      </c>
      <c r="L749">
        <v>5236.7384292328461</v>
      </c>
    </row>
    <row r="750" spans="1:12" x14ac:dyDescent="0.25">
      <c r="A750" t="s">
        <v>2</v>
      </c>
      <c r="B750" t="s">
        <v>774</v>
      </c>
      <c r="J750">
        <v>169.43460292547149</v>
      </c>
      <c r="K750">
        <v>194.94439308710091</v>
      </c>
      <c r="L750">
        <v>4190.0152940777507</v>
      </c>
    </row>
    <row r="751" spans="1:12" x14ac:dyDescent="0.25">
      <c r="A751" t="s">
        <v>2</v>
      </c>
      <c r="B751" t="s">
        <v>775</v>
      </c>
      <c r="J751">
        <v>107.49279844343449</v>
      </c>
      <c r="K751">
        <v>123.8548950655981</v>
      </c>
      <c r="L751">
        <v>2633.644232670882</v>
      </c>
    </row>
    <row r="752" spans="1:12" x14ac:dyDescent="0.25">
      <c r="A752" t="s">
        <v>2</v>
      </c>
      <c r="B752" t="s">
        <v>776</v>
      </c>
      <c r="J752">
        <v>159.84367872350151</v>
      </c>
      <c r="K752">
        <v>183.93942798699129</v>
      </c>
      <c r="L752">
        <v>3948.9080747126609</v>
      </c>
    </row>
    <row r="753" spans="1:12" x14ac:dyDescent="0.25">
      <c r="A753" t="s">
        <v>2</v>
      </c>
      <c r="B753" t="s">
        <v>777</v>
      </c>
      <c r="J753">
        <v>128.44147691693689</v>
      </c>
      <c r="K753">
        <v>147.90223853316121</v>
      </c>
      <c r="L753">
        <v>3159.7501557742889</v>
      </c>
    </row>
    <row r="754" spans="1:12" x14ac:dyDescent="0.25">
      <c r="A754" t="s">
        <v>2</v>
      </c>
      <c r="B754" t="s">
        <v>778</v>
      </c>
      <c r="J754">
        <v>422.69427320559163</v>
      </c>
      <c r="K754">
        <v>485.45497177915411</v>
      </c>
      <c r="L754">
        <v>10561.054548560531</v>
      </c>
    </row>
    <row r="755" spans="1:12" x14ac:dyDescent="0.25">
      <c r="A755" t="s">
        <v>2</v>
      </c>
      <c r="B755" t="s">
        <v>779</v>
      </c>
      <c r="J755">
        <v>632.47678458136238</v>
      </c>
      <c r="K755">
        <v>726.0585875954373</v>
      </c>
      <c r="L755">
        <v>15840.016286786209</v>
      </c>
    </row>
    <row r="756" spans="1:12" x14ac:dyDescent="0.25">
      <c r="A756" t="s">
        <v>2</v>
      </c>
      <c r="B756" t="s">
        <v>780</v>
      </c>
      <c r="J756">
        <v>506.60971059141508</v>
      </c>
      <c r="K756">
        <v>581.7005505824726</v>
      </c>
      <c r="L756">
        <v>12672.639340561391</v>
      </c>
    </row>
    <row r="757" spans="1:12" x14ac:dyDescent="0.25">
      <c r="A757" t="s">
        <v>2</v>
      </c>
      <c r="B757" t="s">
        <v>781</v>
      </c>
      <c r="J757">
        <v>250.3770952134218</v>
      </c>
      <c r="K757">
        <v>444.41887687204832</v>
      </c>
      <c r="L757">
        <v>13239.077763823539</v>
      </c>
    </row>
    <row r="758" spans="1:12" x14ac:dyDescent="0.25">
      <c r="A758" t="s">
        <v>2</v>
      </c>
      <c r="B758" t="s">
        <v>782</v>
      </c>
      <c r="C758">
        <v>8.9022021929128665E-6</v>
      </c>
      <c r="D758">
        <v>1.8228351985990219E-5</v>
      </c>
      <c r="E758">
        <v>2.7998145116719719E-5</v>
      </c>
      <c r="F758">
        <v>3.8232215888807153E-5</v>
      </c>
      <c r="G758">
        <v>4.8952188527399633E-5</v>
      </c>
      <c r="H758">
        <v>6.0180731379177832E-5</v>
      </c>
      <c r="I758">
        <v>7.1941613921910455E-5</v>
      </c>
      <c r="J758">
        <v>8.425976652930812E-5</v>
      </c>
      <c r="K758">
        <v>7.2154448846055145E-5</v>
      </c>
      <c r="L758">
        <v>6.4716669799409364E-4</v>
      </c>
    </row>
    <row r="759" spans="1:12" x14ac:dyDescent="0.25">
      <c r="A759" t="s">
        <v>2</v>
      </c>
      <c r="B759" t="s">
        <v>783</v>
      </c>
      <c r="J759">
        <v>255.0933403075224</v>
      </c>
      <c r="K759">
        <v>452.7902119300341</v>
      </c>
      <c r="L759">
        <v>13488.458468737779</v>
      </c>
    </row>
    <row r="760" spans="1:12" x14ac:dyDescent="0.25">
      <c r="A760" t="s">
        <v>2</v>
      </c>
      <c r="B760" t="s">
        <v>784</v>
      </c>
      <c r="J760">
        <v>103.6463057127592</v>
      </c>
      <c r="K760">
        <v>102.2509288314252</v>
      </c>
      <c r="L760">
        <v>3816.6401220796511</v>
      </c>
    </row>
    <row r="761" spans="1:12" x14ac:dyDescent="0.25">
      <c r="A761" t="s">
        <v>2</v>
      </c>
      <c r="B761" t="s">
        <v>785</v>
      </c>
      <c r="C761">
        <v>8.7676548713023537E-6</v>
      </c>
      <c r="D761">
        <v>1.7917602541526349E-5</v>
      </c>
      <c r="E761">
        <v>2.7471090514176881E-5</v>
      </c>
      <c r="F761">
        <v>3.7450188679309138E-5</v>
      </c>
      <c r="G761">
        <v>4.7877820668772287E-5</v>
      </c>
      <c r="H761">
        <v>5.8777774952939049E-5</v>
      </c>
      <c r="I761">
        <v>7.0174707494772222E-5</v>
      </c>
      <c r="J761">
        <v>8.2094144065424497E-5</v>
      </c>
      <c r="K761">
        <v>3.3799282954902177E-5</v>
      </c>
      <c r="L761">
        <v>4.335946049150654E-4</v>
      </c>
    </row>
    <row r="762" spans="1:12" x14ac:dyDescent="0.25">
      <c r="A762" t="s">
        <v>2</v>
      </c>
      <c r="B762" t="s">
        <v>786</v>
      </c>
      <c r="J762">
        <v>487.94198562415812</v>
      </c>
      <c r="K762">
        <v>646.54025761353603</v>
      </c>
      <c r="L762">
        <v>13241.33149312366</v>
      </c>
    </row>
    <row r="763" spans="1:12" x14ac:dyDescent="0.25">
      <c r="A763" t="s">
        <v>2</v>
      </c>
      <c r="B763" t="s">
        <v>787</v>
      </c>
      <c r="C763">
        <v>8.809165266173807E-5</v>
      </c>
      <c r="D763">
        <v>1.703753523810092E-4</v>
      </c>
      <c r="E763">
        <v>2.4509241508366512E-4</v>
      </c>
      <c r="F763">
        <v>3.1126319197413141E-4</v>
      </c>
      <c r="G763">
        <v>3.6849974159566888E-4</v>
      </c>
      <c r="H763">
        <v>4.160135315291387E-4</v>
      </c>
      <c r="I763">
        <v>4.5304459210201991E-4</v>
      </c>
      <c r="J763">
        <v>4.7835877423082113E-4</v>
      </c>
      <c r="K763">
        <v>3.3776617392421632E-4</v>
      </c>
      <c r="L763">
        <v>6.7549748823211831E-4</v>
      </c>
    </row>
    <row r="764" spans="1:12" x14ac:dyDescent="0.25">
      <c r="A764" t="s">
        <v>2</v>
      </c>
      <c r="B764" t="s">
        <v>788</v>
      </c>
      <c r="J764">
        <v>497.09487674081458</v>
      </c>
      <c r="K764">
        <v>658.65935894233121</v>
      </c>
      <c r="L764">
        <v>13490.71693317559</v>
      </c>
    </row>
    <row r="765" spans="1:12" x14ac:dyDescent="0.25">
      <c r="A765" t="s">
        <v>2</v>
      </c>
      <c r="B765" t="s">
        <v>789</v>
      </c>
      <c r="J765">
        <v>201.67534033123519</v>
      </c>
      <c r="K765">
        <v>147.73600162105811</v>
      </c>
      <c r="L765">
        <v>3817.1730226322779</v>
      </c>
    </row>
    <row r="766" spans="1:12" x14ac:dyDescent="0.25">
      <c r="A766" t="s">
        <v>2</v>
      </c>
      <c r="B766" t="s">
        <v>790</v>
      </c>
      <c r="C766">
        <v>0.40198944460293379</v>
      </c>
      <c r="D766">
        <v>0.41763400226375369</v>
      </c>
      <c r="E766">
        <v>0.84849567058291575</v>
      </c>
      <c r="F766">
        <v>0.86168695946009155</v>
      </c>
      <c r="G766">
        <v>0.87445975405700316</v>
      </c>
      <c r="H766">
        <v>0.88692384404345093</v>
      </c>
      <c r="I766">
        <v>0.89788391680358182</v>
      </c>
      <c r="J766">
        <v>0.89790920548081909</v>
      </c>
      <c r="K766">
        <v>0.2148466250662146</v>
      </c>
      <c r="L766">
        <v>4.6460765211445658E-4</v>
      </c>
    </row>
    <row r="767" spans="1:12" x14ac:dyDescent="0.25">
      <c r="A767" t="s">
        <v>2</v>
      </c>
      <c r="B767" t="s">
        <v>791</v>
      </c>
      <c r="J767">
        <v>250.3830962654288</v>
      </c>
      <c r="K767">
        <v>444.42903259608181</v>
      </c>
      <c r="L767">
        <v>13239.37749484019</v>
      </c>
    </row>
    <row r="768" spans="1:12" x14ac:dyDescent="0.25">
      <c r="A768" t="s">
        <v>2</v>
      </c>
      <c r="B768" t="s">
        <v>792</v>
      </c>
      <c r="C768">
        <v>9.0152778361897637E-6</v>
      </c>
      <c r="D768">
        <v>1.846857098709391E-5</v>
      </c>
      <c r="E768">
        <v>2.8380550768760971E-5</v>
      </c>
      <c r="F768">
        <v>3.8772834141113028E-5</v>
      </c>
      <c r="G768">
        <v>4.9668028314783989E-5</v>
      </c>
      <c r="H768">
        <v>6.1089777962414565E-5</v>
      </c>
      <c r="I768">
        <v>7.3062815225687018E-5</v>
      </c>
      <c r="J768">
        <v>8.561301270560032E-5</v>
      </c>
      <c r="K768">
        <v>7.3368470923919292E-5</v>
      </c>
      <c r="L768">
        <v>6.6260673628618918E-4</v>
      </c>
    </row>
    <row r="769" spans="1:12" x14ac:dyDescent="0.25">
      <c r="A769" t="s">
        <v>2</v>
      </c>
      <c r="B769" t="s">
        <v>793</v>
      </c>
      <c r="J769">
        <v>255.0993407067956</v>
      </c>
      <c r="K769">
        <v>452.80036654762091</v>
      </c>
      <c r="L769">
        <v>13488.75836471002</v>
      </c>
    </row>
    <row r="770" spans="1:12" x14ac:dyDescent="0.25">
      <c r="A770" t="s">
        <v>2</v>
      </c>
      <c r="B770" t="s">
        <v>794</v>
      </c>
      <c r="J770">
        <v>103.64716615398549</v>
      </c>
      <c r="K770">
        <v>102.2517230923325</v>
      </c>
      <c r="L770">
        <v>3816.6724698020498</v>
      </c>
    </row>
    <row r="771" spans="1:12" x14ac:dyDescent="0.25">
      <c r="A771" t="s">
        <v>2</v>
      </c>
      <c r="B771" t="s">
        <v>795</v>
      </c>
      <c r="C771">
        <v>8.8496338196899201E-6</v>
      </c>
      <c r="D771">
        <v>1.8091944964497439E-5</v>
      </c>
      <c r="E771">
        <v>2.7746869699237189E-5</v>
      </c>
      <c r="F771">
        <v>3.7835355448741878E-5</v>
      </c>
      <c r="G771">
        <v>4.8379416879203377E-5</v>
      </c>
      <c r="H771">
        <v>5.9402175944546121E-5</v>
      </c>
      <c r="I771">
        <v>7.0927889487351945E-5</v>
      </c>
      <c r="J771">
        <v>8.2981967446914081E-5</v>
      </c>
      <c r="K771">
        <v>3.4171828824782022E-5</v>
      </c>
      <c r="L771">
        <v>4.4189296246411198E-4</v>
      </c>
    </row>
    <row r="772" spans="1:12" x14ac:dyDescent="0.25">
      <c r="A772" t="s">
        <v>2</v>
      </c>
      <c r="B772" t="s">
        <v>796</v>
      </c>
      <c r="J772">
        <v>487.6337974577059</v>
      </c>
      <c r="K772">
        <v>646.10768070153767</v>
      </c>
      <c r="L772">
        <v>13240.82792581009</v>
      </c>
    </row>
    <row r="773" spans="1:12" x14ac:dyDescent="0.25">
      <c r="A773" t="s">
        <v>2</v>
      </c>
      <c r="B773" t="s">
        <v>797</v>
      </c>
      <c r="C773">
        <v>8.6428698815643312E-5</v>
      </c>
      <c r="D773">
        <v>1.6711934204447591E-4</v>
      </c>
      <c r="E773">
        <v>2.406625523187538E-4</v>
      </c>
      <c r="F773">
        <v>3.0601282361218451E-4</v>
      </c>
      <c r="G773">
        <v>3.6268580416483549E-4</v>
      </c>
      <c r="H773">
        <v>4.0986512605705491E-4</v>
      </c>
      <c r="I773">
        <v>4.4672664900790411E-4</v>
      </c>
      <c r="J773">
        <v>4.7203906172067468E-4</v>
      </c>
      <c r="K773">
        <v>3.3368273479747143E-4</v>
      </c>
      <c r="L773">
        <v>6.7447039235700901E-4</v>
      </c>
    </row>
    <row r="774" spans="1:12" x14ac:dyDescent="0.25">
      <c r="A774" t="s">
        <v>2</v>
      </c>
      <c r="B774" t="s">
        <v>798</v>
      </c>
      <c r="J774">
        <v>496.78708665344959</v>
      </c>
      <c r="K774">
        <v>658.22860802872071</v>
      </c>
      <c r="L774">
        <v>13490.21160886681</v>
      </c>
    </row>
    <row r="775" spans="1:12" x14ac:dyDescent="0.25">
      <c r="A775" t="s">
        <v>2</v>
      </c>
      <c r="B775" t="s">
        <v>799</v>
      </c>
      <c r="J775">
        <v>201.47083410731571</v>
      </c>
      <c r="K775">
        <v>147.53647721184939</v>
      </c>
      <c r="L775">
        <v>3816.9022081200269</v>
      </c>
    </row>
    <row r="776" spans="1:12" x14ac:dyDescent="0.25">
      <c r="A776" t="s">
        <v>2</v>
      </c>
      <c r="B776" t="s">
        <v>800</v>
      </c>
      <c r="C776">
        <v>2.865210180744444E-2</v>
      </c>
      <c r="D776">
        <v>3.9291825015472993E-2</v>
      </c>
      <c r="E776">
        <v>6.8386266485085112E-2</v>
      </c>
      <c r="F776">
        <v>8.1775763817398872E-2</v>
      </c>
      <c r="G776">
        <v>9.5055316082311839E-2</v>
      </c>
      <c r="H776">
        <v>0.1080907885607498</v>
      </c>
      <c r="I776">
        <v>0.1194394366948994</v>
      </c>
      <c r="J776">
        <v>0.11946469773846061</v>
      </c>
      <c r="K776">
        <v>3.4348467548462512E-2</v>
      </c>
      <c r="L776">
        <v>4.5977734599806258E-4</v>
      </c>
    </row>
    <row r="777" spans="1:12" x14ac:dyDescent="0.25">
      <c r="A777" t="s">
        <v>2</v>
      </c>
      <c r="B777" t="s">
        <v>801</v>
      </c>
      <c r="J777">
        <v>250.3796394487448</v>
      </c>
      <c r="K777">
        <v>444.42318253421689</v>
      </c>
      <c r="L777">
        <v>13239.15483834614</v>
      </c>
    </row>
    <row r="778" spans="1:12" x14ac:dyDescent="0.25">
      <c r="A778" t="s">
        <v>2</v>
      </c>
      <c r="B778" t="s">
        <v>802</v>
      </c>
      <c r="C778">
        <v>8.9669692482613869E-6</v>
      </c>
      <c r="D778">
        <v>1.836558490009253E-5</v>
      </c>
      <c r="E778">
        <v>2.8216007375165049E-5</v>
      </c>
      <c r="F778">
        <v>3.853932851302656E-5</v>
      </c>
      <c r="G778">
        <v>4.935761898512752E-5</v>
      </c>
      <c r="H778">
        <v>6.0693978672067103E-5</v>
      </c>
      <c r="I778">
        <v>7.2572590151428698E-5</v>
      </c>
      <c r="J778">
        <v>8.5018775425258527E-5</v>
      </c>
      <c r="K778">
        <v>7.2831824421145996E-5</v>
      </c>
      <c r="L778">
        <v>6.5331193311326564E-4</v>
      </c>
    </row>
    <row r="779" spans="1:12" x14ac:dyDescent="0.25">
      <c r="A779" t="s">
        <v>2</v>
      </c>
      <c r="B779" t="s">
        <v>803</v>
      </c>
      <c r="J779">
        <v>255.09588431404589</v>
      </c>
      <c r="K779">
        <v>452.79451720438618</v>
      </c>
      <c r="L779">
        <v>13488.535572426739</v>
      </c>
    </row>
    <row r="780" spans="1:12" x14ac:dyDescent="0.25">
      <c r="A780" t="s">
        <v>2</v>
      </c>
      <c r="B780" t="s">
        <v>804</v>
      </c>
      <c r="J780">
        <v>103.6461298984422</v>
      </c>
      <c r="K780">
        <v>102.2507665400653</v>
      </c>
      <c r="L780">
        <v>3816.6345257583271</v>
      </c>
    </row>
    <row r="781" spans="1:12" x14ac:dyDescent="0.25">
      <c r="A781" t="s">
        <v>2</v>
      </c>
      <c r="B781" t="s">
        <v>805</v>
      </c>
      <c r="C781">
        <v>8.7455108567018286E-6</v>
      </c>
      <c r="D781">
        <v>1.7871034188142279E-5</v>
      </c>
      <c r="E781">
        <v>2.739819966931163E-5</v>
      </c>
      <c r="F781">
        <v>3.7349360771032532E-5</v>
      </c>
      <c r="G781">
        <v>4.7747624355459608E-5</v>
      </c>
      <c r="H781">
        <v>5.8616861746070697E-5</v>
      </c>
      <c r="I781">
        <v>6.9981714773500024E-5</v>
      </c>
      <c r="J781">
        <v>8.1867605143853085E-5</v>
      </c>
      <c r="K781">
        <v>3.3705071734099363E-5</v>
      </c>
      <c r="L781">
        <v>4.3150435428349792E-4</v>
      </c>
    </row>
    <row r="782" spans="1:12" x14ac:dyDescent="0.25">
      <c r="A782" t="s">
        <v>2</v>
      </c>
      <c r="B782" t="s">
        <v>806</v>
      </c>
      <c r="J782">
        <v>489.31742961399721</v>
      </c>
      <c r="K782">
        <v>648.49000943426688</v>
      </c>
      <c r="L782">
        <v>13243.69223090085</v>
      </c>
    </row>
    <row r="783" spans="1:12" x14ac:dyDescent="0.25">
      <c r="A783" t="s">
        <v>2</v>
      </c>
      <c r="B783" t="s">
        <v>807</v>
      </c>
      <c r="C783">
        <v>8.8170462683160141E-5</v>
      </c>
      <c r="D783">
        <v>1.7052691131206509E-4</v>
      </c>
      <c r="E783">
        <v>2.452371329228685E-4</v>
      </c>
      <c r="F783">
        <v>3.1142889350942318E-4</v>
      </c>
      <c r="G783">
        <v>3.6866692495739038E-4</v>
      </c>
      <c r="H783">
        <v>4.1618171388850962E-4</v>
      </c>
      <c r="I783">
        <v>4.5321681006233692E-4</v>
      </c>
      <c r="J783">
        <v>4.7853508443816809E-4</v>
      </c>
      <c r="K783">
        <v>3.3787640484185771E-4</v>
      </c>
      <c r="L783">
        <v>6.7752822099774413E-4</v>
      </c>
    </row>
    <row r="784" spans="1:12" x14ac:dyDescent="0.25">
      <c r="A784" t="s">
        <v>2</v>
      </c>
      <c r="B784" t="s">
        <v>808</v>
      </c>
      <c r="J784">
        <v>498.46819275234247</v>
      </c>
      <c r="K784">
        <v>660.59855408221961</v>
      </c>
      <c r="L784">
        <v>13493.09152101214</v>
      </c>
    </row>
    <row r="785" spans="1:12" x14ac:dyDescent="0.25">
      <c r="A785" t="s">
        <v>2</v>
      </c>
      <c r="B785" t="s">
        <v>809</v>
      </c>
      <c r="J785">
        <v>201.7582990109953</v>
      </c>
      <c r="K785">
        <v>147.8158596158203</v>
      </c>
      <c r="L785">
        <v>3817.2901931141978</v>
      </c>
    </row>
    <row r="786" spans="1:12" x14ac:dyDescent="0.25">
      <c r="A786" t="s">
        <v>2</v>
      </c>
      <c r="B786" t="s">
        <v>810</v>
      </c>
      <c r="C786">
        <v>0.60685057351400706</v>
      </c>
      <c r="D786">
        <v>0.62266589083336843</v>
      </c>
      <c r="E786">
        <v>1.2027536234997931</v>
      </c>
      <c r="F786">
        <v>1.2160458114159849</v>
      </c>
      <c r="G786">
        <v>1.228896698892646</v>
      </c>
      <c r="H786">
        <v>1.2414163683542461</v>
      </c>
      <c r="I786">
        <v>1.2524114899059511</v>
      </c>
      <c r="J786">
        <v>1.252436783873683</v>
      </c>
      <c r="K786">
        <v>0.29455293637855151</v>
      </c>
      <c r="L786">
        <v>4.6543239174885129E-4</v>
      </c>
    </row>
    <row r="787" spans="1:12" x14ac:dyDescent="0.25">
      <c r="A787" t="s">
        <v>2</v>
      </c>
      <c r="B787" t="s">
        <v>811</v>
      </c>
      <c r="J787">
        <v>250.38116206641089</v>
      </c>
      <c r="K787">
        <v>444.42575929738229</v>
      </c>
      <c r="L787">
        <v>13239.22386740464</v>
      </c>
    </row>
    <row r="788" spans="1:12" x14ac:dyDescent="0.25">
      <c r="A788" t="s">
        <v>2</v>
      </c>
      <c r="B788" t="s">
        <v>812</v>
      </c>
      <c r="C788">
        <v>8.9922975573482659E-6</v>
      </c>
      <c r="D788">
        <v>1.8419508196672022E-5</v>
      </c>
      <c r="E788">
        <v>2.830203977511795E-5</v>
      </c>
      <c r="F788">
        <v>3.8661236120324703E-5</v>
      </c>
      <c r="G788">
        <v>4.9519422806069037E-5</v>
      </c>
      <c r="H788">
        <v>6.0899955739574627E-5</v>
      </c>
      <c r="I788">
        <v>7.2827272740743428E-5</v>
      </c>
      <c r="J788">
        <v>8.5326948284427642E-5</v>
      </c>
      <c r="K788">
        <v>7.3109369434982423E-5</v>
      </c>
      <c r="L788">
        <v>6.5714635683656957E-4</v>
      </c>
    </row>
    <row r="789" spans="1:12" x14ac:dyDescent="0.25">
      <c r="A789" t="s">
        <v>2</v>
      </c>
      <c r="B789" t="s">
        <v>813</v>
      </c>
      <c r="J789">
        <v>255.0974067651193</v>
      </c>
      <c r="K789">
        <v>452.79709368514818</v>
      </c>
      <c r="L789">
        <v>13488.604635109919</v>
      </c>
    </row>
    <row r="790" spans="1:12" x14ac:dyDescent="0.25">
      <c r="A790" t="s">
        <v>2</v>
      </c>
      <c r="B790" t="s">
        <v>814</v>
      </c>
      <c r="J790">
        <v>103.6465741527915</v>
      </c>
      <c r="K790">
        <v>102.25117662428831</v>
      </c>
      <c r="L790">
        <v>3816.646273980286</v>
      </c>
    </row>
    <row r="791" spans="1:12" x14ac:dyDescent="0.25">
      <c r="A791" t="s">
        <v>2</v>
      </c>
      <c r="B791" t="s">
        <v>815</v>
      </c>
      <c r="C791">
        <v>8.7973863136288072E-6</v>
      </c>
      <c r="D791">
        <v>1.7980470176351321E-5</v>
      </c>
      <c r="E791">
        <v>2.756999102553431E-5</v>
      </c>
      <c r="F791">
        <v>3.7587609551401261E-5</v>
      </c>
      <c r="G791">
        <v>4.8055946658800869E-5</v>
      </c>
      <c r="H791">
        <v>5.8998601778696407E-5</v>
      </c>
      <c r="I791">
        <v>7.0440159346982491E-5</v>
      </c>
      <c r="J791">
        <v>8.2406190232291261E-5</v>
      </c>
      <c r="K791">
        <v>3.3929459267329597E-5</v>
      </c>
      <c r="L791">
        <v>4.355878101746461E-4</v>
      </c>
    </row>
    <row r="792" spans="1:12" x14ac:dyDescent="0.25">
      <c r="A792" t="s">
        <v>2</v>
      </c>
      <c r="B792" t="s">
        <v>816</v>
      </c>
      <c r="J792">
        <v>488.71618672644291</v>
      </c>
      <c r="K792">
        <v>647.58082948670324</v>
      </c>
      <c r="L792">
        <v>13242.16858593669</v>
      </c>
    </row>
    <row r="793" spans="1:12" x14ac:dyDescent="0.25">
      <c r="A793" t="s">
        <v>2</v>
      </c>
      <c r="B793" t="s">
        <v>817</v>
      </c>
      <c r="C793">
        <v>8.6741805646808559E-5</v>
      </c>
      <c r="D793">
        <v>1.6773731802657691E-4</v>
      </c>
      <c r="E793">
        <v>2.4132034884956889E-4</v>
      </c>
      <c r="F793">
        <v>3.066932799148783E-4</v>
      </c>
      <c r="G793">
        <v>3.6337382143035549E-4</v>
      </c>
      <c r="H793">
        <v>4.105595265994541E-4</v>
      </c>
      <c r="I793">
        <v>4.4742781618853621E-4</v>
      </c>
      <c r="J793">
        <v>4.7274470111107272E-4</v>
      </c>
      <c r="K793">
        <v>3.3411383266028749E-4</v>
      </c>
      <c r="L793">
        <v>6.7653518636187301E-4</v>
      </c>
    </row>
    <row r="794" spans="1:12" x14ac:dyDescent="0.25">
      <c r="A794" t="s">
        <v>2</v>
      </c>
      <c r="B794" t="s">
        <v>818</v>
      </c>
      <c r="J794">
        <v>497.86836316453298</v>
      </c>
      <c r="K794">
        <v>659.69521489354793</v>
      </c>
      <c r="L794">
        <v>13491.557878274831</v>
      </c>
    </row>
    <row r="795" spans="1:12" x14ac:dyDescent="0.25">
      <c r="A795" t="s">
        <v>2</v>
      </c>
      <c r="B795" t="s">
        <v>819</v>
      </c>
      <c r="J795">
        <v>201.63265128245479</v>
      </c>
      <c r="K795">
        <v>147.68866386916119</v>
      </c>
      <c r="L795">
        <v>3817.0910253159541</v>
      </c>
    </row>
    <row r="796" spans="1:12" x14ac:dyDescent="0.25">
      <c r="A796" t="s">
        <v>2</v>
      </c>
      <c r="B796" t="s">
        <v>820</v>
      </c>
      <c r="C796">
        <v>0.13723961189991041</v>
      </c>
      <c r="D796">
        <v>0.15178173200381401</v>
      </c>
      <c r="E796">
        <v>0.30143805099734428</v>
      </c>
      <c r="F796">
        <v>0.31463174657971371</v>
      </c>
      <c r="G796">
        <v>0.32746111481653789</v>
      </c>
      <c r="H796">
        <v>0.33999640207619708</v>
      </c>
      <c r="I796">
        <v>0.35100948275569321</v>
      </c>
      <c r="J796">
        <v>0.35103476776433662</v>
      </c>
      <c r="K796">
        <v>8.8039785898182621E-2</v>
      </c>
      <c r="L796">
        <v>4.6371219717272522E-4</v>
      </c>
    </row>
    <row r="797" spans="1:12" x14ac:dyDescent="0.25">
      <c r="A797" t="s">
        <v>2</v>
      </c>
      <c r="B797" t="s">
        <v>821</v>
      </c>
      <c r="J797">
        <v>38.732937417563093</v>
      </c>
      <c r="K797">
        <v>35.156895783628933</v>
      </c>
      <c r="L797">
        <v>1345.5857451741531</v>
      </c>
    </row>
    <row r="798" spans="1:12" x14ac:dyDescent="0.25">
      <c r="A798" t="s">
        <v>2</v>
      </c>
      <c r="B798" t="s">
        <v>822</v>
      </c>
      <c r="J798">
        <v>38.430133927819213</v>
      </c>
      <c r="K798">
        <v>34.882043394535643</v>
      </c>
      <c r="L798">
        <v>1335.064812451584</v>
      </c>
    </row>
    <row r="799" spans="1:12" x14ac:dyDescent="0.25">
      <c r="A799" t="s">
        <v>2</v>
      </c>
      <c r="B799" t="s">
        <v>823</v>
      </c>
      <c r="J799">
        <v>37.651188828278023</v>
      </c>
      <c r="K799">
        <v>34.175000944150511</v>
      </c>
      <c r="L799">
        <v>1308.000299598152</v>
      </c>
    </row>
    <row r="800" spans="1:12" x14ac:dyDescent="0.25">
      <c r="A800" t="s">
        <v>2</v>
      </c>
      <c r="B800" t="s">
        <v>824</v>
      </c>
      <c r="J800">
        <v>77.329119789877154</v>
      </c>
      <c r="K800">
        <v>52.324300178226103</v>
      </c>
      <c r="L800">
        <v>1347.730848162455</v>
      </c>
    </row>
    <row r="801" spans="1:12" x14ac:dyDescent="0.25">
      <c r="A801" t="s">
        <v>2</v>
      </c>
      <c r="B801" t="s">
        <v>825</v>
      </c>
      <c r="J801">
        <v>76.739809043392398</v>
      </c>
      <c r="K801">
        <v>51.927288662491677</v>
      </c>
      <c r="L801">
        <v>1337.209815665497</v>
      </c>
    </row>
    <row r="802" spans="1:12" x14ac:dyDescent="0.25">
      <c r="A802" t="s">
        <v>2</v>
      </c>
      <c r="B802" t="s">
        <v>826</v>
      </c>
      <c r="J802">
        <v>75.223738024951842</v>
      </c>
      <c r="K802">
        <v>50.905895960222367</v>
      </c>
      <c r="L802">
        <v>1310.145038810504</v>
      </c>
    </row>
    <row r="803" spans="1:12" x14ac:dyDescent="0.25">
      <c r="A803" t="s">
        <v>2</v>
      </c>
      <c r="B803" t="s">
        <v>827</v>
      </c>
      <c r="J803">
        <v>38.744876248526317</v>
      </c>
      <c r="K803">
        <v>35.16699965686459</v>
      </c>
      <c r="L803">
        <v>1345.8815386347701</v>
      </c>
    </row>
    <row r="804" spans="1:12" x14ac:dyDescent="0.25">
      <c r="A804" t="s">
        <v>2</v>
      </c>
      <c r="B804" t="s">
        <v>828</v>
      </c>
      <c r="J804">
        <v>38.442072496910797</v>
      </c>
      <c r="K804">
        <v>34.892147060206582</v>
      </c>
      <c r="L804">
        <v>1335.3606021655869</v>
      </c>
    </row>
    <row r="805" spans="1:12" x14ac:dyDescent="0.25">
      <c r="A805" t="s">
        <v>2</v>
      </c>
      <c r="B805" t="s">
        <v>829</v>
      </c>
      <c r="J805">
        <v>37.663126704399353</v>
      </c>
      <c r="K805">
        <v>34.185104060557379</v>
      </c>
      <c r="L805">
        <v>1308.296079397549</v>
      </c>
    </row>
    <row r="806" spans="1:12" x14ac:dyDescent="0.25">
      <c r="A806" t="s">
        <v>2</v>
      </c>
      <c r="B806" t="s">
        <v>830</v>
      </c>
      <c r="J806">
        <v>77.028590643977907</v>
      </c>
      <c r="K806">
        <v>52.090652325107158</v>
      </c>
      <c r="L806">
        <v>1347.2668853519949</v>
      </c>
    </row>
    <row r="807" spans="1:12" x14ac:dyDescent="0.25">
      <c r="A807" t="s">
        <v>2</v>
      </c>
      <c r="B807" t="s">
        <v>831</v>
      </c>
      <c r="J807">
        <v>76.439675340864596</v>
      </c>
      <c r="K807">
        <v>51.694036521333743</v>
      </c>
      <c r="L807">
        <v>1336.7458886985321</v>
      </c>
    </row>
    <row r="808" spans="1:12" x14ac:dyDescent="0.25">
      <c r="A808" t="s">
        <v>2</v>
      </c>
      <c r="B808" t="s">
        <v>832</v>
      </c>
      <c r="J808">
        <v>74.924647121544126</v>
      </c>
      <c r="K808">
        <v>50.673685904726419</v>
      </c>
      <c r="L808">
        <v>1309.6812066800239</v>
      </c>
    </row>
    <row r="809" spans="1:12" x14ac:dyDescent="0.25">
      <c r="A809" t="s">
        <v>2</v>
      </c>
      <c r="B809" t="s">
        <v>833</v>
      </c>
      <c r="J809">
        <v>38.738004067079508</v>
      </c>
      <c r="K809">
        <v>35.161183556496923</v>
      </c>
      <c r="L809">
        <v>1345.6621206727459</v>
      </c>
    </row>
    <row r="810" spans="1:12" x14ac:dyDescent="0.25">
      <c r="A810" t="s">
        <v>2</v>
      </c>
      <c r="B810" t="s">
        <v>834</v>
      </c>
      <c r="J810">
        <v>38.435200488173074</v>
      </c>
      <c r="K810">
        <v>34.886331096735397</v>
      </c>
      <c r="L810">
        <v>1335.1411872881779</v>
      </c>
    </row>
    <row r="811" spans="1:12" x14ac:dyDescent="0.25">
      <c r="A811" t="s">
        <v>2</v>
      </c>
      <c r="B811" t="s">
        <v>835</v>
      </c>
      <c r="J811">
        <v>37.656255152684992</v>
      </c>
      <c r="K811">
        <v>34.179288459343553</v>
      </c>
      <c r="L811">
        <v>1308.076672682884</v>
      </c>
    </row>
    <row r="812" spans="1:12" x14ac:dyDescent="0.25">
      <c r="A812" t="s">
        <v>2</v>
      </c>
      <c r="B812" t="s">
        <v>836</v>
      </c>
      <c r="J812">
        <v>78.521589473121864</v>
      </c>
      <c r="K812">
        <v>53.23968691554844</v>
      </c>
      <c r="L812">
        <v>1349.7939437533139</v>
      </c>
    </row>
    <row r="813" spans="1:12" x14ac:dyDescent="0.25">
      <c r="A813" t="s">
        <v>2</v>
      </c>
      <c r="B813" t="s">
        <v>837</v>
      </c>
      <c r="J813">
        <v>77.930094310208659</v>
      </c>
      <c r="K813">
        <v>52.840570392437549</v>
      </c>
      <c r="L813">
        <v>1339.2726558996019</v>
      </c>
    </row>
    <row r="814" spans="1:12" x14ac:dyDescent="0.25">
      <c r="A814" t="s">
        <v>2</v>
      </c>
      <c r="B814" t="s">
        <v>838</v>
      </c>
      <c r="J814">
        <v>76.408271806906811</v>
      </c>
      <c r="K814">
        <v>51.813645847289457</v>
      </c>
      <c r="L814">
        <v>1312.207203495464</v>
      </c>
    </row>
    <row r="815" spans="1:12" x14ac:dyDescent="0.25">
      <c r="A815" t="s">
        <v>2</v>
      </c>
      <c r="B815" t="s">
        <v>839</v>
      </c>
      <c r="J815">
        <v>38.741032905189343</v>
      </c>
      <c r="K815">
        <v>35.163746887640038</v>
      </c>
      <c r="L815">
        <v>1345.7303456007639</v>
      </c>
    </row>
    <row r="816" spans="1:12" x14ac:dyDescent="0.25">
      <c r="A816" t="s">
        <v>2</v>
      </c>
      <c r="B816" t="s">
        <v>840</v>
      </c>
      <c r="J816">
        <v>38.438229257624613</v>
      </c>
      <c r="K816">
        <v>34.888894373458577</v>
      </c>
      <c r="L816">
        <v>1335.2094114463659</v>
      </c>
    </row>
    <row r="817" spans="1:12" x14ac:dyDescent="0.25">
      <c r="A817" t="s">
        <v>2</v>
      </c>
      <c r="B817" t="s">
        <v>841</v>
      </c>
      <c r="J817">
        <v>37.659283740451492</v>
      </c>
      <c r="K817">
        <v>34.181851592059019</v>
      </c>
      <c r="L817">
        <v>1308.144894803876</v>
      </c>
    </row>
    <row r="818" spans="1:12" x14ac:dyDescent="0.25">
      <c r="A818" t="s">
        <v>2</v>
      </c>
      <c r="B818" t="s">
        <v>842</v>
      </c>
      <c r="J818">
        <v>78.00369633498579</v>
      </c>
      <c r="K818">
        <v>52.824000357330029</v>
      </c>
      <c r="L818">
        <v>1348.4829311775709</v>
      </c>
    </row>
    <row r="819" spans="1:12" x14ac:dyDescent="0.25">
      <c r="A819" t="s">
        <v>2</v>
      </c>
      <c r="B819" t="s">
        <v>843</v>
      </c>
      <c r="J819">
        <v>77.413280963797575</v>
      </c>
      <c r="K819">
        <v>52.425970159566567</v>
      </c>
      <c r="L819">
        <v>1337.9618237332591</v>
      </c>
    </row>
    <row r="820" spans="1:12" x14ac:dyDescent="0.25">
      <c r="A820" t="s">
        <v>2</v>
      </c>
      <c r="B820" t="s">
        <v>844</v>
      </c>
      <c r="J820">
        <v>75.894299781664699</v>
      </c>
      <c r="K820">
        <v>51.40189790043113</v>
      </c>
      <c r="L820">
        <v>1310.896848590326</v>
      </c>
    </row>
    <row r="821" spans="1:12" x14ac:dyDescent="0.25">
      <c r="A821" t="s">
        <v>2</v>
      </c>
      <c r="B821" t="s">
        <v>845</v>
      </c>
      <c r="C821">
        <v>8.902212525640692E-6</v>
      </c>
      <c r="D821">
        <v>1.8228373866967701E-5</v>
      </c>
      <c r="E821">
        <v>2.7998179835354811E-5</v>
      </c>
      <c r="F821">
        <v>3.8232264808352251E-5</v>
      </c>
      <c r="G821">
        <v>4.895225308534744E-5</v>
      </c>
      <c r="H821">
        <v>6.0180813085269181E-5</v>
      </c>
      <c r="I821">
        <v>7.1941714361270734E-5</v>
      </c>
      <c r="J821">
        <v>8.4259887362388207E-5</v>
      </c>
      <c r="K821">
        <v>7.2154556723897154E-5</v>
      </c>
      <c r="L821">
        <v>6.4721603169900057E-4</v>
      </c>
    </row>
    <row r="822" spans="1:12" x14ac:dyDescent="0.25">
      <c r="A822" t="s">
        <v>2</v>
      </c>
      <c r="B822" t="s">
        <v>846</v>
      </c>
      <c r="J822">
        <v>255.09334094883641</v>
      </c>
      <c r="K822">
        <v>452.79021301534152</v>
      </c>
      <c r="L822">
        <v>13488.459095002279</v>
      </c>
    </row>
    <row r="823" spans="1:12" x14ac:dyDescent="0.25">
      <c r="A823" t="s">
        <v>2</v>
      </c>
      <c r="B823" t="s">
        <v>847</v>
      </c>
      <c r="J823">
        <v>103.646305832408</v>
      </c>
      <c r="K823">
        <v>102.25092894187109</v>
      </c>
      <c r="L823">
        <v>3816.6402113742029</v>
      </c>
    </row>
    <row r="824" spans="1:12" x14ac:dyDescent="0.25">
      <c r="A824" t="s">
        <v>2</v>
      </c>
      <c r="B824" t="s">
        <v>848</v>
      </c>
      <c r="C824">
        <v>8.7676614461007953E-6</v>
      </c>
      <c r="D824">
        <v>1.7917616564887499E-5</v>
      </c>
      <c r="E824">
        <v>2.7471112805315441E-5</v>
      </c>
      <c r="F824">
        <v>3.7450220037965342E-5</v>
      </c>
      <c r="G824">
        <v>4.7877861897309568E-5</v>
      </c>
      <c r="H824">
        <v>5.8777826888578547E-5</v>
      </c>
      <c r="I824">
        <v>7.0174771050524111E-5</v>
      </c>
      <c r="J824">
        <v>8.2094220248733074E-5</v>
      </c>
      <c r="K824">
        <v>3.3799316111964641E-5</v>
      </c>
      <c r="L824">
        <v>4.3362079390981518E-4</v>
      </c>
    </row>
    <row r="825" spans="1:12" x14ac:dyDescent="0.25">
      <c r="A825" t="s">
        <v>2</v>
      </c>
      <c r="B825" t="s">
        <v>849</v>
      </c>
      <c r="C825">
        <v>8.8092130112595146E-5</v>
      </c>
      <c r="D825">
        <v>1.703763126732378E-4</v>
      </c>
      <c r="E825">
        <v>2.450938534879557E-4</v>
      </c>
      <c r="F825">
        <v>3.1126507577471438E-4</v>
      </c>
      <c r="G825">
        <v>3.6850204045272129E-4</v>
      </c>
      <c r="H825">
        <v>4.1601619842179848E-4</v>
      </c>
      <c r="I825">
        <v>4.5304756730579581E-4</v>
      </c>
      <c r="J825">
        <v>4.7836197369772277E-4</v>
      </c>
      <c r="K825">
        <v>3.3776844948930581E-4</v>
      </c>
      <c r="L825">
        <v>6.75625894664587E-4</v>
      </c>
    </row>
    <row r="826" spans="1:12" x14ac:dyDescent="0.25">
      <c r="A826" t="s">
        <v>2</v>
      </c>
      <c r="B826" t="s">
        <v>850</v>
      </c>
      <c r="J826">
        <v>497.16083990048583</v>
      </c>
      <c r="K826">
        <v>658.73917897433353</v>
      </c>
      <c r="L826">
        <v>13490.81747562433</v>
      </c>
    </row>
    <row r="827" spans="1:12" x14ac:dyDescent="0.25">
      <c r="A827" t="s">
        <v>2</v>
      </c>
      <c r="B827" t="s">
        <v>851</v>
      </c>
      <c r="J827">
        <v>201.6827985399519</v>
      </c>
      <c r="K827">
        <v>147.74271894690651</v>
      </c>
      <c r="L827">
        <v>3817.187221772841</v>
      </c>
    </row>
    <row r="828" spans="1:12" x14ac:dyDescent="0.25">
      <c r="A828" t="s">
        <v>2</v>
      </c>
      <c r="B828" t="s">
        <v>852</v>
      </c>
      <c r="C828">
        <v>0.40213312934758788</v>
      </c>
      <c r="D828">
        <v>0.41777808363790991</v>
      </c>
      <c r="E828">
        <v>0.84887621885696118</v>
      </c>
      <c r="F828">
        <v>0.86206792554275546</v>
      </c>
      <c r="G828">
        <v>0.87484120028974666</v>
      </c>
      <c r="H828">
        <v>0.88730586095431818</v>
      </c>
      <c r="I828">
        <v>0.89826657014877143</v>
      </c>
      <c r="J828">
        <v>0.89829185928526123</v>
      </c>
      <c r="K828">
        <v>0.21493879621988579</v>
      </c>
      <c r="L828">
        <v>4.6473977462624269E-4</v>
      </c>
    </row>
    <row r="829" spans="1:12" x14ac:dyDescent="0.25">
      <c r="A829" t="s">
        <v>2</v>
      </c>
      <c r="B829" t="s">
        <v>853</v>
      </c>
      <c r="C829">
        <v>9.0152915954835796E-6</v>
      </c>
      <c r="D829">
        <v>1.846860044777148E-5</v>
      </c>
      <c r="E829">
        <v>2.8380598055924708E-5</v>
      </c>
      <c r="F829">
        <v>3.8772901572911312E-5</v>
      </c>
      <c r="G829">
        <v>4.966811841229661E-5</v>
      </c>
      <c r="H829">
        <v>6.108989345961506E-5</v>
      </c>
      <c r="I829">
        <v>7.3062959077674225E-5</v>
      </c>
      <c r="J829">
        <v>8.5613188098960515E-5</v>
      </c>
      <c r="K829">
        <v>7.336863074831517E-5</v>
      </c>
      <c r="L829">
        <v>6.6269054488882532E-4</v>
      </c>
    </row>
    <row r="830" spans="1:12" x14ac:dyDescent="0.25">
      <c r="A830" t="s">
        <v>2</v>
      </c>
      <c r="B830" t="s">
        <v>854</v>
      </c>
      <c r="J830">
        <v>255.0993434421151</v>
      </c>
      <c r="K830">
        <v>452.80037117668348</v>
      </c>
      <c r="L830">
        <v>13488.76233627184</v>
      </c>
    </row>
    <row r="831" spans="1:12" x14ac:dyDescent="0.25">
      <c r="A831" t="s">
        <v>2</v>
      </c>
      <c r="B831" t="s">
        <v>855</v>
      </c>
      <c r="J831">
        <v>103.6471663871979</v>
      </c>
      <c r="K831">
        <v>102.2517233076078</v>
      </c>
      <c r="L831">
        <v>3816.6727260008761</v>
      </c>
    </row>
    <row r="832" spans="1:12" x14ac:dyDescent="0.25">
      <c r="A832" t="s">
        <v>2</v>
      </c>
      <c r="B832" t="s">
        <v>856</v>
      </c>
      <c r="C832">
        <v>8.8496420709006648E-6</v>
      </c>
      <c r="D832">
        <v>1.8091962809305231E-5</v>
      </c>
      <c r="E832">
        <v>2.7746898421012151E-5</v>
      </c>
      <c r="F832">
        <v>3.7835396291388952E-5</v>
      </c>
      <c r="G832">
        <v>4.8379471055408417E-5</v>
      </c>
      <c r="H832">
        <v>5.9402244654577377E-5</v>
      </c>
      <c r="I832">
        <v>7.092797396620381E-5</v>
      </c>
      <c r="J832">
        <v>8.298206896898692E-5</v>
      </c>
      <c r="K832">
        <v>3.4171873228106457E-5</v>
      </c>
      <c r="L832">
        <v>4.4193387424039642E-4</v>
      </c>
    </row>
    <row r="833" spans="1:12" x14ac:dyDescent="0.25">
      <c r="A833" t="s">
        <v>2</v>
      </c>
      <c r="B833" t="s">
        <v>857</v>
      </c>
      <c r="C833">
        <v>8.6429162074951274E-5</v>
      </c>
      <c r="D833">
        <v>1.671202733971257E-4</v>
      </c>
      <c r="E833">
        <v>2.4066394777911819E-4</v>
      </c>
      <c r="F833">
        <v>3.0601465355965189E-4</v>
      </c>
      <c r="G833">
        <v>3.6268804058816511E-4</v>
      </c>
      <c r="H833">
        <v>4.0986772494165202E-4</v>
      </c>
      <c r="I833">
        <v>4.4672955193887453E-4</v>
      </c>
      <c r="J833">
        <v>4.7204218843064022E-4</v>
      </c>
      <c r="K833">
        <v>3.3368496188856321E-4</v>
      </c>
      <c r="L833">
        <v>6.7459429375756172E-4</v>
      </c>
    </row>
    <row r="834" spans="1:12" x14ac:dyDescent="0.25">
      <c r="A834" t="s">
        <v>2</v>
      </c>
      <c r="B834" t="s">
        <v>858</v>
      </c>
      <c r="J834">
        <v>496.83486498438242</v>
      </c>
      <c r="K834">
        <v>658.28684195137168</v>
      </c>
      <c r="L834">
        <v>13490.274494591231</v>
      </c>
    </row>
    <row r="835" spans="1:12" x14ac:dyDescent="0.25">
      <c r="A835" t="s">
        <v>2</v>
      </c>
      <c r="B835" t="s">
        <v>859</v>
      </c>
      <c r="J835">
        <v>201.47332055993269</v>
      </c>
      <c r="K835">
        <v>147.5386653540067</v>
      </c>
      <c r="L835">
        <v>3816.9061715151979</v>
      </c>
    </row>
    <row r="836" spans="1:12" x14ac:dyDescent="0.25">
      <c r="A836" t="s">
        <v>2</v>
      </c>
      <c r="B836" t="s">
        <v>860</v>
      </c>
      <c r="C836">
        <v>2.8653189079060101E-2</v>
      </c>
      <c r="D836">
        <v>3.9293099849398418E-2</v>
      </c>
      <c r="E836">
        <v>6.8389157929132388E-2</v>
      </c>
      <c r="F836">
        <v>8.1779078238464989E-2</v>
      </c>
      <c r="G836">
        <v>9.5059145200178635E-2</v>
      </c>
      <c r="H836">
        <v>0.1080952498329034</v>
      </c>
      <c r="I836">
        <v>0.1194445803201581</v>
      </c>
      <c r="J836">
        <v>0.1194698418078786</v>
      </c>
      <c r="K836">
        <v>3.4349995553502537E-2</v>
      </c>
      <c r="L836">
        <v>4.5988259119790817E-4</v>
      </c>
    </row>
    <row r="837" spans="1:12" x14ac:dyDescent="0.25">
      <c r="A837" t="s">
        <v>2</v>
      </c>
      <c r="B837" t="s">
        <v>861</v>
      </c>
      <c r="C837">
        <v>8.9669814431471063E-6</v>
      </c>
      <c r="D837">
        <v>1.836561088508205E-5</v>
      </c>
      <c r="E837">
        <v>2.821604887210266E-5</v>
      </c>
      <c r="F837">
        <v>3.8539387374224221E-5</v>
      </c>
      <c r="G837">
        <v>4.9357697197036969E-5</v>
      </c>
      <c r="H837">
        <v>6.0694078358256067E-5</v>
      </c>
      <c r="I837">
        <v>7.2572713575059836E-5</v>
      </c>
      <c r="J837">
        <v>8.5018924992681454E-5</v>
      </c>
      <c r="K837">
        <v>7.2831959442858841E-5</v>
      </c>
      <c r="L837">
        <v>6.5337342343262344E-4</v>
      </c>
    </row>
    <row r="838" spans="1:12" x14ac:dyDescent="0.25">
      <c r="A838" t="s">
        <v>2</v>
      </c>
      <c r="B838" t="s">
        <v>862</v>
      </c>
      <c r="J838">
        <v>255.09588568380781</v>
      </c>
      <c r="K838">
        <v>452.79451952246598</v>
      </c>
      <c r="L838">
        <v>13488.53679506538</v>
      </c>
    </row>
    <row r="839" spans="1:12" x14ac:dyDescent="0.25">
      <c r="A839" t="s">
        <v>2</v>
      </c>
      <c r="B839" t="s">
        <v>863</v>
      </c>
      <c r="J839">
        <v>103.6461299995121</v>
      </c>
      <c r="K839">
        <v>102.2507666333612</v>
      </c>
      <c r="L839">
        <v>3816.634594924657</v>
      </c>
    </row>
    <row r="840" spans="1:12" x14ac:dyDescent="0.25">
      <c r="A840" t="s">
        <v>2</v>
      </c>
      <c r="B840" t="s">
        <v>864</v>
      </c>
      <c r="C840">
        <v>8.7455170257956407E-6</v>
      </c>
      <c r="D840">
        <v>1.7871047304202509E-5</v>
      </c>
      <c r="E840">
        <v>2.7398220463866039E-5</v>
      </c>
      <c r="F840">
        <v>3.7349389966772989E-5</v>
      </c>
      <c r="G840">
        <v>4.774766269038554E-5</v>
      </c>
      <c r="H840">
        <v>5.8616910006771322E-5</v>
      </c>
      <c r="I840">
        <v>6.9981773829954372E-5</v>
      </c>
      <c r="J840">
        <v>8.1867675970569728E-5</v>
      </c>
      <c r="K840">
        <v>3.3705102591656717E-5</v>
      </c>
      <c r="L840">
        <v>4.315279545616731E-4</v>
      </c>
    </row>
    <row r="841" spans="1:12" x14ac:dyDescent="0.25">
      <c r="A841" t="s">
        <v>2</v>
      </c>
      <c r="B841" t="s">
        <v>865</v>
      </c>
      <c r="C841">
        <v>8.8170939747362736E-5</v>
      </c>
      <c r="D841">
        <v>1.7052787055920661E-4</v>
      </c>
      <c r="E841">
        <v>2.452385696800675E-4</v>
      </c>
      <c r="F841">
        <v>3.1143077683522469E-4</v>
      </c>
      <c r="G841">
        <v>3.6866922567098062E-4</v>
      </c>
      <c r="H841">
        <v>4.1618438489341369E-4</v>
      </c>
      <c r="I841">
        <v>4.5321979122962629E-4</v>
      </c>
      <c r="J841">
        <v>4.7853829101496698E-4</v>
      </c>
      <c r="K841">
        <v>3.3787868631274552E-4</v>
      </c>
      <c r="L841">
        <v>6.7766646386862163E-4</v>
      </c>
    </row>
    <row r="842" spans="1:12" x14ac:dyDescent="0.25">
      <c r="A842" t="s">
        <v>2</v>
      </c>
      <c r="B842" t="s">
        <v>866</v>
      </c>
      <c r="J842">
        <v>498.65642390837837</v>
      </c>
      <c r="K842">
        <v>660.82262987363572</v>
      </c>
      <c r="L842">
        <v>13493.50991600047</v>
      </c>
    </row>
    <row r="843" spans="1:12" x14ac:dyDescent="0.25">
      <c r="A843" t="s">
        <v>2</v>
      </c>
      <c r="B843" t="s">
        <v>867</v>
      </c>
      <c r="J843">
        <v>201.76853776952419</v>
      </c>
      <c r="K843">
        <v>147.8250875198249</v>
      </c>
      <c r="L843">
        <v>3817.310854767702</v>
      </c>
    </row>
    <row r="844" spans="1:12" x14ac:dyDescent="0.25">
      <c r="A844" t="s">
        <v>2</v>
      </c>
      <c r="B844" t="s">
        <v>868</v>
      </c>
      <c r="C844">
        <v>0.60713721390286601</v>
      </c>
      <c r="D844">
        <v>0.62295290898834399</v>
      </c>
      <c r="E844">
        <v>1.203441085910953</v>
      </c>
      <c r="F844">
        <v>1.216733701456256</v>
      </c>
      <c r="G844">
        <v>1.229585076965189</v>
      </c>
      <c r="H844">
        <v>1.2421053215376261</v>
      </c>
      <c r="I844">
        <v>1.253101085161074</v>
      </c>
      <c r="J844">
        <v>1.2531263795910741</v>
      </c>
      <c r="K844">
        <v>0.29471675224059668</v>
      </c>
      <c r="L844">
        <v>4.6556919309761129E-4</v>
      </c>
    </row>
    <row r="845" spans="1:12" x14ac:dyDescent="0.25">
      <c r="A845" t="s">
        <v>2</v>
      </c>
      <c r="B845" t="s">
        <v>869</v>
      </c>
      <c r="C845">
        <v>8.9923105432167194E-6</v>
      </c>
      <c r="D845">
        <v>1.841953593561378E-5</v>
      </c>
      <c r="E845">
        <v>2.8302084187956608E-5</v>
      </c>
      <c r="F845">
        <v>3.866129928808554E-5</v>
      </c>
      <c r="G845">
        <v>4.9519506976320677E-5</v>
      </c>
      <c r="H845">
        <v>6.0900063332398363E-5</v>
      </c>
      <c r="I845">
        <v>7.2827406353531958E-5</v>
      </c>
      <c r="J845">
        <v>8.5327110698229329E-5</v>
      </c>
      <c r="K845">
        <v>7.3109516744989362E-5</v>
      </c>
      <c r="L845">
        <v>6.5721629810950298E-4</v>
      </c>
    </row>
    <row r="846" spans="1:12" x14ac:dyDescent="0.25">
      <c r="A846" t="s">
        <v>2</v>
      </c>
      <c r="B846" t="s">
        <v>870</v>
      </c>
      <c r="J846">
        <v>255.09740867294201</v>
      </c>
      <c r="K846">
        <v>452.79709691380617</v>
      </c>
      <c r="L846">
        <v>13488.606533891831</v>
      </c>
    </row>
    <row r="847" spans="1:12" x14ac:dyDescent="0.25">
      <c r="A847" t="s">
        <v>2</v>
      </c>
      <c r="B847" t="s">
        <v>871</v>
      </c>
      <c r="J847">
        <v>103.6465743038346</v>
      </c>
      <c r="K847">
        <v>102.2511767637139</v>
      </c>
      <c r="L847">
        <v>3816.646388373571</v>
      </c>
    </row>
    <row r="848" spans="1:12" x14ac:dyDescent="0.25">
      <c r="A848" t="s">
        <v>2</v>
      </c>
      <c r="B848" t="s">
        <v>872</v>
      </c>
      <c r="C848">
        <v>8.7973934638070042E-6</v>
      </c>
      <c r="D848">
        <v>1.7980485498862721E-5</v>
      </c>
      <c r="E848">
        <v>2.757001548098525E-5</v>
      </c>
      <c r="F848">
        <v>3.758764406921117E-5</v>
      </c>
      <c r="G848">
        <v>4.8055992155217073E-5</v>
      </c>
      <c r="H848">
        <v>5.8998659185770693E-5</v>
      </c>
      <c r="I848">
        <v>7.044022965892283E-5</v>
      </c>
      <c r="J848">
        <v>8.240627452005004E-5</v>
      </c>
      <c r="K848">
        <v>3.3929495955320791E-5</v>
      </c>
      <c r="L848">
        <v>4.356168401688253E-4</v>
      </c>
    </row>
    <row r="849" spans="1:12" x14ac:dyDescent="0.25">
      <c r="A849" t="s">
        <v>2</v>
      </c>
      <c r="B849" t="s">
        <v>873</v>
      </c>
      <c r="C849">
        <v>8.6742267079528826E-5</v>
      </c>
      <c r="D849">
        <v>1.6773824543587479E-4</v>
      </c>
      <c r="E849">
        <v>2.4132174229619791E-4</v>
      </c>
      <c r="F849">
        <v>3.066951101478269E-4</v>
      </c>
      <c r="G849">
        <v>3.6337606084373912E-4</v>
      </c>
      <c r="H849">
        <v>4.1056213076668161E-4</v>
      </c>
      <c r="I849">
        <v>4.4743072665038149E-4</v>
      </c>
      <c r="J849">
        <v>4.7274783659530083E-4</v>
      </c>
      <c r="K849">
        <v>3.3411606707712648E-4</v>
      </c>
      <c r="L849">
        <v>6.7666848408873932E-4</v>
      </c>
    </row>
    <row r="850" spans="1:12" x14ac:dyDescent="0.25">
      <c r="A850" t="s">
        <v>2</v>
      </c>
      <c r="B850" t="s">
        <v>874</v>
      </c>
      <c r="J850">
        <v>498.00293552042427</v>
      </c>
      <c r="K850">
        <v>659.85113197592898</v>
      </c>
      <c r="L850">
        <v>13491.74375681008</v>
      </c>
    </row>
    <row r="851" spans="1:12" x14ac:dyDescent="0.25">
      <c r="A851" t="s">
        <v>2</v>
      </c>
      <c r="B851" t="s">
        <v>875</v>
      </c>
      <c r="J851">
        <v>201.6389127321589</v>
      </c>
      <c r="K851">
        <v>147.69412171731739</v>
      </c>
      <c r="L851">
        <v>3817.1014390580799</v>
      </c>
    </row>
    <row r="852" spans="1:12" x14ac:dyDescent="0.25">
      <c r="A852" t="s">
        <v>2</v>
      </c>
      <c r="B852" t="s">
        <v>876</v>
      </c>
      <c r="C852">
        <v>0.137261981977922</v>
      </c>
      <c r="D852">
        <v>0.15180447288146681</v>
      </c>
      <c r="E852">
        <v>0.30149888910408718</v>
      </c>
      <c r="F852">
        <v>0.3146930008232528</v>
      </c>
      <c r="G852">
        <v>0.32752285260071662</v>
      </c>
      <c r="H852">
        <v>0.34005871774268059</v>
      </c>
      <c r="I852">
        <v>0.35107244020317357</v>
      </c>
      <c r="J852">
        <v>0.3510977256688792</v>
      </c>
      <c r="K852">
        <v>8.8055219819447528E-2</v>
      </c>
      <c r="L852">
        <v>4.6383910950174818E-4</v>
      </c>
    </row>
    <row r="853" spans="1:12" x14ac:dyDescent="0.25">
      <c r="A853" t="s">
        <v>2</v>
      </c>
      <c r="B853" t="s">
        <v>877</v>
      </c>
      <c r="J853">
        <v>250.3770951006554</v>
      </c>
      <c r="K853">
        <v>444.41887668121149</v>
      </c>
      <c r="L853">
        <v>13239.077763823439</v>
      </c>
    </row>
    <row r="854" spans="1:12" x14ac:dyDescent="0.25">
      <c r="A854" t="s">
        <v>2</v>
      </c>
      <c r="B854" t="s">
        <v>878</v>
      </c>
      <c r="C854">
        <v>8.9022003911055347E-6</v>
      </c>
      <c r="D854">
        <v>1.8228348172028832E-5</v>
      </c>
      <c r="E854">
        <v>2.7998139067988969E-5</v>
      </c>
      <c r="F854">
        <v>3.8232207370103208E-5</v>
      </c>
      <c r="G854">
        <v>4.8952177291362433E-5</v>
      </c>
      <c r="H854">
        <v>6.0180717164372962E-5</v>
      </c>
      <c r="I854">
        <v>7.194159645590281E-5</v>
      </c>
      <c r="J854">
        <v>8.4259745525314342E-5</v>
      </c>
      <c r="K854">
        <v>7.2154430110198882E-5</v>
      </c>
      <c r="L854">
        <v>6.4716669807585907E-4</v>
      </c>
    </row>
    <row r="855" spans="1:12" x14ac:dyDescent="0.25">
      <c r="A855" t="s">
        <v>2</v>
      </c>
      <c r="B855" t="s">
        <v>879</v>
      </c>
      <c r="J855">
        <v>255.09334019064309</v>
      </c>
      <c r="K855">
        <v>452.79021173223703</v>
      </c>
      <c r="L855">
        <v>13488.458468737679</v>
      </c>
    </row>
    <row r="856" spans="1:12" x14ac:dyDescent="0.25">
      <c r="A856" t="s">
        <v>2</v>
      </c>
      <c r="B856" t="s">
        <v>880</v>
      </c>
      <c r="J856">
        <v>103.6463056813791</v>
      </c>
      <c r="K856">
        <v>102.2509288024588</v>
      </c>
      <c r="L856">
        <v>3816.6401220796338</v>
      </c>
    </row>
    <row r="857" spans="1:12" x14ac:dyDescent="0.25">
      <c r="A857" t="s">
        <v>2</v>
      </c>
      <c r="B857" t="s">
        <v>881</v>
      </c>
      <c r="C857">
        <v>8.7676530137788972E-6</v>
      </c>
      <c r="D857">
        <v>1.7917598582206609E-5</v>
      </c>
      <c r="E857">
        <v>2.747108422476552E-5</v>
      </c>
      <c r="F857">
        <v>3.7450179842634988E-5</v>
      </c>
      <c r="G857">
        <v>4.7877809060437287E-5</v>
      </c>
      <c r="H857">
        <v>5.877776033749721E-5</v>
      </c>
      <c r="I857">
        <v>7.0174689618003011E-5</v>
      </c>
      <c r="J857">
        <v>8.209412264769276E-5</v>
      </c>
      <c r="K857">
        <v>3.3799273643993471E-5</v>
      </c>
      <c r="L857">
        <v>4.3359460493385462E-4</v>
      </c>
    </row>
    <row r="858" spans="1:12" x14ac:dyDescent="0.25">
      <c r="A858" t="s">
        <v>2</v>
      </c>
      <c r="B858" t="s">
        <v>882</v>
      </c>
      <c r="J858">
        <v>487.92245808458978</v>
      </c>
      <c r="K858">
        <v>646.51940437408155</v>
      </c>
      <c r="L858">
        <v>13241.331493127071</v>
      </c>
    </row>
    <row r="859" spans="1:12" x14ac:dyDescent="0.25">
      <c r="A859" t="s">
        <v>2</v>
      </c>
      <c r="B859" t="s">
        <v>883</v>
      </c>
      <c r="C859">
        <v>1.03277557606836E-3</v>
      </c>
      <c r="D859">
        <v>9.4277280491805518E-2</v>
      </c>
      <c r="E859">
        <v>4.0159136418660326</v>
      </c>
      <c r="F859">
        <v>4.1098644959749464</v>
      </c>
      <c r="G859">
        <v>4.2037883583741973</v>
      </c>
      <c r="H859">
        <v>4.2976954075037046</v>
      </c>
      <c r="I859">
        <v>4.3684909901023206</v>
      </c>
      <c r="J859">
        <v>4.3685163042196207</v>
      </c>
      <c r="K859">
        <v>2.8852540827172541</v>
      </c>
      <c r="L859">
        <v>6.7549748822807489E-4</v>
      </c>
    </row>
    <row r="860" spans="1:12" x14ac:dyDescent="0.25">
      <c r="A860" t="s">
        <v>2</v>
      </c>
      <c r="B860" t="s">
        <v>884</v>
      </c>
      <c r="J860">
        <v>497.0746379267963</v>
      </c>
      <c r="K860">
        <v>658.63781458171525</v>
      </c>
      <c r="L860">
        <v>13490.71693317915</v>
      </c>
    </row>
    <row r="861" spans="1:12" x14ac:dyDescent="0.25">
      <c r="A861" t="s">
        <v>2</v>
      </c>
      <c r="B861" t="s">
        <v>885</v>
      </c>
      <c r="C861">
        <v>19.1401104733458</v>
      </c>
      <c r="D861">
        <v>19.1401104733458</v>
      </c>
      <c r="E861">
        <v>15.31208837867664</v>
      </c>
      <c r="F861">
        <v>15.31208837867664</v>
      </c>
      <c r="G861">
        <v>15.31208837867664</v>
      </c>
      <c r="H861">
        <v>15.31208837867664</v>
      </c>
      <c r="I861">
        <v>15.31208837867664</v>
      </c>
      <c r="J861">
        <v>11.484066284007479</v>
      </c>
      <c r="K861">
        <v>3.975253713694896</v>
      </c>
    </row>
    <row r="862" spans="1:12" x14ac:dyDescent="0.25">
      <c r="A862" t="s">
        <v>2</v>
      </c>
      <c r="B862" t="s">
        <v>886</v>
      </c>
      <c r="J862">
        <v>201.67214379085951</v>
      </c>
      <c r="K862">
        <v>147.73366594313529</v>
      </c>
      <c r="L862">
        <v>3817.1730226326681</v>
      </c>
    </row>
    <row r="863" spans="1:12" x14ac:dyDescent="0.25">
      <c r="A863" t="s">
        <v>2</v>
      </c>
      <c r="B863" t="s">
        <v>887</v>
      </c>
      <c r="C863">
        <v>0.60866064971604106</v>
      </c>
      <c r="D863">
        <v>0.62439107925808479</v>
      </c>
      <c r="E863">
        <v>1.549000521853706</v>
      </c>
      <c r="F863">
        <v>1.562299933546728</v>
      </c>
      <c r="G863">
        <v>1.575153253999767</v>
      </c>
      <c r="H863">
        <v>1.587666299879346</v>
      </c>
      <c r="I863">
        <v>1.5986352572796469</v>
      </c>
      <c r="J863">
        <v>1.598660545711833</v>
      </c>
      <c r="K863">
        <v>0.38762672809247428</v>
      </c>
      <c r="L863">
        <v>4.6460765211138211E-4</v>
      </c>
    </row>
    <row r="864" spans="1:12" x14ac:dyDescent="0.25">
      <c r="A864" t="s">
        <v>2</v>
      </c>
      <c r="B864" t="s">
        <v>888</v>
      </c>
      <c r="C864">
        <v>3.3056661546641442</v>
      </c>
      <c r="D864">
        <v>3.3056661546641442</v>
      </c>
      <c r="E864">
        <v>2.203777436442762</v>
      </c>
      <c r="F864">
        <v>2.203777436442762</v>
      </c>
      <c r="G864">
        <v>2.203777436442762</v>
      </c>
      <c r="H864">
        <v>2.203777436442762</v>
      </c>
      <c r="I864">
        <v>2.203777436442762</v>
      </c>
      <c r="J864">
        <v>1.101888718221381</v>
      </c>
      <c r="K864">
        <v>0.1695213412648279</v>
      </c>
    </row>
    <row r="865" spans="1:12" x14ac:dyDescent="0.25">
      <c r="A865" t="s">
        <v>2</v>
      </c>
      <c r="B865" t="s">
        <v>889</v>
      </c>
      <c r="J865">
        <v>250.38309578463191</v>
      </c>
      <c r="K865">
        <v>444.42903178241488</v>
      </c>
      <c r="L865">
        <v>13239.37749483995</v>
      </c>
    </row>
    <row r="866" spans="1:12" x14ac:dyDescent="0.25">
      <c r="A866" t="s">
        <v>2</v>
      </c>
      <c r="B866" t="s">
        <v>890</v>
      </c>
      <c r="C866">
        <v>9.0152754250167518E-6</v>
      </c>
      <c r="D866">
        <v>1.8468565825699639E-5</v>
      </c>
      <c r="E866">
        <v>2.8380542486704351E-5</v>
      </c>
      <c r="F866">
        <v>3.8772822334690903E-5</v>
      </c>
      <c r="G866">
        <v>4.9668012545446933E-5</v>
      </c>
      <c r="H866">
        <v>6.1089757755620184E-5</v>
      </c>
      <c r="I866">
        <v>7.3062790068482465E-5</v>
      </c>
      <c r="J866">
        <v>8.5612982048196323E-5</v>
      </c>
      <c r="K866">
        <v>7.3368443006699812E-5</v>
      </c>
      <c r="L866">
        <v>6.6260673641122892E-4</v>
      </c>
    </row>
    <row r="867" spans="1:12" x14ac:dyDescent="0.25">
      <c r="A867" t="s">
        <v>2</v>
      </c>
      <c r="B867" t="s">
        <v>891</v>
      </c>
      <c r="J867">
        <v>255.09934020851949</v>
      </c>
      <c r="K867">
        <v>452.80036570437318</v>
      </c>
      <c r="L867">
        <v>13488.75836470976</v>
      </c>
    </row>
    <row r="868" spans="1:12" x14ac:dyDescent="0.25">
      <c r="A868" t="s">
        <v>2</v>
      </c>
      <c r="B868" t="s">
        <v>892</v>
      </c>
      <c r="J868">
        <v>103.6471660928274</v>
      </c>
      <c r="K868">
        <v>102.2517230358783</v>
      </c>
      <c r="L868">
        <v>3816.6724698020212</v>
      </c>
    </row>
    <row r="869" spans="1:12" x14ac:dyDescent="0.25">
      <c r="A869" t="s">
        <v>2</v>
      </c>
      <c r="B869" t="s">
        <v>893</v>
      </c>
      <c r="C869">
        <v>8.849631487327681E-6</v>
      </c>
      <c r="D869">
        <v>1.8091939922664159E-5</v>
      </c>
      <c r="E869">
        <v>2.77468615881991E-5</v>
      </c>
      <c r="F869">
        <v>3.783534392646945E-5</v>
      </c>
      <c r="G869">
        <v>4.8379401606219938E-5</v>
      </c>
      <c r="H869">
        <v>5.9402156582076418E-5</v>
      </c>
      <c r="I869">
        <v>7.0927865689427133E-5</v>
      </c>
      <c r="J869">
        <v>8.2981938858816439E-5</v>
      </c>
      <c r="K869">
        <v>3.4171816332117052E-5</v>
      </c>
      <c r="L869">
        <v>4.4189296244173242E-4</v>
      </c>
    </row>
    <row r="870" spans="1:12" x14ac:dyDescent="0.25">
      <c r="A870" t="s">
        <v>2</v>
      </c>
      <c r="B870" t="s">
        <v>894</v>
      </c>
      <c r="J870">
        <v>487.61975760237971</v>
      </c>
      <c r="K870">
        <v>646.09261250433531</v>
      </c>
      <c r="L870">
        <v>13240.82792581164</v>
      </c>
    </row>
    <row r="871" spans="1:12" x14ac:dyDescent="0.25">
      <c r="A871" t="s">
        <v>2</v>
      </c>
      <c r="B871" t="s">
        <v>895</v>
      </c>
      <c r="C871">
        <v>8.638269186448698E-5</v>
      </c>
      <c r="D871">
        <v>1.6704160137098129E-4</v>
      </c>
      <c r="E871">
        <v>2.4056279491253759E-4</v>
      </c>
      <c r="F871">
        <v>3.0589775477967449E-4</v>
      </c>
      <c r="G871">
        <v>3.6256067332578949E-4</v>
      </c>
      <c r="H871">
        <v>4.097344206471879E-4</v>
      </c>
      <c r="I871">
        <v>4.4659378740673331E-4</v>
      </c>
      <c r="J871">
        <v>4.7190613542609039E-4</v>
      </c>
      <c r="K871">
        <v>3.3359822069724732E-4</v>
      </c>
      <c r="L871">
        <v>6.7447039235603475E-4</v>
      </c>
    </row>
    <row r="872" spans="1:12" x14ac:dyDescent="0.25">
      <c r="A872" t="s">
        <v>2</v>
      </c>
      <c r="B872" t="s">
        <v>896</v>
      </c>
      <c r="J872">
        <v>496.77253874543158</v>
      </c>
      <c r="K872">
        <v>658.21304004441868</v>
      </c>
      <c r="L872">
        <v>13490.211608868431</v>
      </c>
    </row>
    <row r="873" spans="1:12" x14ac:dyDescent="0.25">
      <c r="A873" t="s">
        <v>2</v>
      </c>
      <c r="B873" t="s">
        <v>897</v>
      </c>
      <c r="J873">
        <v>201.46971306185549</v>
      </c>
      <c r="K873">
        <v>147.5356857427455</v>
      </c>
      <c r="L873">
        <v>3816.9022081199751</v>
      </c>
    </row>
    <row r="874" spans="1:12" x14ac:dyDescent="0.25">
      <c r="A874" t="s">
        <v>2</v>
      </c>
      <c r="B874" t="s">
        <v>898</v>
      </c>
      <c r="C874">
        <v>2.849047348922918E-2</v>
      </c>
      <c r="D874">
        <v>3.9113255622577343E-2</v>
      </c>
      <c r="E874">
        <v>6.8088085896733805E-2</v>
      </c>
      <c r="F874">
        <v>8.1457568533905345E-2</v>
      </c>
      <c r="G874">
        <v>9.471968517618988E-2</v>
      </c>
      <c r="H874">
        <v>0.1077414268698685</v>
      </c>
      <c r="I874">
        <v>0.119082915168466</v>
      </c>
      <c r="J874">
        <v>0.1191081759751383</v>
      </c>
      <c r="K874">
        <v>3.4260768555501642E-2</v>
      </c>
      <c r="L874">
        <v>4.5977734597731361E-4</v>
      </c>
    </row>
    <row r="875" spans="1:12" x14ac:dyDescent="0.25">
      <c r="A875" t="s">
        <v>2</v>
      </c>
      <c r="B875" t="s">
        <v>899</v>
      </c>
      <c r="J875">
        <v>250.37963920852309</v>
      </c>
      <c r="K875">
        <v>444.4231821276843</v>
      </c>
      <c r="L875">
        <v>13239.15483834599</v>
      </c>
    </row>
    <row r="876" spans="1:12" x14ac:dyDescent="0.25">
      <c r="A876" t="s">
        <v>2</v>
      </c>
      <c r="B876" t="s">
        <v>900</v>
      </c>
      <c r="C876">
        <v>8.9669671170898455E-6</v>
      </c>
      <c r="D876">
        <v>1.836558036056647E-5</v>
      </c>
      <c r="E876">
        <v>2.8216000128763769E-5</v>
      </c>
      <c r="F876">
        <v>3.8539318238973258E-5</v>
      </c>
      <c r="G876">
        <v>4.9357605340026838E-5</v>
      </c>
      <c r="H876">
        <v>6.0693961289357783E-5</v>
      </c>
      <c r="I876">
        <v>7.257256864083377E-5</v>
      </c>
      <c r="J876">
        <v>8.5018749374097136E-5</v>
      </c>
      <c r="K876">
        <v>7.2831800924314183E-5</v>
      </c>
      <c r="L876">
        <v>6.5331193324994559E-4</v>
      </c>
    </row>
    <row r="877" spans="1:12" x14ac:dyDescent="0.25">
      <c r="A877" t="s">
        <v>2</v>
      </c>
      <c r="B877" t="s">
        <v>901</v>
      </c>
      <c r="J877">
        <v>255.09588406507541</v>
      </c>
      <c r="K877">
        <v>452.79451678304741</v>
      </c>
      <c r="L877">
        <v>13488.535572426579</v>
      </c>
    </row>
    <row r="878" spans="1:12" x14ac:dyDescent="0.25">
      <c r="A878" t="s">
        <v>2</v>
      </c>
      <c r="B878" t="s">
        <v>902</v>
      </c>
      <c r="J878">
        <v>103.64612987193389</v>
      </c>
      <c r="K878">
        <v>102.2507665155959</v>
      </c>
      <c r="L878">
        <v>3816.6345257583121</v>
      </c>
    </row>
    <row r="879" spans="1:12" x14ac:dyDescent="0.25">
      <c r="A879" t="s">
        <v>2</v>
      </c>
      <c r="B879" t="s">
        <v>903</v>
      </c>
      <c r="C879">
        <v>8.7455091140845171E-6</v>
      </c>
      <c r="D879">
        <v>1.7871030485831459E-5</v>
      </c>
      <c r="E879">
        <v>2.7398193803848089E-5</v>
      </c>
      <c r="F879">
        <v>3.7349352546459607E-5</v>
      </c>
      <c r="G879">
        <v>4.7747613565346861E-5</v>
      </c>
      <c r="H879">
        <v>5.8616848169721451E-5</v>
      </c>
      <c r="I879">
        <v>6.9981698169159251E-5</v>
      </c>
      <c r="J879">
        <v>8.1867585241077626E-5</v>
      </c>
      <c r="K879">
        <v>3.370506307344501E-5</v>
      </c>
      <c r="L879">
        <v>4.3150435431422269E-4</v>
      </c>
    </row>
    <row r="880" spans="1:12" x14ac:dyDescent="0.25">
      <c r="A880" t="s">
        <v>2</v>
      </c>
      <c r="B880" t="s">
        <v>904</v>
      </c>
      <c r="J880">
        <v>489.2626677353685</v>
      </c>
      <c r="K880">
        <v>648.43183590248213</v>
      </c>
      <c r="L880">
        <v>13243.69223092342</v>
      </c>
    </row>
    <row r="881" spans="1:12" x14ac:dyDescent="0.25">
      <c r="A881" t="s">
        <v>2</v>
      </c>
      <c r="B881" t="s">
        <v>905</v>
      </c>
      <c r="C881">
        <v>9.2273632654769401E-4</v>
      </c>
      <c r="D881">
        <v>1.9924838207766929E-2</v>
      </c>
      <c r="E881">
        <v>1.8527899614819781</v>
      </c>
      <c r="F881">
        <v>1.872485179314539</v>
      </c>
      <c r="G881">
        <v>1.892118707584274</v>
      </c>
      <c r="H881">
        <v>1.9117583906974389</v>
      </c>
      <c r="I881">
        <v>1.936915120236794</v>
      </c>
      <c r="J881">
        <v>1.9369404384460249</v>
      </c>
      <c r="K881">
        <v>1.274080198277675</v>
      </c>
      <c r="L881">
        <v>6.7752822099914406E-4</v>
      </c>
    </row>
    <row r="882" spans="1:12" x14ac:dyDescent="0.25">
      <c r="A882" t="s">
        <v>2</v>
      </c>
      <c r="B882" t="s">
        <v>906</v>
      </c>
      <c r="J882">
        <v>498.41138854753461</v>
      </c>
      <c r="K882">
        <v>660.5384663167988</v>
      </c>
      <c r="L882">
        <v>13493.091521035851</v>
      </c>
    </row>
    <row r="883" spans="1:12" x14ac:dyDescent="0.25">
      <c r="A883" t="s">
        <v>2</v>
      </c>
      <c r="B883" t="s">
        <v>907</v>
      </c>
      <c r="C883">
        <v>9.0674733492479955</v>
      </c>
      <c r="D883">
        <v>9.0674733492479955</v>
      </c>
      <c r="E883">
        <v>7.2539786793983962</v>
      </c>
      <c r="F883">
        <v>7.2539786793983962</v>
      </c>
      <c r="G883">
        <v>7.2539786793983962</v>
      </c>
      <c r="H883">
        <v>7.2539786793983962</v>
      </c>
      <c r="I883">
        <v>7.2539786793983962</v>
      </c>
      <c r="J883">
        <v>5.440484009548797</v>
      </c>
      <c r="K883">
        <v>1.883244464843814</v>
      </c>
    </row>
    <row r="884" spans="1:12" x14ac:dyDescent="0.25">
      <c r="A884" t="s">
        <v>2</v>
      </c>
      <c r="B884" t="s">
        <v>908</v>
      </c>
      <c r="J884">
        <v>201.75402931692861</v>
      </c>
      <c r="K884">
        <v>147.81270838884109</v>
      </c>
      <c r="L884">
        <v>3817.2901931150259</v>
      </c>
    </row>
    <row r="885" spans="1:12" x14ac:dyDescent="0.25">
      <c r="A885" t="s">
        <v>2</v>
      </c>
      <c r="B885" t="s">
        <v>909</v>
      </c>
      <c r="C885">
        <v>0.72420893736867431</v>
      </c>
      <c r="D885">
        <v>0.74005255952469251</v>
      </c>
      <c r="E885">
        <v>1.515993879962827</v>
      </c>
      <c r="F885">
        <v>1.529325055118878</v>
      </c>
      <c r="G885">
        <v>1.542203038737981</v>
      </c>
      <c r="H885">
        <v>1.5547371172282261</v>
      </c>
      <c r="I885">
        <v>1.565731437876362</v>
      </c>
      <c r="J885">
        <v>1.565756731597473</v>
      </c>
      <c r="K885">
        <v>0.36988477495212019</v>
      </c>
      <c r="L885">
        <v>4.6543239176143872E-4</v>
      </c>
    </row>
    <row r="886" spans="1:12" x14ac:dyDescent="0.25">
      <c r="A886" t="s">
        <v>2</v>
      </c>
      <c r="B886" t="s">
        <v>910</v>
      </c>
      <c r="C886">
        <v>2.9077246249400419</v>
      </c>
      <c r="D886">
        <v>2.9077246249400419</v>
      </c>
      <c r="E886">
        <v>1.9384830832933611</v>
      </c>
      <c r="F886">
        <v>1.9384830832933611</v>
      </c>
      <c r="G886">
        <v>1.9384830832933611</v>
      </c>
      <c r="H886">
        <v>1.9384830832933611</v>
      </c>
      <c r="I886">
        <v>1.9384830832933611</v>
      </c>
      <c r="J886">
        <v>0.96924154164668064</v>
      </c>
      <c r="K886">
        <v>0.14911408333025861</v>
      </c>
    </row>
    <row r="887" spans="1:12" x14ac:dyDescent="0.25">
      <c r="A887" t="s">
        <v>2</v>
      </c>
      <c r="B887" t="s">
        <v>911</v>
      </c>
      <c r="J887">
        <v>250.381161731248</v>
      </c>
      <c r="K887">
        <v>444.42575873017739</v>
      </c>
      <c r="L887">
        <v>13239.223867404449</v>
      </c>
    </row>
    <row r="888" spans="1:12" x14ac:dyDescent="0.25">
      <c r="A888" t="s">
        <v>2</v>
      </c>
      <c r="B888" t="s">
        <v>912</v>
      </c>
      <c r="C888">
        <v>8.9922952843042116E-6</v>
      </c>
      <c r="D888">
        <v>1.8419503342660711E-5</v>
      </c>
      <c r="E888">
        <v>2.830203200605931E-5</v>
      </c>
      <c r="F888">
        <v>3.8661225074653198E-5</v>
      </c>
      <c r="G888">
        <v>4.9519408093823767E-5</v>
      </c>
      <c r="H888">
        <v>6.089993694163711E-5</v>
      </c>
      <c r="I888">
        <v>7.2827249407472647E-5</v>
      </c>
      <c r="J888">
        <v>8.5326919937269674E-5</v>
      </c>
      <c r="K888">
        <v>7.3109343743586608E-5</v>
      </c>
      <c r="L888">
        <v>6.5714635697820952E-4</v>
      </c>
    </row>
    <row r="889" spans="1:12" x14ac:dyDescent="0.25">
      <c r="A889" t="s">
        <v>2</v>
      </c>
      <c r="B889" t="s">
        <v>913</v>
      </c>
      <c r="J889">
        <v>255.0974064177592</v>
      </c>
      <c r="K889">
        <v>452.7970930973014</v>
      </c>
      <c r="L889">
        <v>13488.60463510973</v>
      </c>
    </row>
    <row r="890" spans="1:12" x14ac:dyDescent="0.25">
      <c r="A890" t="s">
        <v>2</v>
      </c>
      <c r="B890" t="s">
        <v>914</v>
      </c>
      <c r="J890">
        <v>103.6465741131793</v>
      </c>
      <c r="K890">
        <v>102.2511765877228</v>
      </c>
      <c r="L890">
        <v>3816.646273980266</v>
      </c>
    </row>
    <row r="891" spans="1:12" x14ac:dyDescent="0.25">
      <c r="A891" t="s">
        <v>2</v>
      </c>
      <c r="B891" t="s">
        <v>915</v>
      </c>
      <c r="C891">
        <v>8.7973842931482785E-6</v>
      </c>
      <c r="D891">
        <v>1.798046584904736E-5</v>
      </c>
      <c r="E891">
        <v>2.7569984123071219E-5</v>
      </c>
      <c r="F891">
        <v>3.7587599820455808E-5</v>
      </c>
      <c r="G891">
        <v>4.8055933843109977E-5</v>
      </c>
      <c r="H891">
        <v>5.8998585615581323E-5</v>
      </c>
      <c r="I891">
        <v>7.0440139558922303E-5</v>
      </c>
      <c r="J891">
        <v>8.240616652184076E-5</v>
      </c>
      <c r="K891">
        <v>3.3929448957702042E-5</v>
      </c>
      <c r="L891">
        <v>4.3558781018226983E-4</v>
      </c>
    </row>
    <row r="892" spans="1:12" x14ac:dyDescent="0.25">
      <c r="A892" t="s">
        <v>2</v>
      </c>
      <c r="B892" t="s">
        <v>916</v>
      </c>
      <c r="J892">
        <v>488.67694620887198</v>
      </c>
      <c r="K892">
        <v>647.54000631523945</v>
      </c>
      <c r="L892">
        <v>13242.16858594571</v>
      </c>
    </row>
    <row r="893" spans="1:12" x14ac:dyDescent="0.25">
      <c r="A893" t="s">
        <v>2</v>
      </c>
      <c r="B893" t="s">
        <v>917</v>
      </c>
      <c r="C893">
        <v>8.6696890321530894E-5</v>
      </c>
      <c r="D893">
        <v>1.6766152086555511E-4</v>
      </c>
      <c r="E893">
        <v>2.412227690654687E-4</v>
      </c>
      <c r="F893">
        <v>3.0658045810032979E-4</v>
      </c>
      <c r="G893">
        <v>3.632509195238399E-4</v>
      </c>
      <c r="H893">
        <v>4.1043104018568231E-4</v>
      </c>
      <c r="I893">
        <v>4.472971637012845E-4</v>
      </c>
      <c r="J893">
        <v>4.7261398358292169E-4</v>
      </c>
      <c r="K893">
        <v>3.3403064452237208E-4</v>
      </c>
      <c r="L893">
        <v>6.765351863619708E-4</v>
      </c>
    </row>
    <row r="894" spans="1:12" x14ac:dyDescent="0.25">
      <c r="A894" t="s">
        <v>2</v>
      </c>
      <c r="B894" t="s">
        <v>918</v>
      </c>
      <c r="J894">
        <v>497.82765858011328</v>
      </c>
      <c r="K894">
        <v>659.65301796535937</v>
      </c>
      <c r="L894">
        <v>13491.55787828426</v>
      </c>
    </row>
    <row r="895" spans="1:12" x14ac:dyDescent="0.25">
      <c r="A895" t="s">
        <v>2</v>
      </c>
      <c r="B895" t="s">
        <v>919</v>
      </c>
      <c r="J895">
        <v>201.6298264715025</v>
      </c>
      <c r="K895">
        <v>147.68668305442819</v>
      </c>
      <c r="L895">
        <v>3817.0910253161251</v>
      </c>
    </row>
    <row r="896" spans="1:12" x14ac:dyDescent="0.25">
      <c r="A896" t="s">
        <v>2</v>
      </c>
      <c r="B896" t="s">
        <v>920</v>
      </c>
      <c r="C896">
        <v>0.13347786560971159</v>
      </c>
      <c r="D896">
        <v>0.14798916440226709</v>
      </c>
      <c r="E896">
        <v>0.29438077474728341</v>
      </c>
      <c r="F896">
        <v>0.3075574980873797</v>
      </c>
      <c r="G896">
        <v>0.32037284423549839</v>
      </c>
      <c r="H896">
        <v>0.33289747532203112</v>
      </c>
      <c r="I896">
        <v>0.34390501721368821</v>
      </c>
      <c r="J896">
        <v>0.34393030197835189</v>
      </c>
      <c r="K896">
        <v>8.6413782502444705E-2</v>
      </c>
      <c r="L896">
        <v>4.6371219715418422E-4</v>
      </c>
    </row>
    <row r="897" spans="1:12" x14ac:dyDescent="0.25">
      <c r="A897" t="s">
        <v>2</v>
      </c>
      <c r="B897" t="s">
        <v>921</v>
      </c>
      <c r="J897">
        <v>175.6098877740271</v>
      </c>
      <c r="K897">
        <v>131.7055338492458</v>
      </c>
      <c r="L897">
        <v>5315.2790952238802</v>
      </c>
    </row>
    <row r="898" spans="1:12" x14ac:dyDescent="0.25">
      <c r="A898" t="s">
        <v>2</v>
      </c>
      <c r="B898" t="s">
        <v>922</v>
      </c>
      <c r="J898">
        <v>181.97118693756971</v>
      </c>
      <c r="K898">
        <v>208.2158448852102</v>
      </c>
      <c r="L898">
        <v>7404.0601088566564</v>
      </c>
    </row>
    <row r="899" spans="1:12" x14ac:dyDescent="0.25">
      <c r="A899" t="s">
        <v>2</v>
      </c>
      <c r="B899" t="s">
        <v>923</v>
      </c>
      <c r="J899">
        <v>174.1633008240793</v>
      </c>
      <c r="K899">
        <v>199.2818213527292</v>
      </c>
      <c r="L899">
        <v>7086.3602954315766</v>
      </c>
    </row>
    <row r="900" spans="1:12" x14ac:dyDescent="0.25">
      <c r="A900" t="s">
        <v>2</v>
      </c>
      <c r="B900" t="s">
        <v>924</v>
      </c>
      <c r="J900">
        <v>190.51207651285631</v>
      </c>
      <c r="K900">
        <v>217.9885935350928</v>
      </c>
      <c r="L900">
        <v>7751.5855444991248</v>
      </c>
    </row>
    <row r="901" spans="1:12" x14ac:dyDescent="0.25">
      <c r="A901" t="s">
        <v>2</v>
      </c>
      <c r="B901" t="s">
        <v>925</v>
      </c>
      <c r="J901">
        <v>347.35530803397489</v>
      </c>
      <c r="K901">
        <v>193.9316350748733</v>
      </c>
      <c r="L901">
        <v>5320.6553108609169</v>
      </c>
    </row>
    <row r="902" spans="1:12" x14ac:dyDescent="0.25">
      <c r="A902" t="s">
        <v>2</v>
      </c>
      <c r="B902" t="s">
        <v>926</v>
      </c>
      <c r="C902">
        <v>1.328705409811294</v>
      </c>
      <c r="D902">
        <v>1.328705409811294</v>
      </c>
      <c r="E902">
        <v>1.328705409811294</v>
      </c>
      <c r="F902">
        <v>1.328705409811294</v>
      </c>
      <c r="G902">
        <v>0.66435270490564724</v>
      </c>
      <c r="H902">
        <v>0.66435270490564724</v>
      </c>
      <c r="I902">
        <v>0.66435270490564724</v>
      </c>
      <c r="J902">
        <v>0.66435270490564724</v>
      </c>
      <c r="K902">
        <v>2.5552027111755669E-2</v>
      </c>
    </row>
    <row r="903" spans="1:12" x14ac:dyDescent="0.25">
      <c r="A903" t="s">
        <v>2</v>
      </c>
      <c r="B903" t="s">
        <v>927</v>
      </c>
      <c r="J903">
        <v>358.11641986428862</v>
      </c>
      <c r="K903">
        <v>305.43822786124269</v>
      </c>
      <c r="L903">
        <v>7408.908654379371</v>
      </c>
    </row>
    <row r="904" spans="1:12" x14ac:dyDescent="0.25">
      <c r="A904" t="s">
        <v>2</v>
      </c>
      <c r="B904" t="s">
        <v>928</v>
      </c>
      <c r="J904">
        <v>342.9625693419236</v>
      </c>
      <c r="K904">
        <v>292.5544050816676</v>
      </c>
      <c r="L904">
        <v>7091.202789644909</v>
      </c>
    </row>
    <row r="905" spans="1:12" x14ac:dyDescent="0.25">
      <c r="A905" t="s">
        <v>2</v>
      </c>
      <c r="B905" t="s">
        <v>929</v>
      </c>
      <c r="J905">
        <v>374.69234678677623</v>
      </c>
      <c r="K905">
        <v>319.53084417152121</v>
      </c>
      <c r="L905">
        <v>7756.4405988737917</v>
      </c>
    </row>
    <row r="906" spans="1:12" x14ac:dyDescent="0.25">
      <c r="A906" t="s">
        <v>2</v>
      </c>
      <c r="B906" t="s">
        <v>930</v>
      </c>
      <c r="C906">
        <v>4.7229709716368324</v>
      </c>
      <c r="D906">
        <v>4.7229709716368324</v>
      </c>
      <c r="E906">
        <v>4.7229709716368324</v>
      </c>
      <c r="F906">
        <v>4.7229709716368324</v>
      </c>
      <c r="G906">
        <v>3.1486473144245539</v>
      </c>
      <c r="H906">
        <v>3.1486473144245539</v>
      </c>
      <c r="I906">
        <v>3.1486473144245539</v>
      </c>
      <c r="J906">
        <v>3.1486473144245539</v>
      </c>
      <c r="K906">
        <v>0.4238563692494593</v>
      </c>
    </row>
    <row r="907" spans="1:12" x14ac:dyDescent="0.25">
      <c r="A907" t="s">
        <v>2</v>
      </c>
      <c r="B907" t="s">
        <v>931</v>
      </c>
      <c r="C907">
        <v>108.04513206272181</v>
      </c>
      <c r="D907">
        <v>108.04513206272181</v>
      </c>
      <c r="E907">
        <v>86.436105650177396</v>
      </c>
      <c r="F907">
        <v>86.436105650177396</v>
      </c>
      <c r="G907">
        <v>86.436105650177396</v>
      </c>
      <c r="H907">
        <v>86.436105650177396</v>
      </c>
      <c r="I907">
        <v>86.436105650177396</v>
      </c>
      <c r="J907">
        <v>64.827079237633043</v>
      </c>
      <c r="K907">
        <v>22.440142813026821</v>
      </c>
    </row>
    <row r="908" spans="1:12" x14ac:dyDescent="0.25">
      <c r="A908" t="s">
        <v>2</v>
      </c>
      <c r="B908" t="s">
        <v>932</v>
      </c>
      <c r="C908">
        <v>9.6902576191372756</v>
      </c>
      <c r="D908">
        <v>9.6902576191372756</v>
      </c>
      <c r="E908">
        <v>6.4601717460915173</v>
      </c>
      <c r="F908">
        <v>6.4601717460915173</v>
      </c>
      <c r="G908">
        <v>6.4601717460915173</v>
      </c>
      <c r="H908">
        <v>6.4601717460915173</v>
      </c>
      <c r="I908">
        <v>6.4601717460915173</v>
      </c>
      <c r="J908">
        <v>3.2300858730457591</v>
      </c>
      <c r="K908">
        <v>0.49693628816088592</v>
      </c>
    </row>
    <row r="909" spans="1:12" x14ac:dyDescent="0.25">
      <c r="A909" t="s">
        <v>2</v>
      </c>
      <c r="B909" t="s">
        <v>933</v>
      </c>
      <c r="J909">
        <v>175.61436610920401</v>
      </c>
      <c r="K909">
        <v>131.70863450816429</v>
      </c>
      <c r="L909">
        <v>5315.4736730082304</v>
      </c>
    </row>
    <row r="910" spans="1:12" x14ac:dyDescent="0.25">
      <c r="A910" t="s">
        <v>2</v>
      </c>
      <c r="B910" t="s">
        <v>934</v>
      </c>
      <c r="J910">
        <v>181.9877750150784</v>
      </c>
      <c r="K910">
        <v>208.23370990112079</v>
      </c>
      <c r="L910">
        <v>7404.6566202931872</v>
      </c>
    </row>
    <row r="911" spans="1:12" x14ac:dyDescent="0.25">
      <c r="A911" t="s">
        <v>2</v>
      </c>
      <c r="B911" t="s">
        <v>935</v>
      </c>
      <c r="J911">
        <v>174.17988948036751</v>
      </c>
      <c r="K911">
        <v>199.2996870338213</v>
      </c>
      <c r="L911">
        <v>7086.9566130773019</v>
      </c>
    </row>
    <row r="912" spans="1:12" x14ac:dyDescent="0.25">
      <c r="A912" t="s">
        <v>2</v>
      </c>
      <c r="B912" t="s">
        <v>936</v>
      </c>
      <c r="J912">
        <v>190.5286639094995</v>
      </c>
      <c r="K912">
        <v>218.00645777588039</v>
      </c>
      <c r="L912">
        <v>7752.1822639439797</v>
      </c>
    </row>
    <row r="913" spans="1:12" x14ac:dyDescent="0.25">
      <c r="A913" t="s">
        <v>2</v>
      </c>
      <c r="B913" t="s">
        <v>937</v>
      </c>
      <c r="J913">
        <v>343.81532988250552</v>
      </c>
      <c r="K913">
        <v>191.2245150754124</v>
      </c>
      <c r="L913">
        <v>5317.4559869793502</v>
      </c>
    </row>
    <row r="914" spans="1:12" x14ac:dyDescent="0.25">
      <c r="A914" t="s">
        <v>2</v>
      </c>
      <c r="B914" t="s">
        <v>938</v>
      </c>
      <c r="C914">
        <v>0.19050379256655409</v>
      </c>
      <c r="D914">
        <v>0.19050379256655409</v>
      </c>
      <c r="E914">
        <v>0.19050379256655409</v>
      </c>
      <c r="F914">
        <v>0.19050379256655409</v>
      </c>
      <c r="G914">
        <v>9.5251896283277043E-2</v>
      </c>
      <c r="H914">
        <v>9.5251896283277043E-2</v>
      </c>
      <c r="I914">
        <v>9.5251896283277043E-2</v>
      </c>
      <c r="J914">
        <v>9.5251896283277043E-2</v>
      </c>
      <c r="K914">
        <v>3.6635344724337332E-3</v>
      </c>
    </row>
    <row r="915" spans="1:12" x14ac:dyDescent="0.25">
      <c r="A915" t="s">
        <v>2</v>
      </c>
      <c r="B915" t="s">
        <v>939</v>
      </c>
      <c r="J915">
        <v>356.71849539632501</v>
      </c>
      <c r="K915">
        <v>304.05561031732788</v>
      </c>
      <c r="L915">
        <v>7407.5251747094517</v>
      </c>
    </row>
    <row r="916" spans="1:12" x14ac:dyDescent="0.25">
      <c r="A916" t="s">
        <v>2</v>
      </c>
      <c r="B916" t="s">
        <v>940</v>
      </c>
      <c r="J916">
        <v>341.56397106764911</v>
      </c>
      <c r="K916">
        <v>291.16910300960421</v>
      </c>
      <c r="L916">
        <v>7089.8220651422471</v>
      </c>
    </row>
    <row r="917" spans="1:12" x14ac:dyDescent="0.25">
      <c r="A917" t="s">
        <v>2</v>
      </c>
      <c r="B917" t="s">
        <v>941</v>
      </c>
      <c r="J917">
        <v>373.2954279157089</v>
      </c>
      <c r="K917">
        <v>318.15150352845751</v>
      </c>
      <c r="L917">
        <v>7755.0541533196902</v>
      </c>
    </row>
    <row r="918" spans="1:12" x14ac:dyDescent="0.25">
      <c r="A918" t="s">
        <v>2</v>
      </c>
      <c r="B918" t="s">
        <v>942</v>
      </c>
      <c r="C918">
        <v>4.1278831665535369</v>
      </c>
      <c r="D918">
        <v>4.1278831665535369</v>
      </c>
      <c r="E918">
        <v>4.1278831665535369</v>
      </c>
      <c r="F918">
        <v>4.1278831665535369</v>
      </c>
      <c r="G918">
        <v>2.7519221110356908</v>
      </c>
      <c r="H918">
        <v>2.7519221110356908</v>
      </c>
      <c r="I918">
        <v>2.7519221110356908</v>
      </c>
      <c r="J918">
        <v>2.7519221110356908</v>
      </c>
      <c r="K918">
        <v>0.37045105340865081</v>
      </c>
    </row>
    <row r="919" spans="1:12" x14ac:dyDescent="0.25">
      <c r="A919" t="s">
        <v>2</v>
      </c>
      <c r="B919" t="s">
        <v>943</v>
      </c>
      <c r="C919">
        <v>115.3922627914698</v>
      </c>
      <c r="D919">
        <v>115.3922627914698</v>
      </c>
      <c r="E919">
        <v>92.313810233175843</v>
      </c>
      <c r="F919">
        <v>92.313810233175843</v>
      </c>
      <c r="G919">
        <v>92.313810233175843</v>
      </c>
      <c r="H919">
        <v>92.313810233175843</v>
      </c>
      <c r="I919">
        <v>92.313810233175843</v>
      </c>
      <c r="J919">
        <v>69.235357674881882</v>
      </c>
      <c r="K919">
        <v>23.966085348997581</v>
      </c>
    </row>
    <row r="920" spans="1:12" x14ac:dyDescent="0.25">
      <c r="A920" t="s">
        <v>2</v>
      </c>
      <c r="B920" t="s">
        <v>944</v>
      </c>
      <c r="C920">
        <v>6.263456607825745</v>
      </c>
      <c r="D920">
        <v>6.263456607825745</v>
      </c>
      <c r="E920">
        <v>4.1756377385504964</v>
      </c>
      <c r="F920">
        <v>4.1756377385504964</v>
      </c>
      <c r="G920">
        <v>4.1756377385504964</v>
      </c>
      <c r="H920">
        <v>4.1756377385504964</v>
      </c>
      <c r="I920">
        <v>4.1756377385504964</v>
      </c>
      <c r="J920">
        <v>2.0878188692752482</v>
      </c>
      <c r="K920">
        <v>0.32120290296542281</v>
      </c>
    </row>
    <row r="921" spans="1:12" x14ac:dyDescent="0.25">
      <c r="A921" t="s">
        <v>2</v>
      </c>
      <c r="B921" t="s">
        <v>945</v>
      </c>
      <c r="J921">
        <v>175.60918854496171</v>
      </c>
      <c r="K921">
        <v>131.70504972812699</v>
      </c>
      <c r="L921">
        <v>5315.2466650600118</v>
      </c>
    </row>
    <row r="922" spans="1:12" x14ac:dyDescent="0.25">
      <c r="A922" t="s">
        <v>2</v>
      </c>
      <c r="B922" t="s">
        <v>946</v>
      </c>
      <c r="J922">
        <v>181.97121918942631</v>
      </c>
      <c r="K922">
        <v>208.2158796224939</v>
      </c>
      <c r="L922">
        <v>7404.0420650495944</v>
      </c>
    </row>
    <row r="923" spans="1:12" x14ac:dyDescent="0.25">
      <c r="A923" t="s">
        <v>2</v>
      </c>
      <c r="B923" t="s">
        <v>947</v>
      </c>
      <c r="J923">
        <v>174.16333309291289</v>
      </c>
      <c r="K923">
        <v>199.28185610849951</v>
      </c>
      <c r="L923">
        <v>7086.3422544253262</v>
      </c>
    </row>
    <row r="924" spans="1:12" x14ac:dyDescent="0.25">
      <c r="A924" t="s">
        <v>2</v>
      </c>
      <c r="B924" t="s">
        <v>948</v>
      </c>
      <c r="J924">
        <v>190.51210874610979</v>
      </c>
      <c r="K924">
        <v>217.98862825213871</v>
      </c>
      <c r="L924">
        <v>7751.5674976884329</v>
      </c>
    </row>
    <row r="925" spans="1:12" x14ac:dyDescent="0.25">
      <c r="A925" t="s">
        <v>2</v>
      </c>
      <c r="B925" t="s">
        <v>949</v>
      </c>
      <c r="J925">
        <v>348.97773640771129</v>
      </c>
      <c r="K925">
        <v>195.1122049011903</v>
      </c>
      <c r="L925">
        <v>5322.1215483045362</v>
      </c>
    </row>
    <row r="926" spans="1:12" x14ac:dyDescent="0.25">
      <c r="A926" t="s">
        <v>2</v>
      </c>
      <c r="B926" t="s">
        <v>950</v>
      </c>
      <c r="C926">
        <v>0.47581509626144658</v>
      </c>
      <c r="D926">
        <v>0.47581509626144658</v>
      </c>
      <c r="E926">
        <v>0.47581509626144658</v>
      </c>
      <c r="F926">
        <v>0.47581509626144658</v>
      </c>
      <c r="G926">
        <v>0.23790754813072329</v>
      </c>
      <c r="H926">
        <v>0.23790754813072329</v>
      </c>
      <c r="I926">
        <v>0.23790754813072329</v>
      </c>
      <c r="J926">
        <v>0.23790754813072329</v>
      </c>
      <c r="K926">
        <v>9.1502903127201277E-3</v>
      </c>
    </row>
    <row r="927" spans="1:12" x14ac:dyDescent="0.25">
      <c r="A927" t="s">
        <v>2</v>
      </c>
      <c r="B927" t="s">
        <v>951</v>
      </c>
      <c r="J927">
        <v>358.99601316897258</v>
      </c>
      <c r="K927">
        <v>306.31987548737823</v>
      </c>
      <c r="L927">
        <v>7409.8155246203496</v>
      </c>
    </row>
    <row r="928" spans="1:12" x14ac:dyDescent="0.25">
      <c r="A928" t="s">
        <v>2</v>
      </c>
      <c r="B928" t="s">
        <v>952</v>
      </c>
      <c r="J928">
        <v>343.84317053486609</v>
      </c>
      <c r="K928">
        <v>293.43878228747172</v>
      </c>
      <c r="L928">
        <v>7092.1072437929906</v>
      </c>
    </row>
    <row r="929" spans="1:12" x14ac:dyDescent="0.25">
      <c r="A929" t="s">
        <v>2</v>
      </c>
      <c r="B929" t="s">
        <v>953</v>
      </c>
      <c r="J929">
        <v>375.57065779656187</v>
      </c>
      <c r="K929">
        <v>320.40926328308979</v>
      </c>
      <c r="L929">
        <v>7757.3500734344143</v>
      </c>
    </row>
    <row r="930" spans="1:12" x14ac:dyDescent="0.25">
      <c r="A930" t="s">
        <v>2</v>
      </c>
      <c r="B930" t="s">
        <v>954</v>
      </c>
      <c r="C930">
        <v>7.9780372202418537</v>
      </c>
      <c r="D930">
        <v>7.9780372202418537</v>
      </c>
      <c r="E930">
        <v>7.9780372202418537</v>
      </c>
      <c r="F930">
        <v>7.9780372202418537</v>
      </c>
      <c r="G930">
        <v>5.3186914801612346</v>
      </c>
      <c r="H930">
        <v>5.3186914801612346</v>
      </c>
      <c r="I930">
        <v>5.3186914801612346</v>
      </c>
      <c r="J930">
        <v>5.3186914801612346</v>
      </c>
      <c r="K930">
        <v>0.71597769925247412</v>
      </c>
    </row>
    <row r="931" spans="1:12" x14ac:dyDescent="0.25">
      <c r="A931" t="s">
        <v>2</v>
      </c>
      <c r="B931" t="s">
        <v>955</v>
      </c>
      <c r="C931">
        <v>199.81211905694749</v>
      </c>
      <c r="D931">
        <v>199.81211905694749</v>
      </c>
      <c r="E931">
        <v>159.849695245558</v>
      </c>
      <c r="F931">
        <v>159.849695245558</v>
      </c>
      <c r="G931">
        <v>159.849695245558</v>
      </c>
      <c r="H931">
        <v>159.849695245558</v>
      </c>
      <c r="I931">
        <v>159.849695245558</v>
      </c>
      <c r="J931">
        <v>119.8872714341685</v>
      </c>
      <c r="K931">
        <v>41.499440111827553</v>
      </c>
    </row>
    <row r="932" spans="1:12" x14ac:dyDescent="0.25">
      <c r="A932" t="s">
        <v>2</v>
      </c>
      <c r="B932" t="s">
        <v>956</v>
      </c>
      <c r="C932">
        <v>11.317938450207061</v>
      </c>
      <c r="D932">
        <v>11.317938450207061</v>
      </c>
      <c r="E932">
        <v>7.5452923001380396</v>
      </c>
      <c r="F932">
        <v>7.5452923001380396</v>
      </c>
      <c r="G932">
        <v>7.5452923001380396</v>
      </c>
      <c r="H932">
        <v>7.5452923001380396</v>
      </c>
      <c r="I932">
        <v>7.5452923001380396</v>
      </c>
      <c r="J932">
        <v>3.7726461500690198</v>
      </c>
      <c r="K932">
        <v>0.58040710001061835</v>
      </c>
    </row>
    <row r="933" spans="1:12" x14ac:dyDescent="0.25">
      <c r="A933" t="s">
        <v>2</v>
      </c>
      <c r="B933" t="s">
        <v>957</v>
      </c>
      <c r="J933">
        <v>175.61047620033659</v>
      </c>
      <c r="K933">
        <v>131.70594125517519</v>
      </c>
      <c r="L933">
        <v>5315.2921401529093</v>
      </c>
    </row>
    <row r="934" spans="1:12" x14ac:dyDescent="0.25">
      <c r="A934" t="s">
        <v>2</v>
      </c>
      <c r="B934" t="s">
        <v>958</v>
      </c>
      <c r="J934">
        <v>181.98017096646319</v>
      </c>
      <c r="K934">
        <v>208.22552042585471</v>
      </c>
      <c r="L934">
        <v>7404.2901496246377</v>
      </c>
    </row>
    <row r="935" spans="1:12" x14ac:dyDescent="0.25">
      <c r="A935" t="s">
        <v>2</v>
      </c>
      <c r="B935" t="s">
        <v>959</v>
      </c>
      <c r="J935">
        <v>174.1722851290416</v>
      </c>
      <c r="K935">
        <v>199.29149721010421</v>
      </c>
      <c r="L935">
        <v>7086.5902795493694</v>
      </c>
    </row>
    <row r="936" spans="1:12" x14ac:dyDescent="0.25">
      <c r="A936" t="s">
        <v>2</v>
      </c>
      <c r="B936" t="s">
        <v>960</v>
      </c>
      <c r="J936">
        <v>190.52106021770749</v>
      </c>
      <c r="K936">
        <v>217.99826870734211</v>
      </c>
      <c r="L936">
        <v>7751.8156460647169</v>
      </c>
    </row>
    <row r="937" spans="1:12" x14ac:dyDescent="0.25">
      <c r="A937" t="s">
        <v>2</v>
      </c>
      <c r="B937" t="s">
        <v>961</v>
      </c>
      <c r="J937">
        <v>345.72447794945742</v>
      </c>
      <c r="K937">
        <v>192.79039985222309</v>
      </c>
      <c r="L937">
        <v>5319.4342605989686</v>
      </c>
    </row>
    <row r="938" spans="1:12" x14ac:dyDescent="0.25">
      <c r="A938" t="s">
        <v>2</v>
      </c>
      <c r="B938" t="s">
        <v>962</v>
      </c>
      <c r="C938">
        <v>7.8692917338313988</v>
      </c>
      <c r="D938">
        <v>7.8692917338313988</v>
      </c>
      <c r="E938">
        <v>7.8692917338313988</v>
      </c>
      <c r="F938">
        <v>7.8692917338313988</v>
      </c>
      <c r="G938">
        <v>3.934645866915699</v>
      </c>
      <c r="H938">
        <v>3.934645866915699</v>
      </c>
      <c r="I938">
        <v>3.934645866915699</v>
      </c>
      <c r="J938">
        <v>3.934645866915699</v>
      </c>
      <c r="K938">
        <v>0.1513325333429115</v>
      </c>
    </row>
    <row r="939" spans="1:12" x14ac:dyDescent="0.25">
      <c r="A939" t="s">
        <v>2</v>
      </c>
      <c r="B939" t="s">
        <v>963</v>
      </c>
      <c r="J939">
        <v>358.33172598936812</v>
      </c>
      <c r="K939">
        <v>305.72358974757731</v>
      </c>
      <c r="L939">
        <v>7409.4923240843891</v>
      </c>
    </row>
    <row r="940" spans="1:12" x14ac:dyDescent="0.25">
      <c r="A940" t="s">
        <v>2</v>
      </c>
      <c r="B940" t="s">
        <v>964</v>
      </c>
      <c r="J940">
        <v>343.17916324002789</v>
      </c>
      <c r="K940">
        <v>292.84141086191352</v>
      </c>
      <c r="L940">
        <v>7091.7849910416771</v>
      </c>
    </row>
    <row r="941" spans="1:12" x14ac:dyDescent="0.25">
      <c r="A941" t="s">
        <v>2</v>
      </c>
      <c r="B941" t="s">
        <v>965</v>
      </c>
      <c r="J941">
        <v>374.90623211942591</v>
      </c>
      <c r="K941">
        <v>319.81434511507427</v>
      </c>
      <c r="L941">
        <v>7757.0258507262461</v>
      </c>
    </row>
    <row r="942" spans="1:12" x14ac:dyDescent="0.25">
      <c r="A942" t="s">
        <v>2</v>
      </c>
      <c r="B942" t="s">
        <v>966</v>
      </c>
      <c r="C942">
        <v>26.692819575984402</v>
      </c>
      <c r="D942">
        <v>26.692819575984402</v>
      </c>
      <c r="E942">
        <v>26.692819575984402</v>
      </c>
      <c r="F942">
        <v>26.692819575984402</v>
      </c>
      <c r="G942">
        <v>17.795213050656269</v>
      </c>
      <c r="H942">
        <v>17.795213050656269</v>
      </c>
      <c r="I942">
        <v>17.795213050656269</v>
      </c>
      <c r="J942">
        <v>17.795213050656269</v>
      </c>
      <c r="K942">
        <v>2.3955094491268052</v>
      </c>
    </row>
    <row r="943" spans="1:12" x14ac:dyDescent="0.25">
      <c r="A943" t="s">
        <v>2</v>
      </c>
      <c r="B943" t="s">
        <v>967</v>
      </c>
      <c r="C943">
        <v>187.27954563616581</v>
      </c>
      <c r="D943">
        <v>187.27954563616581</v>
      </c>
      <c r="E943">
        <v>149.82363650893271</v>
      </c>
      <c r="F943">
        <v>149.82363650893271</v>
      </c>
      <c r="G943">
        <v>149.82363650893271</v>
      </c>
      <c r="H943">
        <v>149.82363650893271</v>
      </c>
      <c r="I943">
        <v>149.82363650893271</v>
      </c>
      <c r="J943">
        <v>112.3677273816995</v>
      </c>
      <c r="K943">
        <v>38.896521016742142</v>
      </c>
    </row>
    <row r="944" spans="1:12" x14ac:dyDescent="0.25">
      <c r="A944" t="s">
        <v>2</v>
      </c>
      <c r="B944" t="s">
        <v>968</v>
      </c>
      <c r="C944">
        <v>12.11195140121969</v>
      </c>
      <c r="D944">
        <v>12.11195140121969</v>
      </c>
      <c r="E944">
        <v>8.0746342674797909</v>
      </c>
      <c r="F944">
        <v>8.0746342674797909</v>
      </c>
      <c r="G944">
        <v>8.0746342674797909</v>
      </c>
      <c r="H944">
        <v>8.0746342674797909</v>
      </c>
      <c r="I944">
        <v>8.0746342674797909</v>
      </c>
      <c r="J944">
        <v>4.0373171337398954</v>
      </c>
      <c r="K944">
        <v>0.62112571288306073</v>
      </c>
    </row>
    <row r="945" spans="1:12" x14ac:dyDescent="0.25">
      <c r="A945" t="s">
        <v>2</v>
      </c>
      <c r="B945" t="s">
        <v>969</v>
      </c>
      <c r="C945">
        <v>9.1147569955024061E-6</v>
      </c>
      <c r="D945">
        <v>1.8672803740443971E-5</v>
      </c>
      <c r="E945">
        <v>2.8695028164037921E-5</v>
      </c>
      <c r="F945">
        <v>3.9203237503690912E-5</v>
      </c>
      <c r="G945">
        <v>5.0220206194129273E-5</v>
      </c>
      <c r="H945">
        <v>6.1769723666362346E-5</v>
      </c>
      <c r="I945">
        <v>7.3876644393652474E-5</v>
      </c>
      <c r="J945">
        <v>8.6566941616240584E-5</v>
      </c>
      <c r="K945">
        <v>2.4252242846462819E-5</v>
      </c>
      <c r="L945">
        <v>3.823122498583901E-4</v>
      </c>
    </row>
    <row r="946" spans="1:12" x14ac:dyDescent="0.25">
      <c r="A946" t="s">
        <v>2</v>
      </c>
      <c r="B946" t="s">
        <v>970</v>
      </c>
      <c r="J946">
        <v>175.60978729355909</v>
      </c>
      <c r="K946">
        <v>131.70546428026711</v>
      </c>
      <c r="L946">
        <v>5315.2825848202037</v>
      </c>
    </row>
    <row r="947" spans="1:12" x14ac:dyDescent="0.25">
      <c r="A947" t="s">
        <v>2</v>
      </c>
      <c r="B947" t="s">
        <v>971</v>
      </c>
      <c r="J947">
        <v>125.0671149330833</v>
      </c>
      <c r="K947">
        <v>212.13258985016381</v>
      </c>
      <c r="L947">
        <v>6453.4396744927471</v>
      </c>
    </row>
    <row r="948" spans="1:12" x14ac:dyDescent="0.25">
      <c r="A948" t="s">
        <v>2</v>
      </c>
      <c r="B948" t="s">
        <v>972</v>
      </c>
      <c r="J948">
        <v>120.6919356204112</v>
      </c>
      <c r="K948">
        <v>204.7116126280047</v>
      </c>
      <c r="L948">
        <v>6227.6774803302433</v>
      </c>
    </row>
    <row r="949" spans="1:12" x14ac:dyDescent="0.25">
      <c r="A949" t="s">
        <v>2</v>
      </c>
      <c r="B949" t="s">
        <v>973</v>
      </c>
      <c r="C949">
        <v>8.9138882106583916E-6</v>
      </c>
      <c r="D949">
        <v>1.8252225136843461E-5</v>
      </c>
      <c r="E949">
        <v>2.8034705975786659E-5</v>
      </c>
      <c r="F949">
        <v>3.8281962251540609E-5</v>
      </c>
      <c r="G949">
        <v>4.9015613223346692E-5</v>
      </c>
      <c r="H949">
        <v>6.0258320176020677E-5</v>
      </c>
      <c r="I949">
        <v>7.2033843632827109E-5</v>
      </c>
      <c r="J949">
        <v>8.4367103370514284E-5</v>
      </c>
      <c r="K949">
        <v>6.8503678605816225E-5</v>
      </c>
      <c r="L949">
        <v>6.3193527902319314E-4</v>
      </c>
    </row>
    <row r="950" spans="1:12" x14ac:dyDescent="0.25">
      <c r="A950" t="s">
        <v>2</v>
      </c>
      <c r="B950" t="s">
        <v>974</v>
      </c>
      <c r="J950">
        <v>126.940427418875</v>
      </c>
      <c r="K950">
        <v>215.31001603183529</v>
      </c>
      <c r="L950">
        <v>6550.1038614831177</v>
      </c>
    </row>
    <row r="951" spans="1:12" x14ac:dyDescent="0.25">
      <c r="A951" t="s">
        <v>2</v>
      </c>
      <c r="B951" t="s">
        <v>975</v>
      </c>
      <c r="J951">
        <v>155.60928425378339</v>
      </c>
      <c r="K951">
        <v>153.51440571692169</v>
      </c>
      <c r="L951">
        <v>5730.12561724229</v>
      </c>
    </row>
    <row r="952" spans="1:12" x14ac:dyDescent="0.25">
      <c r="A952" t="s">
        <v>2</v>
      </c>
      <c r="B952" t="s">
        <v>976</v>
      </c>
      <c r="C952">
        <v>9.1940019377592118E-5</v>
      </c>
      <c r="D952">
        <v>1.768957448077725E-4</v>
      </c>
      <c r="E952">
        <v>2.5366699318826269E-4</v>
      </c>
      <c r="F952">
        <v>3.2134452639529101E-4</v>
      </c>
      <c r="G952">
        <v>3.7983274701323402E-4</v>
      </c>
      <c r="H952">
        <v>4.2783668096041139E-4</v>
      </c>
      <c r="I952">
        <v>4.6486077888801142E-4</v>
      </c>
      <c r="J952">
        <v>4.9018166858845209E-4</v>
      </c>
      <c r="K952">
        <v>9.3470990497834398E-5</v>
      </c>
      <c r="L952">
        <v>3.886038511037946E-4</v>
      </c>
    </row>
    <row r="953" spans="1:12" x14ac:dyDescent="0.25">
      <c r="A953" t="s">
        <v>2</v>
      </c>
      <c r="B953" t="s">
        <v>977</v>
      </c>
      <c r="J953">
        <v>345.60651857817368</v>
      </c>
      <c r="K953">
        <v>192.1777502613657</v>
      </c>
      <c r="L953">
        <v>5321.1392560105414</v>
      </c>
    </row>
    <row r="954" spans="1:12" x14ac:dyDescent="0.25">
      <c r="A954" t="s">
        <v>2</v>
      </c>
      <c r="B954" t="s">
        <v>978</v>
      </c>
      <c r="J954">
        <v>244.73763412138851</v>
      </c>
      <c r="K954">
        <v>309.98374263357022</v>
      </c>
      <c r="L954">
        <v>6455.5944725378849</v>
      </c>
    </row>
    <row r="955" spans="1:12" x14ac:dyDescent="0.25">
      <c r="A955" t="s">
        <v>2</v>
      </c>
      <c r="B955" t="s">
        <v>979</v>
      </c>
      <c r="J955">
        <v>236.2455410882996</v>
      </c>
      <c r="K955">
        <v>299.24053228133619</v>
      </c>
      <c r="L955">
        <v>6229.8313253271062</v>
      </c>
    </row>
    <row r="956" spans="1:12" x14ac:dyDescent="0.25">
      <c r="A956" t="s">
        <v>2</v>
      </c>
      <c r="B956" t="s">
        <v>980</v>
      </c>
      <c r="C956">
        <v>8.8664473018790603E-5</v>
      </c>
      <c r="D956">
        <v>1.7131459163161129E-4</v>
      </c>
      <c r="E956">
        <v>2.4627160626517299E-4</v>
      </c>
      <c r="F956">
        <v>3.1259548730690309E-4</v>
      </c>
      <c r="G956">
        <v>3.6992402468149111E-4</v>
      </c>
      <c r="H956">
        <v>4.174860324221199E-4</v>
      </c>
      <c r="I956">
        <v>4.5453513787000968E-4</v>
      </c>
      <c r="J956">
        <v>4.7984928061146291E-4</v>
      </c>
      <c r="K956">
        <v>3.1972911359219803E-4</v>
      </c>
      <c r="L956">
        <v>6.5911230597602241E-4</v>
      </c>
    </row>
    <row r="957" spans="1:12" x14ac:dyDescent="0.25">
      <c r="A957" t="s">
        <v>2</v>
      </c>
      <c r="B957" t="s">
        <v>981</v>
      </c>
      <c r="J957">
        <v>248.3728958879129</v>
      </c>
      <c r="K957">
        <v>314.58176552435413</v>
      </c>
      <c r="L957">
        <v>6552.2593061489879</v>
      </c>
    </row>
    <row r="958" spans="1:12" x14ac:dyDescent="0.25">
      <c r="A958" t="s">
        <v>2</v>
      </c>
      <c r="B958" t="s">
        <v>982</v>
      </c>
      <c r="J958">
        <v>302.54677219386241</v>
      </c>
      <c r="K958">
        <v>221.58057733370799</v>
      </c>
      <c r="L958">
        <v>5730.6267751403411</v>
      </c>
    </row>
    <row r="959" spans="1:12" x14ac:dyDescent="0.25">
      <c r="A959" t="s">
        <v>2</v>
      </c>
      <c r="B959" t="s">
        <v>983</v>
      </c>
      <c r="C959">
        <v>9.1182713516837237E-6</v>
      </c>
      <c r="D959">
        <v>1.8681885125131551E-5</v>
      </c>
      <c r="E959">
        <v>2.871196274051595E-5</v>
      </c>
      <c r="F959">
        <v>3.9230564276884803E-5</v>
      </c>
      <c r="G959">
        <v>5.0260734406673113E-5</v>
      </c>
      <c r="H959">
        <v>6.1826548630080115E-5</v>
      </c>
      <c r="I959">
        <v>7.3953161320499183E-5</v>
      </c>
      <c r="J959">
        <v>8.6666856651575089E-5</v>
      </c>
      <c r="K959">
        <v>2.4288501826639341E-5</v>
      </c>
      <c r="L959">
        <v>3.8411484576493461E-4</v>
      </c>
    </row>
    <row r="960" spans="1:12" x14ac:dyDescent="0.25">
      <c r="A960" t="s">
        <v>2</v>
      </c>
      <c r="B960" t="s">
        <v>984</v>
      </c>
      <c r="J960">
        <v>175.61423616649321</v>
      </c>
      <c r="K960">
        <v>131.70854453962031</v>
      </c>
      <c r="L960">
        <v>5315.4802755409182</v>
      </c>
    </row>
    <row r="961" spans="1:12" x14ac:dyDescent="0.25">
      <c r="A961" t="s">
        <v>2</v>
      </c>
      <c r="B961" t="s">
        <v>985</v>
      </c>
      <c r="J961">
        <v>125.0734102309715</v>
      </c>
      <c r="K961">
        <v>212.14275938692711</v>
      </c>
      <c r="L961">
        <v>6453.7358349613878</v>
      </c>
    </row>
    <row r="962" spans="1:12" x14ac:dyDescent="0.25">
      <c r="A962" t="s">
        <v>2</v>
      </c>
      <c r="B962" t="s">
        <v>986</v>
      </c>
      <c r="J962">
        <v>120.69823114916829</v>
      </c>
      <c r="K962">
        <v>204.72178254531531</v>
      </c>
      <c r="L962">
        <v>6227.9736051435721</v>
      </c>
    </row>
    <row r="963" spans="1:12" x14ac:dyDescent="0.25">
      <c r="A963" t="s">
        <v>2</v>
      </c>
      <c r="B963" t="s">
        <v>987</v>
      </c>
      <c r="C963">
        <v>9.0221798508139997E-6</v>
      </c>
      <c r="D963">
        <v>1.8482840044552349E-5</v>
      </c>
      <c r="E963">
        <v>2.840267347890728E-5</v>
      </c>
      <c r="F963">
        <v>3.8803318491487768E-5</v>
      </c>
      <c r="G963">
        <v>4.9707403315852609E-5</v>
      </c>
      <c r="H963">
        <v>6.1138593121311624E-5</v>
      </c>
      <c r="I963">
        <v>7.3121639853061153E-5</v>
      </c>
      <c r="J963">
        <v>8.5682435038830356E-5</v>
      </c>
      <c r="K963">
        <v>6.9626783235123962E-5</v>
      </c>
      <c r="L963">
        <v>6.4680681763343176E-4</v>
      </c>
    </row>
    <row r="964" spans="1:12" x14ac:dyDescent="0.25">
      <c r="A964" t="s">
        <v>2</v>
      </c>
      <c r="B964" t="s">
        <v>988</v>
      </c>
      <c r="J964">
        <v>126.9467225221091</v>
      </c>
      <c r="K964">
        <v>215.32018525105661</v>
      </c>
      <c r="L964">
        <v>6550.400046128475</v>
      </c>
    </row>
    <row r="965" spans="1:12" x14ac:dyDescent="0.25">
      <c r="A965" t="s">
        <v>2</v>
      </c>
      <c r="B965" t="s">
        <v>989</v>
      </c>
      <c r="J965">
        <v>155.6101449764561</v>
      </c>
      <c r="K965">
        <v>153.5152002351343</v>
      </c>
      <c r="L965">
        <v>5730.1575698566367</v>
      </c>
    </row>
    <row r="966" spans="1:12" x14ac:dyDescent="0.25">
      <c r="A966" t="s">
        <v>2</v>
      </c>
      <c r="B966" t="s">
        <v>990</v>
      </c>
      <c r="C966">
        <v>8.9351384284162074E-5</v>
      </c>
      <c r="D966">
        <v>1.7187454456733849E-4</v>
      </c>
      <c r="E966">
        <v>2.464120593853283E-4</v>
      </c>
      <c r="F966">
        <v>3.1245876916549128E-4</v>
      </c>
      <c r="G966">
        <v>3.6959023674198619E-4</v>
      </c>
      <c r="H966">
        <v>4.1798730788757642E-4</v>
      </c>
      <c r="I966">
        <v>4.5536574176815021E-4</v>
      </c>
      <c r="J966">
        <v>4.8068282418289789E-4</v>
      </c>
      <c r="K966">
        <v>9.223408118886028E-5</v>
      </c>
      <c r="L966">
        <v>3.8785556367759331E-4</v>
      </c>
    </row>
    <row r="967" spans="1:12" x14ac:dyDescent="0.25">
      <c r="A967" t="s">
        <v>2</v>
      </c>
      <c r="B967" t="s">
        <v>991</v>
      </c>
      <c r="J967">
        <v>343.31629002346858</v>
      </c>
      <c r="K967">
        <v>190.71590427155229</v>
      </c>
      <c r="L967">
        <v>5317.5525878120534</v>
      </c>
    </row>
    <row r="968" spans="1:12" x14ac:dyDescent="0.25">
      <c r="A968" t="s">
        <v>2</v>
      </c>
      <c r="B968" t="s">
        <v>992</v>
      </c>
      <c r="J968">
        <v>244.42392772893459</v>
      </c>
      <c r="K968">
        <v>309.537147767715</v>
      </c>
      <c r="L968">
        <v>6455.1270648051386</v>
      </c>
    </row>
    <row r="969" spans="1:12" x14ac:dyDescent="0.25">
      <c r="A969" t="s">
        <v>2</v>
      </c>
      <c r="B969" t="s">
        <v>993</v>
      </c>
      <c r="J969">
        <v>235.93163133814591</v>
      </c>
      <c r="K969">
        <v>298.79302122495841</v>
      </c>
      <c r="L969">
        <v>6229.3642594174235</v>
      </c>
    </row>
    <row r="970" spans="1:12" x14ac:dyDescent="0.25">
      <c r="A970" t="s">
        <v>2</v>
      </c>
      <c r="B970" t="s">
        <v>994</v>
      </c>
      <c r="C970">
        <v>8.6961633109374194E-5</v>
      </c>
      <c r="D970">
        <v>1.679894076502534E-4</v>
      </c>
      <c r="E970">
        <v>2.4175715878392801E-4</v>
      </c>
      <c r="F970">
        <v>3.0725262395706222E-4</v>
      </c>
      <c r="G970">
        <v>3.640137386094382E-4</v>
      </c>
      <c r="H970">
        <v>4.1123976334312432E-4</v>
      </c>
      <c r="I970">
        <v>4.481189502776605E-4</v>
      </c>
      <c r="J970">
        <v>4.7343137458106318E-4</v>
      </c>
      <c r="K970">
        <v>3.1583173356315481E-4</v>
      </c>
      <c r="L970">
        <v>6.5813652527103037E-4</v>
      </c>
    </row>
    <row r="971" spans="1:12" x14ac:dyDescent="0.25">
      <c r="A971" t="s">
        <v>2</v>
      </c>
      <c r="B971" t="s">
        <v>995</v>
      </c>
      <c r="J971">
        <v>248.05948630386811</v>
      </c>
      <c r="K971">
        <v>314.13606447921347</v>
      </c>
      <c r="L971">
        <v>6551.7916664679024</v>
      </c>
    </row>
    <row r="972" spans="1:12" x14ac:dyDescent="0.25">
      <c r="A972" t="s">
        <v>2</v>
      </c>
      <c r="B972" t="s">
        <v>996</v>
      </c>
      <c r="J972">
        <v>302.34040982885068</v>
      </c>
      <c r="K972">
        <v>221.37474472839989</v>
      </c>
      <c r="L972">
        <v>5730.3787368966223</v>
      </c>
    </row>
    <row r="973" spans="1:12" x14ac:dyDescent="0.25">
      <c r="A973" t="s">
        <v>2</v>
      </c>
      <c r="B973" t="s">
        <v>997</v>
      </c>
      <c r="C973">
        <v>9.1140971221512446E-6</v>
      </c>
      <c r="D973">
        <v>1.867110205732657E-5</v>
      </c>
      <c r="E973">
        <v>2.8691861590632861E-5</v>
      </c>
      <c r="F973">
        <v>3.9198138642210017E-5</v>
      </c>
      <c r="G973">
        <v>5.0212660591389478E-5</v>
      </c>
      <c r="H973">
        <v>6.1759167464990323E-5</v>
      </c>
      <c r="I973">
        <v>7.3862462479279338E-5</v>
      </c>
      <c r="J973">
        <v>8.6548466417686332E-5</v>
      </c>
      <c r="K973">
        <v>2.424556964927099E-5</v>
      </c>
      <c r="L973">
        <v>3.8188572346444102E-4</v>
      </c>
    </row>
    <row r="974" spans="1:12" x14ac:dyDescent="0.25">
      <c r="A974" t="s">
        <v>2</v>
      </c>
      <c r="B974" t="s">
        <v>998</v>
      </c>
      <c r="J974">
        <v>175.60909232434679</v>
      </c>
      <c r="K974">
        <v>131.7049831086288</v>
      </c>
      <c r="L974">
        <v>5315.2497321807068</v>
      </c>
    </row>
    <row r="975" spans="1:12" x14ac:dyDescent="0.25">
      <c r="A975" t="s">
        <v>2</v>
      </c>
      <c r="B975" t="s">
        <v>999</v>
      </c>
      <c r="J975">
        <v>125.0697833107516</v>
      </c>
      <c r="K975">
        <v>212.13690037754321</v>
      </c>
      <c r="L975">
        <v>6453.5161177954051</v>
      </c>
    </row>
    <row r="976" spans="1:12" x14ac:dyDescent="0.25">
      <c r="A976" t="s">
        <v>2</v>
      </c>
      <c r="B976" t="s">
        <v>1000</v>
      </c>
      <c r="J976">
        <v>120.69460407970951</v>
      </c>
      <c r="K976">
        <v>204.7159232898311</v>
      </c>
      <c r="L976">
        <v>6227.7539172040924</v>
      </c>
    </row>
    <row r="977" spans="1:12" x14ac:dyDescent="0.25">
      <c r="A977" t="s">
        <v>2</v>
      </c>
      <c r="B977" t="s">
        <v>1001</v>
      </c>
      <c r="C977">
        <v>8.9760924644111533E-6</v>
      </c>
      <c r="D977">
        <v>1.8384347333344509E-5</v>
      </c>
      <c r="E977">
        <v>2.8244938948720701E-5</v>
      </c>
      <c r="F977">
        <v>3.8578971689186323E-5</v>
      </c>
      <c r="G977">
        <v>4.9408527226298513E-5</v>
      </c>
      <c r="H977">
        <v>6.0756714742369367E-5</v>
      </c>
      <c r="I977">
        <v>7.2647724305298692E-5</v>
      </c>
      <c r="J977">
        <v>8.5106883490195168E-5</v>
      </c>
      <c r="K977">
        <v>6.9131983949291754E-5</v>
      </c>
      <c r="L977">
        <v>6.3786905052890691E-4</v>
      </c>
    </row>
    <row r="978" spans="1:12" x14ac:dyDescent="0.25">
      <c r="A978" t="s">
        <v>2</v>
      </c>
      <c r="B978" t="s">
        <v>1002</v>
      </c>
      <c r="J978">
        <v>126.9430957281467</v>
      </c>
      <c r="K978">
        <v>215.31432644767511</v>
      </c>
      <c r="L978">
        <v>6550.1803091486527</v>
      </c>
    </row>
    <row r="979" spans="1:12" x14ac:dyDescent="0.25">
      <c r="A979" t="s">
        <v>2</v>
      </c>
      <c r="B979" t="s">
        <v>1003</v>
      </c>
      <c r="J979">
        <v>155.60910839345749</v>
      </c>
      <c r="K979">
        <v>153.51424338349941</v>
      </c>
      <c r="L979">
        <v>5730.1200687196033</v>
      </c>
    </row>
    <row r="980" spans="1:12" x14ac:dyDescent="0.25">
      <c r="A980" t="s">
        <v>2</v>
      </c>
      <c r="B980" t="s">
        <v>1004</v>
      </c>
      <c r="C980">
        <v>8.8969007361051352E-5</v>
      </c>
      <c r="D980">
        <v>1.710265669863078E-4</v>
      </c>
      <c r="E980">
        <v>2.4567378124656968E-4</v>
      </c>
      <c r="F980">
        <v>3.1244695108434222E-4</v>
      </c>
      <c r="G980">
        <v>3.7064508093739748E-4</v>
      </c>
      <c r="H980">
        <v>4.185960666005065E-4</v>
      </c>
      <c r="I980">
        <v>4.5575965810506851E-4</v>
      </c>
      <c r="J980">
        <v>4.8108118540382072E-4</v>
      </c>
      <c r="K980">
        <v>9.2369347522094837E-5</v>
      </c>
      <c r="L980">
        <v>3.8872943159131459E-4</v>
      </c>
    </row>
    <row r="981" spans="1:12" x14ac:dyDescent="0.25">
      <c r="A981" t="s">
        <v>2</v>
      </c>
      <c r="B981" t="s">
        <v>1005</v>
      </c>
      <c r="J981">
        <v>346.61746622291139</v>
      </c>
      <c r="K981">
        <v>192.74685619542021</v>
      </c>
      <c r="L981">
        <v>5322.8931935451237</v>
      </c>
    </row>
    <row r="982" spans="1:12" x14ac:dyDescent="0.25">
      <c r="A982" t="s">
        <v>2</v>
      </c>
      <c r="B982" t="s">
        <v>1006</v>
      </c>
      <c r="J982">
        <v>246.14035987792991</v>
      </c>
      <c r="K982">
        <v>312.03359528229379</v>
      </c>
      <c r="L982">
        <v>6457.6833611990123</v>
      </c>
    </row>
    <row r="983" spans="1:12" x14ac:dyDescent="0.25">
      <c r="A983" t="s">
        <v>2</v>
      </c>
      <c r="B983" t="s">
        <v>1007</v>
      </c>
      <c r="J983">
        <v>237.6499622078255</v>
      </c>
      <c r="K983">
        <v>301.29675867036588</v>
      </c>
      <c r="L983">
        <v>6231.9177001819726</v>
      </c>
    </row>
    <row r="984" spans="1:12" x14ac:dyDescent="0.25">
      <c r="A984" t="s">
        <v>2</v>
      </c>
      <c r="B984" t="s">
        <v>1008</v>
      </c>
      <c r="C984">
        <v>8.8746026764181319E-5</v>
      </c>
      <c r="D984">
        <v>1.7147081763581901E-4</v>
      </c>
      <c r="E984">
        <v>2.4642090639150532E-4</v>
      </c>
      <c r="F984">
        <v>3.1276590454079362E-4</v>
      </c>
      <c r="G984">
        <v>3.7009570040252669E-4</v>
      </c>
      <c r="H984">
        <v>4.1765849772058638E-4</v>
      </c>
      <c r="I984">
        <v>4.5471146955772571E-4</v>
      </c>
      <c r="J984">
        <v>4.8002958471925038E-4</v>
      </c>
      <c r="K984">
        <v>3.198345346148608E-4</v>
      </c>
      <c r="L984">
        <v>6.6103831170989831E-4</v>
      </c>
    </row>
    <row r="985" spans="1:12" x14ac:dyDescent="0.25">
      <c r="A985" t="s">
        <v>2</v>
      </c>
      <c r="B985" t="s">
        <v>1009</v>
      </c>
      <c r="J985">
        <v>249.77343853047859</v>
      </c>
      <c r="K985">
        <v>316.62545670493029</v>
      </c>
      <c r="L985">
        <v>6554.349903852577</v>
      </c>
    </row>
    <row r="986" spans="1:12" x14ac:dyDescent="0.25">
      <c r="A986" t="s">
        <v>2</v>
      </c>
      <c r="B986" t="s">
        <v>1010</v>
      </c>
      <c r="J986">
        <v>302.6311761684164</v>
      </c>
      <c r="K986">
        <v>221.66415766959761</v>
      </c>
      <c r="L986">
        <v>5730.7299823777612</v>
      </c>
    </row>
    <row r="987" spans="1:12" x14ac:dyDescent="0.25">
      <c r="A987" t="s">
        <v>2</v>
      </c>
      <c r="B987" t="s">
        <v>1011</v>
      </c>
      <c r="C987">
        <v>9.1152858361216073E-6</v>
      </c>
      <c r="D987">
        <v>1.867416830307686E-5</v>
      </c>
      <c r="E987">
        <v>2.8697568909161279E-5</v>
      </c>
      <c r="F987">
        <v>3.9207331112463862E-5</v>
      </c>
      <c r="G987">
        <v>5.0226267876898448E-5</v>
      </c>
      <c r="H987">
        <v>6.1778209181135592E-5</v>
      </c>
      <c r="I987">
        <v>7.388805169379987E-5</v>
      </c>
      <c r="J987">
        <v>8.6581812001811103E-5</v>
      </c>
      <c r="K987">
        <v>2.4257621069892019E-5</v>
      </c>
      <c r="L987">
        <v>3.8247060406624368E-4</v>
      </c>
    </row>
    <row r="988" spans="1:12" x14ac:dyDescent="0.25">
      <c r="A988" t="s">
        <v>2</v>
      </c>
      <c r="B988" t="s">
        <v>1012</v>
      </c>
      <c r="J988">
        <v>175.61037206380541</v>
      </c>
      <c r="K988">
        <v>131.70586915476849</v>
      </c>
      <c r="L988">
        <v>5315.2958074326007</v>
      </c>
    </row>
    <row r="989" spans="1:12" x14ac:dyDescent="0.25">
      <c r="A989" t="s">
        <v>2</v>
      </c>
      <c r="B989" t="s">
        <v>1013</v>
      </c>
      <c r="J989">
        <v>125.0713805876094</v>
      </c>
      <c r="K989">
        <v>212.13948064890101</v>
      </c>
      <c r="L989">
        <v>6453.5844163291013</v>
      </c>
    </row>
    <row r="990" spans="1:12" x14ac:dyDescent="0.25">
      <c r="A990" t="s">
        <v>2</v>
      </c>
      <c r="B990" t="s">
        <v>1014</v>
      </c>
      <c r="J990">
        <v>120.6962014149678</v>
      </c>
      <c r="K990">
        <v>204.71850365752169</v>
      </c>
      <c r="L990">
        <v>6227.8222084943991</v>
      </c>
    </row>
    <row r="991" spans="1:12" x14ac:dyDescent="0.25">
      <c r="A991" t="s">
        <v>2</v>
      </c>
      <c r="B991" t="s">
        <v>1015</v>
      </c>
      <c r="C991">
        <v>9.0002916009279289E-6</v>
      </c>
      <c r="D991">
        <v>1.8435993348049099E-5</v>
      </c>
      <c r="E991">
        <v>2.8327531639185971E-5</v>
      </c>
      <c r="F991">
        <v>3.8696268055745349E-5</v>
      </c>
      <c r="G991">
        <v>4.9564544967574507E-5</v>
      </c>
      <c r="H991">
        <v>6.0955733935030909E-5</v>
      </c>
      <c r="I991">
        <v>7.2894287125001154E-5</v>
      </c>
      <c r="J991">
        <v>8.5405791882927124E-5</v>
      </c>
      <c r="K991">
        <v>6.9388238002620142E-5</v>
      </c>
      <c r="L991">
        <v>6.4156211215293519E-4</v>
      </c>
    </row>
    <row r="992" spans="1:12" x14ac:dyDescent="0.25">
      <c r="A992" t="s">
        <v>2</v>
      </c>
      <c r="B992" t="s">
        <v>1016</v>
      </c>
      <c r="J992">
        <v>126.9446929554789</v>
      </c>
      <c r="K992">
        <v>215.31690663821709</v>
      </c>
      <c r="L992">
        <v>6550.2486125912455</v>
      </c>
    </row>
    <row r="993" spans="1:12" x14ac:dyDescent="0.25">
      <c r="A993" t="s">
        <v>2</v>
      </c>
      <c r="B993" t="s">
        <v>1017</v>
      </c>
      <c r="J993">
        <v>155.6095527715907</v>
      </c>
      <c r="K993">
        <v>153.51465358088839</v>
      </c>
      <c r="L993">
        <v>5730.1317095950253</v>
      </c>
    </row>
    <row r="994" spans="1:12" x14ac:dyDescent="0.25">
      <c r="A994" t="s">
        <v>2</v>
      </c>
      <c r="B994" t="s">
        <v>1018</v>
      </c>
      <c r="C994">
        <v>9.2312094649134877E-5</v>
      </c>
      <c r="D994">
        <v>1.777020093559658E-4</v>
      </c>
      <c r="E994">
        <v>2.5450584653522482E-4</v>
      </c>
      <c r="F994">
        <v>3.2233105230855162E-4</v>
      </c>
      <c r="G994">
        <v>3.8077766153206437E-4</v>
      </c>
      <c r="H994">
        <v>4.287311358535327E-4</v>
      </c>
      <c r="I994">
        <v>4.6571433985797612E-4</v>
      </c>
      <c r="J994">
        <v>4.9103395988447463E-4</v>
      </c>
      <c r="K994">
        <v>9.3546846198181081E-5</v>
      </c>
      <c r="L994">
        <v>3.8843901723074328E-4</v>
      </c>
    </row>
    <row r="995" spans="1:12" x14ac:dyDescent="0.25">
      <c r="A995" t="s">
        <v>2</v>
      </c>
      <c r="B995" t="s">
        <v>1019</v>
      </c>
      <c r="J995">
        <v>344.49262406603458</v>
      </c>
      <c r="K995">
        <v>191.56242580185861</v>
      </c>
      <c r="L995">
        <v>5319.7330216774671</v>
      </c>
    </row>
    <row r="996" spans="1:12" x14ac:dyDescent="0.25">
      <c r="A996" t="s">
        <v>2</v>
      </c>
      <c r="B996" t="s">
        <v>1020</v>
      </c>
      <c r="J996">
        <v>245.5170575460788</v>
      </c>
      <c r="K996">
        <v>311.06035746172648</v>
      </c>
      <c r="L996">
        <v>6456.3540164166934</v>
      </c>
    </row>
    <row r="997" spans="1:12" x14ac:dyDescent="0.25">
      <c r="A997" t="s">
        <v>2</v>
      </c>
      <c r="B997" t="s">
        <v>1021</v>
      </c>
      <c r="J997">
        <v>237.02544813972159</v>
      </c>
      <c r="K997">
        <v>300.31982748669651</v>
      </c>
      <c r="L997">
        <v>6230.590139782249</v>
      </c>
    </row>
    <row r="998" spans="1:12" x14ac:dyDescent="0.25">
      <c r="A998" t="s">
        <v>2</v>
      </c>
      <c r="B998" t="s">
        <v>1022</v>
      </c>
      <c r="C998">
        <v>8.7284262289259376E-5</v>
      </c>
      <c r="D998">
        <v>1.6862430260662859E-4</v>
      </c>
      <c r="E998">
        <v>2.4243227945857011E-4</v>
      </c>
      <c r="F998">
        <v>3.0795042217513332E-4</v>
      </c>
      <c r="G998">
        <v>3.6471886879463431E-4</v>
      </c>
      <c r="H998">
        <v>4.1195106946876459E-4</v>
      </c>
      <c r="I998">
        <v>4.4883684871148459E-4</v>
      </c>
      <c r="J998">
        <v>4.7415361957818221E-4</v>
      </c>
      <c r="K998">
        <v>3.1624467933461962E-4</v>
      </c>
      <c r="L998">
        <v>6.6009704704463675E-4</v>
      </c>
    </row>
    <row r="999" spans="1:12" x14ac:dyDescent="0.25">
      <c r="A999" t="s">
        <v>2</v>
      </c>
      <c r="B999" t="s">
        <v>1023</v>
      </c>
      <c r="J999">
        <v>249.15147987482101</v>
      </c>
      <c r="K999">
        <v>315.65572282990098</v>
      </c>
      <c r="L999">
        <v>6553.0193455471881</v>
      </c>
    </row>
    <row r="1000" spans="1:12" x14ac:dyDescent="0.25">
      <c r="A1000" t="s">
        <v>2</v>
      </c>
      <c r="B1000" t="s">
        <v>1024</v>
      </c>
      <c r="J1000">
        <v>302.5025606526965</v>
      </c>
      <c r="K1000">
        <v>221.5307659194246</v>
      </c>
      <c r="L1000">
        <v>5730.5530909500476</v>
      </c>
    </row>
    <row r="1001" spans="1:12" x14ac:dyDescent="0.25">
      <c r="A1001" t="s">
        <v>2</v>
      </c>
      <c r="B1001" t="s">
        <v>1025</v>
      </c>
      <c r="J1001">
        <v>11.666768090918669</v>
      </c>
      <c r="K1001">
        <v>13.346309517545389</v>
      </c>
      <c r="L1001">
        <v>474.00646433926448</v>
      </c>
    </row>
    <row r="1002" spans="1:12" x14ac:dyDescent="0.25">
      <c r="A1002" t="s">
        <v>2</v>
      </c>
      <c r="B1002" t="s">
        <v>1026</v>
      </c>
      <c r="J1002">
        <v>11.26814556033108</v>
      </c>
      <c r="K1002">
        <v>12.89019397370785</v>
      </c>
      <c r="L1002">
        <v>457.78649725048689</v>
      </c>
    </row>
    <row r="1003" spans="1:12" x14ac:dyDescent="0.25">
      <c r="A1003" t="s">
        <v>2</v>
      </c>
      <c r="B1003" t="s">
        <v>1027</v>
      </c>
      <c r="J1003">
        <v>12.48081453366814</v>
      </c>
      <c r="K1003">
        <v>14.277765429695989</v>
      </c>
      <c r="L1003">
        <v>507.12944398053958</v>
      </c>
    </row>
    <row r="1004" spans="1:12" x14ac:dyDescent="0.25">
      <c r="A1004" t="s">
        <v>2</v>
      </c>
      <c r="B1004" t="s">
        <v>1028</v>
      </c>
      <c r="J1004">
        <v>31.92732043357174</v>
      </c>
      <c r="K1004">
        <v>28.441805204545549</v>
      </c>
      <c r="L1004">
        <v>487.05277770443081</v>
      </c>
    </row>
    <row r="1005" spans="1:12" x14ac:dyDescent="0.25">
      <c r="A1005" t="s">
        <v>2</v>
      </c>
      <c r="B1005" t="s">
        <v>1029</v>
      </c>
      <c r="J1005">
        <v>31.018944823835721</v>
      </c>
      <c r="K1005">
        <v>27.638238118116949</v>
      </c>
      <c r="L1005">
        <v>470.78145851319931</v>
      </c>
    </row>
    <row r="1006" spans="1:12" x14ac:dyDescent="0.25">
      <c r="A1006" t="s">
        <v>2</v>
      </c>
      <c r="B1006" t="s">
        <v>1030</v>
      </c>
      <c r="J1006">
        <v>33.70522677671282</v>
      </c>
      <c r="K1006">
        <v>30.019392928749891</v>
      </c>
      <c r="L1006">
        <v>520.1865459973219</v>
      </c>
    </row>
    <row r="1007" spans="1:12" x14ac:dyDescent="0.25">
      <c r="A1007" t="s">
        <v>2</v>
      </c>
      <c r="B1007" t="s">
        <v>1031</v>
      </c>
      <c r="J1007">
        <v>11.715490471540949</v>
      </c>
      <c r="K1007">
        <v>13.398806165783411</v>
      </c>
      <c r="L1007">
        <v>475.77345339628829</v>
      </c>
    </row>
    <row r="1008" spans="1:12" x14ac:dyDescent="0.25">
      <c r="A1008" t="s">
        <v>2</v>
      </c>
      <c r="B1008" t="s">
        <v>1032</v>
      </c>
      <c r="J1008">
        <v>11.31685277586025</v>
      </c>
      <c r="K1008">
        <v>12.94267522435042</v>
      </c>
      <c r="L1008">
        <v>459.55160640189058</v>
      </c>
    </row>
    <row r="1009" spans="1:12" x14ac:dyDescent="0.25">
      <c r="A1009" t="s">
        <v>2</v>
      </c>
      <c r="B1009" t="s">
        <v>1033</v>
      </c>
      <c r="J1009">
        <v>12.529561597153281</v>
      </c>
      <c r="K1009">
        <v>14.330286934521469</v>
      </c>
      <c r="L1009">
        <v>508.89681024472878</v>
      </c>
    </row>
    <row r="1010" spans="1:12" x14ac:dyDescent="0.25">
      <c r="A1010" t="s">
        <v>2</v>
      </c>
      <c r="B1010" t="s">
        <v>1034</v>
      </c>
      <c r="J1010">
        <v>30.50636308423541</v>
      </c>
      <c r="K1010">
        <v>27.13178638662114</v>
      </c>
      <c r="L1010">
        <v>484.06026485253528</v>
      </c>
    </row>
    <row r="1011" spans="1:12" x14ac:dyDescent="0.25">
      <c r="A1011" t="s">
        <v>2</v>
      </c>
      <c r="B1011" t="s">
        <v>1035</v>
      </c>
      <c r="J1011">
        <v>29.63487901562285</v>
      </c>
      <c r="K1011">
        <v>26.364463729410961</v>
      </c>
      <c r="L1011">
        <v>467.80840311568221</v>
      </c>
    </row>
    <row r="1012" spans="1:12" x14ac:dyDescent="0.25">
      <c r="A1012" t="s">
        <v>2</v>
      </c>
      <c r="B1012" t="s">
        <v>1036</v>
      </c>
      <c r="J1012">
        <v>32.228831807463038</v>
      </c>
      <c r="K1012">
        <v>28.650503327334778</v>
      </c>
      <c r="L1012">
        <v>517.18983469885825</v>
      </c>
    </row>
    <row r="1013" spans="1:12" x14ac:dyDescent="0.25">
      <c r="A1013" t="s">
        <v>2</v>
      </c>
      <c r="B1013" t="s">
        <v>1037</v>
      </c>
      <c r="J1013">
        <v>11.682718242450189</v>
      </c>
      <c r="K1013">
        <v>13.36349304731757</v>
      </c>
      <c r="L1013">
        <v>474.34999460707019</v>
      </c>
    </row>
    <row r="1014" spans="1:12" x14ac:dyDescent="0.25">
      <c r="A1014" t="s">
        <v>2</v>
      </c>
      <c r="B1014" t="s">
        <v>1038</v>
      </c>
      <c r="J1014">
        <v>11.28409202802578</v>
      </c>
      <c r="K1014">
        <v>12.90737376519342</v>
      </c>
      <c r="L1014">
        <v>458.12978708255349</v>
      </c>
    </row>
    <row r="1015" spans="1:12" x14ac:dyDescent="0.25">
      <c r="A1015" t="s">
        <v>2</v>
      </c>
      <c r="B1015" t="s">
        <v>1039</v>
      </c>
      <c r="J1015">
        <v>12.49677062255585</v>
      </c>
      <c r="K1015">
        <v>14.294954931065</v>
      </c>
      <c r="L1015">
        <v>507.4730175571957</v>
      </c>
    </row>
    <row r="1016" spans="1:12" x14ac:dyDescent="0.25">
      <c r="A1016" t="s">
        <v>2</v>
      </c>
      <c r="B1016" t="s">
        <v>1040</v>
      </c>
      <c r="J1016">
        <v>35.606716943447751</v>
      </c>
      <c r="K1016">
        <v>31.78759106807896</v>
      </c>
      <c r="L1016">
        <v>497.04428316978829</v>
      </c>
    </row>
    <row r="1017" spans="1:12" x14ac:dyDescent="0.25">
      <c r="A1017" t="s">
        <v>2</v>
      </c>
      <c r="B1017" t="s">
        <v>1041</v>
      </c>
      <c r="J1017">
        <v>34.574584441151437</v>
      </c>
      <c r="K1017">
        <v>30.86858043172154</v>
      </c>
      <c r="L1017">
        <v>480.67475379442891</v>
      </c>
    </row>
    <row r="1018" spans="1:12" x14ac:dyDescent="0.25">
      <c r="A1018" t="s">
        <v>2</v>
      </c>
      <c r="B1018" t="s">
        <v>1042</v>
      </c>
      <c r="J1018">
        <v>37.576730444379542</v>
      </c>
      <c r="K1018">
        <v>33.555993876111373</v>
      </c>
      <c r="L1018">
        <v>530.19854810000265</v>
      </c>
    </row>
    <row r="1019" spans="1:12" x14ac:dyDescent="0.25">
      <c r="A1019" t="s">
        <v>2</v>
      </c>
      <c r="B1019" t="s">
        <v>1043</v>
      </c>
      <c r="J1019">
        <v>11.698448485747649</v>
      </c>
      <c r="K1019">
        <v>13.38044188798138</v>
      </c>
      <c r="L1019">
        <v>474.8346019570904</v>
      </c>
    </row>
    <row r="1020" spans="1:12" x14ac:dyDescent="0.25">
      <c r="A1020" t="s">
        <v>2</v>
      </c>
      <c r="B1020" t="s">
        <v>1044</v>
      </c>
      <c r="J1020">
        <v>11.2998173290919</v>
      </c>
      <c r="K1020">
        <v>12.92431758674438</v>
      </c>
      <c r="L1020">
        <v>458.61395217741659</v>
      </c>
    </row>
    <row r="1021" spans="1:12" x14ac:dyDescent="0.25">
      <c r="A1021" t="s">
        <v>2</v>
      </c>
      <c r="B1021" t="s">
        <v>1045</v>
      </c>
      <c r="J1021">
        <v>12.51250894657195</v>
      </c>
      <c r="K1021">
        <v>14.31191191393917</v>
      </c>
      <c r="L1021">
        <v>507.95771637060108</v>
      </c>
    </row>
    <row r="1022" spans="1:12" x14ac:dyDescent="0.25">
      <c r="A1022" t="s">
        <v>2</v>
      </c>
      <c r="B1022" t="s">
        <v>1046</v>
      </c>
      <c r="J1022">
        <v>33.958910722694839</v>
      </c>
      <c r="K1022">
        <v>30.267437351431148</v>
      </c>
      <c r="L1022">
        <v>490.96634131833622</v>
      </c>
    </row>
    <row r="1023" spans="1:12" x14ac:dyDescent="0.25">
      <c r="A1023" t="s">
        <v>2</v>
      </c>
      <c r="B1023" t="s">
        <v>1047</v>
      </c>
      <c r="J1023">
        <v>32.98637005317957</v>
      </c>
      <c r="K1023">
        <v>29.404004014584888</v>
      </c>
      <c r="L1023">
        <v>474.66277167300348</v>
      </c>
    </row>
    <row r="1024" spans="1:12" x14ac:dyDescent="0.25">
      <c r="A1024" t="s">
        <v>2</v>
      </c>
      <c r="B1024" t="s">
        <v>1048</v>
      </c>
      <c r="J1024">
        <v>35.835267593362481</v>
      </c>
      <c r="K1024">
        <v>31.943407654080239</v>
      </c>
      <c r="L1024">
        <v>524.10688591602661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7030A0"/>
  </sheetPr>
  <dimension ref="A1:F1457"/>
  <sheetViews>
    <sheetView workbookViewId="0">
      <selection activeCell="G35" sqref="G35"/>
    </sheetView>
  </sheetViews>
  <sheetFormatPr defaultRowHeight="15" x14ac:dyDescent="0.25"/>
  <cols>
    <col min="1" max="6" width="9" customWidth="1"/>
  </cols>
  <sheetData>
    <row r="1" spans="1:6" x14ac:dyDescent="0.25">
      <c r="A1" t="s">
        <v>42</v>
      </c>
      <c r="B1" t="s">
        <v>43</v>
      </c>
      <c r="C1" t="s">
        <v>41</v>
      </c>
      <c r="D1" t="s">
        <v>50</v>
      </c>
      <c r="E1" t="s">
        <v>51</v>
      </c>
      <c r="F1" t="s">
        <v>52</v>
      </c>
    </row>
    <row r="2" spans="1:6" x14ac:dyDescent="0.25">
      <c r="A2" t="s">
        <v>2</v>
      </c>
      <c r="B2">
        <v>2016</v>
      </c>
      <c r="C2" t="s">
        <v>119</v>
      </c>
      <c r="D2">
        <f>IF(VLOOKUP(C2,Capacity_PUBBDG!B:M,PUBBDG_MaxCapacity!B2-2016+2,FALSE)&lt;5.1^-5,0,VLOOKUP(C2,Capacity_PUBBDG!B:M,PUBBDG_MaxCapacity!B2-2016+2,FALSE)*(1+Summary!$C$10))</f>
        <v>0</v>
      </c>
    </row>
    <row r="3" spans="1:6" x14ac:dyDescent="0.25">
      <c r="A3" t="s">
        <v>2</v>
      </c>
      <c r="B3">
        <v>2016</v>
      </c>
      <c r="C3" t="s">
        <v>120</v>
      </c>
      <c r="D3">
        <f>IF(VLOOKUP(C3,Capacity_PUBBDG!B:M,PUBBDG_MaxCapacity!B3-2016+2,FALSE)&lt;5.1^-5,0,VLOOKUP(C3,Capacity_PUBBDG!B:M,PUBBDG_MaxCapacity!B3-2016+2,FALSE)*(1+Summary!$C$10))</f>
        <v>0</v>
      </c>
    </row>
    <row r="4" spans="1:6" x14ac:dyDescent="0.25">
      <c r="A4" t="s">
        <v>2</v>
      </c>
      <c r="B4">
        <v>2016</v>
      </c>
      <c r="C4" t="s">
        <v>122</v>
      </c>
      <c r="D4">
        <f>IF(VLOOKUP(C4,Capacity_PUBBDG!B:M,PUBBDG_MaxCapacity!B4-2016+2,FALSE)&lt;5.1^-5,0,VLOOKUP(C4,Capacity_PUBBDG!B:M,PUBBDG_MaxCapacity!B4-2016+2,FALSE)*(1+Summary!$C$10))</f>
        <v>0</v>
      </c>
    </row>
    <row r="5" spans="1:6" x14ac:dyDescent="0.25">
      <c r="A5" t="s">
        <v>2</v>
      </c>
      <c r="B5">
        <v>2016</v>
      </c>
      <c r="C5" t="s">
        <v>124</v>
      </c>
      <c r="D5">
        <f>IF(VLOOKUP(C5,Capacity_PUBBDG!B:M,PUBBDG_MaxCapacity!B5-2016+2,FALSE)&lt;5.1^-5,0,VLOOKUP(C5,Capacity_PUBBDG!B:M,PUBBDG_MaxCapacity!B5-2016+2,FALSE)*(1+Summary!$C$10))</f>
        <v>0</v>
      </c>
    </row>
    <row r="6" spans="1:6" x14ac:dyDescent="0.25">
      <c r="A6" t="s">
        <v>2</v>
      </c>
      <c r="B6">
        <v>2016</v>
      </c>
      <c r="C6" t="s">
        <v>131</v>
      </c>
      <c r="D6">
        <f>IF(VLOOKUP(C6,Capacity_PUBBDG!B:M,PUBBDG_MaxCapacity!B6-2016+2,FALSE)&lt;5.1^-5,0,VLOOKUP(C6,Capacity_PUBBDG!B:M,PUBBDG_MaxCapacity!B6-2016+2,FALSE)*(1+Summary!$C$10))</f>
        <v>0</v>
      </c>
    </row>
    <row r="7" spans="1:6" x14ac:dyDescent="0.25">
      <c r="A7" t="s">
        <v>2</v>
      </c>
      <c r="B7">
        <v>2016</v>
      </c>
      <c r="C7" t="s">
        <v>132</v>
      </c>
      <c r="D7">
        <f>IF(VLOOKUP(C7,Capacity_PUBBDG!B:M,PUBBDG_MaxCapacity!B7-2016+2,FALSE)&lt;5.1^-5,0,VLOOKUP(C7,Capacity_PUBBDG!B:M,PUBBDG_MaxCapacity!B7-2016+2,FALSE)*(1+Summary!$C$10))</f>
        <v>1.4074380140173994E-3</v>
      </c>
    </row>
    <row r="8" spans="1:6" x14ac:dyDescent="0.25">
      <c r="A8" t="s">
        <v>2</v>
      </c>
      <c r="B8">
        <v>2016</v>
      </c>
      <c r="C8" t="s">
        <v>133</v>
      </c>
      <c r="D8">
        <f>IF(VLOOKUP(C8,Capacity_PUBBDG!B:M,PUBBDG_MaxCapacity!B8-2016+2,FALSE)&lt;5.1^-5,0,VLOOKUP(C8,Capacity_PUBBDG!B:M,PUBBDG_MaxCapacity!B8-2016+2,FALSE)*(1+Summary!$C$10))</f>
        <v>1.6757283005147895E-3</v>
      </c>
    </row>
    <row r="9" spans="1:6" x14ac:dyDescent="0.25">
      <c r="A9" t="s">
        <v>2</v>
      </c>
      <c r="B9">
        <v>2016</v>
      </c>
      <c r="C9" t="s">
        <v>135</v>
      </c>
      <c r="D9">
        <f>IF(VLOOKUP(C9,Capacity_PUBBDG!B:M,PUBBDG_MaxCapacity!B9-2016+2,FALSE)&lt;5.1^-5,0,VLOOKUP(C9,Capacity_PUBBDG!B:M,PUBBDG_MaxCapacity!B9-2016+2,FALSE)*(1+Summary!$C$10))</f>
        <v>0</v>
      </c>
    </row>
    <row r="10" spans="1:6" x14ac:dyDescent="0.25">
      <c r="A10" t="s">
        <v>2</v>
      </c>
      <c r="B10">
        <v>2016</v>
      </c>
      <c r="C10" t="s">
        <v>137</v>
      </c>
      <c r="D10">
        <f>IF(VLOOKUP(C10,Capacity_PUBBDG!B:M,PUBBDG_MaxCapacity!B10-2016+2,FALSE)&lt;5.1^-5,0,VLOOKUP(C10,Capacity_PUBBDG!B:M,PUBBDG_MaxCapacity!B10-2016+2,FALSE)*(1+Summary!$C$10))</f>
        <v>2.746275020471953E-3</v>
      </c>
    </row>
    <row r="11" spans="1:6" x14ac:dyDescent="0.25">
      <c r="A11" t="s">
        <v>2</v>
      </c>
      <c r="B11">
        <v>2016</v>
      </c>
      <c r="C11" t="s">
        <v>144</v>
      </c>
      <c r="D11">
        <f>IF(VLOOKUP(C11,Capacity_PUBBDG!B:M,PUBBDG_MaxCapacity!B11-2016+2,FALSE)&lt;5.1^-5,0,VLOOKUP(C11,Capacity_PUBBDG!B:M,PUBBDG_MaxCapacity!B11-2016+2,FALSE)*(1+Summary!$C$10))</f>
        <v>1.4236310311071998</v>
      </c>
    </row>
    <row r="12" spans="1:6" x14ac:dyDescent="0.25">
      <c r="A12" t="s">
        <v>2</v>
      </c>
      <c r="B12">
        <v>2016</v>
      </c>
      <c r="C12" t="s">
        <v>145</v>
      </c>
      <c r="D12">
        <f>IF(VLOOKUP(C12,Capacity_PUBBDG!B:M,PUBBDG_MaxCapacity!B12-2016+2,FALSE)&lt;5.1^-5,0,VLOOKUP(C12,Capacity_PUBBDG!B:M,PUBBDG_MaxCapacity!B12-2016+2,FALSE)*(1+Summary!$C$10))</f>
        <v>0</v>
      </c>
    </row>
    <row r="13" spans="1:6" x14ac:dyDescent="0.25">
      <c r="A13" t="s">
        <v>2</v>
      </c>
      <c r="B13">
        <v>2016</v>
      </c>
      <c r="C13" t="s">
        <v>146</v>
      </c>
      <c r="D13">
        <f>IF(VLOOKUP(C13,Capacity_PUBBDG!B:M,PUBBDG_MaxCapacity!B13-2016+2,FALSE)&lt;5.1^-5,0,VLOOKUP(C13,Capacity_PUBBDG!B:M,PUBBDG_MaxCapacity!B13-2016+2,FALSE)*(1+Summary!$C$10))</f>
        <v>0</v>
      </c>
    </row>
    <row r="14" spans="1:6" x14ac:dyDescent="0.25">
      <c r="A14" t="s">
        <v>2</v>
      </c>
      <c r="B14">
        <v>2016</v>
      </c>
      <c r="C14" t="s">
        <v>148</v>
      </c>
      <c r="D14">
        <f>IF(VLOOKUP(C14,Capacity_PUBBDG!B:M,PUBBDG_MaxCapacity!B14-2016+2,FALSE)&lt;5.1^-5,0,VLOOKUP(C14,Capacity_PUBBDG!B:M,PUBBDG_MaxCapacity!B14-2016+2,FALSE)*(1+Summary!$C$10))</f>
        <v>0</v>
      </c>
    </row>
    <row r="15" spans="1:6" x14ac:dyDescent="0.25">
      <c r="A15" t="s">
        <v>2</v>
      </c>
      <c r="B15">
        <v>2016</v>
      </c>
      <c r="C15" t="s">
        <v>150</v>
      </c>
      <c r="D15">
        <f>IF(VLOOKUP(C15,Capacity_PUBBDG!B:M,PUBBDG_MaxCapacity!B15-2016+2,FALSE)&lt;5.1^-5,0,VLOOKUP(C15,Capacity_PUBBDG!B:M,PUBBDG_MaxCapacity!B15-2016+2,FALSE)*(1+Summary!$C$10))</f>
        <v>0</v>
      </c>
    </row>
    <row r="16" spans="1:6" x14ac:dyDescent="0.25">
      <c r="A16" t="s">
        <v>2</v>
      </c>
      <c r="B16">
        <v>2016</v>
      </c>
      <c r="C16" t="s">
        <v>157</v>
      </c>
      <c r="D16">
        <f>IF(VLOOKUP(C16,Capacity_PUBBDG!B:M,PUBBDG_MaxCapacity!B16-2016+2,FALSE)&lt;5.1^-5,0,VLOOKUP(C16,Capacity_PUBBDG!B:M,PUBBDG_MaxCapacity!B16-2016+2,FALSE)*(1+Summary!$C$10))</f>
        <v>0</v>
      </c>
    </row>
    <row r="17" spans="1:4" x14ac:dyDescent="0.25">
      <c r="A17" t="s">
        <v>2</v>
      </c>
      <c r="B17">
        <v>2016</v>
      </c>
      <c r="C17" t="s">
        <v>158</v>
      </c>
      <c r="D17">
        <f>IF(VLOOKUP(C17,Capacity_PUBBDG!B:M,PUBBDG_MaxCapacity!B17-2016+2,FALSE)&lt;5.1^-5,0,VLOOKUP(C17,Capacity_PUBBDG!B:M,PUBBDG_MaxCapacity!B17-2016+2,FALSE)*(1+Summary!$C$10))</f>
        <v>1.0910122231363882E-3</v>
      </c>
    </row>
    <row r="18" spans="1:4" x14ac:dyDescent="0.25">
      <c r="A18" t="s">
        <v>2</v>
      </c>
      <c r="B18">
        <v>2016</v>
      </c>
      <c r="C18" t="s">
        <v>159</v>
      </c>
      <c r="D18">
        <f>IF(VLOOKUP(C18,Capacity_PUBBDG!B:M,PUBBDG_MaxCapacity!B18-2016+2,FALSE)&lt;5.1^-5,0,VLOOKUP(C18,Capacity_PUBBDG!B:M,PUBBDG_MaxCapacity!B18-2016+2,FALSE)*(1+Summary!$C$10))</f>
        <v>0.22123105023860609</v>
      </c>
    </row>
    <row r="19" spans="1:4" x14ac:dyDescent="0.25">
      <c r="A19" t="s">
        <v>2</v>
      </c>
      <c r="B19">
        <v>2016</v>
      </c>
      <c r="C19" t="s">
        <v>161</v>
      </c>
      <c r="D19">
        <f>IF(VLOOKUP(C19,Capacity_PUBBDG!B:M,PUBBDG_MaxCapacity!B19-2016+2,FALSE)&lt;5.1^-5,0,VLOOKUP(C19,Capacity_PUBBDG!B:M,PUBBDG_MaxCapacity!B19-2016+2,FALSE)*(1+Summary!$C$10))</f>
        <v>0</v>
      </c>
    </row>
    <row r="20" spans="1:4" x14ac:dyDescent="0.25">
      <c r="A20" t="s">
        <v>2</v>
      </c>
      <c r="B20">
        <v>2016</v>
      </c>
      <c r="C20" t="s">
        <v>163</v>
      </c>
      <c r="D20">
        <f>IF(VLOOKUP(C20,Capacity_PUBBDG!B:M,PUBBDG_MaxCapacity!B20-2016+2,FALSE)&lt;5.1^-5,0,VLOOKUP(C20,Capacity_PUBBDG!B:M,PUBBDG_MaxCapacity!B20-2016+2,FALSE)*(1+Summary!$C$10))</f>
        <v>2.87812349183741E-3</v>
      </c>
    </row>
    <row r="21" spans="1:4" x14ac:dyDescent="0.25">
      <c r="A21" t="s">
        <v>2</v>
      </c>
      <c r="B21">
        <v>2016</v>
      </c>
      <c r="C21" t="s">
        <v>170</v>
      </c>
      <c r="D21">
        <f>IF(VLOOKUP(C21,Capacity_PUBBDG!B:M,PUBBDG_MaxCapacity!B21-2016+2,FALSE)&lt;5.1^-5,0,VLOOKUP(C21,Capacity_PUBBDG!B:M,PUBBDG_MaxCapacity!B21-2016+2,FALSE)*(1+Summary!$C$10))</f>
        <v>0.21964008695464188</v>
      </c>
    </row>
    <row r="22" spans="1:4" x14ac:dyDescent="0.25">
      <c r="A22" t="s">
        <v>2</v>
      </c>
      <c r="B22">
        <v>2016</v>
      </c>
      <c r="C22" t="s">
        <v>171</v>
      </c>
      <c r="D22">
        <f>IF(VLOOKUP(C22,Capacity_PUBBDG!B:M,PUBBDG_MaxCapacity!B22-2016+2,FALSE)&lt;5.1^-5,0,VLOOKUP(C22,Capacity_PUBBDG!B:M,PUBBDG_MaxCapacity!B22-2016+2,FALSE)*(1+Summary!$C$10))</f>
        <v>0</v>
      </c>
    </row>
    <row r="23" spans="1:4" x14ac:dyDescent="0.25">
      <c r="A23" t="s">
        <v>2</v>
      </c>
      <c r="B23">
        <v>2016</v>
      </c>
      <c r="C23" t="s">
        <v>172</v>
      </c>
      <c r="D23">
        <f>IF(VLOOKUP(C23,Capacity_PUBBDG!B:M,PUBBDG_MaxCapacity!B23-2016+2,FALSE)&lt;5.1^-5,0,VLOOKUP(C23,Capacity_PUBBDG!B:M,PUBBDG_MaxCapacity!B23-2016+2,FALSE)*(1+Summary!$C$10))</f>
        <v>0</v>
      </c>
    </row>
    <row r="24" spans="1:4" x14ac:dyDescent="0.25">
      <c r="A24" t="s">
        <v>2</v>
      </c>
      <c r="B24">
        <v>2016</v>
      </c>
      <c r="C24" t="s">
        <v>174</v>
      </c>
      <c r="D24">
        <f>IF(VLOOKUP(C24,Capacity_PUBBDG!B:M,PUBBDG_MaxCapacity!B24-2016+2,FALSE)&lt;5.1^-5,0,VLOOKUP(C24,Capacity_PUBBDG!B:M,PUBBDG_MaxCapacity!B24-2016+2,FALSE)*(1+Summary!$C$10))</f>
        <v>0</v>
      </c>
    </row>
    <row r="25" spans="1:4" x14ac:dyDescent="0.25">
      <c r="A25" t="s">
        <v>2</v>
      </c>
      <c r="B25">
        <v>2016</v>
      </c>
      <c r="C25" t="s">
        <v>176</v>
      </c>
      <c r="D25">
        <f>IF(VLOOKUP(C25,Capacity_PUBBDG!B:M,PUBBDG_MaxCapacity!B25-2016+2,FALSE)&lt;5.1^-5,0,VLOOKUP(C25,Capacity_PUBBDG!B:M,PUBBDG_MaxCapacity!B25-2016+2,FALSE)*(1+Summary!$C$10))</f>
        <v>0</v>
      </c>
    </row>
    <row r="26" spans="1:4" x14ac:dyDescent="0.25">
      <c r="A26" t="s">
        <v>2</v>
      </c>
      <c r="B26">
        <v>2016</v>
      </c>
      <c r="C26" t="s">
        <v>183</v>
      </c>
      <c r="D26">
        <f>IF(VLOOKUP(C26,Capacity_PUBBDG!B:M,PUBBDG_MaxCapacity!B26-2016+2,FALSE)&lt;5.1^-5,0,VLOOKUP(C26,Capacity_PUBBDG!B:M,PUBBDG_MaxCapacity!B26-2016+2,FALSE)*(1+Summary!$C$10))</f>
        <v>0</v>
      </c>
    </row>
    <row r="27" spans="1:4" x14ac:dyDescent="0.25">
      <c r="A27" t="s">
        <v>2</v>
      </c>
      <c r="B27">
        <v>2016</v>
      </c>
      <c r="C27" t="s">
        <v>184</v>
      </c>
      <c r="D27">
        <f>IF(VLOOKUP(C27,Capacity_PUBBDG!B:M,PUBBDG_MaxCapacity!B27-2016+2,FALSE)&lt;5.1^-5,0,VLOOKUP(C27,Capacity_PUBBDG!B:M,PUBBDG_MaxCapacity!B27-2016+2,FALSE)*(1+Summary!$C$10))</f>
        <v>8.1367877432486006E-4</v>
      </c>
    </row>
    <row r="28" spans="1:4" x14ac:dyDescent="0.25">
      <c r="A28" t="s">
        <v>2</v>
      </c>
      <c r="B28">
        <v>2016</v>
      </c>
      <c r="C28" t="s">
        <v>185</v>
      </c>
      <c r="D28">
        <f>IF(VLOOKUP(C28,Capacity_PUBBDG!B:M,PUBBDG_MaxCapacity!B28-2016+2,FALSE)&lt;5.1^-5,0,VLOOKUP(C28,Capacity_PUBBDG!B:M,PUBBDG_MaxCapacity!B28-2016+2,FALSE)*(1+Summary!$C$10))</f>
        <v>1.8683096200592797</v>
      </c>
    </row>
    <row r="29" spans="1:4" x14ac:dyDescent="0.25">
      <c r="A29" t="s">
        <v>2</v>
      </c>
      <c r="B29">
        <v>2016</v>
      </c>
      <c r="C29" t="s">
        <v>187</v>
      </c>
      <c r="D29">
        <f>IF(VLOOKUP(C29,Capacity_PUBBDG!B:M,PUBBDG_MaxCapacity!B29-2016+2,FALSE)&lt;5.1^-5,0,VLOOKUP(C29,Capacity_PUBBDG!B:M,PUBBDG_MaxCapacity!B29-2016+2,FALSE)*(1+Summary!$C$10))</f>
        <v>0</v>
      </c>
    </row>
    <row r="30" spans="1:4" x14ac:dyDescent="0.25">
      <c r="A30" t="s">
        <v>2</v>
      </c>
      <c r="B30">
        <v>2016</v>
      </c>
      <c r="C30" t="s">
        <v>189</v>
      </c>
      <c r="D30">
        <f>IF(VLOOKUP(C30,Capacity_PUBBDG!B:M,PUBBDG_MaxCapacity!B30-2016+2,FALSE)&lt;5.1^-5,0,VLOOKUP(C30,Capacity_PUBBDG!B:M,PUBBDG_MaxCapacity!B30-2016+2,FALSE)*(1+Summary!$C$10))</f>
        <v>2.6952195335563003E-3</v>
      </c>
    </row>
    <row r="31" spans="1:4" x14ac:dyDescent="0.25">
      <c r="A31" t="s">
        <v>2</v>
      </c>
      <c r="B31">
        <v>2016</v>
      </c>
      <c r="C31" t="s">
        <v>196</v>
      </c>
      <c r="D31">
        <f>IF(VLOOKUP(C31,Capacity_PUBBDG!B:M,PUBBDG_MaxCapacity!B31-2016+2,FALSE)&lt;5.1^-5,0,VLOOKUP(C31,Capacity_PUBBDG!B:M,PUBBDG_MaxCapacity!B31-2016+2,FALSE)*(1+Summary!$C$10))</f>
        <v>1.951012606793596</v>
      </c>
    </row>
    <row r="32" spans="1:4" x14ac:dyDescent="0.25">
      <c r="A32" t="s">
        <v>2</v>
      </c>
      <c r="B32">
        <v>2016</v>
      </c>
      <c r="C32" t="s">
        <v>197</v>
      </c>
      <c r="D32">
        <f>IF(VLOOKUP(C32,Capacity_PUBBDG!B:M,PUBBDG_MaxCapacity!B32-2016+2,FALSE)&lt;5.1^-5,0,VLOOKUP(C32,Capacity_PUBBDG!B:M,PUBBDG_MaxCapacity!B32-2016+2,FALSE)*(1+Summary!$C$10))</f>
        <v>0</v>
      </c>
    </row>
    <row r="33" spans="1:4" x14ac:dyDescent="0.25">
      <c r="A33" t="s">
        <v>2</v>
      </c>
      <c r="B33">
        <v>2016</v>
      </c>
      <c r="C33" t="s">
        <v>198</v>
      </c>
      <c r="D33">
        <f>IF(VLOOKUP(C33,Capacity_PUBBDG!B:M,PUBBDG_MaxCapacity!B33-2016+2,FALSE)&lt;5.1^-5,0,VLOOKUP(C33,Capacity_PUBBDG!B:M,PUBBDG_MaxCapacity!B33-2016+2,FALSE)*(1+Summary!$C$10))</f>
        <v>0</v>
      </c>
    </row>
    <row r="34" spans="1:4" x14ac:dyDescent="0.25">
      <c r="A34" t="s">
        <v>2</v>
      </c>
      <c r="B34">
        <v>2016</v>
      </c>
      <c r="C34" t="s">
        <v>200</v>
      </c>
      <c r="D34">
        <f>IF(VLOOKUP(C34,Capacity_PUBBDG!B:M,PUBBDG_MaxCapacity!B34-2016+2,FALSE)&lt;5.1^-5,0,VLOOKUP(C34,Capacity_PUBBDG!B:M,PUBBDG_MaxCapacity!B34-2016+2,FALSE)*(1+Summary!$C$10))</f>
        <v>0</v>
      </c>
    </row>
    <row r="35" spans="1:4" x14ac:dyDescent="0.25">
      <c r="A35" t="s">
        <v>2</v>
      </c>
      <c r="B35">
        <v>2016</v>
      </c>
      <c r="C35" t="s">
        <v>202</v>
      </c>
      <c r="D35">
        <f>IF(VLOOKUP(C35,Capacity_PUBBDG!B:M,PUBBDG_MaxCapacity!B35-2016+2,FALSE)&lt;5.1^-5,0,VLOOKUP(C35,Capacity_PUBBDG!B:M,PUBBDG_MaxCapacity!B35-2016+2,FALSE)*(1+Summary!$C$10))</f>
        <v>0</v>
      </c>
    </row>
    <row r="36" spans="1:4" x14ac:dyDescent="0.25">
      <c r="A36" t="s">
        <v>2</v>
      </c>
      <c r="B36">
        <v>2016</v>
      </c>
      <c r="C36" t="s">
        <v>209</v>
      </c>
      <c r="D36">
        <f>IF(VLOOKUP(C36,Capacity_PUBBDG!B:M,PUBBDG_MaxCapacity!B36-2016+2,FALSE)&lt;5.1^-5,0,VLOOKUP(C36,Capacity_PUBBDG!B:M,PUBBDG_MaxCapacity!B36-2016+2,FALSE)*(1+Summary!$C$10))</f>
        <v>0</v>
      </c>
    </row>
    <row r="37" spans="1:4" x14ac:dyDescent="0.25">
      <c r="A37" t="s">
        <v>2</v>
      </c>
      <c r="B37">
        <v>2016</v>
      </c>
      <c r="C37" t="s">
        <v>210</v>
      </c>
      <c r="D37">
        <f>IF(VLOOKUP(C37,Capacity_PUBBDG!B:M,PUBBDG_MaxCapacity!B37-2016+2,FALSE)&lt;5.1^-5,0,VLOOKUP(C37,Capacity_PUBBDG!B:M,PUBBDG_MaxCapacity!B37-2016+2,FALSE)*(1+Summary!$C$10))</f>
        <v>1.9905017454657325E-3</v>
      </c>
    </row>
    <row r="38" spans="1:4" x14ac:dyDescent="0.25">
      <c r="A38" t="s">
        <v>2</v>
      </c>
      <c r="B38">
        <v>2016</v>
      </c>
      <c r="C38" t="s">
        <v>211</v>
      </c>
      <c r="D38">
        <f>IF(VLOOKUP(C38,Capacity_PUBBDG!B:M,PUBBDG_MaxCapacity!B38-2016+2,FALSE)&lt;5.1^-5,0,VLOOKUP(C38,Capacity_PUBBDG!B:M,PUBBDG_MaxCapacity!B38-2016+2,FALSE)*(1+Summary!$C$10))</f>
        <v>0.69368693126643077</v>
      </c>
    </row>
    <row r="39" spans="1:4" x14ac:dyDescent="0.25">
      <c r="A39" t="s">
        <v>2</v>
      </c>
      <c r="B39">
        <v>2016</v>
      </c>
      <c r="C39" t="s">
        <v>213</v>
      </c>
      <c r="D39">
        <f>IF(VLOOKUP(C39,Capacity_PUBBDG!B:M,PUBBDG_MaxCapacity!B39-2016+2,FALSE)&lt;5.1^-5,0,VLOOKUP(C39,Capacity_PUBBDG!B:M,PUBBDG_MaxCapacity!B39-2016+2,FALSE)*(1+Summary!$C$10))</f>
        <v>0</v>
      </c>
    </row>
    <row r="40" spans="1:4" x14ac:dyDescent="0.25">
      <c r="A40" t="s">
        <v>2</v>
      </c>
      <c r="B40">
        <v>2016</v>
      </c>
      <c r="C40" t="s">
        <v>215</v>
      </c>
      <c r="D40">
        <f>IF(VLOOKUP(C40,Capacity_PUBBDG!B:M,PUBBDG_MaxCapacity!B40-2016+2,FALSE)&lt;5.1^-5,0,VLOOKUP(C40,Capacity_PUBBDG!B:M,PUBBDG_MaxCapacity!B40-2016+2,FALSE)*(1+Summary!$C$10))</f>
        <v>2.8403769255747539E-3</v>
      </c>
    </row>
    <row r="41" spans="1:4" x14ac:dyDescent="0.25">
      <c r="A41" t="s">
        <v>2</v>
      </c>
      <c r="B41">
        <v>2016</v>
      </c>
      <c r="C41" t="s">
        <v>222</v>
      </c>
      <c r="D41">
        <f>IF(VLOOKUP(C41,Capacity_PUBBDG!B:M,PUBBDG_MaxCapacity!B41-2016+2,FALSE)&lt;5.1^-5,0,VLOOKUP(C41,Capacity_PUBBDG!B:M,PUBBDG_MaxCapacity!B41-2016+2,FALSE)*(1+Summary!$C$10))</f>
        <v>0.75867563864435317</v>
      </c>
    </row>
    <row r="42" spans="1:4" x14ac:dyDescent="0.25">
      <c r="A42" t="s">
        <v>2</v>
      </c>
      <c r="B42">
        <v>2016</v>
      </c>
      <c r="C42" t="s">
        <v>234</v>
      </c>
      <c r="D42">
        <f>IF(VLOOKUP(C42,Capacity_PUBBDG!B:M,PUBBDG_MaxCapacity!B42-2016+2,FALSE)&lt;5.1^-5,0,VLOOKUP(C42,Capacity_PUBBDG!B:M,PUBBDG_MaxCapacity!B42-2016+2,FALSE)*(1+Summary!$C$10))</f>
        <v>0</v>
      </c>
    </row>
    <row r="43" spans="1:4" x14ac:dyDescent="0.25">
      <c r="A43" t="s">
        <v>2</v>
      </c>
      <c r="B43">
        <v>2016</v>
      </c>
      <c r="C43" t="s">
        <v>235</v>
      </c>
      <c r="D43">
        <f>IF(VLOOKUP(C43,Capacity_PUBBDG!B:M,PUBBDG_MaxCapacity!B43-2016+2,FALSE)&lt;5.1^-5,0,VLOOKUP(C43,Capacity_PUBBDG!B:M,PUBBDG_MaxCapacity!B43-2016+2,FALSE)*(1+Summary!$C$10))</f>
        <v>1.2336325313831995E-3</v>
      </c>
    </row>
    <row r="44" spans="1:4" x14ac:dyDescent="0.25">
      <c r="A44" t="s">
        <v>2</v>
      </c>
      <c r="B44">
        <v>2016</v>
      </c>
      <c r="C44" t="s">
        <v>237</v>
      </c>
      <c r="D44">
        <f>IF(VLOOKUP(C44,Capacity_PUBBDG!B:M,PUBBDG_MaxCapacity!B44-2016+2,FALSE)&lt;5.1^-5,0,VLOOKUP(C44,Capacity_PUBBDG!B:M,PUBBDG_MaxCapacity!B44-2016+2,FALSE)*(1+Summary!$C$10))</f>
        <v>0</v>
      </c>
    </row>
    <row r="45" spans="1:4" x14ac:dyDescent="0.25">
      <c r="A45" t="s">
        <v>2</v>
      </c>
      <c r="B45">
        <v>2016</v>
      </c>
      <c r="C45" t="s">
        <v>238</v>
      </c>
      <c r="D45">
        <f>IF(VLOOKUP(C45,Capacity_PUBBDG!B:M,PUBBDG_MaxCapacity!B45-2016+2,FALSE)&lt;5.1^-5,0,VLOOKUP(C45,Capacity_PUBBDG!B:M,PUBBDG_MaxCapacity!B45-2016+2,FALSE)*(1+Summary!$C$10))</f>
        <v>1.1591205925215301E-3</v>
      </c>
    </row>
    <row r="46" spans="1:4" x14ac:dyDescent="0.25">
      <c r="A46" t="s">
        <v>2</v>
      </c>
      <c r="B46">
        <v>2016</v>
      </c>
      <c r="C46" t="s">
        <v>240</v>
      </c>
      <c r="D46">
        <f>IF(VLOOKUP(C46,Capacity_PUBBDG!B:M,PUBBDG_MaxCapacity!B46-2016+2,FALSE)&lt;5.1^-5,0,VLOOKUP(C46,Capacity_PUBBDG!B:M,PUBBDG_MaxCapacity!B46-2016+2,FALSE)*(1+Summary!$C$10))</f>
        <v>0</v>
      </c>
    </row>
    <row r="47" spans="1:4" x14ac:dyDescent="0.25">
      <c r="A47" t="s">
        <v>2</v>
      </c>
      <c r="B47">
        <v>2016</v>
      </c>
      <c r="C47" t="s">
        <v>241</v>
      </c>
      <c r="D47">
        <f>IF(VLOOKUP(C47,Capacity_PUBBDG!B:M,PUBBDG_MaxCapacity!B47-2016+2,FALSE)&lt;5.1^-5,0,VLOOKUP(C47,Capacity_PUBBDG!B:M,PUBBDG_MaxCapacity!B47-2016+2,FALSE)*(1+Summary!$C$10))</f>
        <v>1.245701698244854E-3</v>
      </c>
    </row>
    <row r="48" spans="1:4" x14ac:dyDescent="0.25">
      <c r="A48" t="s">
        <v>2</v>
      </c>
      <c r="B48">
        <v>2016</v>
      </c>
      <c r="C48" t="s">
        <v>243</v>
      </c>
      <c r="D48">
        <f>IF(VLOOKUP(C48,Capacity_PUBBDG!B:M,PUBBDG_MaxCapacity!B48-2016+2,FALSE)&lt;5.1^-5,0,VLOOKUP(C48,Capacity_PUBBDG!B:M,PUBBDG_MaxCapacity!B48-2016+2,FALSE)*(1+Summary!$C$10))</f>
        <v>0</v>
      </c>
    </row>
    <row r="49" spans="1:4" x14ac:dyDescent="0.25">
      <c r="A49" t="s">
        <v>2</v>
      </c>
      <c r="B49">
        <v>2016</v>
      </c>
      <c r="C49" t="s">
        <v>244</v>
      </c>
      <c r="D49">
        <f>IF(VLOOKUP(C49,Capacity_PUBBDG!B:M,PUBBDG_MaxCapacity!B49-2016+2,FALSE)&lt;5.1^-5,0,VLOOKUP(C49,Capacity_PUBBDG!B:M,PUBBDG_MaxCapacity!B49-2016+2,FALSE)*(1+Summary!$C$10))</f>
        <v>1.2172459083969202E-3</v>
      </c>
    </row>
    <row r="50" spans="1:4" x14ac:dyDescent="0.25">
      <c r="A50" t="s">
        <v>2</v>
      </c>
      <c r="B50">
        <v>2016</v>
      </c>
      <c r="C50" t="s">
        <v>245</v>
      </c>
      <c r="D50">
        <f>IF(VLOOKUP(C50,Capacity_PUBBDG!B:M,PUBBDG_MaxCapacity!B50-2016+2,FALSE)&lt;5.1^-5,0,VLOOKUP(C50,Capacity_PUBBDG!B:M,PUBBDG_MaxCapacity!B50-2016+2,FALSE)*(1+Summary!$C$10))</f>
        <v>0</v>
      </c>
    </row>
    <row r="51" spans="1:4" x14ac:dyDescent="0.25">
      <c r="A51" t="s">
        <v>2</v>
      </c>
      <c r="B51">
        <v>2016</v>
      </c>
      <c r="C51" t="s">
        <v>247</v>
      </c>
      <c r="D51">
        <f>IF(VLOOKUP(C51,Capacity_PUBBDG!B:M,PUBBDG_MaxCapacity!B51-2016+2,FALSE)&lt;5.1^-5,0,VLOOKUP(C51,Capacity_PUBBDG!B:M,PUBBDG_MaxCapacity!B51-2016+2,FALSE)*(1+Summary!$C$10))</f>
        <v>0</v>
      </c>
    </row>
    <row r="52" spans="1:4" x14ac:dyDescent="0.25">
      <c r="A52" t="s">
        <v>2</v>
      </c>
      <c r="B52">
        <v>2016</v>
      </c>
      <c r="C52" t="s">
        <v>250</v>
      </c>
      <c r="D52">
        <f>IF(VLOOKUP(C52,Capacity_PUBBDG!B:M,PUBBDG_MaxCapacity!B52-2016+2,FALSE)&lt;5.1^-5,0,VLOOKUP(C52,Capacity_PUBBDG!B:M,PUBBDG_MaxCapacity!B52-2016+2,FALSE)*(1+Summary!$C$10))</f>
        <v>0</v>
      </c>
    </row>
    <row r="53" spans="1:4" x14ac:dyDescent="0.25">
      <c r="A53" t="s">
        <v>2</v>
      </c>
      <c r="B53">
        <v>2016</v>
      </c>
      <c r="C53" t="s">
        <v>256</v>
      </c>
      <c r="D53">
        <f>IF(VLOOKUP(C53,Capacity_PUBBDG!B:M,PUBBDG_MaxCapacity!B53-2016+2,FALSE)&lt;5.1^-5,0,VLOOKUP(C53,Capacity_PUBBDG!B:M,PUBBDG_MaxCapacity!B53-2016+2,FALSE)*(1+Summary!$C$10))</f>
        <v>0</v>
      </c>
    </row>
    <row r="54" spans="1:4" x14ac:dyDescent="0.25">
      <c r="A54" t="s">
        <v>2</v>
      </c>
      <c r="B54">
        <v>2016</v>
      </c>
      <c r="C54" t="s">
        <v>258</v>
      </c>
      <c r="D54">
        <f>IF(VLOOKUP(C54,Capacity_PUBBDG!B:M,PUBBDG_MaxCapacity!B54-2016+2,FALSE)&lt;5.1^-5,0,VLOOKUP(C54,Capacity_PUBBDG!B:M,PUBBDG_MaxCapacity!B54-2016+2,FALSE)*(1+Summary!$C$10))</f>
        <v>0</v>
      </c>
    </row>
    <row r="55" spans="1:4" x14ac:dyDescent="0.25">
      <c r="A55" t="s">
        <v>2</v>
      </c>
      <c r="B55">
        <v>2016</v>
      </c>
      <c r="C55" t="s">
        <v>260</v>
      </c>
      <c r="D55">
        <f>IF(VLOOKUP(C55,Capacity_PUBBDG!B:M,PUBBDG_MaxCapacity!B55-2016+2,FALSE)&lt;5.1^-5,0,VLOOKUP(C55,Capacity_PUBBDG!B:M,PUBBDG_MaxCapacity!B55-2016+2,FALSE)*(1+Summary!$C$10))</f>
        <v>0</v>
      </c>
    </row>
    <row r="56" spans="1:4" x14ac:dyDescent="0.25">
      <c r="A56" t="s">
        <v>2</v>
      </c>
      <c r="B56">
        <v>2016</v>
      </c>
      <c r="C56" t="s">
        <v>263</v>
      </c>
      <c r="D56">
        <f>IF(VLOOKUP(C56,Capacity_PUBBDG!B:M,PUBBDG_MaxCapacity!B56-2016+2,FALSE)&lt;5.1^-5,0,VLOOKUP(C56,Capacity_PUBBDG!B:M,PUBBDG_MaxCapacity!B56-2016+2,FALSE)*(1+Summary!$C$10))</f>
        <v>0</v>
      </c>
    </row>
    <row r="57" spans="1:4" x14ac:dyDescent="0.25">
      <c r="A57" t="s">
        <v>2</v>
      </c>
      <c r="B57">
        <v>2016</v>
      </c>
      <c r="C57" t="s">
        <v>1054</v>
      </c>
      <c r="D57">
        <f>IF(VLOOKUP(C57,Capacity_PUBBDG!B:M,PUBBDG_MaxCapacity!B57-2016+2,FALSE)&lt;5.1^-5,0,VLOOKUP(C57,Capacity_PUBBDG!B:M,PUBBDG_MaxCapacity!B57-2016+2,FALSE)*(1+Summary!$C$10))</f>
        <v>0</v>
      </c>
    </row>
    <row r="58" spans="1:4" x14ac:dyDescent="0.25">
      <c r="A58" t="s">
        <v>2</v>
      </c>
      <c r="B58">
        <v>2016</v>
      </c>
      <c r="C58" t="s">
        <v>274</v>
      </c>
      <c r="D58">
        <f>IF(VLOOKUP(C58,Capacity_PUBBDG!B:M,PUBBDG_MaxCapacity!B58-2016+2,FALSE)&lt;5.1^-5,0,VLOOKUP(C58,Capacity_PUBBDG!B:M,PUBBDG_MaxCapacity!B58-2016+2,FALSE)*(1+Summary!$C$10))</f>
        <v>0</v>
      </c>
    </row>
    <row r="59" spans="1:4" x14ac:dyDescent="0.25">
      <c r="A59" t="s">
        <v>2</v>
      </c>
      <c r="B59">
        <v>2016</v>
      </c>
      <c r="C59" t="s">
        <v>280</v>
      </c>
      <c r="D59">
        <f>IF(VLOOKUP(C59,Capacity_PUBBDG!B:M,PUBBDG_MaxCapacity!B59-2016+2,FALSE)&lt;5.1^-5,0,VLOOKUP(C59,Capacity_PUBBDG!B:M,PUBBDG_MaxCapacity!B59-2016+2,FALSE)*(1+Summary!$C$10))</f>
        <v>0</v>
      </c>
    </row>
    <row r="60" spans="1:4" x14ac:dyDescent="0.25">
      <c r="A60" t="s">
        <v>2</v>
      </c>
      <c r="B60">
        <v>2016</v>
      </c>
      <c r="C60" t="s">
        <v>286</v>
      </c>
      <c r="D60">
        <f>IF(VLOOKUP(C60,Capacity_PUBBDG!B:M,PUBBDG_MaxCapacity!B60-2016+2,FALSE)&lt;5.1^-5,0,VLOOKUP(C60,Capacity_PUBBDG!B:M,PUBBDG_MaxCapacity!B60-2016+2,FALSE)*(1+Summary!$C$10))</f>
        <v>0</v>
      </c>
    </row>
    <row r="61" spans="1:4" x14ac:dyDescent="0.25">
      <c r="A61" t="s">
        <v>2</v>
      </c>
      <c r="B61">
        <v>2016</v>
      </c>
      <c r="C61" t="s">
        <v>293</v>
      </c>
      <c r="D61">
        <f>IF(VLOOKUP(C61,Capacity_PUBBDG!B:M,PUBBDG_MaxCapacity!B61-2016+2,FALSE)&lt;5.1^-5,0,VLOOKUP(C61,Capacity_PUBBDG!B:M,PUBBDG_MaxCapacity!B61-2016+2,FALSE)*(1+Summary!$C$10))</f>
        <v>0</v>
      </c>
    </row>
    <row r="62" spans="1:4" x14ac:dyDescent="0.25">
      <c r="A62" t="s">
        <v>2</v>
      </c>
      <c r="B62">
        <v>2016</v>
      </c>
      <c r="C62" t="s">
        <v>294</v>
      </c>
      <c r="D62">
        <f>IF(VLOOKUP(C62,Capacity_PUBBDG!B:M,PUBBDG_MaxCapacity!B62-2016+2,FALSE)&lt;5.1^-5,0,VLOOKUP(C62,Capacity_PUBBDG!B:M,PUBBDG_MaxCapacity!B62-2016+2,FALSE)*(1+Summary!$C$10))</f>
        <v>1.0078357213586921E-3</v>
      </c>
    </row>
    <row r="63" spans="1:4" x14ac:dyDescent="0.25">
      <c r="A63" t="s">
        <v>2</v>
      </c>
      <c r="B63">
        <v>2016</v>
      </c>
      <c r="C63" t="s">
        <v>297</v>
      </c>
      <c r="D63">
        <f>IF(VLOOKUP(C63,Capacity_PUBBDG!B:M,PUBBDG_MaxCapacity!B63-2016+2,FALSE)&lt;5.1^-5,0,VLOOKUP(C63,Capacity_PUBBDG!B:M,PUBBDG_MaxCapacity!B63-2016+2,FALSE)*(1+Summary!$C$10))</f>
        <v>8.0096795215976128E-4</v>
      </c>
    </row>
    <row r="64" spans="1:4" x14ac:dyDescent="0.25">
      <c r="A64" t="s">
        <v>2</v>
      </c>
      <c r="B64">
        <v>2016</v>
      </c>
      <c r="C64" t="s">
        <v>301</v>
      </c>
      <c r="D64">
        <f>IF(VLOOKUP(C64,Capacity_PUBBDG!B:M,PUBBDG_MaxCapacity!B64-2016+2,FALSE)&lt;5.1^-5,0,VLOOKUP(C64,Capacity_PUBBDG!B:M,PUBBDG_MaxCapacity!B64-2016+2,FALSE)*(1+Summary!$C$10))</f>
        <v>0</v>
      </c>
    </row>
    <row r="65" spans="1:4" x14ac:dyDescent="0.25">
      <c r="A65" t="s">
        <v>2</v>
      </c>
      <c r="B65">
        <v>2016</v>
      </c>
      <c r="C65" t="s">
        <v>308</v>
      </c>
      <c r="D65">
        <f>IF(VLOOKUP(C65,Capacity_PUBBDG!B:M,PUBBDG_MaxCapacity!B65-2016+2,FALSE)&lt;5.1^-5,0,VLOOKUP(C65,Capacity_PUBBDG!B:M,PUBBDG_MaxCapacity!B65-2016+2,FALSE)*(1+Summary!$C$10))</f>
        <v>1.1399123274116764E-3</v>
      </c>
    </row>
    <row r="66" spans="1:4" x14ac:dyDescent="0.25">
      <c r="A66" t="s">
        <v>2</v>
      </c>
      <c r="B66">
        <v>2016</v>
      </c>
      <c r="C66" t="s">
        <v>311</v>
      </c>
      <c r="D66">
        <f>IF(VLOOKUP(C66,Capacity_PUBBDG!B:M,PUBBDG_MaxCapacity!B66-2016+2,FALSE)&lt;5.1^-5,0,VLOOKUP(C66,Capacity_PUBBDG!B:M,PUBBDG_MaxCapacity!B66-2016+2,FALSE)*(1+Summary!$C$10))</f>
        <v>0</v>
      </c>
    </row>
    <row r="67" spans="1:4" x14ac:dyDescent="0.25">
      <c r="A67" t="s">
        <v>2</v>
      </c>
      <c r="B67">
        <v>2016</v>
      </c>
      <c r="C67" t="s">
        <v>314</v>
      </c>
      <c r="D67">
        <f>IF(VLOOKUP(C67,Capacity_PUBBDG!B:M,PUBBDG_MaxCapacity!B67-2016+2,FALSE)&lt;5.1^-5,0,VLOOKUP(C67,Capacity_PUBBDG!B:M,PUBBDG_MaxCapacity!B67-2016+2,FALSE)*(1+Summary!$C$10))</f>
        <v>0</v>
      </c>
    </row>
    <row r="68" spans="1:4" x14ac:dyDescent="0.25">
      <c r="A68" t="s">
        <v>2</v>
      </c>
      <c r="B68">
        <v>2016</v>
      </c>
      <c r="C68" t="s">
        <v>319</v>
      </c>
      <c r="D68">
        <f>IF(VLOOKUP(C68,Capacity_PUBBDG!B:M,PUBBDG_MaxCapacity!B68-2016+2,FALSE)&lt;5.1^-5,0,VLOOKUP(C68,Capacity_PUBBDG!B:M,PUBBDG_MaxCapacity!B68-2016+2,FALSE)*(1+Summary!$C$10))</f>
        <v>1.2070977148619919E-3</v>
      </c>
    </row>
    <row r="69" spans="1:4" x14ac:dyDescent="0.25">
      <c r="A69" t="s">
        <v>2</v>
      </c>
      <c r="B69">
        <v>2016</v>
      </c>
      <c r="C69" t="s">
        <v>1055</v>
      </c>
      <c r="D69">
        <f>IF(VLOOKUP(C69,Capacity_PUBBDG!B:M,PUBBDG_MaxCapacity!B69-2016+2,FALSE)&lt;5.1^-5,0,VLOOKUP(C69,Capacity_PUBBDG!B:M,PUBBDG_MaxCapacity!B69-2016+2,FALSE)*(1+Summary!$C$10))</f>
        <v>1.1221709999481566E-3</v>
      </c>
    </row>
    <row r="70" spans="1:4" x14ac:dyDescent="0.25">
      <c r="A70" t="s">
        <v>2</v>
      </c>
      <c r="B70">
        <v>2016</v>
      </c>
      <c r="C70" t="s">
        <v>332</v>
      </c>
      <c r="D70">
        <f>IF(VLOOKUP(C70,Capacity_PUBBDG!B:M,PUBBDG_MaxCapacity!B70-2016+2,FALSE)&lt;5.1^-5,0,VLOOKUP(C70,Capacity_PUBBDG!B:M,PUBBDG_MaxCapacity!B70-2016+2,FALSE)*(1+Summary!$C$10))</f>
        <v>9.5764100031143628E-4</v>
      </c>
    </row>
    <row r="71" spans="1:4" x14ac:dyDescent="0.25">
      <c r="A71" t="s">
        <v>2</v>
      </c>
      <c r="B71">
        <v>2016</v>
      </c>
      <c r="C71" t="s">
        <v>339</v>
      </c>
      <c r="D71">
        <f>IF(VLOOKUP(C71,Capacity_PUBBDG!B:M,PUBBDG_MaxCapacity!B71-2016+2,FALSE)&lt;5.1^-5,0,VLOOKUP(C71,Capacity_PUBBDG!B:M,PUBBDG_MaxCapacity!B71-2016+2,FALSE)*(1+Summary!$C$10))</f>
        <v>0</v>
      </c>
    </row>
    <row r="72" spans="1:4" x14ac:dyDescent="0.25">
      <c r="A72" t="s">
        <v>2</v>
      </c>
      <c r="B72">
        <v>2016</v>
      </c>
      <c r="C72" t="s">
        <v>345</v>
      </c>
      <c r="D72">
        <f>IF(VLOOKUP(C72,Capacity_PUBBDG!B:M,PUBBDG_MaxCapacity!B72-2016+2,FALSE)&lt;5.1^-5,0,VLOOKUP(C72,Capacity_PUBBDG!B:M,PUBBDG_MaxCapacity!B72-2016+2,FALSE)*(1+Summary!$C$10))</f>
        <v>9.2191530885120507E-4</v>
      </c>
    </row>
    <row r="73" spans="1:4" x14ac:dyDescent="0.25">
      <c r="A73" t="s">
        <v>2</v>
      </c>
      <c r="B73">
        <v>2016</v>
      </c>
      <c r="C73" t="s">
        <v>353</v>
      </c>
      <c r="D73">
        <f>IF(VLOOKUP(C73,Capacity_PUBBDG!B:M,PUBBDG_MaxCapacity!B73-2016+2,FALSE)&lt;5.1^-5,0,VLOOKUP(C73,Capacity_PUBBDG!B:M,PUBBDG_MaxCapacity!B73-2016+2,FALSE)*(1+Summary!$C$10))</f>
        <v>0.37904367843879633</v>
      </c>
    </row>
    <row r="74" spans="1:4" x14ac:dyDescent="0.25">
      <c r="A74" t="s">
        <v>2</v>
      </c>
      <c r="B74">
        <v>2016</v>
      </c>
      <c r="C74" t="s">
        <v>355</v>
      </c>
      <c r="D74">
        <f>IF(VLOOKUP(C74,Capacity_PUBBDG!B:M,PUBBDG_MaxCapacity!B74-2016+2,FALSE)&lt;5.1^-5,0,VLOOKUP(C74,Capacity_PUBBDG!B:M,PUBBDG_MaxCapacity!B74-2016+2,FALSE)*(1+Summary!$C$10))</f>
        <v>0</v>
      </c>
    </row>
    <row r="75" spans="1:4" x14ac:dyDescent="0.25">
      <c r="A75" t="s">
        <v>2</v>
      </c>
      <c r="B75">
        <v>2016</v>
      </c>
      <c r="C75" t="s">
        <v>357</v>
      </c>
      <c r="D75">
        <f>IF(VLOOKUP(C75,Capacity_PUBBDG!B:M,PUBBDG_MaxCapacity!B75-2016+2,FALSE)&lt;5.1^-5,0,VLOOKUP(C75,Capacity_PUBBDG!B:M,PUBBDG_MaxCapacity!B75-2016+2,FALSE)*(1+Summary!$C$10))</f>
        <v>0</v>
      </c>
    </row>
    <row r="76" spans="1:4" x14ac:dyDescent="0.25">
      <c r="A76" t="s">
        <v>2</v>
      </c>
      <c r="B76">
        <v>2016</v>
      </c>
      <c r="C76" t="s">
        <v>360</v>
      </c>
      <c r="D76">
        <f>IF(VLOOKUP(C76,Capacity_PUBBDG!B:M,PUBBDG_MaxCapacity!B76-2016+2,FALSE)&lt;5.1^-5,0,VLOOKUP(C76,Capacity_PUBBDG!B:M,PUBBDG_MaxCapacity!B76-2016+2,FALSE)*(1+Summary!$C$10))</f>
        <v>0</v>
      </c>
    </row>
    <row r="77" spans="1:4" x14ac:dyDescent="0.25">
      <c r="A77" t="s">
        <v>2</v>
      </c>
      <c r="B77">
        <v>2016</v>
      </c>
      <c r="C77" t="s">
        <v>366</v>
      </c>
      <c r="D77">
        <f>IF(VLOOKUP(C77,Capacity_PUBBDG!B:M,PUBBDG_MaxCapacity!B77-2016+2,FALSE)&lt;5.1^-5,0,VLOOKUP(C77,Capacity_PUBBDG!B:M,PUBBDG_MaxCapacity!B77-2016+2,FALSE)*(1+Summary!$C$10))</f>
        <v>0</v>
      </c>
    </row>
    <row r="78" spans="1:4" x14ac:dyDescent="0.25">
      <c r="A78" t="s">
        <v>2</v>
      </c>
      <c r="B78">
        <v>2016</v>
      </c>
      <c r="C78" t="s">
        <v>368</v>
      </c>
      <c r="D78">
        <f>IF(VLOOKUP(C78,Capacity_PUBBDG!B:M,PUBBDG_MaxCapacity!B78-2016+2,FALSE)&lt;5.1^-5,0,VLOOKUP(C78,Capacity_PUBBDG!B:M,PUBBDG_MaxCapacity!B78-2016+2,FALSE)*(1+Summary!$C$10))</f>
        <v>0</v>
      </c>
    </row>
    <row r="79" spans="1:4" x14ac:dyDescent="0.25">
      <c r="A79" t="s">
        <v>2</v>
      </c>
      <c r="B79">
        <v>2016</v>
      </c>
      <c r="C79" t="s">
        <v>370</v>
      </c>
      <c r="D79">
        <f>IF(VLOOKUP(C79,Capacity_PUBBDG!B:M,PUBBDG_MaxCapacity!B79-2016+2,FALSE)&lt;5.1^-5,0,VLOOKUP(C79,Capacity_PUBBDG!B:M,PUBBDG_MaxCapacity!B79-2016+2,FALSE)*(1+Summary!$C$10))</f>
        <v>0</v>
      </c>
    </row>
    <row r="80" spans="1:4" x14ac:dyDescent="0.25">
      <c r="A80" t="s">
        <v>2</v>
      </c>
      <c r="B80">
        <v>2016</v>
      </c>
      <c r="C80" t="s">
        <v>373</v>
      </c>
      <c r="D80">
        <f>IF(VLOOKUP(C80,Capacity_PUBBDG!B:M,PUBBDG_MaxCapacity!B80-2016+2,FALSE)&lt;5.1^-5,0,VLOOKUP(C80,Capacity_PUBBDG!B:M,PUBBDG_MaxCapacity!B80-2016+2,FALSE)*(1+Summary!$C$10))</f>
        <v>0</v>
      </c>
    </row>
    <row r="81" spans="1:4" x14ac:dyDescent="0.25">
      <c r="A81" t="s">
        <v>2</v>
      </c>
      <c r="B81">
        <v>2016</v>
      </c>
      <c r="C81" t="s">
        <v>1056</v>
      </c>
      <c r="D81">
        <f>IF(VLOOKUP(C81,Capacity_PUBBDG!B:M,PUBBDG_MaxCapacity!B81-2016+2,FALSE)&lt;5.1^-5,0,VLOOKUP(C81,Capacity_PUBBDG!B:M,PUBBDG_MaxCapacity!B81-2016+2,FALSE)*(1+Summary!$C$10))</f>
        <v>0</v>
      </c>
    </row>
    <row r="82" spans="1:4" x14ac:dyDescent="0.25">
      <c r="A82" t="s">
        <v>2</v>
      </c>
      <c r="B82">
        <v>2016</v>
      </c>
      <c r="C82" t="s">
        <v>384</v>
      </c>
      <c r="D82">
        <f>IF(VLOOKUP(C82,Capacity_PUBBDG!B:M,PUBBDG_MaxCapacity!B82-2016+2,FALSE)&lt;5.1^-5,0,VLOOKUP(C82,Capacity_PUBBDG!B:M,PUBBDG_MaxCapacity!B82-2016+2,FALSE)*(1+Summary!$C$10))</f>
        <v>0</v>
      </c>
    </row>
    <row r="83" spans="1:4" x14ac:dyDescent="0.25">
      <c r="A83" t="s">
        <v>2</v>
      </c>
      <c r="B83">
        <v>2016</v>
      </c>
      <c r="C83" t="s">
        <v>390</v>
      </c>
      <c r="D83">
        <f>IF(VLOOKUP(C83,Capacity_PUBBDG!B:M,PUBBDG_MaxCapacity!B83-2016+2,FALSE)&lt;5.1^-5,0,VLOOKUP(C83,Capacity_PUBBDG!B:M,PUBBDG_MaxCapacity!B83-2016+2,FALSE)*(1+Summary!$C$10))</f>
        <v>0</v>
      </c>
    </row>
    <row r="84" spans="1:4" x14ac:dyDescent="0.25">
      <c r="A84" t="s">
        <v>2</v>
      </c>
      <c r="B84">
        <v>2016</v>
      </c>
      <c r="C84" t="s">
        <v>396</v>
      </c>
      <c r="D84">
        <f>IF(VLOOKUP(C84,Capacity_PUBBDG!B:M,PUBBDG_MaxCapacity!B84-2016+2,FALSE)&lt;5.1^-5,0,VLOOKUP(C84,Capacity_PUBBDG!B:M,PUBBDG_MaxCapacity!B84-2016+2,FALSE)*(1+Summary!$C$10))</f>
        <v>0</v>
      </c>
    </row>
    <row r="85" spans="1:4" x14ac:dyDescent="0.25">
      <c r="A85" t="s">
        <v>2</v>
      </c>
      <c r="B85">
        <v>2016</v>
      </c>
      <c r="C85" t="s">
        <v>403</v>
      </c>
      <c r="D85">
        <f>IF(VLOOKUP(C85,Capacity_PUBBDG!B:M,PUBBDG_MaxCapacity!B85-2016+2,FALSE)&lt;5.1^-5,0,VLOOKUP(C85,Capacity_PUBBDG!B:M,PUBBDG_MaxCapacity!B85-2016+2,FALSE)*(1+Summary!$C$10))</f>
        <v>0</v>
      </c>
    </row>
    <row r="86" spans="1:4" x14ac:dyDescent="0.25">
      <c r="A86" t="s">
        <v>2</v>
      </c>
      <c r="B86">
        <v>2016</v>
      </c>
      <c r="C86" t="s">
        <v>404</v>
      </c>
      <c r="D86">
        <f>IF(VLOOKUP(C86,Capacity_PUBBDG!B:M,PUBBDG_MaxCapacity!B86-2016+2,FALSE)&lt;5.1^-5,0,VLOOKUP(C86,Capacity_PUBBDG!B:M,PUBBDG_MaxCapacity!B86-2016+2,FALSE)*(1+Summary!$C$10))</f>
        <v>1.0263532104030678E-3</v>
      </c>
    </row>
    <row r="87" spans="1:4" x14ac:dyDescent="0.25">
      <c r="A87" t="s">
        <v>2</v>
      </c>
      <c r="B87">
        <v>2016</v>
      </c>
      <c r="C87" t="s">
        <v>407</v>
      </c>
      <c r="D87">
        <f>IF(VLOOKUP(C87,Capacity_PUBBDG!B:M,PUBBDG_MaxCapacity!B87-2016+2,FALSE)&lt;5.1^-5,0,VLOOKUP(C87,Capacity_PUBBDG!B:M,PUBBDG_MaxCapacity!B87-2016+2,FALSE)*(1+Summary!$C$10))</f>
        <v>8.6558532031396935E-4</v>
      </c>
    </row>
    <row r="88" spans="1:4" x14ac:dyDescent="0.25">
      <c r="A88" t="s">
        <v>2</v>
      </c>
      <c r="B88">
        <v>2016</v>
      </c>
      <c r="C88" t="s">
        <v>411</v>
      </c>
      <c r="D88">
        <f>IF(VLOOKUP(C88,Capacity_PUBBDG!B:M,PUBBDG_MaxCapacity!B88-2016+2,FALSE)&lt;5.1^-5,0,VLOOKUP(C88,Capacity_PUBBDG!B:M,PUBBDG_MaxCapacity!B88-2016+2,FALSE)*(1+Summary!$C$10))</f>
        <v>0</v>
      </c>
    </row>
    <row r="89" spans="1:4" x14ac:dyDescent="0.25">
      <c r="A89" t="s">
        <v>2</v>
      </c>
      <c r="B89">
        <v>2016</v>
      </c>
      <c r="C89" t="s">
        <v>418</v>
      </c>
      <c r="D89">
        <f>IF(VLOOKUP(C89,Capacity_PUBBDG!B:M,PUBBDG_MaxCapacity!B89-2016+2,FALSE)&lt;5.1^-5,0,VLOOKUP(C89,Capacity_PUBBDG!B:M,PUBBDG_MaxCapacity!B89-2016+2,FALSE)*(1+Summary!$C$10))</f>
        <v>1.1599223680900839E-3</v>
      </c>
    </row>
    <row r="90" spans="1:4" x14ac:dyDescent="0.25">
      <c r="A90" t="s">
        <v>2</v>
      </c>
      <c r="B90">
        <v>2016</v>
      </c>
      <c r="C90" t="s">
        <v>421</v>
      </c>
      <c r="D90">
        <f>IF(VLOOKUP(C90,Capacity_PUBBDG!B:M,PUBBDG_MaxCapacity!B90-2016+2,FALSE)&lt;5.1^-5,0,VLOOKUP(C90,Capacity_PUBBDG!B:M,PUBBDG_MaxCapacity!B90-2016+2,FALSE)*(1+Summary!$C$10))</f>
        <v>0</v>
      </c>
    </row>
    <row r="91" spans="1:4" x14ac:dyDescent="0.25">
      <c r="A91" t="s">
        <v>2</v>
      </c>
      <c r="B91">
        <v>2016</v>
      </c>
      <c r="C91" t="s">
        <v>424</v>
      </c>
      <c r="D91">
        <f>IF(VLOOKUP(C91,Capacity_PUBBDG!B:M,PUBBDG_MaxCapacity!B91-2016+2,FALSE)&lt;5.1^-5,0,VLOOKUP(C91,Capacity_PUBBDG!B:M,PUBBDG_MaxCapacity!B91-2016+2,FALSE)*(1+Summary!$C$10))</f>
        <v>0</v>
      </c>
    </row>
    <row r="92" spans="1:4" x14ac:dyDescent="0.25">
      <c r="A92" t="s">
        <v>2</v>
      </c>
      <c r="B92">
        <v>2016</v>
      </c>
      <c r="C92" t="s">
        <v>429</v>
      </c>
      <c r="D92">
        <f>IF(VLOOKUP(C92,Capacity_PUBBDG!B:M,PUBBDG_MaxCapacity!B92-2016+2,FALSE)&lt;5.1^-5,0,VLOOKUP(C92,Capacity_PUBBDG!B:M,PUBBDG_MaxCapacity!B92-2016+2,FALSE)*(1+Summary!$C$10))</f>
        <v>1.1642136286017513E-3</v>
      </c>
    </row>
    <row r="93" spans="1:4" x14ac:dyDescent="0.25">
      <c r="A93" t="s">
        <v>2</v>
      </c>
      <c r="B93">
        <v>2016</v>
      </c>
      <c r="C93" t="s">
        <v>1057</v>
      </c>
      <c r="D93">
        <f>IF(VLOOKUP(C93,Capacity_PUBBDG!B:M,PUBBDG_MaxCapacity!B93-2016+2,FALSE)&lt;5.1^-5,0,VLOOKUP(C93,Capacity_PUBBDG!B:M,PUBBDG_MaxCapacity!B93-2016+2,FALSE)*(1+Summary!$C$10))</f>
        <v>0.49044361129327729</v>
      </c>
    </row>
    <row r="94" spans="1:4" x14ac:dyDescent="0.25">
      <c r="A94" t="s">
        <v>2</v>
      </c>
      <c r="B94">
        <v>2016</v>
      </c>
      <c r="C94" t="s">
        <v>442</v>
      </c>
      <c r="D94">
        <f>IF(VLOOKUP(C94,Capacity_PUBBDG!B:M,PUBBDG_MaxCapacity!B94-2016+2,FALSE)&lt;5.1^-5,0,VLOOKUP(C94,Capacity_PUBBDG!B:M,PUBBDG_MaxCapacity!B94-2016+2,FALSE)*(1+Summary!$C$10))</f>
        <v>1.0039024016886455E-3</v>
      </c>
    </row>
    <row r="95" spans="1:4" x14ac:dyDescent="0.25">
      <c r="A95" t="s">
        <v>2</v>
      </c>
      <c r="B95">
        <v>2016</v>
      </c>
      <c r="C95" t="s">
        <v>449</v>
      </c>
      <c r="D95">
        <f>IF(VLOOKUP(C95,Capacity_PUBBDG!B:M,PUBBDG_MaxCapacity!B95-2016+2,FALSE)&lt;5.1^-5,0,VLOOKUP(C95,Capacity_PUBBDG!B:M,PUBBDG_MaxCapacity!B95-2016+2,FALSE)*(1+Summary!$C$10))</f>
        <v>0</v>
      </c>
    </row>
    <row r="96" spans="1:4" x14ac:dyDescent="0.25">
      <c r="A96" t="s">
        <v>2</v>
      </c>
      <c r="B96">
        <v>2016</v>
      </c>
      <c r="C96" t="s">
        <v>455</v>
      </c>
      <c r="D96">
        <f>IF(VLOOKUP(C96,Capacity_PUBBDG!B:M,PUBBDG_MaxCapacity!B96-2016+2,FALSE)&lt;5.1^-5,0,VLOOKUP(C96,Capacity_PUBBDG!B:M,PUBBDG_MaxCapacity!B96-2016+2,FALSE)*(1+Summary!$C$10))</f>
        <v>9.9233054519291819E-4</v>
      </c>
    </row>
    <row r="97" spans="1:4" x14ac:dyDescent="0.25">
      <c r="A97" t="s">
        <v>2</v>
      </c>
      <c r="B97">
        <v>2016</v>
      </c>
      <c r="C97" t="s">
        <v>463</v>
      </c>
      <c r="D97">
        <f>IF(VLOOKUP(C97,Capacity_PUBBDG!B:M,PUBBDG_MaxCapacity!B97-2016+2,FALSE)&lt;5.1^-5,0,VLOOKUP(C97,Capacity_PUBBDG!B:M,PUBBDG_MaxCapacity!B97-2016+2,FALSE)*(1+Summary!$C$10))</f>
        <v>8.9507271818080006E-2</v>
      </c>
    </row>
    <row r="98" spans="1:4" x14ac:dyDescent="0.25">
      <c r="A98" t="s">
        <v>2</v>
      </c>
      <c r="B98">
        <v>2016</v>
      </c>
      <c r="C98" t="s">
        <v>465</v>
      </c>
      <c r="D98">
        <f>IF(VLOOKUP(C98,Capacity_PUBBDG!B:M,PUBBDG_MaxCapacity!B98-2016+2,FALSE)&lt;5.1^-5,0,VLOOKUP(C98,Capacity_PUBBDG!B:M,PUBBDG_MaxCapacity!B98-2016+2,FALSE)*(1+Summary!$C$10))</f>
        <v>0</v>
      </c>
    </row>
    <row r="99" spans="1:4" x14ac:dyDescent="0.25">
      <c r="A99" t="s">
        <v>2</v>
      </c>
      <c r="B99">
        <v>2016</v>
      </c>
      <c r="C99" t="s">
        <v>467</v>
      </c>
      <c r="D99">
        <f>IF(VLOOKUP(C99,Capacity_PUBBDG!B:M,PUBBDG_MaxCapacity!B99-2016+2,FALSE)&lt;5.1^-5,0,VLOOKUP(C99,Capacity_PUBBDG!B:M,PUBBDG_MaxCapacity!B99-2016+2,FALSE)*(1+Summary!$C$10))</f>
        <v>0</v>
      </c>
    </row>
    <row r="100" spans="1:4" x14ac:dyDescent="0.25">
      <c r="A100" t="s">
        <v>2</v>
      </c>
      <c r="B100">
        <v>2016</v>
      </c>
      <c r="C100" t="s">
        <v>470</v>
      </c>
      <c r="D100">
        <f>IF(VLOOKUP(C100,Capacity_PUBBDG!B:M,PUBBDG_MaxCapacity!B100-2016+2,FALSE)&lt;5.1^-5,0,VLOOKUP(C100,Capacity_PUBBDG!B:M,PUBBDG_MaxCapacity!B100-2016+2,FALSE)*(1+Summary!$C$10))</f>
        <v>0</v>
      </c>
    </row>
    <row r="101" spans="1:4" x14ac:dyDescent="0.25">
      <c r="A101" t="s">
        <v>2</v>
      </c>
      <c r="B101">
        <v>2016</v>
      </c>
      <c r="C101" t="s">
        <v>476</v>
      </c>
      <c r="D101">
        <f>IF(VLOOKUP(C101,Capacity_PUBBDG!B:M,PUBBDG_MaxCapacity!B101-2016+2,FALSE)&lt;5.1^-5,0,VLOOKUP(C101,Capacity_PUBBDG!B:M,PUBBDG_MaxCapacity!B101-2016+2,FALSE)*(1+Summary!$C$10))</f>
        <v>0</v>
      </c>
    </row>
    <row r="102" spans="1:4" x14ac:dyDescent="0.25">
      <c r="A102" t="s">
        <v>2</v>
      </c>
      <c r="B102">
        <v>2016</v>
      </c>
      <c r="C102" t="s">
        <v>478</v>
      </c>
      <c r="D102">
        <f>IF(VLOOKUP(C102,Capacity_PUBBDG!B:M,PUBBDG_MaxCapacity!B102-2016+2,FALSE)&lt;5.1^-5,0,VLOOKUP(C102,Capacity_PUBBDG!B:M,PUBBDG_MaxCapacity!B102-2016+2,FALSE)*(1+Summary!$C$10))</f>
        <v>0</v>
      </c>
    </row>
    <row r="103" spans="1:4" x14ac:dyDescent="0.25">
      <c r="A103" t="s">
        <v>2</v>
      </c>
      <c r="B103">
        <v>2016</v>
      </c>
      <c r="C103" t="s">
        <v>480</v>
      </c>
      <c r="D103">
        <f>IF(VLOOKUP(C103,Capacity_PUBBDG!B:M,PUBBDG_MaxCapacity!B103-2016+2,FALSE)&lt;5.1^-5,0,VLOOKUP(C103,Capacity_PUBBDG!B:M,PUBBDG_MaxCapacity!B103-2016+2,FALSE)*(1+Summary!$C$10))</f>
        <v>0</v>
      </c>
    </row>
    <row r="104" spans="1:4" x14ac:dyDescent="0.25">
      <c r="A104" t="s">
        <v>2</v>
      </c>
      <c r="B104">
        <v>2016</v>
      </c>
      <c r="C104" t="s">
        <v>483</v>
      </c>
      <c r="D104">
        <f>IF(VLOOKUP(C104,Capacity_PUBBDG!B:M,PUBBDG_MaxCapacity!B104-2016+2,FALSE)&lt;5.1^-5,0,VLOOKUP(C104,Capacity_PUBBDG!B:M,PUBBDG_MaxCapacity!B104-2016+2,FALSE)*(1+Summary!$C$10))</f>
        <v>0</v>
      </c>
    </row>
    <row r="105" spans="1:4" x14ac:dyDescent="0.25">
      <c r="A105" t="s">
        <v>2</v>
      </c>
      <c r="B105">
        <v>2016</v>
      </c>
      <c r="C105" t="s">
        <v>1058</v>
      </c>
      <c r="D105">
        <f>IF(VLOOKUP(C105,Capacity_PUBBDG!B:M,PUBBDG_MaxCapacity!B105-2016+2,FALSE)&lt;5.1^-5,0,VLOOKUP(C105,Capacity_PUBBDG!B:M,PUBBDG_MaxCapacity!B105-2016+2,FALSE)*(1+Summary!$C$10))</f>
        <v>0</v>
      </c>
    </row>
    <row r="106" spans="1:4" x14ac:dyDescent="0.25">
      <c r="A106" t="s">
        <v>2</v>
      </c>
      <c r="B106">
        <v>2016</v>
      </c>
      <c r="C106" t="s">
        <v>494</v>
      </c>
      <c r="D106">
        <f>IF(VLOOKUP(C106,Capacity_PUBBDG!B:M,PUBBDG_MaxCapacity!B106-2016+2,FALSE)&lt;5.1^-5,0,VLOOKUP(C106,Capacity_PUBBDG!B:M,PUBBDG_MaxCapacity!B106-2016+2,FALSE)*(1+Summary!$C$10))</f>
        <v>0</v>
      </c>
    </row>
    <row r="107" spans="1:4" x14ac:dyDescent="0.25">
      <c r="A107" t="s">
        <v>2</v>
      </c>
      <c r="B107">
        <v>2016</v>
      </c>
      <c r="C107" t="s">
        <v>500</v>
      </c>
      <c r="D107">
        <f>IF(VLOOKUP(C107,Capacity_PUBBDG!B:M,PUBBDG_MaxCapacity!B107-2016+2,FALSE)&lt;5.1^-5,0,VLOOKUP(C107,Capacity_PUBBDG!B:M,PUBBDG_MaxCapacity!B107-2016+2,FALSE)*(1+Summary!$C$10))</f>
        <v>0</v>
      </c>
    </row>
    <row r="108" spans="1:4" x14ac:dyDescent="0.25">
      <c r="A108" t="s">
        <v>2</v>
      </c>
      <c r="B108">
        <v>2016</v>
      </c>
      <c r="C108" t="s">
        <v>506</v>
      </c>
      <c r="D108">
        <f>IF(VLOOKUP(C108,Capacity_PUBBDG!B:M,PUBBDG_MaxCapacity!B108-2016+2,FALSE)&lt;5.1^-5,0,VLOOKUP(C108,Capacity_PUBBDG!B:M,PUBBDG_MaxCapacity!B108-2016+2,FALSE)*(1+Summary!$C$10))</f>
        <v>0</v>
      </c>
    </row>
    <row r="109" spans="1:4" x14ac:dyDescent="0.25">
      <c r="A109" t="s">
        <v>2</v>
      </c>
      <c r="B109">
        <v>2016</v>
      </c>
      <c r="C109" t="s">
        <v>513</v>
      </c>
      <c r="D109">
        <f>IF(VLOOKUP(C109,Capacity_PUBBDG!B:M,PUBBDG_MaxCapacity!B109-2016+2,FALSE)&lt;5.1^-5,0,VLOOKUP(C109,Capacity_PUBBDG!B:M,PUBBDG_MaxCapacity!B109-2016+2,FALSE)*(1+Summary!$C$10))</f>
        <v>0</v>
      </c>
    </row>
    <row r="110" spans="1:4" x14ac:dyDescent="0.25">
      <c r="A110" t="s">
        <v>2</v>
      </c>
      <c r="B110">
        <v>2016</v>
      </c>
      <c r="C110" t="s">
        <v>514</v>
      </c>
      <c r="D110">
        <f>IF(VLOOKUP(C110,Capacity_PUBBDG!B:M,PUBBDG_MaxCapacity!B110-2016+2,FALSE)&lt;5.1^-5,0,VLOOKUP(C110,Capacity_PUBBDG!B:M,PUBBDG_MaxCapacity!B110-2016+2,FALSE)*(1+Summary!$C$10))</f>
        <v>9.7392245318818154E-4</v>
      </c>
    </row>
    <row r="111" spans="1:4" x14ac:dyDescent="0.25">
      <c r="A111" t="s">
        <v>2</v>
      </c>
      <c r="B111">
        <v>2016</v>
      </c>
      <c r="C111" t="s">
        <v>517</v>
      </c>
      <c r="D111">
        <f>IF(VLOOKUP(C111,Capacity_PUBBDG!B:M,PUBBDG_MaxCapacity!B111-2016+2,FALSE)&lt;5.1^-5,0,VLOOKUP(C111,Capacity_PUBBDG!B:M,PUBBDG_MaxCapacity!B111-2016+2,FALSE)*(1+Summary!$C$10))</f>
        <v>7.7072865444128094E-4</v>
      </c>
    </row>
    <row r="112" spans="1:4" x14ac:dyDescent="0.25">
      <c r="A112" t="s">
        <v>2</v>
      </c>
      <c r="B112">
        <v>2016</v>
      </c>
      <c r="C112" t="s">
        <v>521</v>
      </c>
      <c r="D112">
        <f>IF(VLOOKUP(C112,Capacity_PUBBDG!B:M,PUBBDG_MaxCapacity!B112-2016+2,FALSE)&lt;5.1^-5,0,VLOOKUP(C112,Capacity_PUBBDG!B:M,PUBBDG_MaxCapacity!B112-2016+2,FALSE)*(1+Summary!$C$10))</f>
        <v>0</v>
      </c>
    </row>
    <row r="113" spans="1:4" x14ac:dyDescent="0.25">
      <c r="A113" t="s">
        <v>2</v>
      </c>
      <c r="B113">
        <v>2016</v>
      </c>
      <c r="C113" t="s">
        <v>528</v>
      </c>
      <c r="D113">
        <f>IF(VLOOKUP(C113,Capacity_PUBBDG!B:M,PUBBDG_MaxCapacity!B113-2016+2,FALSE)&lt;5.1^-5,0,VLOOKUP(C113,Capacity_PUBBDG!B:M,PUBBDG_MaxCapacity!B113-2016+2,FALSE)*(1+Summary!$C$10))</f>
        <v>1.1351172224790538E-3</v>
      </c>
    </row>
    <row r="114" spans="1:4" x14ac:dyDescent="0.25">
      <c r="A114" t="s">
        <v>2</v>
      </c>
      <c r="B114">
        <v>2016</v>
      </c>
      <c r="C114" t="s">
        <v>531</v>
      </c>
      <c r="D114">
        <f>IF(VLOOKUP(C114,Capacity_PUBBDG!B:M,PUBBDG_MaxCapacity!B114-2016+2,FALSE)&lt;5.1^-5,0,VLOOKUP(C114,Capacity_PUBBDG!B:M,PUBBDG_MaxCapacity!B114-2016+2,FALSE)*(1+Summary!$C$10))</f>
        <v>0</v>
      </c>
    </row>
    <row r="115" spans="1:4" x14ac:dyDescent="0.25">
      <c r="A115" t="s">
        <v>2</v>
      </c>
      <c r="B115">
        <v>2016</v>
      </c>
      <c r="C115" t="s">
        <v>534</v>
      </c>
      <c r="D115">
        <f>IF(VLOOKUP(C115,Capacity_PUBBDG!B:M,PUBBDG_MaxCapacity!B115-2016+2,FALSE)&lt;5.1^-5,0,VLOOKUP(C115,Capacity_PUBBDG!B:M,PUBBDG_MaxCapacity!B115-2016+2,FALSE)*(1+Summary!$C$10))</f>
        <v>0</v>
      </c>
    </row>
    <row r="116" spans="1:4" x14ac:dyDescent="0.25">
      <c r="A116" t="s">
        <v>2</v>
      </c>
      <c r="B116">
        <v>2016</v>
      </c>
      <c r="C116" t="s">
        <v>539</v>
      </c>
      <c r="D116">
        <f>IF(VLOOKUP(C116,Capacity_PUBBDG!B:M,PUBBDG_MaxCapacity!B116-2016+2,FALSE)&lt;5.1^-5,0,VLOOKUP(C116,Capacity_PUBBDG!B:M,PUBBDG_MaxCapacity!B116-2016+2,FALSE)*(1+Summary!$C$10))</f>
        <v>1.2531351099184704E-3</v>
      </c>
    </row>
    <row r="117" spans="1:4" x14ac:dyDescent="0.25">
      <c r="A117" t="s">
        <v>2</v>
      </c>
      <c r="B117">
        <v>2016</v>
      </c>
      <c r="C117" t="s">
        <v>1059</v>
      </c>
      <c r="D117">
        <f>IF(VLOOKUP(C117,Capacity_PUBBDG!B:M,PUBBDG_MaxCapacity!B117-2016+2,FALSE)&lt;5.1^-5,0,VLOOKUP(C117,Capacity_PUBBDG!B:M,PUBBDG_MaxCapacity!B117-2016+2,FALSE)*(1+Summary!$C$10))</f>
        <v>2.9583274736653911</v>
      </c>
    </row>
    <row r="118" spans="1:4" x14ac:dyDescent="0.25">
      <c r="A118" t="s">
        <v>2</v>
      </c>
      <c r="B118">
        <v>2016</v>
      </c>
      <c r="C118" t="s">
        <v>552</v>
      </c>
      <c r="D118">
        <f>IF(VLOOKUP(C118,Capacity_PUBBDG!B:M,PUBBDG_MaxCapacity!B118-2016+2,FALSE)&lt;5.1^-5,0,VLOOKUP(C118,Capacity_PUBBDG!B:M,PUBBDG_MaxCapacity!B118-2016+2,FALSE)*(1+Summary!$C$10))</f>
        <v>9.8085182306088489E-4</v>
      </c>
    </row>
    <row r="119" spans="1:4" x14ac:dyDescent="0.25">
      <c r="A119" t="s">
        <v>2</v>
      </c>
      <c r="B119">
        <v>2016</v>
      </c>
      <c r="C119" t="s">
        <v>559</v>
      </c>
      <c r="D119">
        <f>IF(VLOOKUP(C119,Capacity_PUBBDG!B:M,PUBBDG_MaxCapacity!B119-2016+2,FALSE)&lt;5.1^-5,0,VLOOKUP(C119,Capacity_PUBBDG!B:M,PUBBDG_MaxCapacity!B119-2016+2,FALSE)*(1+Summary!$C$10))</f>
        <v>0</v>
      </c>
    </row>
    <row r="120" spans="1:4" x14ac:dyDescent="0.25">
      <c r="A120" t="s">
        <v>2</v>
      </c>
      <c r="B120">
        <v>2016</v>
      </c>
      <c r="C120" t="s">
        <v>565</v>
      </c>
      <c r="D120">
        <f>IF(VLOOKUP(C120,Capacity_PUBBDG!B:M,PUBBDG_MaxCapacity!B120-2016+2,FALSE)&lt;5.1^-5,0,VLOOKUP(C120,Capacity_PUBBDG!B:M,PUBBDG_MaxCapacity!B120-2016+2,FALSE)*(1+Summary!$C$10))</f>
        <v>9.0647517291767238E-4</v>
      </c>
    </row>
    <row r="121" spans="1:4" x14ac:dyDescent="0.25">
      <c r="A121" t="s">
        <v>2</v>
      </c>
      <c r="B121">
        <v>2016</v>
      </c>
      <c r="C121" t="s">
        <v>573</v>
      </c>
      <c r="D121">
        <f>IF(VLOOKUP(C121,Capacity_PUBBDG!B:M,PUBBDG_MaxCapacity!B121-2016+2,FALSE)&lt;5.1^-5,0,VLOOKUP(C121,Capacity_PUBBDG!B:M,PUBBDG_MaxCapacity!B121-2016+2,FALSE)*(1+Summary!$C$10))</f>
        <v>0.53833950836286881</v>
      </c>
    </row>
    <row r="122" spans="1:4" x14ac:dyDescent="0.25">
      <c r="A122" t="s">
        <v>2</v>
      </c>
      <c r="B122">
        <v>2016</v>
      </c>
      <c r="C122" t="s">
        <v>575</v>
      </c>
      <c r="D122">
        <f>IF(VLOOKUP(C122,Capacity_PUBBDG!B:M,PUBBDG_MaxCapacity!B122-2016+2,FALSE)&lt;5.1^-5,0,VLOOKUP(C122,Capacity_PUBBDG!B:M,PUBBDG_MaxCapacity!B122-2016+2,FALSE)*(1+Summary!$C$10))</f>
        <v>0</v>
      </c>
    </row>
    <row r="123" spans="1:4" x14ac:dyDescent="0.25">
      <c r="A123" t="s">
        <v>2</v>
      </c>
      <c r="B123">
        <v>2016</v>
      </c>
      <c r="C123" t="s">
        <v>577</v>
      </c>
      <c r="D123">
        <f>IF(VLOOKUP(C123,Capacity_PUBBDG!B:M,PUBBDG_MaxCapacity!B123-2016+2,FALSE)&lt;5.1^-5,0,VLOOKUP(C123,Capacity_PUBBDG!B:M,PUBBDG_MaxCapacity!B123-2016+2,FALSE)*(1+Summary!$C$10))</f>
        <v>0</v>
      </c>
    </row>
    <row r="124" spans="1:4" x14ac:dyDescent="0.25">
      <c r="A124" t="s">
        <v>2</v>
      </c>
      <c r="B124">
        <v>2016</v>
      </c>
      <c r="C124" t="s">
        <v>580</v>
      </c>
      <c r="D124">
        <f>IF(VLOOKUP(C124,Capacity_PUBBDG!B:M,PUBBDG_MaxCapacity!B124-2016+2,FALSE)&lt;5.1^-5,0,VLOOKUP(C124,Capacity_PUBBDG!B:M,PUBBDG_MaxCapacity!B124-2016+2,FALSE)*(1+Summary!$C$10))</f>
        <v>0</v>
      </c>
    </row>
    <row r="125" spans="1:4" x14ac:dyDescent="0.25">
      <c r="A125" t="s">
        <v>2</v>
      </c>
      <c r="B125">
        <v>2016</v>
      </c>
      <c r="C125" t="s">
        <v>586</v>
      </c>
      <c r="D125">
        <f>IF(VLOOKUP(C125,Capacity_PUBBDG!B:M,PUBBDG_MaxCapacity!B125-2016+2,FALSE)&lt;5.1^-5,0,VLOOKUP(C125,Capacity_PUBBDG!B:M,PUBBDG_MaxCapacity!B125-2016+2,FALSE)*(1+Summary!$C$10))</f>
        <v>0</v>
      </c>
    </row>
    <row r="126" spans="1:4" x14ac:dyDescent="0.25">
      <c r="A126" t="s">
        <v>2</v>
      </c>
      <c r="B126">
        <v>2016</v>
      </c>
      <c r="C126" t="s">
        <v>588</v>
      </c>
      <c r="D126">
        <f>IF(VLOOKUP(C126,Capacity_PUBBDG!B:M,PUBBDG_MaxCapacity!B126-2016+2,FALSE)&lt;5.1^-5,0,VLOOKUP(C126,Capacity_PUBBDG!B:M,PUBBDG_MaxCapacity!B126-2016+2,FALSE)*(1+Summary!$C$10))</f>
        <v>0</v>
      </c>
    </row>
    <row r="127" spans="1:4" x14ac:dyDescent="0.25">
      <c r="A127" t="s">
        <v>2</v>
      </c>
      <c r="B127">
        <v>2016</v>
      </c>
      <c r="C127" t="s">
        <v>590</v>
      </c>
      <c r="D127">
        <f>IF(VLOOKUP(C127,Capacity_PUBBDG!B:M,PUBBDG_MaxCapacity!B127-2016+2,FALSE)&lt;5.1^-5,0,VLOOKUP(C127,Capacity_PUBBDG!B:M,PUBBDG_MaxCapacity!B127-2016+2,FALSE)*(1+Summary!$C$10))</f>
        <v>0</v>
      </c>
    </row>
    <row r="128" spans="1:4" x14ac:dyDescent="0.25">
      <c r="A128" t="s">
        <v>2</v>
      </c>
      <c r="B128">
        <v>2016</v>
      </c>
      <c r="C128" t="s">
        <v>593</v>
      </c>
      <c r="D128">
        <f>IF(VLOOKUP(C128,Capacity_PUBBDG!B:M,PUBBDG_MaxCapacity!B128-2016+2,FALSE)&lt;5.1^-5,0,VLOOKUP(C128,Capacity_PUBBDG!B:M,PUBBDG_MaxCapacity!B128-2016+2,FALSE)*(1+Summary!$C$10))</f>
        <v>0</v>
      </c>
    </row>
    <row r="129" spans="1:4" x14ac:dyDescent="0.25">
      <c r="A129" t="s">
        <v>2</v>
      </c>
      <c r="B129">
        <v>2016</v>
      </c>
      <c r="C129" t="s">
        <v>1060</v>
      </c>
      <c r="D129">
        <f>IF(VLOOKUP(C129,Capacity_PUBBDG!B:M,PUBBDG_MaxCapacity!B129-2016+2,FALSE)&lt;5.1^-5,0,VLOOKUP(C129,Capacity_PUBBDG!B:M,PUBBDG_MaxCapacity!B129-2016+2,FALSE)*(1+Summary!$C$10))</f>
        <v>0</v>
      </c>
    </row>
    <row r="130" spans="1:4" x14ac:dyDescent="0.25">
      <c r="A130" t="s">
        <v>2</v>
      </c>
      <c r="B130">
        <v>2016</v>
      </c>
      <c r="C130" t="s">
        <v>604</v>
      </c>
      <c r="D130">
        <f>IF(VLOOKUP(C130,Capacity_PUBBDG!B:M,PUBBDG_MaxCapacity!B130-2016+2,FALSE)&lt;5.1^-5,0,VLOOKUP(C130,Capacity_PUBBDG!B:M,PUBBDG_MaxCapacity!B130-2016+2,FALSE)*(1+Summary!$C$10))</f>
        <v>0</v>
      </c>
    </row>
    <row r="131" spans="1:4" x14ac:dyDescent="0.25">
      <c r="A131" t="s">
        <v>2</v>
      </c>
      <c r="B131">
        <v>2016</v>
      </c>
      <c r="C131" t="s">
        <v>610</v>
      </c>
      <c r="D131">
        <f>IF(VLOOKUP(C131,Capacity_PUBBDG!B:M,PUBBDG_MaxCapacity!B131-2016+2,FALSE)&lt;5.1^-5,0,VLOOKUP(C131,Capacity_PUBBDG!B:M,PUBBDG_MaxCapacity!B131-2016+2,FALSE)*(1+Summary!$C$10))</f>
        <v>0</v>
      </c>
    </row>
    <row r="132" spans="1:4" x14ac:dyDescent="0.25">
      <c r="A132" t="s">
        <v>2</v>
      </c>
      <c r="B132">
        <v>2016</v>
      </c>
      <c r="C132" t="s">
        <v>616</v>
      </c>
      <c r="D132">
        <f>IF(VLOOKUP(C132,Capacity_PUBBDG!B:M,PUBBDG_MaxCapacity!B132-2016+2,FALSE)&lt;5.1^-5,0,VLOOKUP(C132,Capacity_PUBBDG!B:M,PUBBDG_MaxCapacity!B132-2016+2,FALSE)*(1+Summary!$C$10))</f>
        <v>0</v>
      </c>
    </row>
    <row r="133" spans="1:4" x14ac:dyDescent="0.25">
      <c r="A133" t="s">
        <v>2</v>
      </c>
      <c r="B133">
        <v>2016</v>
      </c>
      <c r="C133" t="s">
        <v>623</v>
      </c>
      <c r="D133">
        <f>IF(VLOOKUP(C133,Capacity_PUBBDG!B:M,PUBBDG_MaxCapacity!B133-2016+2,FALSE)&lt;5.1^-5,0,VLOOKUP(C133,Capacity_PUBBDG!B:M,PUBBDG_MaxCapacity!B133-2016+2,FALSE)*(1+Summary!$C$10))</f>
        <v>0</v>
      </c>
    </row>
    <row r="134" spans="1:4" x14ac:dyDescent="0.25">
      <c r="A134" t="s">
        <v>2</v>
      </c>
      <c r="B134">
        <v>2016</v>
      </c>
      <c r="C134" t="s">
        <v>624</v>
      </c>
      <c r="D134">
        <f>IF(VLOOKUP(C134,Capacity_PUBBDG!B:M,PUBBDG_MaxCapacity!B134-2016+2,FALSE)&lt;5.1^-5,0,VLOOKUP(C134,Capacity_PUBBDG!B:M,PUBBDG_MaxCapacity!B134-2016+2,FALSE)*(1+Summary!$C$10))</f>
        <v>9.5425852826019962E-4</v>
      </c>
    </row>
    <row r="135" spans="1:4" x14ac:dyDescent="0.25">
      <c r="A135" t="s">
        <v>2</v>
      </c>
      <c r="B135">
        <v>2016</v>
      </c>
      <c r="C135" t="s">
        <v>627</v>
      </c>
      <c r="D135">
        <f>IF(VLOOKUP(C135,Capacity_PUBBDG!B:M,PUBBDG_MaxCapacity!B135-2016+2,FALSE)&lt;5.1^-5,0,VLOOKUP(C135,Capacity_PUBBDG!B:M,PUBBDG_MaxCapacity!B135-2016+2,FALSE)*(1+Summary!$C$10))</f>
        <v>8.3593506653793304E-4</v>
      </c>
    </row>
    <row r="136" spans="1:4" x14ac:dyDescent="0.25">
      <c r="A136" t="s">
        <v>2</v>
      </c>
      <c r="B136">
        <v>2016</v>
      </c>
      <c r="C136" t="s">
        <v>631</v>
      </c>
      <c r="D136">
        <f>IF(VLOOKUP(C136,Capacity_PUBBDG!B:M,PUBBDG_MaxCapacity!B136-2016+2,FALSE)&lt;5.1^-5,0,VLOOKUP(C136,Capacity_PUBBDG!B:M,PUBBDG_MaxCapacity!B136-2016+2,FALSE)*(1+Summary!$C$10))</f>
        <v>0</v>
      </c>
    </row>
    <row r="137" spans="1:4" x14ac:dyDescent="0.25">
      <c r="A137" t="s">
        <v>2</v>
      </c>
      <c r="B137">
        <v>2016</v>
      </c>
      <c r="C137" t="s">
        <v>638</v>
      </c>
      <c r="D137">
        <f>IF(VLOOKUP(C137,Capacity_PUBBDG!B:M,PUBBDG_MaxCapacity!B137-2016+2,FALSE)&lt;5.1^-5,0,VLOOKUP(C137,Capacity_PUBBDG!B:M,PUBBDG_MaxCapacity!B137-2016+2,FALSE)*(1+Summary!$C$10))</f>
        <v>1.1530396025457438E-3</v>
      </c>
    </row>
    <row r="138" spans="1:4" x14ac:dyDescent="0.25">
      <c r="A138" t="s">
        <v>2</v>
      </c>
      <c r="B138">
        <v>2016</v>
      </c>
      <c r="C138" t="s">
        <v>641</v>
      </c>
      <c r="D138">
        <f>IF(VLOOKUP(C138,Capacity_PUBBDG!B:M,PUBBDG_MaxCapacity!B138-2016+2,FALSE)&lt;5.1^-5,0,VLOOKUP(C138,Capacity_PUBBDG!B:M,PUBBDG_MaxCapacity!B138-2016+2,FALSE)*(1+Summary!$C$10))</f>
        <v>0</v>
      </c>
    </row>
    <row r="139" spans="1:4" x14ac:dyDescent="0.25">
      <c r="A139" t="s">
        <v>2</v>
      </c>
      <c r="B139">
        <v>2016</v>
      </c>
      <c r="C139" t="s">
        <v>644</v>
      </c>
      <c r="D139">
        <f>IF(VLOOKUP(C139,Capacity_PUBBDG!B:M,PUBBDG_MaxCapacity!B139-2016+2,FALSE)&lt;5.1^-5,0,VLOOKUP(C139,Capacity_PUBBDG!B:M,PUBBDG_MaxCapacity!B139-2016+2,FALSE)*(1+Summary!$C$10))</f>
        <v>0</v>
      </c>
    </row>
    <row r="140" spans="1:4" x14ac:dyDescent="0.25">
      <c r="A140" t="s">
        <v>2</v>
      </c>
      <c r="B140">
        <v>2016</v>
      </c>
      <c r="C140" t="s">
        <v>649</v>
      </c>
      <c r="D140">
        <f>IF(VLOOKUP(C140,Capacity_PUBBDG!B:M,PUBBDG_MaxCapacity!B140-2016+2,FALSE)&lt;5.1^-5,0,VLOOKUP(C140,Capacity_PUBBDG!B:M,PUBBDG_MaxCapacity!B140-2016+2,FALSE)*(1+Summary!$C$10))</f>
        <v>1.2172175496338469E-3</v>
      </c>
    </row>
    <row r="141" spans="1:4" x14ac:dyDescent="0.25">
      <c r="A141" t="s">
        <v>2</v>
      </c>
      <c r="B141">
        <v>2016</v>
      </c>
      <c r="C141" t="s">
        <v>1061</v>
      </c>
      <c r="D141">
        <f>IF(VLOOKUP(C141,Capacity_PUBBDG!B:M,PUBBDG_MaxCapacity!B141-2016+2,FALSE)&lt;5.1^-5,0,VLOOKUP(C141,Capacity_PUBBDG!B:M,PUBBDG_MaxCapacity!B141-2016+2,FALSE)*(1+Summary!$C$10))</f>
        <v>1.2159367731226809</v>
      </c>
    </row>
    <row r="142" spans="1:4" x14ac:dyDescent="0.25">
      <c r="A142" t="s">
        <v>2</v>
      </c>
      <c r="B142">
        <v>2016</v>
      </c>
      <c r="C142" t="s">
        <v>662</v>
      </c>
      <c r="D142">
        <f>IF(VLOOKUP(C142,Capacity_PUBBDG!B:M,PUBBDG_MaxCapacity!B142-2016+2,FALSE)&lt;5.1^-5,0,VLOOKUP(C142,Capacity_PUBBDG!B:M,PUBBDG_MaxCapacity!B142-2016+2,FALSE)*(1+Summary!$C$10))</f>
        <v>1.0234005874837002E-3</v>
      </c>
    </row>
    <row r="143" spans="1:4" x14ac:dyDescent="0.25">
      <c r="A143" t="s">
        <v>2</v>
      </c>
      <c r="B143">
        <v>2016</v>
      </c>
      <c r="C143" t="s">
        <v>669</v>
      </c>
      <c r="D143">
        <f>IF(VLOOKUP(C143,Capacity_PUBBDG!B:M,PUBBDG_MaxCapacity!B143-2016+2,FALSE)&lt;5.1^-5,0,VLOOKUP(C143,Capacity_PUBBDG!B:M,PUBBDG_MaxCapacity!B143-2016+2,FALSE)*(1+Summary!$C$10))</f>
        <v>0</v>
      </c>
    </row>
    <row r="144" spans="1:4" x14ac:dyDescent="0.25">
      <c r="A144" t="s">
        <v>2</v>
      </c>
      <c r="B144">
        <v>2016</v>
      </c>
      <c r="C144" t="s">
        <v>675</v>
      </c>
      <c r="D144">
        <f>IF(VLOOKUP(C144,Capacity_PUBBDG!B:M,PUBBDG_MaxCapacity!B144-2016+2,FALSE)&lt;5.1^-5,0,VLOOKUP(C144,Capacity_PUBBDG!B:M,PUBBDG_MaxCapacity!B144-2016+2,FALSE)*(1+Summary!$C$10))</f>
        <v>9.7237079587137777E-4</v>
      </c>
    </row>
    <row r="145" spans="1:4" x14ac:dyDescent="0.25">
      <c r="A145" t="s">
        <v>2</v>
      </c>
      <c r="B145">
        <v>2016</v>
      </c>
      <c r="C145" t="s">
        <v>683</v>
      </c>
      <c r="D145">
        <f>IF(VLOOKUP(C145,Capacity_PUBBDG!B:M,PUBBDG_MaxCapacity!B145-2016+2,FALSE)&lt;5.1^-5,0,VLOOKUP(C145,Capacity_PUBBDG!B:M,PUBBDG_MaxCapacity!B145-2016+2,FALSE)*(1+Summary!$C$10))</f>
        <v>0.19623273746461403</v>
      </c>
    </row>
    <row r="146" spans="1:4" x14ac:dyDescent="0.25">
      <c r="A146" t="s">
        <v>2</v>
      </c>
      <c r="B146">
        <v>2016</v>
      </c>
      <c r="C146" t="s">
        <v>782</v>
      </c>
      <c r="D146">
        <f>IF(VLOOKUP(C146,Capacity_PUBBDG!B:M,PUBBDG_MaxCapacity!B146-2016+2,FALSE)&lt;5.1^-5,0,VLOOKUP(C146,Capacity_PUBBDG!B:M,PUBBDG_MaxCapacity!B146-2016+2,FALSE)*(1+Summary!$C$10))</f>
        <v>0</v>
      </c>
    </row>
    <row r="147" spans="1:4" x14ac:dyDescent="0.25">
      <c r="A147" t="s">
        <v>2</v>
      </c>
      <c r="B147">
        <v>2016</v>
      </c>
      <c r="C147" t="s">
        <v>785</v>
      </c>
      <c r="D147">
        <f>IF(VLOOKUP(C147,Capacity_PUBBDG!B:M,PUBBDG_MaxCapacity!B147-2016+2,FALSE)&lt;5.1^-5,0,VLOOKUP(C147,Capacity_PUBBDG!B:M,PUBBDG_MaxCapacity!B147-2016+2,FALSE)*(1+Summary!$C$10))</f>
        <v>0</v>
      </c>
    </row>
    <row r="148" spans="1:4" x14ac:dyDescent="0.25">
      <c r="A148" t="s">
        <v>2</v>
      </c>
      <c r="B148">
        <v>2016</v>
      </c>
      <c r="C148" t="s">
        <v>787</v>
      </c>
      <c r="D148">
        <f>IF(VLOOKUP(C148,Capacity_PUBBDG!B:M,PUBBDG_MaxCapacity!B148-2016+2,FALSE)&lt;5.1^-5,0,VLOOKUP(C148,Capacity_PUBBDG!B:M,PUBBDG_MaxCapacity!B148-2016+2,FALSE)*(1+Summary!$C$10))</f>
        <v>0</v>
      </c>
    </row>
    <row r="149" spans="1:4" x14ac:dyDescent="0.25">
      <c r="A149" t="s">
        <v>2</v>
      </c>
      <c r="B149">
        <v>2016</v>
      </c>
      <c r="C149" t="s">
        <v>790</v>
      </c>
      <c r="D149">
        <f>IF(VLOOKUP(C149,Capacity_PUBBDG!B:M,PUBBDG_MaxCapacity!B149-2016+2,FALSE)&lt;5.1^-5,0,VLOOKUP(C149,Capacity_PUBBDG!B:M,PUBBDG_MaxCapacity!B149-2016+2,FALSE)*(1+Summary!$C$10))</f>
        <v>0.40600933904896314</v>
      </c>
    </row>
    <row r="150" spans="1:4" x14ac:dyDescent="0.25">
      <c r="A150" t="s">
        <v>2</v>
      </c>
      <c r="B150">
        <v>2016</v>
      </c>
      <c r="C150" t="s">
        <v>792</v>
      </c>
      <c r="D150">
        <f>IF(VLOOKUP(C150,Capacity_PUBBDG!B:M,PUBBDG_MaxCapacity!B150-2016+2,FALSE)&lt;5.1^-5,0,VLOOKUP(C150,Capacity_PUBBDG!B:M,PUBBDG_MaxCapacity!B150-2016+2,FALSE)*(1+Summary!$C$10))</f>
        <v>0</v>
      </c>
    </row>
    <row r="151" spans="1:4" x14ac:dyDescent="0.25">
      <c r="A151" t="s">
        <v>2</v>
      </c>
      <c r="B151">
        <v>2016</v>
      </c>
      <c r="C151" t="s">
        <v>795</v>
      </c>
      <c r="D151">
        <f>IF(VLOOKUP(C151,Capacity_PUBBDG!B:M,PUBBDG_MaxCapacity!B151-2016+2,FALSE)&lt;5.1^-5,0,VLOOKUP(C151,Capacity_PUBBDG!B:M,PUBBDG_MaxCapacity!B151-2016+2,FALSE)*(1+Summary!$C$10))</f>
        <v>0</v>
      </c>
    </row>
    <row r="152" spans="1:4" x14ac:dyDescent="0.25">
      <c r="A152" t="s">
        <v>2</v>
      </c>
      <c r="B152">
        <v>2016</v>
      </c>
      <c r="C152" t="s">
        <v>797</v>
      </c>
      <c r="D152">
        <f>IF(VLOOKUP(C152,Capacity_PUBBDG!B:M,PUBBDG_MaxCapacity!B152-2016+2,FALSE)&lt;5.1^-5,0,VLOOKUP(C152,Capacity_PUBBDG!B:M,PUBBDG_MaxCapacity!B152-2016+2,FALSE)*(1+Summary!$C$10))</f>
        <v>0</v>
      </c>
    </row>
    <row r="153" spans="1:4" x14ac:dyDescent="0.25">
      <c r="A153" t="s">
        <v>2</v>
      </c>
      <c r="B153">
        <v>2016</v>
      </c>
      <c r="C153" t="s">
        <v>800</v>
      </c>
      <c r="D153">
        <f>IF(VLOOKUP(C153,Capacity_PUBBDG!B:M,PUBBDG_MaxCapacity!B153-2016+2,FALSE)&lt;5.1^-5,0,VLOOKUP(C153,Capacity_PUBBDG!B:M,PUBBDG_MaxCapacity!B153-2016+2,FALSE)*(1+Summary!$C$10))</f>
        <v>2.8938622825518887E-2</v>
      </c>
    </row>
    <row r="154" spans="1:4" x14ac:dyDescent="0.25">
      <c r="A154" t="s">
        <v>2</v>
      </c>
      <c r="B154">
        <v>2016</v>
      </c>
      <c r="C154" t="s">
        <v>802</v>
      </c>
      <c r="D154">
        <f>IF(VLOOKUP(C154,Capacity_PUBBDG!B:M,PUBBDG_MaxCapacity!B154-2016+2,FALSE)&lt;5.1^-5,0,VLOOKUP(C154,Capacity_PUBBDG!B:M,PUBBDG_MaxCapacity!B154-2016+2,FALSE)*(1+Summary!$C$10))</f>
        <v>0</v>
      </c>
    </row>
    <row r="155" spans="1:4" x14ac:dyDescent="0.25">
      <c r="A155" t="s">
        <v>2</v>
      </c>
      <c r="B155">
        <v>2016</v>
      </c>
      <c r="C155" t="s">
        <v>805</v>
      </c>
      <c r="D155">
        <f>IF(VLOOKUP(C155,Capacity_PUBBDG!B:M,PUBBDG_MaxCapacity!B155-2016+2,FALSE)&lt;5.1^-5,0,VLOOKUP(C155,Capacity_PUBBDG!B:M,PUBBDG_MaxCapacity!B155-2016+2,FALSE)*(1+Summary!$C$10))</f>
        <v>0</v>
      </c>
    </row>
    <row r="156" spans="1:4" x14ac:dyDescent="0.25">
      <c r="A156" t="s">
        <v>2</v>
      </c>
      <c r="B156">
        <v>2016</v>
      </c>
      <c r="C156" t="s">
        <v>807</v>
      </c>
      <c r="D156">
        <f>IF(VLOOKUP(C156,Capacity_PUBBDG!B:M,PUBBDG_MaxCapacity!B156-2016+2,FALSE)&lt;5.1^-5,0,VLOOKUP(C156,Capacity_PUBBDG!B:M,PUBBDG_MaxCapacity!B156-2016+2,FALSE)*(1+Summary!$C$10))</f>
        <v>0</v>
      </c>
    </row>
    <row r="157" spans="1:4" x14ac:dyDescent="0.25">
      <c r="A157" t="s">
        <v>2</v>
      </c>
      <c r="B157">
        <v>2016</v>
      </c>
      <c r="C157" t="s">
        <v>810</v>
      </c>
      <c r="D157">
        <f>IF(VLOOKUP(C157,Capacity_PUBBDG!B:M,PUBBDG_MaxCapacity!B157-2016+2,FALSE)&lt;5.1^-5,0,VLOOKUP(C157,Capacity_PUBBDG!B:M,PUBBDG_MaxCapacity!B157-2016+2,FALSE)*(1+Summary!$C$10))</f>
        <v>0.61291907924914713</v>
      </c>
    </row>
    <row r="158" spans="1:4" x14ac:dyDescent="0.25">
      <c r="A158" t="s">
        <v>2</v>
      </c>
      <c r="B158">
        <v>2016</v>
      </c>
      <c r="C158" t="s">
        <v>812</v>
      </c>
      <c r="D158">
        <f>IF(VLOOKUP(C158,Capacity_PUBBDG!B:M,PUBBDG_MaxCapacity!B158-2016+2,FALSE)&lt;5.1^-5,0,VLOOKUP(C158,Capacity_PUBBDG!B:M,PUBBDG_MaxCapacity!B158-2016+2,FALSE)*(1+Summary!$C$10))</f>
        <v>0</v>
      </c>
    </row>
    <row r="159" spans="1:4" x14ac:dyDescent="0.25">
      <c r="A159" t="s">
        <v>2</v>
      </c>
      <c r="B159">
        <v>2016</v>
      </c>
      <c r="C159" t="s">
        <v>815</v>
      </c>
      <c r="D159">
        <f>IF(VLOOKUP(C159,Capacity_PUBBDG!B:M,PUBBDG_MaxCapacity!B159-2016+2,FALSE)&lt;5.1^-5,0,VLOOKUP(C159,Capacity_PUBBDG!B:M,PUBBDG_MaxCapacity!B159-2016+2,FALSE)*(1+Summary!$C$10))</f>
        <v>0</v>
      </c>
    </row>
    <row r="160" spans="1:4" x14ac:dyDescent="0.25">
      <c r="A160" t="s">
        <v>2</v>
      </c>
      <c r="B160">
        <v>2016</v>
      </c>
      <c r="C160" t="s">
        <v>817</v>
      </c>
      <c r="D160">
        <f>IF(VLOOKUP(C160,Capacity_PUBBDG!B:M,PUBBDG_MaxCapacity!B160-2016+2,FALSE)&lt;5.1^-5,0,VLOOKUP(C160,Capacity_PUBBDG!B:M,PUBBDG_MaxCapacity!B160-2016+2,FALSE)*(1+Summary!$C$10))</f>
        <v>0</v>
      </c>
    </row>
    <row r="161" spans="1:4" x14ac:dyDescent="0.25">
      <c r="A161" t="s">
        <v>2</v>
      </c>
      <c r="B161">
        <v>2016</v>
      </c>
      <c r="C161" t="s">
        <v>820</v>
      </c>
      <c r="D161">
        <f>IF(VLOOKUP(C161,Capacity_PUBBDG!B:M,PUBBDG_MaxCapacity!B161-2016+2,FALSE)&lt;5.1^-5,0,VLOOKUP(C161,Capacity_PUBBDG!B:M,PUBBDG_MaxCapacity!B161-2016+2,FALSE)*(1+Summary!$C$10))</f>
        <v>0.13861200801890952</v>
      </c>
    </row>
    <row r="162" spans="1:4" x14ac:dyDescent="0.25">
      <c r="A162" t="s">
        <v>2</v>
      </c>
      <c r="B162">
        <v>2016</v>
      </c>
      <c r="C162" t="s">
        <v>845</v>
      </c>
      <c r="D162">
        <f>IF(VLOOKUP(C162,Capacity_PUBBDG!B:M,PUBBDG_MaxCapacity!B162-2016+2,FALSE)&lt;5.1^-5,0,VLOOKUP(C162,Capacity_PUBBDG!B:M,PUBBDG_MaxCapacity!B162-2016+2,FALSE)*(1+Summary!$C$10))</f>
        <v>0</v>
      </c>
    </row>
    <row r="163" spans="1:4" x14ac:dyDescent="0.25">
      <c r="A163" t="s">
        <v>2</v>
      </c>
      <c r="B163">
        <v>2016</v>
      </c>
      <c r="C163" t="s">
        <v>848</v>
      </c>
      <c r="D163">
        <f>IF(VLOOKUP(C163,Capacity_PUBBDG!B:M,PUBBDG_MaxCapacity!B163-2016+2,FALSE)&lt;5.1^-5,0,VLOOKUP(C163,Capacity_PUBBDG!B:M,PUBBDG_MaxCapacity!B163-2016+2,FALSE)*(1+Summary!$C$10))</f>
        <v>0</v>
      </c>
    </row>
    <row r="164" spans="1:4" x14ac:dyDescent="0.25">
      <c r="A164" t="s">
        <v>2</v>
      </c>
      <c r="B164">
        <v>2016</v>
      </c>
      <c r="C164" t="s">
        <v>849</v>
      </c>
      <c r="D164">
        <f>IF(VLOOKUP(C164,Capacity_PUBBDG!B:M,PUBBDG_MaxCapacity!B164-2016+2,FALSE)&lt;5.1^-5,0,VLOOKUP(C164,Capacity_PUBBDG!B:M,PUBBDG_MaxCapacity!B164-2016+2,FALSE)*(1+Summary!$C$10))</f>
        <v>0</v>
      </c>
    </row>
    <row r="165" spans="1:4" x14ac:dyDescent="0.25">
      <c r="A165" t="s">
        <v>2</v>
      </c>
      <c r="B165">
        <v>2016</v>
      </c>
      <c r="C165" t="s">
        <v>852</v>
      </c>
      <c r="D165">
        <f>IF(VLOOKUP(C165,Capacity_PUBBDG!B:M,PUBBDG_MaxCapacity!B165-2016+2,FALSE)&lt;5.1^-5,0,VLOOKUP(C165,Capacity_PUBBDG!B:M,PUBBDG_MaxCapacity!B165-2016+2,FALSE)*(1+Summary!$C$10))</f>
        <v>0.40615446064106375</v>
      </c>
    </row>
    <row r="166" spans="1:4" x14ac:dyDescent="0.25">
      <c r="A166" t="s">
        <v>2</v>
      </c>
      <c r="B166">
        <v>2016</v>
      </c>
      <c r="C166" t="s">
        <v>853</v>
      </c>
      <c r="D166">
        <f>IF(VLOOKUP(C166,Capacity_PUBBDG!B:M,PUBBDG_MaxCapacity!B166-2016+2,FALSE)&lt;5.1^-5,0,VLOOKUP(C166,Capacity_PUBBDG!B:M,PUBBDG_MaxCapacity!B166-2016+2,FALSE)*(1+Summary!$C$10))</f>
        <v>0</v>
      </c>
    </row>
    <row r="167" spans="1:4" x14ac:dyDescent="0.25">
      <c r="A167" t="s">
        <v>2</v>
      </c>
      <c r="B167">
        <v>2016</v>
      </c>
      <c r="C167" t="s">
        <v>856</v>
      </c>
      <c r="D167">
        <f>IF(VLOOKUP(C167,Capacity_PUBBDG!B:M,PUBBDG_MaxCapacity!B167-2016+2,FALSE)&lt;5.1^-5,0,VLOOKUP(C167,Capacity_PUBBDG!B:M,PUBBDG_MaxCapacity!B167-2016+2,FALSE)*(1+Summary!$C$10))</f>
        <v>0</v>
      </c>
    </row>
    <row r="168" spans="1:4" x14ac:dyDescent="0.25">
      <c r="A168" t="s">
        <v>2</v>
      </c>
      <c r="B168">
        <v>2016</v>
      </c>
      <c r="C168" t="s">
        <v>857</v>
      </c>
      <c r="D168">
        <f>IF(VLOOKUP(C168,Capacity_PUBBDG!B:M,PUBBDG_MaxCapacity!B168-2016+2,FALSE)&lt;5.1^-5,0,VLOOKUP(C168,Capacity_PUBBDG!B:M,PUBBDG_MaxCapacity!B168-2016+2,FALSE)*(1+Summary!$C$10))</f>
        <v>0</v>
      </c>
    </row>
    <row r="169" spans="1:4" x14ac:dyDescent="0.25">
      <c r="A169" t="s">
        <v>2</v>
      </c>
      <c r="B169">
        <v>2016</v>
      </c>
      <c r="C169" t="s">
        <v>860</v>
      </c>
      <c r="D169">
        <f>IF(VLOOKUP(C169,Capacity_PUBBDG!B:M,PUBBDG_MaxCapacity!B169-2016+2,FALSE)&lt;5.1^-5,0,VLOOKUP(C169,Capacity_PUBBDG!B:M,PUBBDG_MaxCapacity!B169-2016+2,FALSE)*(1+Summary!$C$10))</f>
        <v>2.8939720969850702E-2</v>
      </c>
    </row>
    <row r="170" spans="1:4" x14ac:dyDescent="0.25">
      <c r="A170" t="s">
        <v>2</v>
      </c>
      <c r="B170">
        <v>2016</v>
      </c>
      <c r="C170" t="s">
        <v>861</v>
      </c>
      <c r="D170">
        <f>IF(VLOOKUP(C170,Capacity_PUBBDG!B:M,PUBBDG_MaxCapacity!B170-2016+2,FALSE)&lt;5.1^-5,0,VLOOKUP(C170,Capacity_PUBBDG!B:M,PUBBDG_MaxCapacity!B170-2016+2,FALSE)*(1+Summary!$C$10))</f>
        <v>0</v>
      </c>
    </row>
    <row r="171" spans="1:4" x14ac:dyDescent="0.25">
      <c r="A171" t="s">
        <v>2</v>
      </c>
      <c r="B171">
        <v>2016</v>
      </c>
      <c r="C171" t="s">
        <v>864</v>
      </c>
      <c r="D171">
        <f>IF(VLOOKUP(C171,Capacity_PUBBDG!B:M,PUBBDG_MaxCapacity!B171-2016+2,FALSE)&lt;5.1^-5,0,VLOOKUP(C171,Capacity_PUBBDG!B:M,PUBBDG_MaxCapacity!B171-2016+2,FALSE)*(1+Summary!$C$10))</f>
        <v>0</v>
      </c>
    </row>
    <row r="172" spans="1:4" x14ac:dyDescent="0.25">
      <c r="A172" t="s">
        <v>2</v>
      </c>
      <c r="B172">
        <v>2016</v>
      </c>
      <c r="C172" t="s">
        <v>865</v>
      </c>
      <c r="D172">
        <f>IF(VLOOKUP(C172,Capacity_PUBBDG!B:M,PUBBDG_MaxCapacity!B172-2016+2,FALSE)&lt;5.1^-5,0,VLOOKUP(C172,Capacity_PUBBDG!B:M,PUBBDG_MaxCapacity!B172-2016+2,FALSE)*(1+Summary!$C$10))</f>
        <v>0</v>
      </c>
    </row>
    <row r="173" spans="1:4" x14ac:dyDescent="0.25">
      <c r="A173" t="s">
        <v>2</v>
      </c>
      <c r="B173">
        <v>2016</v>
      </c>
      <c r="C173" t="s">
        <v>868</v>
      </c>
      <c r="D173">
        <f>IF(VLOOKUP(C173,Capacity_PUBBDG!B:M,PUBBDG_MaxCapacity!B173-2016+2,FALSE)&lt;5.1^-5,0,VLOOKUP(C173,Capacity_PUBBDG!B:M,PUBBDG_MaxCapacity!B173-2016+2,FALSE)*(1+Summary!$C$10))</f>
        <v>0.61320858604189465</v>
      </c>
    </row>
    <row r="174" spans="1:4" x14ac:dyDescent="0.25">
      <c r="A174" t="s">
        <v>2</v>
      </c>
      <c r="B174">
        <v>2016</v>
      </c>
      <c r="C174" t="s">
        <v>869</v>
      </c>
      <c r="D174">
        <f>IF(VLOOKUP(C174,Capacity_PUBBDG!B:M,PUBBDG_MaxCapacity!B174-2016+2,FALSE)&lt;5.1^-5,0,VLOOKUP(C174,Capacity_PUBBDG!B:M,PUBBDG_MaxCapacity!B174-2016+2,FALSE)*(1+Summary!$C$10))</f>
        <v>0</v>
      </c>
    </row>
    <row r="175" spans="1:4" x14ac:dyDescent="0.25">
      <c r="A175" t="s">
        <v>2</v>
      </c>
      <c r="B175">
        <v>2016</v>
      </c>
      <c r="C175" t="s">
        <v>872</v>
      </c>
      <c r="D175">
        <f>IF(VLOOKUP(C175,Capacity_PUBBDG!B:M,PUBBDG_MaxCapacity!B175-2016+2,FALSE)&lt;5.1^-5,0,VLOOKUP(C175,Capacity_PUBBDG!B:M,PUBBDG_MaxCapacity!B175-2016+2,FALSE)*(1+Summary!$C$10))</f>
        <v>0</v>
      </c>
    </row>
    <row r="176" spans="1:4" x14ac:dyDescent="0.25">
      <c r="A176" t="s">
        <v>2</v>
      </c>
      <c r="B176">
        <v>2016</v>
      </c>
      <c r="C176" t="s">
        <v>873</v>
      </c>
      <c r="D176">
        <f>IF(VLOOKUP(C176,Capacity_PUBBDG!B:M,PUBBDG_MaxCapacity!B176-2016+2,FALSE)&lt;5.1^-5,0,VLOOKUP(C176,Capacity_PUBBDG!B:M,PUBBDG_MaxCapacity!B176-2016+2,FALSE)*(1+Summary!$C$10))</f>
        <v>0</v>
      </c>
    </row>
    <row r="177" spans="1:4" x14ac:dyDescent="0.25">
      <c r="A177" t="s">
        <v>2</v>
      </c>
      <c r="B177">
        <v>2016</v>
      </c>
      <c r="C177" t="s">
        <v>876</v>
      </c>
      <c r="D177">
        <f>IF(VLOOKUP(C177,Capacity_PUBBDG!B:M,PUBBDG_MaxCapacity!B177-2016+2,FALSE)&lt;5.1^-5,0,VLOOKUP(C177,Capacity_PUBBDG!B:M,PUBBDG_MaxCapacity!B177-2016+2,FALSE)*(1+Summary!$C$10))</f>
        <v>0.13863460179770121</v>
      </c>
    </row>
    <row r="178" spans="1:4" x14ac:dyDescent="0.25">
      <c r="A178" t="s">
        <v>2</v>
      </c>
      <c r="B178">
        <v>2016</v>
      </c>
      <c r="C178" t="s">
        <v>878</v>
      </c>
      <c r="D178">
        <f>IF(VLOOKUP(C178,Capacity_PUBBDG!B:M,PUBBDG_MaxCapacity!B178-2016+2,FALSE)&lt;5.1^-5,0,VLOOKUP(C178,Capacity_PUBBDG!B:M,PUBBDG_MaxCapacity!B178-2016+2,FALSE)*(1+Summary!$C$10))</f>
        <v>0</v>
      </c>
    </row>
    <row r="179" spans="1:4" x14ac:dyDescent="0.25">
      <c r="A179" t="s">
        <v>2</v>
      </c>
      <c r="B179">
        <v>2016</v>
      </c>
      <c r="C179" t="s">
        <v>881</v>
      </c>
      <c r="D179">
        <f>IF(VLOOKUP(C179,Capacity_PUBBDG!B:M,PUBBDG_MaxCapacity!B179-2016+2,FALSE)&lt;5.1^-5,0,VLOOKUP(C179,Capacity_PUBBDG!B:M,PUBBDG_MaxCapacity!B179-2016+2,FALSE)*(1+Summary!$C$10))</f>
        <v>0</v>
      </c>
    </row>
    <row r="180" spans="1:4" x14ac:dyDescent="0.25">
      <c r="A180" t="s">
        <v>2</v>
      </c>
      <c r="B180">
        <v>2016</v>
      </c>
      <c r="C180" t="s">
        <v>883</v>
      </c>
      <c r="D180">
        <f>IF(VLOOKUP(C180,Capacity_PUBBDG!B:M,PUBBDG_MaxCapacity!B180-2016+2,FALSE)&lt;5.1^-5,0,VLOOKUP(C180,Capacity_PUBBDG!B:M,PUBBDG_MaxCapacity!B180-2016+2,FALSE)*(1+Summary!$C$10))</f>
        <v>1.0431033318290437E-3</v>
      </c>
    </row>
    <row r="181" spans="1:4" x14ac:dyDescent="0.25">
      <c r="A181" t="s">
        <v>2</v>
      </c>
      <c r="B181">
        <v>2016</v>
      </c>
      <c r="C181" t="s">
        <v>887</v>
      </c>
      <c r="D181">
        <f>IF(VLOOKUP(C181,Capacity_PUBBDG!B:M,PUBBDG_MaxCapacity!B181-2016+2,FALSE)&lt;5.1^-5,0,VLOOKUP(C181,Capacity_PUBBDG!B:M,PUBBDG_MaxCapacity!B181-2016+2,FALSE)*(1+Summary!$C$10))</f>
        <v>0.61474725621320148</v>
      </c>
    </row>
    <row r="182" spans="1:4" x14ac:dyDescent="0.25">
      <c r="A182" t="s">
        <v>2</v>
      </c>
      <c r="B182">
        <v>2016</v>
      </c>
      <c r="C182" t="s">
        <v>890</v>
      </c>
      <c r="D182">
        <f>IF(VLOOKUP(C182,Capacity_PUBBDG!B:M,PUBBDG_MaxCapacity!B182-2016+2,FALSE)&lt;5.1^-5,0,VLOOKUP(C182,Capacity_PUBBDG!B:M,PUBBDG_MaxCapacity!B182-2016+2,FALSE)*(1+Summary!$C$10))</f>
        <v>0</v>
      </c>
    </row>
    <row r="183" spans="1:4" x14ac:dyDescent="0.25">
      <c r="A183" t="s">
        <v>2</v>
      </c>
      <c r="B183">
        <v>2016</v>
      </c>
      <c r="C183" t="s">
        <v>893</v>
      </c>
      <c r="D183">
        <f>IF(VLOOKUP(C183,Capacity_PUBBDG!B:M,PUBBDG_MaxCapacity!B183-2016+2,FALSE)&lt;5.1^-5,0,VLOOKUP(C183,Capacity_PUBBDG!B:M,PUBBDG_MaxCapacity!B183-2016+2,FALSE)*(1+Summary!$C$10))</f>
        <v>0</v>
      </c>
    </row>
    <row r="184" spans="1:4" x14ac:dyDescent="0.25">
      <c r="A184" t="s">
        <v>2</v>
      </c>
      <c r="B184">
        <v>2016</v>
      </c>
      <c r="C184" t="s">
        <v>895</v>
      </c>
      <c r="D184">
        <f>IF(VLOOKUP(C184,Capacity_PUBBDG!B:M,PUBBDG_MaxCapacity!B184-2016+2,FALSE)&lt;5.1^-5,0,VLOOKUP(C184,Capacity_PUBBDG!B:M,PUBBDG_MaxCapacity!B184-2016+2,FALSE)*(1+Summary!$C$10))</f>
        <v>0</v>
      </c>
    </row>
    <row r="185" spans="1:4" x14ac:dyDescent="0.25">
      <c r="A185" t="s">
        <v>2</v>
      </c>
      <c r="B185">
        <v>2016</v>
      </c>
      <c r="C185" t="s">
        <v>898</v>
      </c>
      <c r="D185">
        <f>IF(VLOOKUP(C185,Capacity_PUBBDG!B:M,PUBBDG_MaxCapacity!B185-2016+2,FALSE)&lt;5.1^-5,0,VLOOKUP(C185,Capacity_PUBBDG!B:M,PUBBDG_MaxCapacity!B185-2016+2,FALSE)*(1+Summary!$C$10))</f>
        <v>2.8775378224121472E-2</v>
      </c>
    </row>
    <row r="186" spans="1:4" x14ac:dyDescent="0.25">
      <c r="A186" t="s">
        <v>2</v>
      </c>
      <c r="B186">
        <v>2016</v>
      </c>
      <c r="C186" t="s">
        <v>900</v>
      </c>
      <c r="D186">
        <f>IF(VLOOKUP(C186,Capacity_PUBBDG!B:M,PUBBDG_MaxCapacity!B186-2016+2,FALSE)&lt;5.1^-5,0,VLOOKUP(C186,Capacity_PUBBDG!B:M,PUBBDG_MaxCapacity!B186-2016+2,FALSE)*(1+Summary!$C$10))</f>
        <v>0</v>
      </c>
    </row>
    <row r="187" spans="1:4" x14ac:dyDescent="0.25">
      <c r="A187" t="s">
        <v>2</v>
      </c>
      <c r="B187">
        <v>2016</v>
      </c>
      <c r="C187" t="s">
        <v>903</v>
      </c>
      <c r="D187">
        <f>IF(VLOOKUP(C187,Capacity_PUBBDG!B:M,PUBBDG_MaxCapacity!B187-2016+2,FALSE)&lt;5.1^-5,0,VLOOKUP(C187,Capacity_PUBBDG!B:M,PUBBDG_MaxCapacity!B187-2016+2,FALSE)*(1+Summary!$C$10))</f>
        <v>0</v>
      </c>
    </row>
    <row r="188" spans="1:4" x14ac:dyDescent="0.25">
      <c r="A188" t="s">
        <v>2</v>
      </c>
      <c r="B188">
        <v>2016</v>
      </c>
      <c r="C188" t="s">
        <v>905</v>
      </c>
      <c r="D188">
        <f>IF(VLOOKUP(C188,Capacity_PUBBDG!B:M,PUBBDG_MaxCapacity!B188-2016+2,FALSE)&lt;5.1^-5,0,VLOOKUP(C188,Capacity_PUBBDG!B:M,PUBBDG_MaxCapacity!B188-2016+2,FALSE)*(1+Summary!$C$10))</f>
        <v>9.3196368981317095E-4</v>
      </c>
    </row>
    <row r="189" spans="1:4" x14ac:dyDescent="0.25">
      <c r="A189" t="s">
        <v>2</v>
      </c>
      <c r="B189">
        <v>2016</v>
      </c>
      <c r="C189" t="s">
        <v>909</v>
      </c>
      <c r="D189">
        <f>IF(VLOOKUP(C189,Capacity_PUBBDG!B:M,PUBBDG_MaxCapacity!B189-2016+2,FALSE)&lt;5.1^-5,0,VLOOKUP(C189,Capacity_PUBBDG!B:M,PUBBDG_MaxCapacity!B189-2016+2,FALSE)*(1+Summary!$C$10))</f>
        <v>0.73145102674236107</v>
      </c>
    </row>
    <row r="190" spans="1:4" x14ac:dyDescent="0.25">
      <c r="A190" t="s">
        <v>2</v>
      </c>
      <c r="B190">
        <v>2016</v>
      </c>
      <c r="C190" t="s">
        <v>912</v>
      </c>
      <c r="D190">
        <f>IF(VLOOKUP(C190,Capacity_PUBBDG!B:M,PUBBDG_MaxCapacity!B190-2016+2,FALSE)&lt;5.1^-5,0,VLOOKUP(C190,Capacity_PUBBDG!B:M,PUBBDG_MaxCapacity!B190-2016+2,FALSE)*(1+Summary!$C$10))</f>
        <v>0</v>
      </c>
    </row>
    <row r="191" spans="1:4" x14ac:dyDescent="0.25">
      <c r="A191" t="s">
        <v>2</v>
      </c>
      <c r="B191">
        <v>2016</v>
      </c>
      <c r="C191" t="s">
        <v>915</v>
      </c>
      <c r="D191">
        <f>IF(VLOOKUP(C191,Capacity_PUBBDG!B:M,PUBBDG_MaxCapacity!B191-2016+2,FALSE)&lt;5.1^-5,0,VLOOKUP(C191,Capacity_PUBBDG!B:M,PUBBDG_MaxCapacity!B191-2016+2,FALSE)*(1+Summary!$C$10))</f>
        <v>0</v>
      </c>
    </row>
    <row r="192" spans="1:4" x14ac:dyDescent="0.25">
      <c r="A192" t="s">
        <v>2</v>
      </c>
      <c r="B192">
        <v>2016</v>
      </c>
      <c r="C192" t="s">
        <v>917</v>
      </c>
      <c r="D192">
        <f>IF(VLOOKUP(C192,Capacity_PUBBDG!B:M,PUBBDG_MaxCapacity!B192-2016+2,FALSE)&lt;5.1^-5,0,VLOOKUP(C192,Capacity_PUBBDG!B:M,PUBBDG_MaxCapacity!B192-2016+2,FALSE)*(1+Summary!$C$10))</f>
        <v>0</v>
      </c>
    </row>
    <row r="193" spans="1:4" x14ac:dyDescent="0.25">
      <c r="A193" t="s">
        <v>2</v>
      </c>
      <c r="B193">
        <v>2016</v>
      </c>
      <c r="C193" t="s">
        <v>920</v>
      </c>
      <c r="D193">
        <f>IF(VLOOKUP(C193,Capacity_PUBBDG!B:M,PUBBDG_MaxCapacity!B193-2016+2,FALSE)&lt;5.1^-5,0,VLOOKUP(C193,Capacity_PUBBDG!B:M,PUBBDG_MaxCapacity!B193-2016+2,FALSE)*(1+Summary!$C$10))</f>
        <v>0.13481264426580872</v>
      </c>
    </row>
    <row r="194" spans="1:4" x14ac:dyDescent="0.25">
      <c r="A194" t="s">
        <v>2</v>
      </c>
      <c r="B194">
        <v>2016</v>
      </c>
      <c r="C194" t="s">
        <v>969</v>
      </c>
      <c r="D194">
        <f>IF(VLOOKUP(C194,Capacity_PUBBDG!B:M,PUBBDG_MaxCapacity!B194-2016+2,FALSE)&lt;5.1^-5,0,VLOOKUP(C194,Capacity_PUBBDG!B:M,PUBBDG_MaxCapacity!B194-2016+2,FALSE)*(1+Summary!$C$10))</f>
        <v>0</v>
      </c>
    </row>
    <row r="195" spans="1:4" x14ac:dyDescent="0.25">
      <c r="A195" t="s">
        <v>2</v>
      </c>
      <c r="B195">
        <v>2016</v>
      </c>
      <c r="C195" t="s">
        <v>973</v>
      </c>
      <c r="D195">
        <f>IF(VLOOKUP(C195,Capacity_PUBBDG!B:M,PUBBDG_MaxCapacity!B195-2016+2,FALSE)&lt;5.1^-5,0,VLOOKUP(C195,Capacity_PUBBDG!B:M,PUBBDG_MaxCapacity!B195-2016+2,FALSE)*(1+Summary!$C$10))</f>
        <v>0</v>
      </c>
    </row>
    <row r="196" spans="1:4" x14ac:dyDescent="0.25">
      <c r="A196" t="s">
        <v>2</v>
      </c>
      <c r="B196">
        <v>2016</v>
      </c>
      <c r="C196" t="s">
        <v>976</v>
      </c>
      <c r="D196">
        <f>IF(VLOOKUP(C196,Capacity_PUBBDG!B:M,PUBBDG_MaxCapacity!B196-2016+2,FALSE)&lt;5.1^-5,0,VLOOKUP(C196,Capacity_PUBBDG!B:M,PUBBDG_MaxCapacity!B196-2016+2,FALSE)*(1+Summary!$C$10))</f>
        <v>0</v>
      </c>
    </row>
    <row r="197" spans="1:4" x14ac:dyDescent="0.25">
      <c r="A197" t="s">
        <v>2</v>
      </c>
      <c r="B197">
        <v>2016</v>
      </c>
      <c r="C197" t="s">
        <v>980</v>
      </c>
      <c r="D197">
        <f>IF(VLOOKUP(C197,Capacity_PUBBDG!B:M,PUBBDG_MaxCapacity!B197-2016+2,FALSE)&lt;5.1^-5,0,VLOOKUP(C197,Capacity_PUBBDG!B:M,PUBBDG_MaxCapacity!B197-2016+2,FALSE)*(1+Summary!$C$10))</f>
        <v>0</v>
      </c>
    </row>
    <row r="198" spans="1:4" x14ac:dyDescent="0.25">
      <c r="A198" t="s">
        <v>2</v>
      </c>
      <c r="B198">
        <v>2016</v>
      </c>
      <c r="C198" t="s">
        <v>983</v>
      </c>
      <c r="D198">
        <f>IF(VLOOKUP(C198,Capacity_PUBBDG!B:M,PUBBDG_MaxCapacity!B198-2016+2,FALSE)&lt;5.1^-5,0,VLOOKUP(C198,Capacity_PUBBDG!B:M,PUBBDG_MaxCapacity!B198-2016+2,FALSE)*(1+Summary!$C$10))</f>
        <v>0</v>
      </c>
    </row>
    <row r="199" spans="1:4" x14ac:dyDescent="0.25">
      <c r="A199" t="s">
        <v>2</v>
      </c>
      <c r="B199">
        <v>2016</v>
      </c>
      <c r="C199" t="s">
        <v>987</v>
      </c>
      <c r="D199">
        <f>IF(VLOOKUP(C199,Capacity_PUBBDG!B:M,PUBBDG_MaxCapacity!B199-2016+2,FALSE)&lt;5.1^-5,0,VLOOKUP(C199,Capacity_PUBBDG!B:M,PUBBDG_MaxCapacity!B199-2016+2,FALSE)*(1+Summary!$C$10))</f>
        <v>0</v>
      </c>
    </row>
    <row r="200" spans="1:4" x14ac:dyDescent="0.25">
      <c r="A200" t="s">
        <v>2</v>
      </c>
      <c r="B200">
        <v>2016</v>
      </c>
      <c r="C200" t="s">
        <v>990</v>
      </c>
      <c r="D200">
        <f>IF(VLOOKUP(C200,Capacity_PUBBDG!B:M,PUBBDG_MaxCapacity!B200-2016+2,FALSE)&lt;5.1^-5,0,VLOOKUP(C200,Capacity_PUBBDG!B:M,PUBBDG_MaxCapacity!B200-2016+2,FALSE)*(1+Summary!$C$10))</f>
        <v>0</v>
      </c>
    </row>
    <row r="201" spans="1:4" x14ac:dyDescent="0.25">
      <c r="A201" t="s">
        <v>2</v>
      </c>
      <c r="B201">
        <v>2016</v>
      </c>
      <c r="C201" t="s">
        <v>994</v>
      </c>
      <c r="D201">
        <f>IF(VLOOKUP(C201,Capacity_PUBBDG!B:M,PUBBDG_MaxCapacity!B201-2016+2,FALSE)&lt;5.1^-5,0,VLOOKUP(C201,Capacity_PUBBDG!B:M,PUBBDG_MaxCapacity!B201-2016+2,FALSE)*(1+Summary!$C$10))</f>
        <v>0</v>
      </c>
    </row>
    <row r="202" spans="1:4" x14ac:dyDescent="0.25">
      <c r="A202" t="s">
        <v>2</v>
      </c>
      <c r="B202">
        <v>2016</v>
      </c>
      <c r="C202" t="s">
        <v>997</v>
      </c>
      <c r="D202">
        <f>IF(VLOOKUP(C202,Capacity_PUBBDG!B:M,PUBBDG_MaxCapacity!B202-2016+2,FALSE)&lt;5.1^-5,0,VLOOKUP(C202,Capacity_PUBBDG!B:M,PUBBDG_MaxCapacity!B202-2016+2,FALSE)*(1+Summary!$C$10))</f>
        <v>0</v>
      </c>
    </row>
    <row r="203" spans="1:4" x14ac:dyDescent="0.25">
      <c r="A203" t="s">
        <v>2</v>
      </c>
      <c r="B203">
        <v>2016</v>
      </c>
      <c r="C203" t="s">
        <v>1001</v>
      </c>
      <c r="D203">
        <f>IF(VLOOKUP(C203,Capacity_PUBBDG!B:M,PUBBDG_MaxCapacity!B203-2016+2,FALSE)&lt;5.1^-5,0,VLOOKUP(C203,Capacity_PUBBDG!B:M,PUBBDG_MaxCapacity!B203-2016+2,FALSE)*(1+Summary!$C$10))</f>
        <v>0</v>
      </c>
    </row>
    <row r="204" spans="1:4" x14ac:dyDescent="0.25">
      <c r="A204" t="s">
        <v>2</v>
      </c>
      <c r="B204">
        <v>2016</v>
      </c>
      <c r="C204" t="s">
        <v>1004</v>
      </c>
      <c r="D204">
        <f>IF(VLOOKUP(C204,Capacity_PUBBDG!B:M,PUBBDG_MaxCapacity!B204-2016+2,FALSE)&lt;5.1^-5,0,VLOOKUP(C204,Capacity_PUBBDG!B:M,PUBBDG_MaxCapacity!B204-2016+2,FALSE)*(1+Summary!$C$10))</f>
        <v>0</v>
      </c>
    </row>
    <row r="205" spans="1:4" x14ac:dyDescent="0.25">
      <c r="A205" t="s">
        <v>2</v>
      </c>
      <c r="B205">
        <v>2016</v>
      </c>
      <c r="C205" t="s">
        <v>1008</v>
      </c>
      <c r="D205">
        <f>IF(VLOOKUP(C205,Capacity_PUBBDG!B:M,PUBBDG_MaxCapacity!B205-2016+2,FALSE)&lt;5.1^-5,0,VLOOKUP(C205,Capacity_PUBBDG!B:M,PUBBDG_MaxCapacity!B205-2016+2,FALSE)*(1+Summary!$C$10))</f>
        <v>0</v>
      </c>
    </row>
    <row r="206" spans="1:4" x14ac:dyDescent="0.25">
      <c r="A206" t="s">
        <v>2</v>
      </c>
      <c r="B206">
        <v>2016</v>
      </c>
      <c r="C206" t="s">
        <v>1011</v>
      </c>
      <c r="D206">
        <f>IF(VLOOKUP(C206,Capacity_PUBBDG!B:M,PUBBDG_MaxCapacity!B206-2016+2,FALSE)&lt;5.1^-5,0,VLOOKUP(C206,Capacity_PUBBDG!B:M,PUBBDG_MaxCapacity!B206-2016+2,FALSE)*(1+Summary!$C$10))</f>
        <v>0</v>
      </c>
    </row>
    <row r="207" spans="1:4" x14ac:dyDescent="0.25">
      <c r="A207" t="s">
        <v>2</v>
      </c>
      <c r="B207">
        <v>2016</v>
      </c>
      <c r="C207" t="s">
        <v>1015</v>
      </c>
      <c r="D207">
        <f>IF(VLOOKUP(C207,Capacity_PUBBDG!B:M,PUBBDG_MaxCapacity!B207-2016+2,FALSE)&lt;5.1^-5,0,VLOOKUP(C207,Capacity_PUBBDG!B:M,PUBBDG_MaxCapacity!B207-2016+2,FALSE)*(1+Summary!$C$10))</f>
        <v>0</v>
      </c>
    </row>
    <row r="208" spans="1:4" x14ac:dyDescent="0.25">
      <c r="A208" t="s">
        <v>2</v>
      </c>
      <c r="B208">
        <v>2016</v>
      </c>
      <c r="C208" t="s">
        <v>1018</v>
      </c>
      <c r="D208">
        <f>IF(VLOOKUP(C208,Capacity_PUBBDG!B:M,PUBBDG_MaxCapacity!B208-2016+2,FALSE)&lt;5.1^-5,0,VLOOKUP(C208,Capacity_PUBBDG!B:M,PUBBDG_MaxCapacity!B208-2016+2,FALSE)*(1+Summary!$C$10))</f>
        <v>0</v>
      </c>
    </row>
    <row r="209" spans="1:4" x14ac:dyDescent="0.25">
      <c r="A209" t="s">
        <v>2</v>
      </c>
      <c r="B209">
        <v>2016</v>
      </c>
      <c r="C209" t="s">
        <v>1022</v>
      </c>
      <c r="D209">
        <f>IF(VLOOKUP(C209,Capacity_PUBBDG!B:M,PUBBDG_MaxCapacity!B209-2016+2,FALSE)&lt;5.1^-5,0,VLOOKUP(C209,Capacity_PUBBDG!B:M,PUBBDG_MaxCapacity!B209-2016+2,FALSE)*(1+Summary!$C$10))</f>
        <v>0</v>
      </c>
    </row>
    <row r="210" spans="1:4" x14ac:dyDescent="0.25">
      <c r="A210" t="s">
        <v>2</v>
      </c>
      <c r="B210">
        <f>B2+1</f>
        <v>2017</v>
      </c>
      <c r="C210" t="str">
        <f>C2</f>
        <v>PUBBDGHSPNewAE______STDNGA_16</v>
      </c>
      <c r="D210">
        <f>IF(VLOOKUP(C210,Capacity_PUBBDG!B:M,PUBBDG_MaxCapacity!B210-2016+2,FALSE)&lt;5.1^-5,0,VLOOKUP(C210,Capacity_PUBBDG!B:M,PUBBDG_MaxCapacity!B210-2016+2,FALSE)*(1+Summary!$C$10))</f>
        <v>0</v>
      </c>
    </row>
    <row r="211" spans="1:4" x14ac:dyDescent="0.25">
      <c r="A211" t="s">
        <v>2</v>
      </c>
      <c r="B211">
        <f t="shared" ref="B211:B274" si="0">B3+1</f>
        <v>2017</v>
      </c>
      <c r="C211" t="str">
        <f t="shared" ref="C211:C274" si="1">C3</f>
        <v>PUBBDGHSPNewSC______STDNGA_16</v>
      </c>
      <c r="D211">
        <f>IF(VLOOKUP(C211,Capacity_PUBBDG!B:M,PUBBDG_MaxCapacity!B211-2016+2,FALSE)&lt;5.1^-5,0,VLOOKUP(C211,Capacity_PUBBDG!B:M,PUBBDG_MaxCapacity!B211-2016+2,FALSE)*(1+Summary!$C$10))</f>
        <v>0</v>
      </c>
    </row>
    <row r="212" spans="1:4" x14ac:dyDescent="0.25">
      <c r="A212" t="s">
        <v>2</v>
      </c>
      <c r="B212">
        <f t="shared" si="0"/>
        <v>2017</v>
      </c>
      <c r="C212" t="str">
        <f t="shared" si="1"/>
        <v>PUBBDGHSPNewSHFUR___HIGNGA_16</v>
      </c>
      <c r="D212">
        <f>IF(VLOOKUP(C212,Capacity_PUBBDG!B:M,PUBBDG_MaxCapacity!B212-2016+2,FALSE)&lt;5.1^-5,0,VLOOKUP(C212,Capacity_PUBBDG!B:M,PUBBDG_MaxCapacity!B212-2016+2,FALSE)*(1+Summary!$C$10))</f>
        <v>0</v>
      </c>
    </row>
    <row r="213" spans="1:4" x14ac:dyDescent="0.25">
      <c r="A213" t="s">
        <v>2</v>
      </c>
      <c r="B213">
        <f t="shared" si="0"/>
        <v>2017</v>
      </c>
      <c r="C213" t="str">
        <f t="shared" si="1"/>
        <v>PUBBDGHSPNewSHFUR___STDNGA_16</v>
      </c>
      <c r="D213">
        <f>IF(VLOOKUP(C213,Capacity_PUBBDG!B:M,PUBBDG_MaxCapacity!B213-2016+2,FALSE)&lt;5.1^-5,0,VLOOKUP(C213,Capacity_PUBBDG!B:M,PUBBDG_MaxCapacity!B213-2016+2,FALSE)*(1+Summary!$C$10))</f>
        <v>0</v>
      </c>
    </row>
    <row r="214" spans="1:4" x14ac:dyDescent="0.25">
      <c r="A214" t="s">
        <v>2</v>
      </c>
      <c r="B214">
        <f t="shared" si="0"/>
        <v>2017</v>
      </c>
      <c r="C214" t="str">
        <f t="shared" si="1"/>
        <v>PUBBDGHSPNewWH______STDNGA_16</v>
      </c>
      <c r="D214">
        <f>IF(VLOOKUP(C214,Capacity_PUBBDG!B:M,PUBBDG_MaxCapacity!B214-2016+2,FALSE)&lt;5.1^-5,0,VLOOKUP(C214,Capacity_PUBBDG!B:M,PUBBDG_MaxCapacity!B214-2016+2,FALSE)*(1+Summary!$C$10))</f>
        <v>0</v>
      </c>
    </row>
    <row r="215" spans="1:4" x14ac:dyDescent="0.25">
      <c r="A215" t="s">
        <v>2</v>
      </c>
      <c r="B215">
        <f t="shared" si="0"/>
        <v>2017</v>
      </c>
      <c r="C215" t="str">
        <f t="shared" si="1"/>
        <v>PUBBDGHSPOldAE______STDNGA_16</v>
      </c>
      <c r="D215">
        <f>IF(VLOOKUP(C215,Capacity_PUBBDG!B:M,PUBBDG_MaxCapacity!B215-2016+2,FALSE)&lt;5.1^-5,0,VLOOKUP(C215,Capacity_PUBBDG!B:M,PUBBDG_MaxCapacity!B215-2016+2,FALSE)*(1+Summary!$C$10))</f>
        <v>7.1522503208265656E-3</v>
      </c>
    </row>
    <row r="216" spans="1:4" x14ac:dyDescent="0.25">
      <c r="A216" t="s">
        <v>2</v>
      </c>
      <c r="B216">
        <f t="shared" si="0"/>
        <v>2017</v>
      </c>
      <c r="C216" t="str">
        <f t="shared" si="1"/>
        <v>PUBBDGHSPOldSC______STDNGA_16</v>
      </c>
      <c r="D216">
        <f>IF(VLOOKUP(C216,Capacity_PUBBDG!B:M,PUBBDG_MaxCapacity!B216-2016+2,FALSE)&lt;5.1^-5,0,VLOOKUP(C216,Capacity_PUBBDG!B:M,PUBBDG_MaxCapacity!B216-2016+2,FALSE)*(1+Summary!$C$10))</f>
        <v>2.3886661653461178E-2</v>
      </c>
    </row>
    <row r="217" spans="1:4" x14ac:dyDescent="0.25">
      <c r="A217" t="s">
        <v>2</v>
      </c>
      <c r="B217">
        <f t="shared" si="0"/>
        <v>2017</v>
      </c>
      <c r="C217" t="str">
        <f t="shared" si="1"/>
        <v>PUBBDGHSPOldSHFUR___HIGNGA_16</v>
      </c>
      <c r="D217">
        <f>IF(VLOOKUP(C217,Capacity_PUBBDG!B:M,PUBBDG_MaxCapacity!B217-2016+2,FALSE)&lt;5.1^-5,0,VLOOKUP(C217,Capacity_PUBBDG!B:M,PUBBDG_MaxCapacity!B217-2016+2,FALSE)*(1+Summary!$C$10))</f>
        <v>3.5618255769794699E-4</v>
      </c>
    </row>
    <row r="218" spans="1:4" x14ac:dyDescent="0.25">
      <c r="A218" t="s">
        <v>2</v>
      </c>
      <c r="B218">
        <f t="shared" si="0"/>
        <v>2017</v>
      </c>
      <c r="C218" t="str">
        <f t="shared" si="1"/>
        <v>PUBBDGHSPOldSHFUR___STDNGA_16</v>
      </c>
      <c r="D218">
        <f>IF(VLOOKUP(C218,Capacity_PUBBDG!B:M,PUBBDG_MaxCapacity!B218-2016+2,FALSE)&lt;5.1^-5,0,VLOOKUP(C218,Capacity_PUBBDG!B:M,PUBBDG_MaxCapacity!B218-2016+2,FALSE)*(1+Summary!$C$10))</f>
        <v>0.53559867970672048</v>
      </c>
    </row>
    <row r="219" spans="1:4" x14ac:dyDescent="0.25">
      <c r="A219" t="s">
        <v>2</v>
      </c>
      <c r="B219">
        <f t="shared" si="0"/>
        <v>2017</v>
      </c>
      <c r="C219" t="str">
        <f t="shared" si="1"/>
        <v>PUBBDGHSPOldWH______STDNGA_16</v>
      </c>
      <c r="D219">
        <f>IF(VLOOKUP(C219,Capacity_PUBBDG!B:M,PUBBDG_MaxCapacity!B219-2016+2,FALSE)&lt;5.1^-5,0,VLOOKUP(C219,Capacity_PUBBDG!B:M,PUBBDG_MaxCapacity!B219-2016+2,FALSE)*(1+Summary!$C$10))</f>
        <v>1.4563243497795797</v>
      </c>
    </row>
    <row r="220" spans="1:4" x14ac:dyDescent="0.25">
      <c r="A220" t="s">
        <v>2</v>
      </c>
      <c r="B220">
        <f t="shared" si="0"/>
        <v>2017</v>
      </c>
      <c r="C220" t="str">
        <f t="shared" si="1"/>
        <v>PUBBDGMUNNewAE______STDNGA_16</v>
      </c>
      <c r="D220">
        <f>IF(VLOOKUP(C220,Capacity_PUBBDG!B:M,PUBBDG_MaxCapacity!B220-2016+2,FALSE)&lt;5.1^-5,0,VLOOKUP(C220,Capacity_PUBBDG!B:M,PUBBDG_MaxCapacity!B220-2016+2,FALSE)*(1+Summary!$C$10))</f>
        <v>0</v>
      </c>
    </row>
    <row r="221" spans="1:4" x14ac:dyDescent="0.25">
      <c r="A221" t="s">
        <v>2</v>
      </c>
      <c r="B221">
        <f t="shared" si="0"/>
        <v>2017</v>
      </c>
      <c r="C221" t="str">
        <f t="shared" si="1"/>
        <v>PUBBDGMUNNewSC______STDNGA_16</v>
      </c>
      <c r="D221">
        <f>IF(VLOOKUP(C221,Capacity_PUBBDG!B:M,PUBBDG_MaxCapacity!B221-2016+2,FALSE)&lt;5.1^-5,0,VLOOKUP(C221,Capacity_PUBBDG!B:M,PUBBDG_MaxCapacity!B221-2016+2,FALSE)*(1+Summary!$C$10))</f>
        <v>0</v>
      </c>
    </row>
    <row r="222" spans="1:4" x14ac:dyDescent="0.25">
      <c r="A222" t="s">
        <v>2</v>
      </c>
      <c r="B222">
        <f t="shared" si="0"/>
        <v>2017</v>
      </c>
      <c r="C222" t="str">
        <f t="shared" si="1"/>
        <v>PUBBDGMUNNewSHFUR___HIGNGA_16</v>
      </c>
      <c r="D222">
        <f>IF(VLOOKUP(C222,Capacity_PUBBDG!B:M,PUBBDG_MaxCapacity!B222-2016+2,FALSE)&lt;5.1^-5,0,VLOOKUP(C222,Capacity_PUBBDG!B:M,PUBBDG_MaxCapacity!B222-2016+2,FALSE)*(1+Summary!$C$10))</f>
        <v>0</v>
      </c>
    </row>
    <row r="223" spans="1:4" x14ac:dyDescent="0.25">
      <c r="A223" t="s">
        <v>2</v>
      </c>
      <c r="B223">
        <f t="shared" si="0"/>
        <v>2017</v>
      </c>
      <c r="C223" t="str">
        <f t="shared" si="1"/>
        <v>PUBBDGMUNNewSHFUR___STDNGA_16</v>
      </c>
      <c r="D223">
        <f>IF(VLOOKUP(C223,Capacity_PUBBDG!B:M,PUBBDG_MaxCapacity!B223-2016+2,FALSE)&lt;5.1^-5,0,VLOOKUP(C223,Capacity_PUBBDG!B:M,PUBBDG_MaxCapacity!B223-2016+2,FALSE)*(1+Summary!$C$10))</f>
        <v>0</v>
      </c>
    </row>
    <row r="224" spans="1:4" x14ac:dyDescent="0.25">
      <c r="A224" t="s">
        <v>2</v>
      </c>
      <c r="B224">
        <f t="shared" si="0"/>
        <v>2017</v>
      </c>
      <c r="C224" t="str">
        <f t="shared" si="1"/>
        <v>PUBBDGMUNNewWH______STDNGA_16</v>
      </c>
      <c r="D224">
        <f>IF(VLOOKUP(C224,Capacity_PUBBDG!B:M,PUBBDG_MaxCapacity!B224-2016+2,FALSE)&lt;5.1^-5,0,VLOOKUP(C224,Capacity_PUBBDG!B:M,PUBBDG_MaxCapacity!B224-2016+2,FALSE)*(1+Summary!$C$10))</f>
        <v>0</v>
      </c>
    </row>
    <row r="225" spans="1:4" x14ac:dyDescent="0.25">
      <c r="A225" t="s">
        <v>2</v>
      </c>
      <c r="B225">
        <f t="shared" si="0"/>
        <v>2017</v>
      </c>
      <c r="C225" t="str">
        <f t="shared" si="1"/>
        <v>PUBBDGMUNOldAE______STDNGA_16</v>
      </c>
      <c r="D225">
        <f>IF(VLOOKUP(C225,Capacity_PUBBDG!B:M,PUBBDG_MaxCapacity!B225-2016+2,FALSE)&lt;5.1^-5,0,VLOOKUP(C225,Capacity_PUBBDG!B:M,PUBBDG_MaxCapacity!B225-2016+2,FALSE)*(1+Summary!$C$10))</f>
        <v>3.269948272209102E-3</v>
      </c>
    </row>
    <row r="226" spans="1:4" x14ac:dyDescent="0.25">
      <c r="A226" t="s">
        <v>2</v>
      </c>
      <c r="B226">
        <f t="shared" si="0"/>
        <v>2017</v>
      </c>
      <c r="C226" t="str">
        <f t="shared" si="1"/>
        <v>PUBBDGMUNOldSC______STDNGA_16</v>
      </c>
      <c r="D226">
        <f>IF(VLOOKUP(C226,Capacity_PUBBDG!B:M,PUBBDG_MaxCapacity!B226-2016+2,FALSE)&lt;5.1^-5,0,VLOOKUP(C226,Capacity_PUBBDG!B:M,PUBBDG_MaxCapacity!B226-2016+2,FALSE)*(1+Summary!$C$10))</f>
        <v>0.43413898334412154</v>
      </c>
    </row>
    <row r="227" spans="1:4" x14ac:dyDescent="0.25">
      <c r="A227" t="s">
        <v>2</v>
      </c>
      <c r="B227">
        <f t="shared" si="0"/>
        <v>2017</v>
      </c>
      <c r="C227" t="str">
        <f t="shared" si="1"/>
        <v>PUBBDGMUNOldSHFUR___HIGNGA_16</v>
      </c>
      <c r="D227">
        <f>IF(VLOOKUP(C227,Capacity_PUBBDG!B:M,PUBBDG_MaxCapacity!B227-2016+2,FALSE)&lt;5.1^-5,0,VLOOKUP(C227,Capacity_PUBBDG!B:M,PUBBDG_MaxCapacity!B227-2016+2,FALSE)*(1+Summary!$C$10))</f>
        <v>3.4670068928594833E-4</v>
      </c>
    </row>
    <row r="228" spans="1:4" x14ac:dyDescent="0.25">
      <c r="A228" t="s">
        <v>2</v>
      </c>
      <c r="B228">
        <f t="shared" si="0"/>
        <v>2017</v>
      </c>
      <c r="C228" t="str">
        <f t="shared" si="1"/>
        <v>PUBBDGMUNOldSHFUR___STDNGA_16</v>
      </c>
      <c r="D228">
        <f>IF(VLOOKUP(C228,Capacity_PUBBDG!B:M,PUBBDG_MaxCapacity!B228-2016+2,FALSE)&lt;5.1^-5,0,VLOOKUP(C228,Capacity_PUBBDG!B:M,PUBBDG_MaxCapacity!B228-2016+2,FALSE)*(1+Summary!$C$10))</f>
        <v>1.6675991888275203</v>
      </c>
    </row>
    <row r="229" spans="1:4" x14ac:dyDescent="0.25">
      <c r="A229" t="s">
        <v>2</v>
      </c>
      <c r="B229">
        <f t="shared" si="0"/>
        <v>2017</v>
      </c>
      <c r="C229" t="str">
        <f t="shared" si="1"/>
        <v>PUBBDGMUNOldWH______STDNGA_16</v>
      </c>
      <c r="D229">
        <f>IF(VLOOKUP(C229,Capacity_PUBBDG!B:M,PUBBDG_MaxCapacity!B229-2016+2,FALSE)&lt;5.1^-5,0,VLOOKUP(C229,Capacity_PUBBDG!B:M,PUBBDG_MaxCapacity!B229-2016+2,FALSE)*(1+Summary!$C$10))</f>
        <v>0.25108818828920898</v>
      </c>
    </row>
    <row r="230" spans="1:4" x14ac:dyDescent="0.25">
      <c r="A230" t="s">
        <v>2</v>
      </c>
      <c r="B230">
        <f t="shared" si="0"/>
        <v>2017</v>
      </c>
      <c r="C230" t="str">
        <f t="shared" si="1"/>
        <v>PUBBDGPSINewAE______STDNGA_16</v>
      </c>
      <c r="D230">
        <f>IF(VLOOKUP(C230,Capacity_PUBBDG!B:M,PUBBDG_MaxCapacity!B230-2016+2,FALSE)&lt;5.1^-5,0,VLOOKUP(C230,Capacity_PUBBDG!B:M,PUBBDG_MaxCapacity!B230-2016+2,FALSE)*(1+Summary!$C$10))</f>
        <v>0</v>
      </c>
    </row>
    <row r="231" spans="1:4" x14ac:dyDescent="0.25">
      <c r="A231" t="s">
        <v>2</v>
      </c>
      <c r="B231">
        <f t="shared" si="0"/>
        <v>2017</v>
      </c>
      <c r="C231" t="str">
        <f t="shared" si="1"/>
        <v>PUBBDGPSINewSC______STDNGA_16</v>
      </c>
      <c r="D231">
        <f>IF(VLOOKUP(C231,Capacity_PUBBDG!B:M,PUBBDG_MaxCapacity!B231-2016+2,FALSE)&lt;5.1^-5,0,VLOOKUP(C231,Capacity_PUBBDG!B:M,PUBBDG_MaxCapacity!B231-2016+2,FALSE)*(1+Summary!$C$10))</f>
        <v>0</v>
      </c>
    </row>
    <row r="232" spans="1:4" x14ac:dyDescent="0.25">
      <c r="A232" t="s">
        <v>2</v>
      </c>
      <c r="B232">
        <f t="shared" si="0"/>
        <v>2017</v>
      </c>
      <c r="C232" t="str">
        <f t="shared" si="1"/>
        <v>PUBBDGPSINewSHFUR___HIGNGA_16</v>
      </c>
      <c r="D232">
        <f>IF(VLOOKUP(C232,Capacity_PUBBDG!B:M,PUBBDG_MaxCapacity!B232-2016+2,FALSE)&lt;5.1^-5,0,VLOOKUP(C232,Capacity_PUBBDG!B:M,PUBBDG_MaxCapacity!B232-2016+2,FALSE)*(1+Summary!$C$10))</f>
        <v>0</v>
      </c>
    </row>
    <row r="233" spans="1:4" x14ac:dyDescent="0.25">
      <c r="A233" t="s">
        <v>2</v>
      </c>
      <c r="B233">
        <f t="shared" si="0"/>
        <v>2017</v>
      </c>
      <c r="C233" t="str">
        <f t="shared" si="1"/>
        <v>PUBBDGPSINewSHFUR___STDNGA_16</v>
      </c>
      <c r="D233">
        <f>IF(VLOOKUP(C233,Capacity_PUBBDG!B:M,PUBBDG_MaxCapacity!B233-2016+2,FALSE)&lt;5.1^-5,0,VLOOKUP(C233,Capacity_PUBBDG!B:M,PUBBDG_MaxCapacity!B233-2016+2,FALSE)*(1+Summary!$C$10))</f>
        <v>0</v>
      </c>
    </row>
    <row r="234" spans="1:4" x14ac:dyDescent="0.25">
      <c r="A234" t="s">
        <v>2</v>
      </c>
      <c r="B234">
        <f t="shared" si="0"/>
        <v>2017</v>
      </c>
      <c r="C234" t="str">
        <f t="shared" si="1"/>
        <v>PUBBDGPSINewWH______STDNGA_16</v>
      </c>
      <c r="D234">
        <f>IF(VLOOKUP(C234,Capacity_PUBBDG!B:M,PUBBDG_MaxCapacity!B234-2016+2,FALSE)&lt;5.1^-5,0,VLOOKUP(C234,Capacity_PUBBDG!B:M,PUBBDG_MaxCapacity!B234-2016+2,FALSE)*(1+Summary!$C$10))</f>
        <v>0</v>
      </c>
    </row>
    <row r="235" spans="1:4" x14ac:dyDescent="0.25">
      <c r="A235" t="s">
        <v>2</v>
      </c>
      <c r="B235">
        <f t="shared" si="0"/>
        <v>2017</v>
      </c>
      <c r="C235" t="str">
        <f t="shared" si="1"/>
        <v>PUBBDGPSIOldAE______STDNGA_16</v>
      </c>
      <c r="D235">
        <f>IF(VLOOKUP(C235,Capacity_PUBBDG!B:M,PUBBDG_MaxCapacity!B235-2016+2,FALSE)&lt;5.1^-5,0,VLOOKUP(C235,Capacity_PUBBDG!B:M,PUBBDG_MaxCapacity!B235-2016+2,FALSE)*(1+Summary!$C$10))</f>
        <v>1.797746696996173E-3</v>
      </c>
    </row>
    <row r="236" spans="1:4" x14ac:dyDescent="0.25">
      <c r="A236" t="s">
        <v>2</v>
      </c>
      <c r="B236">
        <f t="shared" si="0"/>
        <v>2017</v>
      </c>
      <c r="C236" t="str">
        <f t="shared" si="1"/>
        <v>PUBBDGPSIOldSC______STDNGA_16</v>
      </c>
      <c r="D236">
        <f>IF(VLOOKUP(C236,Capacity_PUBBDG!B:M,PUBBDG_MaxCapacity!B236-2016+2,FALSE)&lt;5.1^-5,0,VLOOKUP(C236,Capacity_PUBBDG!B:M,PUBBDG_MaxCapacity!B236-2016+2,FALSE)*(1+Summary!$C$10))</f>
        <v>2.0339010193312093</v>
      </c>
    </row>
    <row r="237" spans="1:4" x14ac:dyDescent="0.25">
      <c r="A237" t="s">
        <v>2</v>
      </c>
      <c r="B237">
        <f t="shared" si="0"/>
        <v>2017</v>
      </c>
      <c r="C237" t="str">
        <f t="shared" si="1"/>
        <v>PUBBDGPSIOldSHFUR___HIGNGA_16</v>
      </c>
      <c r="D237">
        <f>IF(VLOOKUP(C237,Capacity_PUBBDG!B:M,PUBBDG_MaxCapacity!B237-2016+2,FALSE)&lt;5.1^-5,0,VLOOKUP(C237,Capacity_PUBBDG!B:M,PUBBDG_MaxCapacity!B237-2016+2,FALSE)*(1+Summary!$C$10))</f>
        <v>3.5660216979201115E-4</v>
      </c>
    </row>
    <row r="238" spans="1:4" x14ac:dyDescent="0.25">
      <c r="A238" t="s">
        <v>2</v>
      </c>
      <c r="B238">
        <f t="shared" si="0"/>
        <v>2017</v>
      </c>
      <c r="C238" t="str">
        <f t="shared" si="1"/>
        <v>PUBBDGPSIOldSHFUR___STDNGA_16</v>
      </c>
      <c r="D238">
        <f>IF(VLOOKUP(C238,Capacity_PUBBDG!B:M,PUBBDG_MaxCapacity!B238-2016+2,FALSE)&lt;5.1^-5,0,VLOOKUP(C238,Capacity_PUBBDG!B:M,PUBBDG_MaxCapacity!B238-2016+2,FALSE)*(1+Summary!$C$10))</f>
        <v>0.43568633188377076</v>
      </c>
    </row>
    <row r="239" spans="1:4" x14ac:dyDescent="0.25">
      <c r="A239" t="s">
        <v>2</v>
      </c>
      <c r="B239">
        <f t="shared" si="0"/>
        <v>2017</v>
      </c>
      <c r="C239" t="str">
        <f t="shared" si="1"/>
        <v>PUBBDGPSIOldWH______STDNGA_16</v>
      </c>
      <c r="D239">
        <f>IF(VLOOKUP(C239,Capacity_PUBBDG!B:M,PUBBDG_MaxCapacity!B239-2016+2,FALSE)&lt;5.1^-5,0,VLOOKUP(C239,Capacity_PUBBDG!B:M,PUBBDG_MaxCapacity!B239-2016+2,FALSE)*(1+Summary!$C$10))</f>
        <v>1.9838831037466123</v>
      </c>
    </row>
    <row r="240" spans="1:4" x14ac:dyDescent="0.25">
      <c r="A240" t="s">
        <v>2</v>
      </c>
      <c r="B240">
        <f t="shared" si="0"/>
        <v>2017</v>
      </c>
      <c r="C240" t="str">
        <f t="shared" si="1"/>
        <v>PUBBDGSBDNewAE______STDNGA_16</v>
      </c>
      <c r="D240">
        <f>IF(VLOOKUP(C240,Capacity_PUBBDG!B:M,PUBBDG_MaxCapacity!B240-2016+2,FALSE)&lt;5.1^-5,0,VLOOKUP(C240,Capacity_PUBBDG!B:M,PUBBDG_MaxCapacity!B240-2016+2,FALSE)*(1+Summary!$C$10))</f>
        <v>0</v>
      </c>
    </row>
    <row r="241" spans="1:4" x14ac:dyDescent="0.25">
      <c r="A241" t="s">
        <v>2</v>
      </c>
      <c r="B241">
        <f t="shared" si="0"/>
        <v>2017</v>
      </c>
      <c r="C241" t="str">
        <f t="shared" si="1"/>
        <v>PUBBDGSBDNewSC______STDNGA_16</v>
      </c>
      <c r="D241">
        <f>IF(VLOOKUP(C241,Capacity_PUBBDG!B:M,PUBBDG_MaxCapacity!B241-2016+2,FALSE)&lt;5.1^-5,0,VLOOKUP(C241,Capacity_PUBBDG!B:M,PUBBDG_MaxCapacity!B241-2016+2,FALSE)*(1+Summary!$C$10))</f>
        <v>0</v>
      </c>
    </row>
    <row r="242" spans="1:4" x14ac:dyDescent="0.25">
      <c r="A242" t="s">
        <v>2</v>
      </c>
      <c r="B242">
        <f t="shared" si="0"/>
        <v>2017</v>
      </c>
      <c r="C242" t="str">
        <f t="shared" si="1"/>
        <v>PUBBDGSBDNewSHFUR___HIGNGA_16</v>
      </c>
      <c r="D242">
        <f>IF(VLOOKUP(C242,Capacity_PUBBDG!B:M,PUBBDG_MaxCapacity!B242-2016+2,FALSE)&lt;5.1^-5,0,VLOOKUP(C242,Capacity_PUBBDG!B:M,PUBBDG_MaxCapacity!B242-2016+2,FALSE)*(1+Summary!$C$10))</f>
        <v>0</v>
      </c>
    </row>
    <row r="243" spans="1:4" x14ac:dyDescent="0.25">
      <c r="A243" t="s">
        <v>2</v>
      </c>
      <c r="B243">
        <f t="shared" si="0"/>
        <v>2017</v>
      </c>
      <c r="C243" t="str">
        <f t="shared" si="1"/>
        <v>PUBBDGSBDNewSHFUR___STDNGA_16</v>
      </c>
      <c r="D243">
        <f>IF(VLOOKUP(C243,Capacity_PUBBDG!B:M,PUBBDG_MaxCapacity!B243-2016+2,FALSE)&lt;5.1^-5,0,VLOOKUP(C243,Capacity_PUBBDG!B:M,PUBBDG_MaxCapacity!B243-2016+2,FALSE)*(1+Summary!$C$10))</f>
        <v>0</v>
      </c>
    </row>
    <row r="244" spans="1:4" x14ac:dyDescent="0.25">
      <c r="A244" t="s">
        <v>2</v>
      </c>
      <c r="B244">
        <f t="shared" si="0"/>
        <v>2017</v>
      </c>
      <c r="C244" t="str">
        <f t="shared" si="1"/>
        <v>PUBBDGSBDNewWH______STDNGA_16</v>
      </c>
      <c r="D244">
        <f>IF(VLOOKUP(C244,Capacity_PUBBDG!B:M,PUBBDG_MaxCapacity!B244-2016+2,FALSE)&lt;5.1^-5,0,VLOOKUP(C244,Capacity_PUBBDG!B:M,PUBBDG_MaxCapacity!B244-2016+2,FALSE)*(1+Summary!$C$10))</f>
        <v>0</v>
      </c>
    </row>
    <row r="245" spans="1:4" x14ac:dyDescent="0.25">
      <c r="A245" t="s">
        <v>2</v>
      </c>
      <c r="B245">
        <f t="shared" si="0"/>
        <v>2017</v>
      </c>
      <c r="C245" t="str">
        <f t="shared" si="1"/>
        <v>PUBBDGSBDOldAE______STDNGA_16</v>
      </c>
      <c r="D245">
        <f>IF(VLOOKUP(C245,Capacity_PUBBDG!B:M,PUBBDG_MaxCapacity!B245-2016+2,FALSE)&lt;5.1^-5,0,VLOOKUP(C245,Capacity_PUBBDG!B:M,PUBBDG_MaxCapacity!B245-2016+2,FALSE)*(1+Summary!$C$10))</f>
        <v>5.1543254610204203E-2</v>
      </c>
    </row>
    <row r="246" spans="1:4" x14ac:dyDescent="0.25">
      <c r="A246" t="s">
        <v>2</v>
      </c>
      <c r="B246">
        <f t="shared" si="0"/>
        <v>2017</v>
      </c>
      <c r="C246" t="str">
        <f t="shared" si="1"/>
        <v>PUBBDGSBDOldSC______STDNGA_16</v>
      </c>
      <c r="D246">
        <f>IF(VLOOKUP(C246,Capacity_PUBBDG!B:M,PUBBDG_MaxCapacity!B246-2016+2,FALSE)&lt;5.1^-5,0,VLOOKUP(C246,Capacity_PUBBDG!B:M,PUBBDG_MaxCapacity!B246-2016+2,FALSE)*(1+Summary!$C$10))</f>
        <v>1.0550455496412545</v>
      </c>
    </row>
    <row r="247" spans="1:4" x14ac:dyDescent="0.25">
      <c r="A247" t="s">
        <v>2</v>
      </c>
      <c r="B247">
        <f t="shared" si="0"/>
        <v>2017</v>
      </c>
      <c r="C247" t="str">
        <f t="shared" si="1"/>
        <v>PUBBDGSBDOldSHFUR___HIGNGA_16</v>
      </c>
      <c r="D247">
        <f>IF(VLOOKUP(C247,Capacity_PUBBDG!B:M,PUBBDG_MaxCapacity!B247-2016+2,FALSE)&lt;5.1^-5,0,VLOOKUP(C247,Capacity_PUBBDG!B:M,PUBBDG_MaxCapacity!B247-2016+2,FALSE)*(1+Summary!$C$10))</f>
        <v>3.4846337132608639E-4</v>
      </c>
    </row>
    <row r="248" spans="1:4" x14ac:dyDescent="0.25">
      <c r="A248" t="s">
        <v>2</v>
      </c>
      <c r="B248">
        <f t="shared" si="0"/>
        <v>2017</v>
      </c>
      <c r="C248" t="str">
        <f t="shared" si="1"/>
        <v>PUBBDGSBDOldSHFUR___STDNGA_16</v>
      </c>
      <c r="D248">
        <f>IF(VLOOKUP(C248,Capacity_PUBBDG!B:M,PUBBDG_MaxCapacity!B248-2016+2,FALSE)&lt;5.1^-5,0,VLOOKUP(C248,Capacity_PUBBDG!B:M,PUBBDG_MaxCapacity!B248-2016+2,FALSE)*(1+Summary!$C$10))</f>
        <v>1.2133807502463412</v>
      </c>
    </row>
    <row r="249" spans="1:4" x14ac:dyDescent="0.25">
      <c r="A249" t="s">
        <v>2</v>
      </c>
      <c r="B249">
        <f t="shared" si="0"/>
        <v>2017</v>
      </c>
      <c r="C249" t="str">
        <f t="shared" si="1"/>
        <v>PUBBDGSBDOldWH______STDNGA_16</v>
      </c>
      <c r="D249">
        <f>IF(VLOOKUP(C249,Capacity_PUBBDG!B:M,PUBBDG_MaxCapacity!B249-2016+2,FALSE)&lt;5.1^-5,0,VLOOKUP(C249,Capacity_PUBBDG!B:M,PUBBDG_MaxCapacity!B249-2016+2,FALSE)*(1+Summary!$C$10))</f>
        <v>0.79079609922117955</v>
      </c>
    </row>
    <row r="250" spans="1:4" x14ac:dyDescent="0.25">
      <c r="A250" t="s">
        <v>2</v>
      </c>
      <c r="B250">
        <f t="shared" si="0"/>
        <v>2017</v>
      </c>
      <c r="C250" t="str">
        <f t="shared" si="1"/>
        <v>PUBBDGHSPNewSH_________DHE_16</v>
      </c>
      <c r="D250">
        <f>IF(VLOOKUP(C250,Capacity_PUBBDG!B:M,PUBBDG_MaxCapacity!B250-2016+2,FALSE)&lt;5.1^-5,0,VLOOKUP(C250,Capacity_PUBBDG!B:M,PUBBDG_MaxCapacity!B250-2016+2,FALSE)*(1+Summary!$C$10))</f>
        <v>0</v>
      </c>
    </row>
    <row r="251" spans="1:4" x14ac:dyDescent="0.25">
      <c r="A251" t="s">
        <v>2</v>
      </c>
      <c r="B251">
        <f t="shared" si="0"/>
        <v>2017</v>
      </c>
      <c r="C251" t="str">
        <f t="shared" si="1"/>
        <v>PUBBDGHSPOldSH_________DHE_16</v>
      </c>
      <c r="D251">
        <f>IF(VLOOKUP(C251,Capacity_PUBBDG!B:M,PUBBDG_MaxCapacity!B251-2016+2,FALSE)&lt;5.1^-5,0,VLOOKUP(C251,Capacity_PUBBDG!B:M,PUBBDG_MaxCapacity!B251-2016+2,FALSE)*(1+Summary!$C$10))</f>
        <v>7.1650480873657321</v>
      </c>
    </row>
    <row r="252" spans="1:4" x14ac:dyDescent="0.25">
      <c r="A252" t="s">
        <v>2</v>
      </c>
      <c r="B252">
        <f t="shared" si="0"/>
        <v>2017</v>
      </c>
      <c r="C252" t="str">
        <f t="shared" si="1"/>
        <v>PUBBDGMUNNewSH_________DHE_16</v>
      </c>
      <c r="D252">
        <f>IF(VLOOKUP(C252,Capacity_PUBBDG!B:M,PUBBDG_MaxCapacity!B252-2016+2,FALSE)&lt;5.1^-5,0,VLOOKUP(C252,Capacity_PUBBDG!B:M,PUBBDG_MaxCapacity!B252-2016+2,FALSE)*(1+Summary!$C$10))</f>
        <v>0</v>
      </c>
    </row>
    <row r="253" spans="1:4" x14ac:dyDescent="0.25">
      <c r="A253" t="s">
        <v>2</v>
      </c>
      <c r="B253">
        <f t="shared" si="0"/>
        <v>2017</v>
      </c>
      <c r="C253" t="str">
        <f t="shared" si="1"/>
        <v>PUBBDGMUNOldSH_________DHE_16</v>
      </c>
      <c r="D253">
        <f>IF(VLOOKUP(C253,Capacity_PUBBDG!B:M,PUBBDG_MaxCapacity!B253-2016+2,FALSE)&lt;5.1^-5,0,VLOOKUP(C253,Capacity_PUBBDG!B:M,PUBBDG_MaxCapacity!B253-2016+2,FALSE)*(1+Summary!$C$10))</f>
        <v>1.3822289776828434</v>
      </c>
    </row>
    <row r="254" spans="1:4" x14ac:dyDescent="0.25">
      <c r="A254" t="s">
        <v>2</v>
      </c>
      <c r="B254">
        <f t="shared" si="0"/>
        <v>2017</v>
      </c>
      <c r="C254" t="str">
        <f t="shared" si="1"/>
        <v>PUBBDGPSINewSH_________DHE_16</v>
      </c>
      <c r="D254">
        <f>IF(VLOOKUP(C254,Capacity_PUBBDG!B:M,PUBBDG_MaxCapacity!B254-2016+2,FALSE)&lt;5.1^-5,0,VLOOKUP(C254,Capacity_PUBBDG!B:M,PUBBDG_MaxCapacity!B254-2016+2,FALSE)*(1+Summary!$C$10))</f>
        <v>0</v>
      </c>
    </row>
    <row r="255" spans="1:4" x14ac:dyDescent="0.25">
      <c r="A255" t="s">
        <v>2</v>
      </c>
      <c r="B255">
        <f t="shared" si="0"/>
        <v>2017</v>
      </c>
      <c r="C255" t="str">
        <f t="shared" si="1"/>
        <v>PUBBDGPSIOldSH_________DHE_16</v>
      </c>
      <c r="D255">
        <f>IF(VLOOKUP(C255,Capacity_PUBBDG!B:M,PUBBDG_MaxCapacity!B255-2016+2,FALSE)&lt;5.1^-5,0,VLOOKUP(C255,Capacity_PUBBDG!B:M,PUBBDG_MaxCapacity!B255-2016+2,FALSE)*(1+Summary!$C$10))</f>
        <v>19.049587122270193</v>
      </c>
    </row>
    <row r="256" spans="1:4" x14ac:dyDescent="0.25">
      <c r="A256" t="s">
        <v>2</v>
      </c>
      <c r="B256">
        <f t="shared" si="0"/>
        <v>2017</v>
      </c>
      <c r="C256" t="str">
        <f t="shared" si="1"/>
        <v>PUBBDGSBDNewSH_________DHE_16</v>
      </c>
      <c r="D256">
        <f>IF(VLOOKUP(C256,Capacity_PUBBDG!B:M,PUBBDG_MaxCapacity!B256-2016+2,FALSE)&lt;5.1^-5,0,VLOOKUP(C256,Capacity_PUBBDG!B:M,PUBBDG_MaxCapacity!B256-2016+2,FALSE)*(1+Summary!$C$10))</f>
        <v>0</v>
      </c>
    </row>
    <row r="257" spans="1:4" x14ac:dyDescent="0.25">
      <c r="A257" t="s">
        <v>2</v>
      </c>
      <c r="B257">
        <f t="shared" si="0"/>
        <v>2017</v>
      </c>
      <c r="C257" t="str">
        <f t="shared" si="1"/>
        <v>PUBBDGSBDOldSH_________DHE_16</v>
      </c>
      <c r="D257">
        <f>IF(VLOOKUP(C257,Capacity_PUBBDG!B:M,PUBBDG_MaxCapacity!B257-2016+2,FALSE)&lt;5.1^-5,0,VLOOKUP(C257,Capacity_PUBBDG!B:M,PUBBDG_MaxCapacity!B257-2016+2,FALSE)*(1+Summary!$C$10))</f>
        <v>4.6481836751892587</v>
      </c>
    </row>
    <row r="258" spans="1:4" x14ac:dyDescent="0.25">
      <c r="A258" t="s">
        <v>2</v>
      </c>
      <c r="B258">
        <f t="shared" si="0"/>
        <v>2017</v>
      </c>
      <c r="C258" t="str">
        <f t="shared" si="1"/>
        <v>PUBBDGHSPNewAE______STDELC_16</v>
      </c>
      <c r="D258">
        <f>IF(VLOOKUP(C258,Capacity_PUBBDG!B:M,PUBBDG_MaxCapacity!B258-2016+2,FALSE)&lt;5.1^-5,0,VLOOKUP(C258,Capacity_PUBBDG!B:M,PUBBDG_MaxCapacity!B258-2016+2,FALSE)*(1+Summary!$C$10))</f>
        <v>0</v>
      </c>
    </row>
    <row r="259" spans="1:4" x14ac:dyDescent="0.25">
      <c r="A259" t="s">
        <v>2</v>
      </c>
      <c r="B259">
        <f t="shared" si="0"/>
        <v>2017</v>
      </c>
      <c r="C259" t="str">
        <f t="shared" si="1"/>
        <v>PUBBDGHSPNewAM______STDELC_16</v>
      </c>
      <c r="D259">
        <f>IF(VLOOKUP(C259,Capacity_PUBBDG!B:M,PUBBDG_MaxCapacity!B259-2016+2,FALSE)&lt;5.1^-5,0,VLOOKUP(C259,Capacity_PUBBDG!B:M,PUBBDG_MaxCapacity!B259-2016+2,FALSE)*(1+Summary!$C$10))</f>
        <v>0</v>
      </c>
    </row>
    <row r="260" spans="1:4" x14ac:dyDescent="0.25">
      <c r="A260" t="s">
        <v>2</v>
      </c>
      <c r="B260">
        <f t="shared" si="0"/>
        <v>2017</v>
      </c>
      <c r="C260" t="str">
        <f t="shared" si="1"/>
        <v>PUBBDGHSPNewLIFLC___STDELC_16</v>
      </c>
      <c r="D260">
        <f>IF(VLOOKUP(C260,Capacity_PUBBDG!B:M,PUBBDG_MaxCapacity!B260-2016+2,FALSE)&lt;5.1^-5,0,VLOOKUP(C260,Capacity_PUBBDG!B:M,PUBBDG_MaxCapacity!B260-2016+2,FALSE)*(1+Summary!$C$10))</f>
        <v>0</v>
      </c>
    </row>
    <row r="261" spans="1:4" x14ac:dyDescent="0.25">
      <c r="A261" t="s">
        <v>2</v>
      </c>
      <c r="B261">
        <f t="shared" si="0"/>
        <v>2017</v>
      </c>
      <c r="C261" t="str">
        <f t="shared" si="1"/>
        <v>PUBBDGHSPNewLIFLU___STDELC_16</v>
      </c>
      <c r="D261">
        <f>IF(VLOOKUP(C261,Capacity_PUBBDG!B:M,PUBBDG_MaxCapacity!B261-2016+2,FALSE)&lt;5.1^-5,0,VLOOKUP(C261,Capacity_PUBBDG!B:M,PUBBDG_MaxCapacity!B261-2016+2,FALSE)*(1+Summary!$C$10))</f>
        <v>0</v>
      </c>
    </row>
    <row r="262" spans="1:4" x14ac:dyDescent="0.25">
      <c r="A262" t="s">
        <v>2</v>
      </c>
      <c r="B262">
        <f t="shared" si="0"/>
        <v>2017</v>
      </c>
      <c r="C262" t="str">
        <f t="shared" si="1"/>
        <v>PUBBDGHSPNewLIHAL___STDELC_16</v>
      </c>
      <c r="D262">
        <f>IF(VLOOKUP(C262,Capacity_PUBBDG!B:M,PUBBDG_MaxCapacity!B262-2016+2,FALSE)&lt;5.1^-5,0,VLOOKUP(C262,Capacity_PUBBDG!B:M,PUBBDG_MaxCapacity!B262-2016+2,FALSE)*(1+Summary!$C$10))</f>
        <v>0</v>
      </c>
    </row>
    <row r="263" spans="1:4" x14ac:dyDescent="0.25">
      <c r="A263" t="s">
        <v>2</v>
      </c>
      <c r="B263">
        <f t="shared" si="0"/>
        <v>2017</v>
      </c>
      <c r="C263" t="str">
        <f t="shared" si="1"/>
        <v>PUBBDGHSPNewLIINC___STDELC_16</v>
      </c>
      <c r="D263">
        <f>IF(VLOOKUP(C263,Capacity_PUBBDG!B:M,PUBBDG_MaxCapacity!B263-2016+2,FALSE)&lt;5.1^-5,0,VLOOKUP(C263,Capacity_PUBBDG!B:M,PUBBDG_MaxCapacity!B263-2016+2,FALSE)*(1+Summary!$C$10))</f>
        <v>0</v>
      </c>
    </row>
    <row r="264" spans="1:4" x14ac:dyDescent="0.25">
      <c r="A264" t="s">
        <v>2</v>
      </c>
      <c r="B264">
        <f t="shared" si="0"/>
        <v>2017</v>
      </c>
      <c r="C264" t="str">
        <f t="shared" si="1"/>
        <v>PUBBDGHSPNewLILED___STDELC_16</v>
      </c>
      <c r="D264">
        <f>IF(VLOOKUP(C264,Capacity_PUBBDG!B:M,PUBBDG_MaxCapacity!B264-2016+2,FALSE)&lt;5.1^-5,0,VLOOKUP(C264,Capacity_PUBBDG!B:M,PUBBDG_MaxCapacity!B264-2016+2,FALSE)*(1+Summary!$C$10))</f>
        <v>0</v>
      </c>
    </row>
    <row r="265" spans="1:4" x14ac:dyDescent="0.25">
      <c r="A265" t="s">
        <v>2</v>
      </c>
      <c r="B265">
        <f t="shared" si="0"/>
        <v>2017</v>
      </c>
      <c r="C265" t="str">
        <f t="shared" si="1"/>
        <v>PUBBDGHSPNewSC______STDELC_16</v>
      </c>
      <c r="D265">
        <f>IF(VLOOKUP(C265,Capacity_PUBBDG!B:M,PUBBDG_MaxCapacity!B265-2016+2,FALSE)&lt;5.1^-5,0,VLOOKUP(C265,Capacity_PUBBDG!B:M,PUBBDG_MaxCapacity!B265-2016+2,FALSE)*(1+Summary!$C$10))</f>
        <v>0</v>
      </c>
    </row>
    <row r="266" spans="1:4" x14ac:dyDescent="0.25">
      <c r="A266" t="s">
        <v>2</v>
      </c>
      <c r="B266">
        <f t="shared" si="0"/>
        <v>2017</v>
      </c>
      <c r="C266" t="str">
        <f t="shared" si="1"/>
        <v>PUBBDGHSPNewSHFUR___STDELC_16</v>
      </c>
      <c r="D266">
        <f>IF(VLOOKUP(C266,Capacity_PUBBDG!B:M,PUBBDG_MaxCapacity!B266-2016+2,FALSE)&lt;5.1^-5,0,VLOOKUP(C266,Capacity_PUBBDG!B:M,PUBBDG_MaxCapacity!B266-2016+2,FALSE)*(1+Summary!$C$10))</f>
        <v>0</v>
      </c>
    </row>
    <row r="267" spans="1:4" x14ac:dyDescent="0.25">
      <c r="A267" t="s">
        <v>2</v>
      </c>
      <c r="B267">
        <f t="shared" si="0"/>
        <v>2017</v>
      </c>
      <c r="C267" t="str">
        <f t="shared" si="1"/>
        <v>PUBBDGHSPNewSHHEP___STDELC_16</v>
      </c>
      <c r="D267">
        <f>IF(VLOOKUP(C267,Capacity_PUBBDG!B:M,PUBBDG_MaxCapacity!B267-2016+2,FALSE)&lt;5.1^-5,0,VLOOKUP(C267,Capacity_PUBBDG!B:M,PUBBDG_MaxCapacity!B267-2016+2,FALSE)*(1+Summary!$C$10))</f>
        <v>0</v>
      </c>
    </row>
    <row r="268" spans="1:4" x14ac:dyDescent="0.25">
      <c r="A268" t="s">
        <v>2</v>
      </c>
      <c r="B268">
        <f t="shared" si="0"/>
        <v>2017</v>
      </c>
      <c r="C268" t="str">
        <f t="shared" si="1"/>
        <v>PUBBDGHSPNewSHPLT___STDELC_16</v>
      </c>
      <c r="D268">
        <f>IF(VLOOKUP(C268,Capacity_PUBBDG!B:M,PUBBDG_MaxCapacity!B268-2016+2,FALSE)&lt;5.1^-5,0,VLOOKUP(C268,Capacity_PUBBDG!B:M,PUBBDG_MaxCapacity!B268-2016+2,FALSE)*(1+Summary!$C$10))</f>
        <v>0</v>
      </c>
    </row>
    <row r="269" spans="1:4" x14ac:dyDescent="0.25">
      <c r="A269" t="s">
        <v>2</v>
      </c>
      <c r="B269">
        <f t="shared" si="0"/>
        <v>2017</v>
      </c>
      <c r="C269" t="str">
        <f t="shared" si="1"/>
        <v>PUBBDGHSPNewWH______STDELC_16</v>
      </c>
      <c r="D269">
        <f>IF(VLOOKUP(C269,Capacity_PUBBDG!B:M,PUBBDG_MaxCapacity!B269-2016+2,FALSE)&lt;5.1^-5,0,VLOOKUP(C269,Capacity_PUBBDG!B:M,PUBBDG_MaxCapacity!B269-2016+2,FALSE)*(1+Summary!$C$10))</f>
        <v>0</v>
      </c>
    </row>
    <row r="270" spans="1:4" x14ac:dyDescent="0.25">
      <c r="A270" t="s">
        <v>2</v>
      </c>
      <c r="B270">
        <f t="shared" si="0"/>
        <v>2017</v>
      </c>
      <c r="C270" t="str">
        <f t="shared" si="1"/>
        <v>PUBBDGHSPOldAE______STDELC_16</v>
      </c>
      <c r="D270">
        <f>IF(VLOOKUP(C270,Capacity_PUBBDG!B:M,PUBBDG_MaxCapacity!B270-2016+2,FALSE)&lt;5.1^-5,0,VLOOKUP(C270,Capacity_PUBBDG!B:M,PUBBDG_MaxCapacity!B270-2016+2,FALSE)*(1+Summary!$C$10))</f>
        <v>0.12151387014750997</v>
      </c>
    </row>
    <row r="271" spans="1:4" x14ac:dyDescent="0.25">
      <c r="A271" t="s">
        <v>2</v>
      </c>
      <c r="B271">
        <f t="shared" si="0"/>
        <v>2017</v>
      </c>
      <c r="C271" t="str">
        <f t="shared" si="1"/>
        <v>PUBBDGHSPOldAM______STDELC_16</v>
      </c>
      <c r="D271">
        <f>IF(VLOOKUP(C271,Capacity_PUBBDG!B:M,PUBBDG_MaxCapacity!B271-2016+2,FALSE)&lt;5.1^-5,0,VLOOKUP(C271,Capacity_PUBBDG!B:M,PUBBDG_MaxCapacity!B271-2016+2,FALSE)*(1+Summary!$C$10))</f>
        <v>1.8949293218761192E-2</v>
      </c>
    </row>
    <row r="272" spans="1:4" x14ac:dyDescent="0.25">
      <c r="A272" t="s">
        <v>2</v>
      </c>
      <c r="B272">
        <f t="shared" si="0"/>
        <v>2017</v>
      </c>
      <c r="C272" t="str">
        <f t="shared" si="1"/>
        <v>PUBBDGHSPOldLIFLC___STDELC_16</v>
      </c>
      <c r="D272">
        <f>IF(VLOOKUP(C272,Capacity_PUBBDG!B:M,PUBBDG_MaxCapacity!B272-2016+2,FALSE)&lt;5.1^-5,0,VLOOKUP(C272,Capacity_PUBBDG!B:M,PUBBDG_MaxCapacity!B272-2016+2,FALSE)*(1+Summary!$C$10))</f>
        <v>6.7216132567033803E-4</v>
      </c>
    </row>
    <row r="273" spans="1:4" x14ac:dyDescent="0.25">
      <c r="A273" t="s">
        <v>2</v>
      </c>
      <c r="B273">
        <f t="shared" si="0"/>
        <v>2017</v>
      </c>
      <c r="C273" t="str">
        <f t="shared" si="1"/>
        <v>PUBBDGHSPOldLIFLU___STDELC_16</v>
      </c>
      <c r="D273">
        <f>IF(VLOOKUP(C273,Capacity_PUBBDG!B:M,PUBBDG_MaxCapacity!B273-2016+2,FALSE)&lt;5.1^-5,0,VLOOKUP(C273,Capacity_PUBBDG!B:M,PUBBDG_MaxCapacity!B273-2016+2,FALSE)*(1+Summary!$C$10))</f>
        <v>1.4480628575974845</v>
      </c>
    </row>
    <row r="274" spans="1:4" x14ac:dyDescent="0.25">
      <c r="A274" t="s">
        <v>2</v>
      </c>
      <c r="B274">
        <f t="shared" si="0"/>
        <v>2017</v>
      </c>
      <c r="C274" t="str">
        <f t="shared" si="1"/>
        <v>PUBBDGHSPOldLIHAL___STDELC_16</v>
      </c>
      <c r="D274">
        <f>IF(VLOOKUP(C274,Capacity_PUBBDG!B:M,PUBBDG_MaxCapacity!B274-2016+2,FALSE)&lt;5.1^-5,0,VLOOKUP(C274,Capacity_PUBBDG!B:M,PUBBDG_MaxCapacity!B274-2016+2,FALSE)*(1+Summary!$C$10))</f>
        <v>65.6337774084692</v>
      </c>
    </row>
    <row r="275" spans="1:4" x14ac:dyDescent="0.25">
      <c r="A275" t="s">
        <v>2</v>
      </c>
      <c r="B275">
        <f t="shared" ref="B275:B338" si="2">B67+1</f>
        <v>2017</v>
      </c>
      <c r="C275" t="str">
        <f t="shared" ref="C275:C338" si="3">C67</f>
        <v>PUBBDGHSPOldLIINC___STDELC_16</v>
      </c>
      <c r="D275">
        <f>IF(VLOOKUP(C275,Capacity_PUBBDG!B:M,PUBBDG_MaxCapacity!B275-2016+2,FALSE)&lt;5.1^-5,0,VLOOKUP(C275,Capacity_PUBBDG!B:M,PUBBDG_MaxCapacity!B275-2016+2,FALSE)*(1+Summary!$C$10))</f>
        <v>210.80192931852642</v>
      </c>
    </row>
    <row r="276" spans="1:4" x14ac:dyDescent="0.25">
      <c r="A276" t="s">
        <v>2</v>
      </c>
      <c r="B276">
        <f t="shared" si="2"/>
        <v>2017</v>
      </c>
      <c r="C276" t="str">
        <f t="shared" si="3"/>
        <v>PUBBDGHSPOldLILED___STDELC_16</v>
      </c>
      <c r="D276">
        <f>IF(VLOOKUP(C276,Capacity_PUBBDG!B:M,PUBBDG_MaxCapacity!B276-2016+2,FALSE)&lt;5.1^-5,0,VLOOKUP(C276,Capacity_PUBBDG!B:M,PUBBDG_MaxCapacity!B276-2016+2,FALSE)*(1+Summary!$C$10))</f>
        <v>0.31260141002508318</v>
      </c>
    </row>
    <row r="277" spans="1:4" x14ac:dyDescent="0.25">
      <c r="A277" t="s">
        <v>2</v>
      </c>
      <c r="B277">
        <f t="shared" si="2"/>
        <v>2017</v>
      </c>
      <c r="C277" t="str">
        <f t="shared" si="3"/>
        <v>PUBBDGHSPOldSC______STDELC_16</v>
      </c>
      <c r="D277">
        <f>IF(VLOOKUP(C277,Capacity_PUBBDG!B:M,PUBBDG_MaxCapacity!B277-2016+2,FALSE)&lt;5.1^-5,0,VLOOKUP(C277,Capacity_PUBBDG!B:M,PUBBDG_MaxCapacity!B277-2016+2,FALSE)*(1+Summary!$C$10))</f>
        <v>0.46470629210981051</v>
      </c>
    </row>
    <row r="278" spans="1:4" x14ac:dyDescent="0.25">
      <c r="A278" t="s">
        <v>2</v>
      </c>
      <c r="B278">
        <f t="shared" si="2"/>
        <v>2017</v>
      </c>
      <c r="C278" t="str">
        <f t="shared" si="3"/>
        <v>PUBBDGHSPOldSHFUR___STDELC_16</v>
      </c>
      <c r="D278">
        <f>IF(VLOOKUP(C278,Capacity_PUBBDG!B:M,PUBBDG_MaxCapacity!B278-2016+2,FALSE)&lt;5.1^-5,0,VLOOKUP(C278,Capacity_PUBBDG!B:M,PUBBDG_MaxCapacity!B278-2016+2,FALSE)*(1+Summary!$C$10))</f>
        <v>3.1289753936882554E-2</v>
      </c>
    </row>
    <row r="279" spans="1:4" x14ac:dyDescent="0.25">
      <c r="A279" t="s">
        <v>2</v>
      </c>
      <c r="B279">
        <f t="shared" si="2"/>
        <v>2017</v>
      </c>
      <c r="C279" t="str">
        <f t="shared" si="3"/>
        <v>PUBBDGHSPOldSHHEP___STDELC_16</v>
      </c>
      <c r="D279">
        <f>IF(VLOOKUP(C279,Capacity_PUBBDG!B:M,PUBBDG_MaxCapacity!B279-2016+2,FALSE)&lt;5.1^-5,0,VLOOKUP(C279,Capacity_PUBBDG!B:M,PUBBDG_MaxCapacity!B279-2016+2,FALSE)*(1+Summary!$C$10))</f>
        <v>0</v>
      </c>
    </row>
    <row r="280" spans="1:4" x14ac:dyDescent="0.25">
      <c r="A280" t="s">
        <v>2</v>
      </c>
      <c r="B280">
        <f t="shared" si="2"/>
        <v>2017</v>
      </c>
      <c r="C280" t="str">
        <f t="shared" si="3"/>
        <v>PUBBDGHSPOldSHPLT___STDELC_16</v>
      </c>
      <c r="D280">
        <f>IF(VLOOKUP(C280,Capacity_PUBBDG!B:M,PUBBDG_MaxCapacity!B280-2016+2,FALSE)&lt;5.1^-5,0,VLOOKUP(C280,Capacity_PUBBDG!B:M,PUBBDG_MaxCapacity!B280-2016+2,FALSE)*(1+Summary!$C$10))</f>
        <v>5.2553074448856506E-2</v>
      </c>
    </row>
    <row r="281" spans="1:4" x14ac:dyDescent="0.25">
      <c r="A281" t="s">
        <v>2</v>
      </c>
      <c r="B281">
        <f t="shared" si="2"/>
        <v>2017</v>
      </c>
      <c r="C281" t="str">
        <f t="shared" si="3"/>
        <v>PUBBDGHSPOldWH______STDELC_16</v>
      </c>
      <c r="D281">
        <f>IF(VLOOKUP(C281,Capacity_PUBBDG!B:M,PUBBDG_MaxCapacity!B281-2016+2,FALSE)&lt;5.1^-5,0,VLOOKUP(C281,Capacity_PUBBDG!B:M,PUBBDG_MaxCapacity!B281-2016+2,FALSE)*(1+Summary!$C$10))</f>
        <v>0.39482608511290879</v>
      </c>
    </row>
    <row r="282" spans="1:4" x14ac:dyDescent="0.25">
      <c r="A282" t="s">
        <v>2</v>
      </c>
      <c r="B282">
        <f t="shared" si="2"/>
        <v>2017</v>
      </c>
      <c r="C282" t="str">
        <f t="shared" si="3"/>
        <v>PUBBDGMUNNewAE______STDELC_16</v>
      </c>
      <c r="D282">
        <f>IF(VLOOKUP(C282,Capacity_PUBBDG!B:M,PUBBDG_MaxCapacity!B282-2016+2,FALSE)&lt;5.1^-5,0,VLOOKUP(C282,Capacity_PUBBDG!B:M,PUBBDG_MaxCapacity!B282-2016+2,FALSE)*(1+Summary!$C$10))</f>
        <v>0</v>
      </c>
    </row>
    <row r="283" spans="1:4" x14ac:dyDescent="0.25">
      <c r="A283" t="s">
        <v>2</v>
      </c>
      <c r="B283">
        <f t="shared" si="2"/>
        <v>2017</v>
      </c>
      <c r="C283" t="str">
        <f t="shared" si="3"/>
        <v>PUBBDGMUNNewAM______STDELC_16</v>
      </c>
      <c r="D283">
        <f>IF(VLOOKUP(C283,Capacity_PUBBDG!B:M,PUBBDG_MaxCapacity!B283-2016+2,FALSE)&lt;5.1^-5,0,VLOOKUP(C283,Capacity_PUBBDG!B:M,PUBBDG_MaxCapacity!B283-2016+2,FALSE)*(1+Summary!$C$10))</f>
        <v>0</v>
      </c>
    </row>
    <row r="284" spans="1:4" x14ac:dyDescent="0.25">
      <c r="A284" t="s">
        <v>2</v>
      </c>
      <c r="B284">
        <f t="shared" si="2"/>
        <v>2017</v>
      </c>
      <c r="C284" t="str">
        <f t="shared" si="3"/>
        <v>PUBBDGMUNNewLIFLC___STDELC_16</v>
      </c>
      <c r="D284">
        <f>IF(VLOOKUP(C284,Capacity_PUBBDG!B:M,PUBBDG_MaxCapacity!B284-2016+2,FALSE)&lt;5.1^-5,0,VLOOKUP(C284,Capacity_PUBBDG!B:M,PUBBDG_MaxCapacity!B284-2016+2,FALSE)*(1+Summary!$C$10))</f>
        <v>0</v>
      </c>
    </row>
    <row r="285" spans="1:4" x14ac:dyDescent="0.25">
      <c r="A285" t="s">
        <v>2</v>
      </c>
      <c r="B285">
        <f t="shared" si="2"/>
        <v>2017</v>
      </c>
      <c r="C285" t="str">
        <f t="shared" si="3"/>
        <v>PUBBDGMUNNewLIFLU___STDELC_16</v>
      </c>
      <c r="D285">
        <f>IF(VLOOKUP(C285,Capacity_PUBBDG!B:M,PUBBDG_MaxCapacity!B285-2016+2,FALSE)&lt;5.1^-5,0,VLOOKUP(C285,Capacity_PUBBDG!B:M,PUBBDG_MaxCapacity!B285-2016+2,FALSE)*(1+Summary!$C$10))</f>
        <v>0</v>
      </c>
    </row>
    <row r="286" spans="1:4" x14ac:dyDescent="0.25">
      <c r="A286" t="s">
        <v>2</v>
      </c>
      <c r="B286">
        <f t="shared" si="2"/>
        <v>2017</v>
      </c>
      <c r="C286" t="str">
        <f t="shared" si="3"/>
        <v>PUBBDGMUNNewLIHAL___STDELC_16</v>
      </c>
      <c r="D286">
        <f>IF(VLOOKUP(C286,Capacity_PUBBDG!B:M,PUBBDG_MaxCapacity!B286-2016+2,FALSE)&lt;5.1^-5,0,VLOOKUP(C286,Capacity_PUBBDG!B:M,PUBBDG_MaxCapacity!B286-2016+2,FALSE)*(1+Summary!$C$10))</f>
        <v>0</v>
      </c>
    </row>
    <row r="287" spans="1:4" x14ac:dyDescent="0.25">
      <c r="A287" t="s">
        <v>2</v>
      </c>
      <c r="B287">
        <f t="shared" si="2"/>
        <v>2017</v>
      </c>
      <c r="C287" t="str">
        <f t="shared" si="3"/>
        <v>PUBBDGMUNNewLIINC___STDELC_16</v>
      </c>
      <c r="D287">
        <f>IF(VLOOKUP(C287,Capacity_PUBBDG!B:M,PUBBDG_MaxCapacity!B287-2016+2,FALSE)&lt;5.1^-5,0,VLOOKUP(C287,Capacity_PUBBDG!B:M,PUBBDG_MaxCapacity!B287-2016+2,FALSE)*(1+Summary!$C$10))</f>
        <v>0</v>
      </c>
    </row>
    <row r="288" spans="1:4" x14ac:dyDescent="0.25">
      <c r="A288" t="s">
        <v>2</v>
      </c>
      <c r="B288">
        <f t="shared" si="2"/>
        <v>2017</v>
      </c>
      <c r="C288" t="str">
        <f t="shared" si="3"/>
        <v>PUBBDGMUNNewLILED___STDELC_16</v>
      </c>
      <c r="D288">
        <f>IF(VLOOKUP(C288,Capacity_PUBBDG!B:M,PUBBDG_MaxCapacity!B288-2016+2,FALSE)&lt;5.1^-5,0,VLOOKUP(C288,Capacity_PUBBDG!B:M,PUBBDG_MaxCapacity!B288-2016+2,FALSE)*(1+Summary!$C$10))</f>
        <v>0</v>
      </c>
    </row>
    <row r="289" spans="1:4" x14ac:dyDescent="0.25">
      <c r="A289" t="s">
        <v>2</v>
      </c>
      <c r="B289">
        <f t="shared" si="2"/>
        <v>2017</v>
      </c>
      <c r="C289" t="str">
        <f t="shared" si="3"/>
        <v>PUBBDGMUNNewSC______STDELC_16</v>
      </c>
      <c r="D289">
        <f>IF(VLOOKUP(C289,Capacity_PUBBDG!B:M,PUBBDG_MaxCapacity!B289-2016+2,FALSE)&lt;5.1^-5,0,VLOOKUP(C289,Capacity_PUBBDG!B:M,PUBBDG_MaxCapacity!B289-2016+2,FALSE)*(1+Summary!$C$10))</f>
        <v>0</v>
      </c>
    </row>
    <row r="290" spans="1:4" x14ac:dyDescent="0.25">
      <c r="A290" t="s">
        <v>2</v>
      </c>
      <c r="B290">
        <f t="shared" si="2"/>
        <v>2017</v>
      </c>
      <c r="C290" t="str">
        <f t="shared" si="3"/>
        <v>PUBBDGMUNNewSHFUR___STDELC_16</v>
      </c>
      <c r="D290">
        <f>IF(VLOOKUP(C290,Capacity_PUBBDG!B:M,PUBBDG_MaxCapacity!B290-2016+2,FALSE)&lt;5.1^-5,0,VLOOKUP(C290,Capacity_PUBBDG!B:M,PUBBDG_MaxCapacity!B290-2016+2,FALSE)*(1+Summary!$C$10))</f>
        <v>0</v>
      </c>
    </row>
    <row r="291" spans="1:4" x14ac:dyDescent="0.25">
      <c r="A291" t="s">
        <v>2</v>
      </c>
      <c r="B291">
        <f t="shared" si="2"/>
        <v>2017</v>
      </c>
      <c r="C291" t="str">
        <f t="shared" si="3"/>
        <v>PUBBDGMUNNewSHHEP___STDELC_16</v>
      </c>
      <c r="D291">
        <f>IF(VLOOKUP(C291,Capacity_PUBBDG!B:M,PUBBDG_MaxCapacity!B291-2016+2,FALSE)&lt;5.1^-5,0,VLOOKUP(C291,Capacity_PUBBDG!B:M,PUBBDG_MaxCapacity!B291-2016+2,FALSE)*(1+Summary!$C$10))</f>
        <v>0</v>
      </c>
    </row>
    <row r="292" spans="1:4" x14ac:dyDescent="0.25">
      <c r="A292" t="s">
        <v>2</v>
      </c>
      <c r="B292">
        <f t="shared" si="2"/>
        <v>2017</v>
      </c>
      <c r="C292" t="str">
        <f t="shared" si="3"/>
        <v>PUBBDGMUNNewSHPLT___STDELC_16</v>
      </c>
      <c r="D292">
        <f>IF(VLOOKUP(C292,Capacity_PUBBDG!B:M,PUBBDG_MaxCapacity!B292-2016+2,FALSE)&lt;5.1^-5,0,VLOOKUP(C292,Capacity_PUBBDG!B:M,PUBBDG_MaxCapacity!B292-2016+2,FALSE)*(1+Summary!$C$10))</f>
        <v>0</v>
      </c>
    </row>
    <row r="293" spans="1:4" x14ac:dyDescent="0.25">
      <c r="A293" t="s">
        <v>2</v>
      </c>
      <c r="B293">
        <f t="shared" si="2"/>
        <v>2017</v>
      </c>
      <c r="C293" t="str">
        <f t="shared" si="3"/>
        <v>PUBBDGMUNNewWH______STDELC_16</v>
      </c>
      <c r="D293">
        <f>IF(VLOOKUP(C293,Capacity_PUBBDG!B:M,PUBBDG_MaxCapacity!B293-2016+2,FALSE)&lt;5.1^-5,0,VLOOKUP(C293,Capacity_PUBBDG!B:M,PUBBDG_MaxCapacity!B293-2016+2,FALSE)*(1+Summary!$C$10))</f>
        <v>0</v>
      </c>
    </row>
    <row r="294" spans="1:4" x14ac:dyDescent="0.25">
      <c r="A294" t="s">
        <v>2</v>
      </c>
      <c r="B294">
        <f t="shared" si="2"/>
        <v>2017</v>
      </c>
      <c r="C294" t="str">
        <f t="shared" si="3"/>
        <v>PUBBDGMUNOldAE______STDELC_16</v>
      </c>
      <c r="D294">
        <f>IF(VLOOKUP(C294,Capacity_PUBBDG!B:M,PUBBDG_MaxCapacity!B294-2016+2,FALSE)&lt;5.1^-5,0,VLOOKUP(C294,Capacity_PUBBDG!B:M,PUBBDG_MaxCapacity!B294-2016+2,FALSE)*(1+Summary!$C$10))</f>
        <v>0.15332179168173635</v>
      </c>
    </row>
    <row r="295" spans="1:4" x14ac:dyDescent="0.25">
      <c r="A295" t="s">
        <v>2</v>
      </c>
      <c r="B295">
        <f t="shared" si="2"/>
        <v>2017</v>
      </c>
      <c r="C295" t="str">
        <f t="shared" si="3"/>
        <v>PUBBDGMUNOldAM______STDELC_16</v>
      </c>
      <c r="D295">
        <f>IF(VLOOKUP(C295,Capacity_PUBBDG!B:M,PUBBDG_MaxCapacity!B295-2016+2,FALSE)&lt;5.1^-5,0,VLOOKUP(C295,Capacity_PUBBDG!B:M,PUBBDG_MaxCapacity!B295-2016+2,FALSE)*(1+Summary!$C$10))</f>
        <v>4.1600259354797477E-2</v>
      </c>
    </row>
    <row r="296" spans="1:4" x14ac:dyDescent="0.25">
      <c r="A296" t="s">
        <v>2</v>
      </c>
      <c r="B296">
        <f t="shared" si="2"/>
        <v>2017</v>
      </c>
      <c r="C296" t="str">
        <f t="shared" si="3"/>
        <v>PUBBDGMUNOldLIFLC___STDELC_16</v>
      </c>
      <c r="D296">
        <f>IF(VLOOKUP(C296,Capacity_PUBBDG!B:M,PUBBDG_MaxCapacity!B296-2016+2,FALSE)&lt;5.1^-5,0,VLOOKUP(C296,Capacity_PUBBDG!B:M,PUBBDG_MaxCapacity!B296-2016+2,FALSE)*(1+Summary!$C$10))</f>
        <v>0.24040303156588208</v>
      </c>
    </row>
    <row r="297" spans="1:4" x14ac:dyDescent="0.25">
      <c r="A297" t="s">
        <v>2</v>
      </c>
      <c r="B297">
        <f t="shared" si="2"/>
        <v>2017</v>
      </c>
      <c r="C297" t="str">
        <f t="shared" si="3"/>
        <v>PUBBDGMUNOldLIFLU___STDELC_16</v>
      </c>
      <c r="D297">
        <f>IF(VLOOKUP(C297,Capacity_PUBBDG!B:M,PUBBDG_MaxCapacity!B297-2016+2,FALSE)&lt;5.1^-5,0,VLOOKUP(C297,Capacity_PUBBDG!B:M,PUBBDG_MaxCapacity!B297-2016+2,FALSE)*(1+Summary!$C$10))</f>
        <v>2.1760373374583177</v>
      </c>
    </row>
    <row r="298" spans="1:4" x14ac:dyDescent="0.25">
      <c r="A298" t="s">
        <v>2</v>
      </c>
      <c r="B298">
        <f t="shared" si="2"/>
        <v>2017</v>
      </c>
      <c r="C298" t="str">
        <f t="shared" si="3"/>
        <v>PUBBDGMUNOldLIHAL___STDELC_16</v>
      </c>
      <c r="D298">
        <f>IF(VLOOKUP(C298,Capacity_PUBBDG!B:M,PUBBDG_MaxCapacity!B298-2016+2,FALSE)&lt;5.1^-5,0,VLOOKUP(C298,Capacity_PUBBDG!B:M,PUBBDG_MaxCapacity!B298-2016+2,FALSE)*(1+Summary!$C$10))</f>
        <v>41.909860001538981</v>
      </c>
    </row>
    <row r="299" spans="1:4" x14ac:dyDescent="0.25">
      <c r="A299" t="s">
        <v>2</v>
      </c>
      <c r="B299">
        <f t="shared" si="2"/>
        <v>2017</v>
      </c>
      <c r="C299" t="str">
        <f t="shared" si="3"/>
        <v>PUBBDGMUNOldLIINC___STDELC_16</v>
      </c>
      <c r="D299">
        <f>IF(VLOOKUP(C299,Capacity_PUBBDG!B:M,PUBBDG_MaxCapacity!B299-2016+2,FALSE)&lt;5.1^-5,0,VLOOKUP(C299,Capacity_PUBBDG!B:M,PUBBDG_MaxCapacity!B299-2016+2,FALSE)*(1+Summary!$C$10))</f>
        <v>134.60567765740609</v>
      </c>
    </row>
    <row r="300" spans="1:4" x14ac:dyDescent="0.25">
      <c r="A300" t="s">
        <v>2</v>
      </c>
      <c r="B300">
        <f t="shared" si="2"/>
        <v>2017</v>
      </c>
      <c r="C300" t="str">
        <f t="shared" si="3"/>
        <v>PUBBDGMUNOldLILED___STDELC_16</v>
      </c>
      <c r="D300">
        <f>IF(VLOOKUP(C300,Capacity_PUBBDG!B:M,PUBBDG_MaxCapacity!B300-2016+2,FALSE)&lt;5.1^-5,0,VLOOKUP(C300,Capacity_PUBBDG!B:M,PUBBDG_MaxCapacity!B300-2016+2,FALSE)*(1+Summary!$C$10))</f>
        <v>0.21744708555411221</v>
      </c>
    </row>
    <row r="301" spans="1:4" x14ac:dyDescent="0.25">
      <c r="A301" t="s">
        <v>2</v>
      </c>
      <c r="B301">
        <f t="shared" si="2"/>
        <v>2017</v>
      </c>
      <c r="C301" t="str">
        <f t="shared" si="3"/>
        <v>PUBBDGMUNOldSC______STDELC_16</v>
      </c>
      <c r="D301">
        <f>IF(VLOOKUP(C301,Capacity_PUBBDG!B:M,PUBBDG_MaxCapacity!B301-2016+2,FALSE)&lt;5.1^-5,0,VLOOKUP(C301,Capacity_PUBBDG!B:M,PUBBDG_MaxCapacity!B301-2016+2,FALSE)*(1+Summary!$C$10))</f>
        <v>1.2350501919546593</v>
      </c>
    </row>
    <row r="302" spans="1:4" x14ac:dyDescent="0.25">
      <c r="A302" t="s">
        <v>2</v>
      </c>
      <c r="B302">
        <f t="shared" si="2"/>
        <v>2017</v>
      </c>
      <c r="C302" t="str">
        <f t="shared" si="3"/>
        <v>PUBBDGMUNOldSHFUR___STDELC_16</v>
      </c>
      <c r="D302">
        <f>IF(VLOOKUP(C302,Capacity_PUBBDG!B:M,PUBBDG_MaxCapacity!B302-2016+2,FALSE)&lt;5.1^-5,0,VLOOKUP(C302,Capacity_PUBBDG!B:M,PUBBDG_MaxCapacity!B302-2016+2,FALSE)*(1+Summary!$C$10))</f>
        <v>7.0132984225677097E-2</v>
      </c>
    </row>
    <row r="303" spans="1:4" x14ac:dyDescent="0.25">
      <c r="A303" t="s">
        <v>2</v>
      </c>
      <c r="B303">
        <f t="shared" si="2"/>
        <v>2017</v>
      </c>
      <c r="C303" t="str">
        <f t="shared" si="3"/>
        <v>PUBBDGMUNOldSHHEP___STDELC_16</v>
      </c>
      <c r="D303">
        <f>IF(VLOOKUP(C303,Capacity_PUBBDG!B:M,PUBBDG_MaxCapacity!B303-2016+2,FALSE)&lt;5.1^-5,0,VLOOKUP(C303,Capacity_PUBBDG!B:M,PUBBDG_MaxCapacity!B303-2016+2,FALSE)*(1+Summary!$C$10))</f>
        <v>0</v>
      </c>
    </row>
    <row r="304" spans="1:4" x14ac:dyDescent="0.25">
      <c r="A304" t="s">
        <v>2</v>
      </c>
      <c r="B304">
        <f t="shared" si="2"/>
        <v>2017</v>
      </c>
      <c r="C304" t="str">
        <f t="shared" si="3"/>
        <v>PUBBDGMUNOldSHPLT___STDELC_16</v>
      </c>
      <c r="D304">
        <f>IF(VLOOKUP(C304,Capacity_PUBBDG!B:M,PUBBDG_MaxCapacity!B304-2016+2,FALSE)&lt;5.1^-5,0,VLOOKUP(C304,Capacity_PUBBDG!B:M,PUBBDG_MaxCapacity!B304-2016+2,FALSE)*(1+Summary!$C$10))</f>
        <v>0.11853287873973355</v>
      </c>
    </row>
    <row r="305" spans="1:4" x14ac:dyDescent="0.25">
      <c r="A305" t="s">
        <v>2</v>
      </c>
      <c r="B305">
        <f t="shared" si="2"/>
        <v>2017</v>
      </c>
      <c r="C305" t="str">
        <f t="shared" si="3"/>
        <v>PUBBDGMUNOldWH______STDELC_16</v>
      </c>
      <c r="D305">
        <f>IF(VLOOKUP(C305,Capacity_PUBBDG!B:M,PUBBDG_MaxCapacity!B305-2016+2,FALSE)&lt;5.1^-5,0,VLOOKUP(C305,Capacity_PUBBDG!B:M,PUBBDG_MaxCapacity!B305-2016+2,FALSE)*(1+Summary!$C$10))</f>
        <v>0.10345555433351664</v>
      </c>
    </row>
    <row r="306" spans="1:4" x14ac:dyDescent="0.25">
      <c r="A306" t="s">
        <v>2</v>
      </c>
      <c r="B306">
        <f t="shared" si="2"/>
        <v>2017</v>
      </c>
      <c r="C306" t="str">
        <f t="shared" si="3"/>
        <v>PUBBDGPSINewAE______STDELC_16</v>
      </c>
      <c r="D306">
        <f>IF(VLOOKUP(C306,Capacity_PUBBDG!B:M,PUBBDG_MaxCapacity!B306-2016+2,FALSE)&lt;5.1^-5,0,VLOOKUP(C306,Capacity_PUBBDG!B:M,PUBBDG_MaxCapacity!B306-2016+2,FALSE)*(1+Summary!$C$10))</f>
        <v>0</v>
      </c>
    </row>
    <row r="307" spans="1:4" x14ac:dyDescent="0.25">
      <c r="A307" t="s">
        <v>2</v>
      </c>
      <c r="B307">
        <f t="shared" si="2"/>
        <v>2017</v>
      </c>
      <c r="C307" t="str">
        <f t="shared" si="3"/>
        <v>PUBBDGPSINewAM______STDELC_16</v>
      </c>
      <c r="D307">
        <f>IF(VLOOKUP(C307,Capacity_PUBBDG!B:M,PUBBDG_MaxCapacity!B307-2016+2,FALSE)&lt;5.1^-5,0,VLOOKUP(C307,Capacity_PUBBDG!B:M,PUBBDG_MaxCapacity!B307-2016+2,FALSE)*(1+Summary!$C$10))</f>
        <v>0</v>
      </c>
    </row>
    <row r="308" spans="1:4" x14ac:dyDescent="0.25">
      <c r="A308" t="s">
        <v>2</v>
      </c>
      <c r="B308">
        <f t="shared" si="2"/>
        <v>2017</v>
      </c>
      <c r="C308" t="str">
        <f t="shared" si="3"/>
        <v>PUBBDGPSINewLIFLC___STDELC_16</v>
      </c>
      <c r="D308">
        <f>IF(VLOOKUP(C308,Capacity_PUBBDG!B:M,PUBBDG_MaxCapacity!B308-2016+2,FALSE)&lt;5.1^-5,0,VLOOKUP(C308,Capacity_PUBBDG!B:M,PUBBDG_MaxCapacity!B308-2016+2,FALSE)*(1+Summary!$C$10))</f>
        <v>0</v>
      </c>
    </row>
    <row r="309" spans="1:4" x14ac:dyDescent="0.25">
      <c r="A309" t="s">
        <v>2</v>
      </c>
      <c r="B309">
        <f t="shared" si="2"/>
        <v>2017</v>
      </c>
      <c r="C309" t="str">
        <f t="shared" si="3"/>
        <v>PUBBDGPSINewLIFLU___STDELC_16</v>
      </c>
      <c r="D309">
        <f>IF(VLOOKUP(C309,Capacity_PUBBDG!B:M,PUBBDG_MaxCapacity!B309-2016+2,FALSE)&lt;5.1^-5,0,VLOOKUP(C309,Capacity_PUBBDG!B:M,PUBBDG_MaxCapacity!B309-2016+2,FALSE)*(1+Summary!$C$10))</f>
        <v>0</v>
      </c>
    </row>
    <row r="310" spans="1:4" x14ac:dyDescent="0.25">
      <c r="A310" t="s">
        <v>2</v>
      </c>
      <c r="B310">
        <f t="shared" si="2"/>
        <v>2017</v>
      </c>
      <c r="C310" t="str">
        <f t="shared" si="3"/>
        <v>PUBBDGPSINewLIHAL___STDELC_16</v>
      </c>
      <c r="D310">
        <f>IF(VLOOKUP(C310,Capacity_PUBBDG!B:M,PUBBDG_MaxCapacity!B310-2016+2,FALSE)&lt;5.1^-5,0,VLOOKUP(C310,Capacity_PUBBDG!B:M,PUBBDG_MaxCapacity!B310-2016+2,FALSE)*(1+Summary!$C$10))</f>
        <v>0</v>
      </c>
    </row>
    <row r="311" spans="1:4" x14ac:dyDescent="0.25">
      <c r="A311" t="s">
        <v>2</v>
      </c>
      <c r="B311">
        <f t="shared" si="2"/>
        <v>2017</v>
      </c>
      <c r="C311" t="str">
        <f t="shared" si="3"/>
        <v>PUBBDGPSINewLIINC___STDELC_16</v>
      </c>
      <c r="D311">
        <f>IF(VLOOKUP(C311,Capacity_PUBBDG!B:M,PUBBDG_MaxCapacity!B311-2016+2,FALSE)&lt;5.1^-5,0,VLOOKUP(C311,Capacity_PUBBDG!B:M,PUBBDG_MaxCapacity!B311-2016+2,FALSE)*(1+Summary!$C$10))</f>
        <v>0</v>
      </c>
    </row>
    <row r="312" spans="1:4" x14ac:dyDescent="0.25">
      <c r="A312" t="s">
        <v>2</v>
      </c>
      <c r="B312">
        <f t="shared" si="2"/>
        <v>2017</v>
      </c>
      <c r="C312" t="str">
        <f t="shared" si="3"/>
        <v>PUBBDGPSINewLILED___STDELC_16</v>
      </c>
      <c r="D312">
        <f>IF(VLOOKUP(C312,Capacity_PUBBDG!B:M,PUBBDG_MaxCapacity!B312-2016+2,FALSE)&lt;5.1^-5,0,VLOOKUP(C312,Capacity_PUBBDG!B:M,PUBBDG_MaxCapacity!B312-2016+2,FALSE)*(1+Summary!$C$10))</f>
        <v>0</v>
      </c>
    </row>
    <row r="313" spans="1:4" x14ac:dyDescent="0.25">
      <c r="A313" t="s">
        <v>2</v>
      </c>
      <c r="B313">
        <f t="shared" si="2"/>
        <v>2017</v>
      </c>
      <c r="C313" t="str">
        <f t="shared" si="3"/>
        <v>PUBBDGPSINewSC______STDELC_16</v>
      </c>
      <c r="D313">
        <f>IF(VLOOKUP(C313,Capacity_PUBBDG!B:M,PUBBDG_MaxCapacity!B313-2016+2,FALSE)&lt;5.1^-5,0,VLOOKUP(C313,Capacity_PUBBDG!B:M,PUBBDG_MaxCapacity!B313-2016+2,FALSE)*(1+Summary!$C$10))</f>
        <v>0</v>
      </c>
    </row>
    <row r="314" spans="1:4" x14ac:dyDescent="0.25">
      <c r="A314" t="s">
        <v>2</v>
      </c>
      <c r="B314">
        <f t="shared" si="2"/>
        <v>2017</v>
      </c>
      <c r="C314" t="str">
        <f t="shared" si="3"/>
        <v>PUBBDGPSINewSHFUR___STDELC_16</v>
      </c>
      <c r="D314">
        <f>IF(VLOOKUP(C314,Capacity_PUBBDG!B:M,PUBBDG_MaxCapacity!B314-2016+2,FALSE)&lt;5.1^-5,0,VLOOKUP(C314,Capacity_PUBBDG!B:M,PUBBDG_MaxCapacity!B314-2016+2,FALSE)*(1+Summary!$C$10))</f>
        <v>0</v>
      </c>
    </row>
    <row r="315" spans="1:4" x14ac:dyDescent="0.25">
      <c r="A315" t="s">
        <v>2</v>
      </c>
      <c r="B315">
        <f t="shared" si="2"/>
        <v>2017</v>
      </c>
      <c r="C315" t="str">
        <f t="shared" si="3"/>
        <v>PUBBDGPSINewSHHEP___STDELC_16</v>
      </c>
      <c r="D315">
        <f>IF(VLOOKUP(C315,Capacity_PUBBDG!B:M,PUBBDG_MaxCapacity!B315-2016+2,FALSE)&lt;5.1^-5,0,VLOOKUP(C315,Capacity_PUBBDG!B:M,PUBBDG_MaxCapacity!B315-2016+2,FALSE)*(1+Summary!$C$10))</f>
        <v>0</v>
      </c>
    </row>
    <row r="316" spans="1:4" x14ac:dyDescent="0.25">
      <c r="A316" t="s">
        <v>2</v>
      </c>
      <c r="B316">
        <f t="shared" si="2"/>
        <v>2017</v>
      </c>
      <c r="C316" t="str">
        <f t="shared" si="3"/>
        <v>PUBBDGPSINewSHPLT___STDELC_16</v>
      </c>
      <c r="D316">
        <f>IF(VLOOKUP(C316,Capacity_PUBBDG!B:M,PUBBDG_MaxCapacity!B316-2016+2,FALSE)&lt;5.1^-5,0,VLOOKUP(C316,Capacity_PUBBDG!B:M,PUBBDG_MaxCapacity!B316-2016+2,FALSE)*(1+Summary!$C$10))</f>
        <v>0</v>
      </c>
    </row>
    <row r="317" spans="1:4" x14ac:dyDescent="0.25">
      <c r="A317" t="s">
        <v>2</v>
      </c>
      <c r="B317">
        <f t="shared" si="2"/>
        <v>2017</v>
      </c>
      <c r="C317" t="str">
        <f t="shared" si="3"/>
        <v>PUBBDGPSINewWH______STDELC_16</v>
      </c>
      <c r="D317">
        <f>IF(VLOOKUP(C317,Capacity_PUBBDG!B:M,PUBBDG_MaxCapacity!B317-2016+2,FALSE)&lt;5.1^-5,0,VLOOKUP(C317,Capacity_PUBBDG!B:M,PUBBDG_MaxCapacity!B317-2016+2,FALSE)*(1+Summary!$C$10))</f>
        <v>0</v>
      </c>
    </row>
    <row r="318" spans="1:4" x14ac:dyDescent="0.25">
      <c r="A318" t="s">
        <v>2</v>
      </c>
      <c r="B318">
        <f t="shared" si="2"/>
        <v>2017</v>
      </c>
      <c r="C318" t="str">
        <f t="shared" si="3"/>
        <v>PUBBDGPSIOldAE______STDELC_16</v>
      </c>
      <c r="D318">
        <f>IF(VLOOKUP(C318,Capacity_PUBBDG!B:M,PUBBDG_MaxCapacity!B318-2016+2,FALSE)&lt;5.1^-5,0,VLOOKUP(C318,Capacity_PUBBDG!B:M,PUBBDG_MaxCapacity!B318-2016+2,FALSE)*(1+Summary!$C$10))</f>
        <v>7.175918479978001E-2</v>
      </c>
    </row>
    <row r="319" spans="1:4" x14ac:dyDescent="0.25">
      <c r="A319" t="s">
        <v>2</v>
      </c>
      <c r="B319">
        <f t="shared" si="2"/>
        <v>2017</v>
      </c>
      <c r="C319" t="str">
        <f t="shared" si="3"/>
        <v>PUBBDGPSIOldAM______STDELC_16</v>
      </c>
      <c r="D319">
        <f>IF(VLOOKUP(C319,Capacity_PUBBDG!B:M,PUBBDG_MaxCapacity!B319-2016+2,FALSE)&lt;5.1^-5,0,VLOOKUP(C319,Capacity_PUBBDG!B:M,PUBBDG_MaxCapacity!B319-2016+2,FALSE)*(1+Summary!$C$10))</f>
        <v>1.3189250484874595E-2</v>
      </c>
    </row>
    <row r="320" spans="1:4" x14ac:dyDescent="0.25">
      <c r="A320" t="s">
        <v>2</v>
      </c>
      <c r="B320">
        <f t="shared" si="2"/>
        <v>2017</v>
      </c>
      <c r="C320" t="str">
        <f t="shared" si="3"/>
        <v>PUBBDGPSIOldLIFLC___STDELC_16</v>
      </c>
      <c r="D320">
        <f>IF(VLOOKUP(C320,Capacity_PUBBDG!B:M,PUBBDG_MaxCapacity!B320-2016+2,FALSE)&lt;5.1^-5,0,VLOOKUP(C320,Capacity_PUBBDG!B:M,PUBBDG_MaxCapacity!B320-2016+2,FALSE)*(1+Summary!$C$10))</f>
        <v>0</v>
      </c>
    </row>
    <row r="321" spans="1:4" x14ac:dyDescent="0.25">
      <c r="A321" t="s">
        <v>2</v>
      </c>
      <c r="B321">
        <f t="shared" si="2"/>
        <v>2017</v>
      </c>
      <c r="C321" t="str">
        <f t="shared" si="3"/>
        <v>PUBBDGPSIOldLIFLU___STDELC_16</v>
      </c>
      <c r="D321">
        <f>IF(VLOOKUP(C321,Capacity_PUBBDG!B:M,PUBBDG_MaxCapacity!B321-2016+2,FALSE)&lt;5.1^-5,0,VLOOKUP(C321,Capacity_PUBBDG!B:M,PUBBDG_MaxCapacity!B321-2016+2,FALSE)*(1+Summary!$C$10))</f>
        <v>1.106594176841331</v>
      </c>
    </row>
    <row r="322" spans="1:4" x14ac:dyDescent="0.25">
      <c r="A322" t="s">
        <v>2</v>
      </c>
      <c r="B322">
        <f t="shared" si="2"/>
        <v>2017</v>
      </c>
      <c r="C322" t="str">
        <f t="shared" si="3"/>
        <v>PUBBDGPSIOldLIHAL___STDELC_16</v>
      </c>
      <c r="D322">
        <f>IF(VLOOKUP(C322,Capacity_PUBBDG!B:M,PUBBDG_MaxCapacity!B322-2016+2,FALSE)&lt;5.1^-5,0,VLOOKUP(C322,Capacity_PUBBDG!B:M,PUBBDG_MaxCapacity!B322-2016+2,FALSE)*(1+Summary!$C$10))</f>
        <v>99.613297040608359</v>
      </c>
    </row>
    <row r="323" spans="1:4" x14ac:dyDescent="0.25">
      <c r="A323" t="s">
        <v>2</v>
      </c>
      <c r="B323">
        <f t="shared" si="2"/>
        <v>2017</v>
      </c>
      <c r="C323" t="str">
        <f t="shared" si="3"/>
        <v>PUBBDGPSIOldLIINC___STDELC_16</v>
      </c>
      <c r="D323">
        <f>IF(VLOOKUP(C323,Capacity_PUBBDG!B:M,PUBBDG_MaxCapacity!B323-2016+2,FALSE)&lt;5.1^-5,0,VLOOKUP(C323,Capacity_PUBBDG!B:M,PUBBDG_MaxCapacity!B323-2016+2,FALSE)*(1+Summary!$C$10))</f>
        <v>319.93702637425991</v>
      </c>
    </row>
    <row r="324" spans="1:4" x14ac:dyDescent="0.25">
      <c r="A324" t="s">
        <v>2</v>
      </c>
      <c r="B324">
        <f t="shared" si="2"/>
        <v>2017</v>
      </c>
      <c r="C324" t="str">
        <f t="shared" si="3"/>
        <v>PUBBDGPSIOldLILED___STDELC_16</v>
      </c>
      <c r="D324">
        <f>IF(VLOOKUP(C324,Capacity_PUBBDG!B:M,PUBBDG_MaxCapacity!B324-2016+2,FALSE)&lt;5.1^-5,0,VLOOKUP(C324,Capacity_PUBBDG!B:M,PUBBDG_MaxCapacity!B324-2016+2,FALSE)*(1+Summary!$C$10))</f>
        <v>0.50573430745973913</v>
      </c>
    </row>
    <row r="325" spans="1:4" x14ac:dyDescent="0.25">
      <c r="A325" t="s">
        <v>2</v>
      </c>
      <c r="B325">
        <f t="shared" si="2"/>
        <v>2017</v>
      </c>
      <c r="C325" t="str">
        <f t="shared" si="3"/>
        <v>PUBBDGPSIOldSC______STDELC_16</v>
      </c>
      <c r="D325">
        <f>IF(VLOOKUP(C325,Capacity_PUBBDG!B:M,PUBBDG_MaxCapacity!B325-2016+2,FALSE)&lt;5.1^-5,0,VLOOKUP(C325,Capacity_PUBBDG!B:M,PUBBDG_MaxCapacity!B325-2016+2,FALSE)*(1+Summary!$C$10))</f>
        <v>3.0287563906156705</v>
      </c>
    </row>
    <row r="326" spans="1:4" x14ac:dyDescent="0.25">
      <c r="A326" t="s">
        <v>2</v>
      </c>
      <c r="B326">
        <f t="shared" si="2"/>
        <v>2017</v>
      </c>
      <c r="C326" t="str">
        <f t="shared" si="3"/>
        <v>PUBBDGPSIOldSHFUR___STDELC_16</v>
      </c>
      <c r="D326">
        <f>IF(VLOOKUP(C326,Capacity_PUBBDG!B:M,PUBBDG_MaxCapacity!B326-2016+2,FALSE)&lt;5.1^-5,0,VLOOKUP(C326,Capacity_PUBBDG!B:M,PUBBDG_MaxCapacity!B326-2016+2,FALSE)*(1+Summary!$C$10))</f>
        <v>2.534802786174065E-2</v>
      </c>
    </row>
    <row r="327" spans="1:4" x14ac:dyDescent="0.25">
      <c r="A327" t="s">
        <v>2</v>
      </c>
      <c r="B327">
        <f t="shared" si="2"/>
        <v>2017</v>
      </c>
      <c r="C327" t="str">
        <f t="shared" si="3"/>
        <v>PUBBDGPSIOldSHHEP___STDELC_16</v>
      </c>
      <c r="D327">
        <f>IF(VLOOKUP(C327,Capacity_PUBBDG!B:M,PUBBDG_MaxCapacity!B327-2016+2,FALSE)&lt;5.1^-5,0,VLOOKUP(C327,Capacity_PUBBDG!B:M,PUBBDG_MaxCapacity!B327-2016+2,FALSE)*(1+Summary!$C$10))</f>
        <v>0</v>
      </c>
    </row>
    <row r="328" spans="1:4" x14ac:dyDescent="0.25">
      <c r="A328" t="s">
        <v>2</v>
      </c>
      <c r="B328">
        <f t="shared" si="2"/>
        <v>2017</v>
      </c>
      <c r="C328" t="str">
        <f t="shared" si="3"/>
        <v>PUBBDGPSIOldSHPLT___STDELC_16</v>
      </c>
      <c r="D328">
        <f>IF(VLOOKUP(C328,Capacity_PUBBDG!B:M,PUBBDG_MaxCapacity!B328-2016+2,FALSE)&lt;5.1^-5,0,VLOOKUP(C328,Capacity_PUBBDG!B:M,PUBBDG_MaxCapacity!B328-2016+2,FALSE)*(1+Summary!$C$10))</f>
        <v>4.2304845100579115E-2</v>
      </c>
    </row>
    <row r="329" spans="1:4" x14ac:dyDescent="0.25">
      <c r="A329" t="s">
        <v>2</v>
      </c>
      <c r="B329">
        <f t="shared" si="2"/>
        <v>2017</v>
      </c>
      <c r="C329" t="str">
        <f t="shared" si="3"/>
        <v>PUBBDGPSIOldWH______STDELC_16</v>
      </c>
      <c r="D329">
        <f>IF(VLOOKUP(C329,Capacity_PUBBDG!B:M,PUBBDG_MaxCapacity!B329-2016+2,FALSE)&lt;5.1^-5,0,VLOOKUP(C329,Capacity_PUBBDG!B:M,PUBBDG_MaxCapacity!B329-2016+2,FALSE)*(1+Summary!$C$10))</f>
        <v>0.55429109446030411</v>
      </c>
    </row>
    <row r="330" spans="1:4" x14ac:dyDescent="0.25">
      <c r="A330" t="s">
        <v>2</v>
      </c>
      <c r="B330">
        <f t="shared" si="2"/>
        <v>2017</v>
      </c>
      <c r="C330" t="str">
        <f t="shared" si="3"/>
        <v>PUBBDGSBDNewAE______STDELC_16</v>
      </c>
      <c r="D330">
        <f>IF(VLOOKUP(C330,Capacity_PUBBDG!B:M,PUBBDG_MaxCapacity!B330-2016+2,FALSE)&lt;5.1^-5,0,VLOOKUP(C330,Capacity_PUBBDG!B:M,PUBBDG_MaxCapacity!B330-2016+2,FALSE)*(1+Summary!$C$10))</f>
        <v>0</v>
      </c>
    </row>
    <row r="331" spans="1:4" x14ac:dyDescent="0.25">
      <c r="A331" t="s">
        <v>2</v>
      </c>
      <c r="B331">
        <f t="shared" si="2"/>
        <v>2017</v>
      </c>
      <c r="C331" t="str">
        <f t="shared" si="3"/>
        <v>PUBBDGSBDNewAM______STDELC_16</v>
      </c>
      <c r="D331">
        <f>IF(VLOOKUP(C331,Capacity_PUBBDG!B:M,PUBBDG_MaxCapacity!B331-2016+2,FALSE)&lt;5.1^-5,0,VLOOKUP(C331,Capacity_PUBBDG!B:M,PUBBDG_MaxCapacity!B331-2016+2,FALSE)*(1+Summary!$C$10))</f>
        <v>0</v>
      </c>
    </row>
    <row r="332" spans="1:4" x14ac:dyDescent="0.25">
      <c r="A332" t="s">
        <v>2</v>
      </c>
      <c r="B332">
        <f t="shared" si="2"/>
        <v>2017</v>
      </c>
      <c r="C332" t="str">
        <f t="shared" si="3"/>
        <v>PUBBDGSBDNewLIFLC___STDELC_16</v>
      </c>
      <c r="D332">
        <f>IF(VLOOKUP(C332,Capacity_PUBBDG!B:M,PUBBDG_MaxCapacity!B332-2016+2,FALSE)&lt;5.1^-5,0,VLOOKUP(C332,Capacity_PUBBDG!B:M,PUBBDG_MaxCapacity!B332-2016+2,FALSE)*(1+Summary!$C$10))</f>
        <v>0</v>
      </c>
    </row>
    <row r="333" spans="1:4" x14ac:dyDescent="0.25">
      <c r="A333" t="s">
        <v>2</v>
      </c>
      <c r="B333">
        <f t="shared" si="2"/>
        <v>2017</v>
      </c>
      <c r="C333" t="str">
        <f t="shared" si="3"/>
        <v>PUBBDGSBDNewLIFLU___STDELC_16</v>
      </c>
      <c r="D333">
        <f>IF(VLOOKUP(C333,Capacity_PUBBDG!B:M,PUBBDG_MaxCapacity!B333-2016+2,FALSE)&lt;5.1^-5,0,VLOOKUP(C333,Capacity_PUBBDG!B:M,PUBBDG_MaxCapacity!B333-2016+2,FALSE)*(1+Summary!$C$10))</f>
        <v>0</v>
      </c>
    </row>
    <row r="334" spans="1:4" x14ac:dyDescent="0.25">
      <c r="A334" t="s">
        <v>2</v>
      </c>
      <c r="B334">
        <f t="shared" si="2"/>
        <v>2017</v>
      </c>
      <c r="C334" t="str">
        <f t="shared" si="3"/>
        <v>PUBBDGSBDNewLIHAL___STDELC_16</v>
      </c>
      <c r="D334">
        <f>IF(VLOOKUP(C334,Capacity_PUBBDG!B:M,PUBBDG_MaxCapacity!B334-2016+2,FALSE)&lt;5.1^-5,0,VLOOKUP(C334,Capacity_PUBBDG!B:M,PUBBDG_MaxCapacity!B334-2016+2,FALSE)*(1+Summary!$C$10))</f>
        <v>0</v>
      </c>
    </row>
    <row r="335" spans="1:4" x14ac:dyDescent="0.25">
      <c r="A335" t="s">
        <v>2</v>
      </c>
      <c r="B335">
        <f t="shared" si="2"/>
        <v>2017</v>
      </c>
      <c r="C335" t="str">
        <f t="shared" si="3"/>
        <v>PUBBDGSBDNewLIINC___STDELC_16</v>
      </c>
      <c r="D335">
        <f>IF(VLOOKUP(C335,Capacity_PUBBDG!B:M,PUBBDG_MaxCapacity!B335-2016+2,FALSE)&lt;5.1^-5,0,VLOOKUP(C335,Capacity_PUBBDG!B:M,PUBBDG_MaxCapacity!B335-2016+2,FALSE)*(1+Summary!$C$10))</f>
        <v>0</v>
      </c>
    </row>
    <row r="336" spans="1:4" x14ac:dyDescent="0.25">
      <c r="A336" t="s">
        <v>2</v>
      </c>
      <c r="B336">
        <f t="shared" si="2"/>
        <v>2017</v>
      </c>
      <c r="C336" t="str">
        <f t="shared" si="3"/>
        <v>PUBBDGSBDNewLILED___STDELC_16</v>
      </c>
      <c r="D336">
        <f>IF(VLOOKUP(C336,Capacity_PUBBDG!B:M,PUBBDG_MaxCapacity!B336-2016+2,FALSE)&lt;5.1^-5,0,VLOOKUP(C336,Capacity_PUBBDG!B:M,PUBBDG_MaxCapacity!B336-2016+2,FALSE)*(1+Summary!$C$10))</f>
        <v>0</v>
      </c>
    </row>
    <row r="337" spans="1:4" x14ac:dyDescent="0.25">
      <c r="A337" t="s">
        <v>2</v>
      </c>
      <c r="B337">
        <f t="shared" si="2"/>
        <v>2017</v>
      </c>
      <c r="C337" t="str">
        <f t="shared" si="3"/>
        <v>PUBBDGSBDNewSC______STDELC_16</v>
      </c>
      <c r="D337">
        <f>IF(VLOOKUP(C337,Capacity_PUBBDG!B:M,PUBBDG_MaxCapacity!B337-2016+2,FALSE)&lt;5.1^-5,0,VLOOKUP(C337,Capacity_PUBBDG!B:M,PUBBDG_MaxCapacity!B337-2016+2,FALSE)*(1+Summary!$C$10))</f>
        <v>0</v>
      </c>
    </row>
    <row r="338" spans="1:4" x14ac:dyDescent="0.25">
      <c r="A338" t="s">
        <v>2</v>
      </c>
      <c r="B338">
        <f t="shared" si="2"/>
        <v>2017</v>
      </c>
      <c r="C338" t="str">
        <f t="shared" si="3"/>
        <v>PUBBDGSBDNewSHFUR___STDELC_16</v>
      </c>
      <c r="D338">
        <f>IF(VLOOKUP(C338,Capacity_PUBBDG!B:M,PUBBDG_MaxCapacity!B338-2016+2,FALSE)&lt;5.1^-5,0,VLOOKUP(C338,Capacity_PUBBDG!B:M,PUBBDG_MaxCapacity!B338-2016+2,FALSE)*(1+Summary!$C$10))</f>
        <v>0</v>
      </c>
    </row>
    <row r="339" spans="1:4" x14ac:dyDescent="0.25">
      <c r="A339" t="s">
        <v>2</v>
      </c>
      <c r="B339">
        <f t="shared" ref="B339:B402" si="4">B131+1</f>
        <v>2017</v>
      </c>
      <c r="C339" t="str">
        <f t="shared" ref="C339:C402" si="5">C131</f>
        <v>PUBBDGSBDNewSHHEP___STDELC_16</v>
      </c>
      <c r="D339">
        <f>IF(VLOOKUP(C339,Capacity_PUBBDG!B:M,PUBBDG_MaxCapacity!B339-2016+2,FALSE)&lt;5.1^-5,0,VLOOKUP(C339,Capacity_PUBBDG!B:M,PUBBDG_MaxCapacity!B339-2016+2,FALSE)*(1+Summary!$C$10))</f>
        <v>0</v>
      </c>
    </row>
    <row r="340" spans="1:4" x14ac:dyDescent="0.25">
      <c r="A340" t="s">
        <v>2</v>
      </c>
      <c r="B340">
        <f t="shared" si="4"/>
        <v>2017</v>
      </c>
      <c r="C340" t="str">
        <f t="shared" si="5"/>
        <v>PUBBDGSBDNewSHPLT___STDELC_16</v>
      </c>
      <c r="D340">
        <f>IF(VLOOKUP(C340,Capacity_PUBBDG!B:M,PUBBDG_MaxCapacity!B340-2016+2,FALSE)&lt;5.1^-5,0,VLOOKUP(C340,Capacity_PUBBDG!B:M,PUBBDG_MaxCapacity!B340-2016+2,FALSE)*(1+Summary!$C$10))</f>
        <v>0</v>
      </c>
    </row>
    <row r="341" spans="1:4" x14ac:dyDescent="0.25">
      <c r="A341" t="s">
        <v>2</v>
      </c>
      <c r="B341">
        <f t="shared" si="4"/>
        <v>2017</v>
      </c>
      <c r="C341" t="str">
        <f t="shared" si="5"/>
        <v>PUBBDGSBDNewWH______STDELC_16</v>
      </c>
      <c r="D341">
        <f>IF(VLOOKUP(C341,Capacity_PUBBDG!B:M,PUBBDG_MaxCapacity!B341-2016+2,FALSE)&lt;5.1^-5,0,VLOOKUP(C341,Capacity_PUBBDG!B:M,PUBBDG_MaxCapacity!B341-2016+2,FALSE)*(1+Summary!$C$10))</f>
        <v>0</v>
      </c>
    </row>
    <row r="342" spans="1:4" x14ac:dyDescent="0.25">
      <c r="A342" t="s">
        <v>2</v>
      </c>
      <c r="B342">
        <f t="shared" si="4"/>
        <v>2017</v>
      </c>
      <c r="C342" t="str">
        <f t="shared" si="5"/>
        <v>PUBBDGSBDOldAE______STDELC_16</v>
      </c>
      <c r="D342">
        <f>IF(VLOOKUP(C342,Capacity_PUBBDG!B:M,PUBBDG_MaxCapacity!B342-2016+2,FALSE)&lt;5.1^-5,0,VLOOKUP(C342,Capacity_PUBBDG!B:M,PUBBDG_MaxCapacity!B342-2016+2,FALSE)*(1+Summary!$C$10))</f>
        <v>7.8780954628258251E-2</v>
      </c>
    </row>
    <row r="343" spans="1:4" x14ac:dyDescent="0.25">
      <c r="A343" t="s">
        <v>2</v>
      </c>
      <c r="B343">
        <f t="shared" si="4"/>
        <v>2017</v>
      </c>
      <c r="C343" t="str">
        <f t="shared" si="5"/>
        <v>PUBBDGSBDOldAM______STDELC_16</v>
      </c>
      <c r="D343">
        <f>IF(VLOOKUP(C343,Capacity_PUBBDG!B:M,PUBBDG_MaxCapacity!B343-2016+2,FALSE)&lt;5.1^-5,0,VLOOKUP(C343,Capacity_PUBBDG!B:M,PUBBDG_MaxCapacity!B343-2016+2,FALSE)*(1+Summary!$C$10))</f>
        <v>2.7824320506545475E-2</v>
      </c>
    </row>
    <row r="344" spans="1:4" x14ac:dyDescent="0.25">
      <c r="A344" t="s">
        <v>2</v>
      </c>
      <c r="B344">
        <f t="shared" si="4"/>
        <v>2017</v>
      </c>
      <c r="C344" t="str">
        <f t="shared" si="5"/>
        <v>PUBBDGSBDOldLIFLC___STDELC_16</v>
      </c>
      <c r="D344">
        <f>IF(VLOOKUP(C344,Capacity_PUBBDG!B:M,PUBBDG_MaxCapacity!B344-2016+2,FALSE)&lt;5.1^-5,0,VLOOKUP(C344,Capacity_PUBBDG!B:M,PUBBDG_MaxCapacity!B344-2016+2,FALSE)*(1+Summary!$C$10))</f>
        <v>6.9263800039939089E-4</v>
      </c>
    </row>
    <row r="345" spans="1:4" x14ac:dyDescent="0.25">
      <c r="A345" t="s">
        <v>2</v>
      </c>
      <c r="B345">
        <f t="shared" si="4"/>
        <v>2017</v>
      </c>
      <c r="C345" t="str">
        <f t="shared" si="5"/>
        <v>PUBBDGSBDOldLIFLU___STDELC_16</v>
      </c>
      <c r="D345">
        <f>IF(VLOOKUP(C345,Capacity_PUBBDG!B:M,PUBBDG_MaxCapacity!B345-2016+2,FALSE)&lt;5.1^-5,0,VLOOKUP(C345,Capacity_PUBBDG!B:M,PUBBDG_MaxCapacity!B345-2016+2,FALSE)*(1+Summary!$C$10))</f>
        <v>2.0125582796199173</v>
      </c>
    </row>
    <row r="346" spans="1:4" x14ac:dyDescent="0.25">
      <c r="A346" t="s">
        <v>2</v>
      </c>
      <c r="B346">
        <f t="shared" si="4"/>
        <v>2017</v>
      </c>
      <c r="C346" t="str">
        <f t="shared" si="5"/>
        <v>PUBBDGSBDOldLIHAL___STDELC_16</v>
      </c>
      <c r="D346">
        <f>IF(VLOOKUP(C346,Capacity_PUBBDG!B:M,PUBBDG_MaxCapacity!B346-2016+2,FALSE)&lt;5.1^-5,0,VLOOKUP(C346,Capacity_PUBBDG!B:M,PUBBDG_MaxCapacity!B346-2016+2,FALSE)*(1+Summary!$C$10))</f>
        <v>72.314103253142505</v>
      </c>
    </row>
    <row r="347" spans="1:4" x14ac:dyDescent="0.25">
      <c r="A347" t="s">
        <v>2</v>
      </c>
      <c r="B347">
        <f t="shared" si="4"/>
        <v>2017</v>
      </c>
      <c r="C347" t="str">
        <f t="shared" si="5"/>
        <v>PUBBDGSBDOldLIINC___STDELC_16</v>
      </c>
      <c r="D347">
        <f>IF(VLOOKUP(C347,Capacity_PUBBDG!B:M,PUBBDG_MaxCapacity!B347-2016+2,FALSE)&lt;5.1^-5,0,VLOOKUP(C347,Capacity_PUBBDG!B:M,PUBBDG_MaxCapacity!B347-2016+2,FALSE)*(1+Summary!$C$10))</f>
        <v>232.25773616735594</v>
      </c>
    </row>
    <row r="348" spans="1:4" x14ac:dyDescent="0.25">
      <c r="A348" t="s">
        <v>2</v>
      </c>
      <c r="B348">
        <f t="shared" si="4"/>
        <v>2017</v>
      </c>
      <c r="C348" t="str">
        <f t="shared" si="5"/>
        <v>PUBBDGSBDOldLILED___STDELC_16</v>
      </c>
      <c r="D348">
        <f>IF(VLOOKUP(C348,Capacity_PUBBDG!B:M,PUBBDG_MaxCapacity!B348-2016+2,FALSE)&lt;5.1^-5,0,VLOOKUP(C348,Capacity_PUBBDG!B:M,PUBBDG_MaxCapacity!B348-2016+2,FALSE)*(1+Summary!$C$10))</f>
        <v>0.34864667670682148</v>
      </c>
    </row>
    <row r="349" spans="1:4" x14ac:dyDescent="0.25">
      <c r="A349" t="s">
        <v>2</v>
      </c>
      <c r="B349">
        <f t="shared" si="4"/>
        <v>2017</v>
      </c>
      <c r="C349" t="str">
        <f t="shared" si="5"/>
        <v>PUBBDGSBDOldSC______STDELC_16</v>
      </c>
      <c r="D349">
        <f>IF(VLOOKUP(C349,Capacity_PUBBDG!B:M,PUBBDG_MaxCapacity!B349-2016+2,FALSE)&lt;5.1^-5,0,VLOOKUP(C349,Capacity_PUBBDG!B:M,PUBBDG_MaxCapacity!B349-2016+2,FALSE)*(1+Summary!$C$10))</f>
        <v>1.4729484508643105</v>
      </c>
    </row>
    <row r="350" spans="1:4" x14ac:dyDescent="0.25">
      <c r="A350" t="s">
        <v>2</v>
      </c>
      <c r="B350">
        <f t="shared" si="4"/>
        <v>2017</v>
      </c>
      <c r="C350" t="str">
        <f t="shared" si="5"/>
        <v>PUBBDGSBDOldSHFUR___STDELC_16</v>
      </c>
      <c r="D350">
        <f>IF(VLOOKUP(C350,Capacity_PUBBDG!B:M,PUBBDG_MaxCapacity!B350-2016+2,FALSE)&lt;5.1^-5,0,VLOOKUP(C350,Capacity_PUBBDG!B:M,PUBBDG_MaxCapacity!B350-2016+2,FALSE)*(1+Summary!$C$10))</f>
        <v>5.3526122315345412E-2</v>
      </c>
    </row>
    <row r="351" spans="1:4" x14ac:dyDescent="0.25">
      <c r="A351" t="s">
        <v>2</v>
      </c>
      <c r="B351">
        <f t="shared" si="4"/>
        <v>2017</v>
      </c>
      <c r="C351" t="str">
        <f t="shared" si="5"/>
        <v>PUBBDGSBDOldSHHEP___STDELC_16</v>
      </c>
      <c r="D351">
        <f>IF(VLOOKUP(C351,Capacity_PUBBDG!B:M,PUBBDG_MaxCapacity!B351-2016+2,FALSE)&lt;5.1^-5,0,VLOOKUP(C351,Capacity_PUBBDG!B:M,PUBBDG_MaxCapacity!B351-2016+2,FALSE)*(1+Summary!$C$10))</f>
        <v>0</v>
      </c>
    </row>
    <row r="352" spans="1:4" x14ac:dyDescent="0.25">
      <c r="A352" t="s">
        <v>2</v>
      </c>
      <c r="B352">
        <f t="shared" si="4"/>
        <v>2017</v>
      </c>
      <c r="C352" t="str">
        <f t="shared" si="5"/>
        <v>PUBBDGSBDOldSHPLT___STDELC_16</v>
      </c>
      <c r="D352">
        <f>IF(VLOOKUP(C352,Capacity_PUBBDG!B:M,PUBBDG_MaxCapacity!B352-2016+2,FALSE)&lt;5.1^-5,0,VLOOKUP(C352,Capacity_PUBBDG!B:M,PUBBDG_MaxCapacity!B352-2016+2,FALSE)*(1+Summary!$C$10))</f>
        <v>9.0515310559264275E-2</v>
      </c>
    </row>
    <row r="353" spans="1:4" x14ac:dyDescent="0.25">
      <c r="A353" t="s">
        <v>2</v>
      </c>
      <c r="B353">
        <f t="shared" si="4"/>
        <v>2017</v>
      </c>
      <c r="C353" t="str">
        <f t="shared" si="5"/>
        <v>PUBBDGSBDOldWH______STDELC_16</v>
      </c>
      <c r="D353">
        <f>IF(VLOOKUP(C353,Capacity_PUBBDG!B:M,PUBBDG_MaxCapacity!B353-2016+2,FALSE)&lt;5.1^-5,0,VLOOKUP(C353,Capacity_PUBBDG!B:M,PUBBDG_MaxCapacity!B353-2016+2,FALSE)*(1+Summary!$C$10))</f>
        <v>0.21130616749957937</v>
      </c>
    </row>
    <row r="354" spans="1:4" x14ac:dyDescent="0.25">
      <c r="A354" t="s">
        <v>2</v>
      </c>
      <c r="B354">
        <f t="shared" si="4"/>
        <v>2017</v>
      </c>
      <c r="C354" t="str">
        <f t="shared" si="5"/>
        <v>PUBBDGHSPNewSHFUR___STDHFO_16</v>
      </c>
      <c r="D354">
        <f>IF(VLOOKUP(C354,Capacity_PUBBDG!B:M,PUBBDG_MaxCapacity!B354-2016+2,FALSE)&lt;5.1^-5,0,VLOOKUP(C354,Capacity_PUBBDG!B:M,PUBBDG_MaxCapacity!B354-2016+2,FALSE)*(1+Summary!$C$10))</f>
        <v>0</v>
      </c>
    </row>
    <row r="355" spans="1:4" x14ac:dyDescent="0.25">
      <c r="A355" t="s">
        <v>2</v>
      </c>
      <c r="B355">
        <f t="shared" si="4"/>
        <v>2017</v>
      </c>
      <c r="C355" t="str">
        <f t="shared" si="5"/>
        <v>PUBBDGHSPNewWH______STDHFO_16</v>
      </c>
      <c r="D355">
        <f>IF(VLOOKUP(C355,Capacity_PUBBDG!B:M,PUBBDG_MaxCapacity!B355-2016+2,FALSE)&lt;5.1^-5,0,VLOOKUP(C355,Capacity_PUBBDG!B:M,PUBBDG_MaxCapacity!B355-2016+2,FALSE)*(1+Summary!$C$10))</f>
        <v>0</v>
      </c>
    </row>
    <row r="356" spans="1:4" x14ac:dyDescent="0.25">
      <c r="A356" t="s">
        <v>2</v>
      </c>
      <c r="B356">
        <f t="shared" si="4"/>
        <v>2017</v>
      </c>
      <c r="C356" t="str">
        <f t="shared" si="5"/>
        <v>PUBBDGHSPOldSHFUR___STDHFO_16</v>
      </c>
      <c r="D356">
        <f>IF(VLOOKUP(C356,Capacity_PUBBDG!B:M,PUBBDG_MaxCapacity!B356-2016+2,FALSE)&lt;5.1^-5,0,VLOOKUP(C356,Capacity_PUBBDG!B:M,PUBBDG_MaxCapacity!B356-2016+2,FALSE)*(1+Summary!$C$10))</f>
        <v>0</v>
      </c>
    </row>
    <row r="357" spans="1:4" x14ac:dyDescent="0.25">
      <c r="A357" t="s">
        <v>2</v>
      </c>
      <c r="B357">
        <f t="shared" si="4"/>
        <v>2017</v>
      </c>
      <c r="C357" t="str">
        <f t="shared" si="5"/>
        <v>PUBBDGHSPOldWH______STDHFO_16</v>
      </c>
      <c r="D357">
        <f>IF(VLOOKUP(C357,Capacity_PUBBDG!B:M,PUBBDG_MaxCapacity!B357-2016+2,FALSE)&lt;5.1^-5,0,VLOOKUP(C357,Capacity_PUBBDG!B:M,PUBBDG_MaxCapacity!B357-2016+2,FALSE)*(1+Summary!$C$10))</f>
        <v>0.42181034228639125</v>
      </c>
    </row>
    <row r="358" spans="1:4" x14ac:dyDescent="0.25">
      <c r="A358" t="s">
        <v>2</v>
      </c>
      <c r="B358">
        <f t="shared" si="4"/>
        <v>2017</v>
      </c>
      <c r="C358" t="str">
        <f t="shared" si="5"/>
        <v>PUBBDGMUNNewSHFUR___STDHFO_16</v>
      </c>
      <c r="D358">
        <f>IF(VLOOKUP(C358,Capacity_PUBBDG!B:M,PUBBDG_MaxCapacity!B358-2016+2,FALSE)&lt;5.1^-5,0,VLOOKUP(C358,Capacity_PUBBDG!B:M,PUBBDG_MaxCapacity!B358-2016+2,FALSE)*(1+Summary!$C$10))</f>
        <v>0</v>
      </c>
    </row>
    <row r="359" spans="1:4" x14ac:dyDescent="0.25">
      <c r="A359" t="s">
        <v>2</v>
      </c>
      <c r="B359">
        <f t="shared" si="4"/>
        <v>2017</v>
      </c>
      <c r="C359" t="str">
        <f t="shared" si="5"/>
        <v>PUBBDGMUNNewWH______STDHFO_16</v>
      </c>
      <c r="D359">
        <f>IF(VLOOKUP(C359,Capacity_PUBBDG!B:M,PUBBDG_MaxCapacity!B359-2016+2,FALSE)&lt;5.1^-5,0,VLOOKUP(C359,Capacity_PUBBDG!B:M,PUBBDG_MaxCapacity!B359-2016+2,FALSE)*(1+Summary!$C$10))</f>
        <v>0</v>
      </c>
    </row>
    <row r="360" spans="1:4" x14ac:dyDescent="0.25">
      <c r="A360" t="s">
        <v>2</v>
      </c>
      <c r="B360">
        <f t="shared" si="4"/>
        <v>2017</v>
      </c>
      <c r="C360" t="str">
        <f t="shared" si="5"/>
        <v>PUBBDGMUNOldSHFUR___STDHFO_16</v>
      </c>
      <c r="D360">
        <f>IF(VLOOKUP(C360,Capacity_PUBBDG!B:M,PUBBDG_MaxCapacity!B360-2016+2,FALSE)&lt;5.1^-5,0,VLOOKUP(C360,Capacity_PUBBDG!B:M,PUBBDG_MaxCapacity!B360-2016+2,FALSE)*(1+Summary!$C$10))</f>
        <v>0</v>
      </c>
    </row>
    <row r="361" spans="1:4" x14ac:dyDescent="0.25">
      <c r="A361" t="s">
        <v>2</v>
      </c>
      <c r="B361">
        <f t="shared" si="4"/>
        <v>2017</v>
      </c>
      <c r="C361" t="str">
        <f t="shared" si="5"/>
        <v>PUBBDGMUNOldWH______STDHFO_16</v>
      </c>
      <c r="D361">
        <f>IF(VLOOKUP(C361,Capacity_PUBBDG!B:M,PUBBDG_MaxCapacity!B361-2016+2,FALSE)&lt;5.1^-5,0,VLOOKUP(C361,Capacity_PUBBDG!B:M,PUBBDG_MaxCapacity!B361-2016+2,FALSE)*(1+Summary!$C$10))</f>
        <v>3.9684743265627723E-2</v>
      </c>
    </row>
    <row r="362" spans="1:4" x14ac:dyDescent="0.25">
      <c r="A362" t="s">
        <v>2</v>
      </c>
      <c r="B362">
        <f t="shared" si="4"/>
        <v>2017</v>
      </c>
      <c r="C362" t="str">
        <f t="shared" si="5"/>
        <v>PUBBDGPSINewSHFUR___STDHFO_16</v>
      </c>
      <c r="D362">
        <f>IF(VLOOKUP(C362,Capacity_PUBBDG!B:M,PUBBDG_MaxCapacity!B362-2016+2,FALSE)&lt;5.1^-5,0,VLOOKUP(C362,Capacity_PUBBDG!B:M,PUBBDG_MaxCapacity!B362-2016+2,FALSE)*(1+Summary!$C$10))</f>
        <v>0</v>
      </c>
    </row>
    <row r="363" spans="1:4" x14ac:dyDescent="0.25">
      <c r="A363" t="s">
        <v>2</v>
      </c>
      <c r="B363">
        <f t="shared" si="4"/>
        <v>2017</v>
      </c>
      <c r="C363" t="str">
        <f t="shared" si="5"/>
        <v>PUBBDGPSINewWH______STDHFO_16</v>
      </c>
      <c r="D363">
        <f>IF(VLOOKUP(C363,Capacity_PUBBDG!B:M,PUBBDG_MaxCapacity!B363-2016+2,FALSE)&lt;5.1^-5,0,VLOOKUP(C363,Capacity_PUBBDG!B:M,PUBBDG_MaxCapacity!B363-2016+2,FALSE)*(1+Summary!$C$10))</f>
        <v>0</v>
      </c>
    </row>
    <row r="364" spans="1:4" x14ac:dyDescent="0.25">
      <c r="A364" t="s">
        <v>2</v>
      </c>
      <c r="B364">
        <f t="shared" si="4"/>
        <v>2017</v>
      </c>
      <c r="C364" t="str">
        <f t="shared" si="5"/>
        <v>PUBBDGPSIOldSHFUR___STDHFO_16</v>
      </c>
      <c r="D364">
        <f>IF(VLOOKUP(C364,Capacity_PUBBDG!B:M,PUBBDG_MaxCapacity!B364-2016+2,FALSE)&lt;5.1^-5,0,VLOOKUP(C364,Capacity_PUBBDG!B:M,PUBBDG_MaxCapacity!B364-2016+2,FALSE)*(1+Summary!$C$10))</f>
        <v>0</v>
      </c>
    </row>
    <row r="365" spans="1:4" x14ac:dyDescent="0.25">
      <c r="A365" t="s">
        <v>2</v>
      </c>
      <c r="B365">
        <f t="shared" si="4"/>
        <v>2017</v>
      </c>
      <c r="C365" t="str">
        <f t="shared" si="5"/>
        <v>PUBBDGPSIOldWH______STDHFO_16</v>
      </c>
      <c r="D365">
        <f>IF(VLOOKUP(C365,Capacity_PUBBDG!B:M,PUBBDG_MaxCapacity!B365-2016+2,FALSE)&lt;5.1^-5,0,VLOOKUP(C365,Capacity_PUBBDG!B:M,PUBBDG_MaxCapacity!B365-2016+2,FALSE)*(1+Summary!$C$10))</f>
        <v>0.62889254974170217</v>
      </c>
    </row>
    <row r="366" spans="1:4" x14ac:dyDescent="0.25">
      <c r="A366" t="s">
        <v>2</v>
      </c>
      <c r="B366">
        <f t="shared" si="4"/>
        <v>2017</v>
      </c>
      <c r="C366" t="str">
        <f t="shared" si="5"/>
        <v>PUBBDGSBDNewSHFUR___STDHFO_16</v>
      </c>
      <c r="D366">
        <f>IF(VLOOKUP(C366,Capacity_PUBBDG!B:M,PUBBDG_MaxCapacity!B366-2016+2,FALSE)&lt;5.1^-5,0,VLOOKUP(C366,Capacity_PUBBDG!B:M,PUBBDG_MaxCapacity!B366-2016+2,FALSE)*(1+Summary!$C$10))</f>
        <v>0</v>
      </c>
    </row>
    <row r="367" spans="1:4" x14ac:dyDescent="0.25">
      <c r="A367" t="s">
        <v>2</v>
      </c>
      <c r="B367">
        <f t="shared" si="4"/>
        <v>2017</v>
      </c>
      <c r="C367" t="str">
        <f t="shared" si="5"/>
        <v>PUBBDGSBDNewWH______STDHFO_16</v>
      </c>
      <c r="D367">
        <f>IF(VLOOKUP(C367,Capacity_PUBBDG!B:M,PUBBDG_MaxCapacity!B367-2016+2,FALSE)&lt;5.1^-5,0,VLOOKUP(C367,Capacity_PUBBDG!B:M,PUBBDG_MaxCapacity!B367-2016+2,FALSE)*(1+Summary!$C$10))</f>
        <v>0</v>
      </c>
    </row>
    <row r="368" spans="1:4" x14ac:dyDescent="0.25">
      <c r="A368" t="s">
        <v>2</v>
      </c>
      <c r="B368">
        <f t="shared" si="4"/>
        <v>2017</v>
      </c>
      <c r="C368" t="str">
        <f t="shared" si="5"/>
        <v>PUBBDGSBDOldSHFUR___STDHFO_16</v>
      </c>
      <c r="D368">
        <f>IF(VLOOKUP(C368,Capacity_PUBBDG!B:M,PUBBDG_MaxCapacity!B368-2016+2,FALSE)&lt;5.1^-5,0,VLOOKUP(C368,Capacity_PUBBDG!B:M,PUBBDG_MaxCapacity!B368-2016+2,FALSE)*(1+Summary!$C$10))</f>
        <v>0</v>
      </c>
    </row>
    <row r="369" spans="1:4" x14ac:dyDescent="0.25">
      <c r="A369" t="s">
        <v>2</v>
      </c>
      <c r="B369">
        <f t="shared" si="4"/>
        <v>2017</v>
      </c>
      <c r="C369" t="str">
        <f t="shared" si="5"/>
        <v>PUBBDGSBDOldWH______STDHFO_16</v>
      </c>
      <c r="D369">
        <f>IF(VLOOKUP(C369,Capacity_PUBBDG!B:M,PUBBDG_MaxCapacity!B369-2016+2,FALSE)&lt;5.1^-5,0,VLOOKUP(C369,Capacity_PUBBDG!B:M,PUBBDG_MaxCapacity!B369-2016+2,FALSE)*(1+Summary!$C$10))</f>
        <v>0.15329954932385215</v>
      </c>
    </row>
    <row r="370" spans="1:4" x14ac:dyDescent="0.25">
      <c r="A370" t="s">
        <v>2</v>
      </c>
      <c r="B370">
        <f t="shared" si="4"/>
        <v>2017</v>
      </c>
      <c r="C370" t="str">
        <f t="shared" si="5"/>
        <v>PUBBDGHSPNewSHFUR___STDKER_16</v>
      </c>
      <c r="D370">
        <f>IF(VLOOKUP(C370,Capacity_PUBBDG!B:M,PUBBDG_MaxCapacity!B370-2016+2,FALSE)&lt;5.1^-5,0,VLOOKUP(C370,Capacity_PUBBDG!B:M,PUBBDG_MaxCapacity!B370-2016+2,FALSE)*(1+Summary!$C$10))</f>
        <v>0</v>
      </c>
    </row>
    <row r="371" spans="1:4" x14ac:dyDescent="0.25">
      <c r="A371" t="s">
        <v>2</v>
      </c>
      <c r="B371">
        <f t="shared" si="4"/>
        <v>2017</v>
      </c>
      <c r="C371" t="str">
        <f t="shared" si="5"/>
        <v>PUBBDGHSPNewWH______STDKER_16</v>
      </c>
      <c r="D371">
        <f>IF(VLOOKUP(C371,Capacity_PUBBDG!B:M,PUBBDG_MaxCapacity!B371-2016+2,FALSE)&lt;5.1^-5,0,VLOOKUP(C371,Capacity_PUBBDG!B:M,PUBBDG_MaxCapacity!B371-2016+2,FALSE)*(1+Summary!$C$10))</f>
        <v>0</v>
      </c>
    </row>
    <row r="372" spans="1:4" x14ac:dyDescent="0.25">
      <c r="A372" t="s">
        <v>2</v>
      </c>
      <c r="B372">
        <f t="shared" si="4"/>
        <v>2017</v>
      </c>
      <c r="C372" t="str">
        <f t="shared" si="5"/>
        <v>PUBBDGHSPOldSHFUR___STDKER_16</v>
      </c>
      <c r="D372">
        <f>IF(VLOOKUP(C372,Capacity_PUBBDG!B:M,PUBBDG_MaxCapacity!B372-2016+2,FALSE)&lt;5.1^-5,0,VLOOKUP(C372,Capacity_PUBBDG!B:M,PUBBDG_MaxCapacity!B372-2016+2,FALSE)*(1+Summary!$C$10))</f>
        <v>0</v>
      </c>
    </row>
    <row r="373" spans="1:4" x14ac:dyDescent="0.25">
      <c r="A373" t="s">
        <v>2</v>
      </c>
      <c r="B373">
        <f t="shared" si="4"/>
        <v>2017</v>
      </c>
      <c r="C373" t="str">
        <f t="shared" si="5"/>
        <v>PUBBDGHSPOldWH______STDKER_16</v>
      </c>
      <c r="D373">
        <f>IF(VLOOKUP(C373,Capacity_PUBBDG!B:M,PUBBDG_MaxCapacity!B373-2016+2,FALSE)&lt;5.1^-5,0,VLOOKUP(C373,Capacity_PUBBDG!B:M,PUBBDG_MaxCapacity!B373-2016+2,FALSE)*(1+Summary!$C$10))</f>
        <v>0.42195586447428901</v>
      </c>
    </row>
    <row r="374" spans="1:4" x14ac:dyDescent="0.25">
      <c r="A374" t="s">
        <v>2</v>
      </c>
      <c r="B374">
        <f t="shared" si="4"/>
        <v>2017</v>
      </c>
      <c r="C374" t="str">
        <f t="shared" si="5"/>
        <v>PUBBDGMUNNewSHFUR___STDKER_16</v>
      </c>
      <c r="D374">
        <f>IF(VLOOKUP(C374,Capacity_PUBBDG!B:M,PUBBDG_MaxCapacity!B374-2016+2,FALSE)&lt;5.1^-5,0,VLOOKUP(C374,Capacity_PUBBDG!B:M,PUBBDG_MaxCapacity!B374-2016+2,FALSE)*(1+Summary!$C$10))</f>
        <v>0</v>
      </c>
    </row>
    <row r="375" spans="1:4" x14ac:dyDescent="0.25">
      <c r="A375" t="s">
        <v>2</v>
      </c>
      <c r="B375">
        <f t="shared" si="4"/>
        <v>2017</v>
      </c>
      <c r="C375" t="str">
        <f t="shared" si="5"/>
        <v>PUBBDGMUNNewWH______STDKER_16</v>
      </c>
      <c r="D375">
        <f>IF(VLOOKUP(C375,Capacity_PUBBDG!B:M,PUBBDG_MaxCapacity!B375-2016+2,FALSE)&lt;5.1^-5,0,VLOOKUP(C375,Capacity_PUBBDG!B:M,PUBBDG_MaxCapacity!B375-2016+2,FALSE)*(1+Summary!$C$10))</f>
        <v>0</v>
      </c>
    </row>
    <row r="376" spans="1:4" x14ac:dyDescent="0.25">
      <c r="A376" t="s">
        <v>2</v>
      </c>
      <c r="B376">
        <f t="shared" si="4"/>
        <v>2017</v>
      </c>
      <c r="C376" t="str">
        <f t="shared" si="5"/>
        <v>PUBBDGMUNOldSHFUR___STDKER_16</v>
      </c>
      <c r="D376">
        <f>IF(VLOOKUP(C376,Capacity_PUBBDG!B:M,PUBBDG_MaxCapacity!B376-2016+2,FALSE)&lt;5.1^-5,0,VLOOKUP(C376,Capacity_PUBBDG!B:M,PUBBDG_MaxCapacity!B376-2016+2,FALSE)*(1+Summary!$C$10))</f>
        <v>0</v>
      </c>
    </row>
    <row r="377" spans="1:4" x14ac:dyDescent="0.25">
      <c r="A377" t="s">
        <v>2</v>
      </c>
      <c r="B377">
        <f t="shared" si="4"/>
        <v>2017</v>
      </c>
      <c r="C377" t="str">
        <f t="shared" si="5"/>
        <v>PUBBDGMUNOldWH______STDKER_16</v>
      </c>
      <c r="D377">
        <f>IF(VLOOKUP(C377,Capacity_PUBBDG!B:M,PUBBDG_MaxCapacity!B377-2016+2,FALSE)&lt;5.1^-5,0,VLOOKUP(C377,Capacity_PUBBDG!B:M,PUBBDG_MaxCapacity!B377-2016+2,FALSE)*(1+Summary!$C$10))</f>
        <v>3.9686030847892399E-2</v>
      </c>
    </row>
    <row r="378" spans="1:4" x14ac:dyDescent="0.25">
      <c r="A378" t="s">
        <v>2</v>
      </c>
      <c r="B378">
        <f t="shared" si="4"/>
        <v>2017</v>
      </c>
      <c r="C378" t="str">
        <f t="shared" si="5"/>
        <v>PUBBDGPSINewSHFUR___STDKER_16</v>
      </c>
      <c r="D378">
        <f>IF(VLOOKUP(C378,Capacity_PUBBDG!B:M,PUBBDG_MaxCapacity!B378-2016+2,FALSE)&lt;5.1^-5,0,VLOOKUP(C378,Capacity_PUBBDG!B:M,PUBBDG_MaxCapacity!B378-2016+2,FALSE)*(1+Summary!$C$10))</f>
        <v>0</v>
      </c>
    </row>
    <row r="379" spans="1:4" x14ac:dyDescent="0.25">
      <c r="A379" t="s">
        <v>2</v>
      </c>
      <c r="B379">
        <f t="shared" si="4"/>
        <v>2017</v>
      </c>
      <c r="C379" t="str">
        <f t="shared" si="5"/>
        <v>PUBBDGPSINewWH______STDKER_16</v>
      </c>
      <c r="D379">
        <f>IF(VLOOKUP(C379,Capacity_PUBBDG!B:M,PUBBDG_MaxCapacity!B379-2016+2,FALSE)&lt;5.1^-5,0,VLOOKUP(C379,Capacity_PUBBDG!B:M,PUBBDG_MaxCapacity!B379-2016+2,FALSE)*(1+Summary!$C$10))</f>
        <v>0</v>
      </c>
    </row>
    <row r="380" spans="1:4" x14ac:dyDescent="0.25">
      <c r="A380" t="s">
        <v>2</v>
      </c>
      <c r="B380">
        <f t="shared" si="4"/>
        <v>2017</v>
      </c>
      <c r="C380" t="str">
        <f t="shared" si="5"/>
        <v>PUBBDGPSIOldSHFUR___STDKER_16</v>
      </c>
      <c r="D380">
        <f>IF(VLOOKUP(C380,Capacity_PUBBDG!B:M,PUBBDG_MaxCapacity!B380-2016+2,FALSE)&lt;5.1^-5,0,VLOOKUP(C380,Capacity_PUBBDG!B:M,PUBBDG_MaxCapacity!B380-2016+2,FALSE)*(1+Summary!$C$10))</f>
        <v>0</v>
      </c>
    </row>
    <row r="381" spans="1:4" x14ac:dyDescent="0.25">
      <c r="A381" t="s">
        <v>2</v>
      </c>
      <c r="B381">
        <f t="shared" si="4"/>
        <v>2017</v>
      </c>
      <c r="C381" t="str">
        <f t="shared" si="5"/>
        <v>PUBBDGPSIOldWH______STDKER_16</v>
      </c>
      <c r="D381">
        <f>IF(VLOOKUP(C381,Capacity_PUBBDG!B:M,PUBBDG_MaxCapacity!B381-2016+2,FALSE)&lt;5.1^-5,0,VLOOKUP(C381,Capacity_PUBBDG!B:M,PUBBDG_MaxCapacity!B381-2016+2,FALSE)*(1+Summary!$C$10))</f>
        <v>0.62918243807822738</v>
      </c>
    </row>
    <row r="382" spans="1:4" x14ac:dyDescent="0.25">
      <c r="A382" t="s">
        <v>2</v>
      </c>
      <c r="B382">
        <f t="shared" si="4"/>
        <v>2017</v>
      </c>
      <c r="C382" t="str">
        <f t="shared" si="5"/>
        <v>PUBBDGSBDNewSHFUR___STDKER_16</v>
      </c>
      <c r="D382">
        <f>IF(VLOOKUP(C382,Capacity_PUBBDG!B:M,PUBBDG_MaxCapacity!B382-2016+2,FALSE)&lt;5.1^-5,0,VLOOKUP(C382,Capacity_PUBBDG!B:M,PUBBDG_MaxCapacity!B382-2016+2,FALSE)*(1+Summary!$C$10))</f>
        <v>0</v>
      </c>
    </row>
    <row r="383" spans="1:4" x14ac:dyDescent="0.25">
      <c r="A383" t="s">
        <v>2</v>
      </c>
      <c r="B383">
        <f t="shared" si="4"/>
        <v>2017</v>
      </c>
      <c r="C383" t="str">
        <f t="shared" si="5"/>
        <v>PUBBDGSBDNewWH______STDKER_16</v>
      </c>
      <c r="D383">
        <f>IF(VLOOKUP(C383,Capacity_PUBBDG!B:M,PUBBDG_MaxCapacity!B383-2016+2,FALSE)&lt;5.1^-5,0,VLOOKUP(C383,Capacity_PUBBDG!B:M,PUBBDG_MaxCapacity!B383-2016+2,FALSE)*(1+Summary!$C$10))</f>
        <v>0</v>
      </c>
    </row>
    <row r="384" spans="1:4" x14ac:dyDescent="0.25">
      <c r="A384" t="s">
        <v>2</v>
      </c>
      <c r="B384">
        <f t="shared" si="4"/>
        <v>2017</v>
      </c>
      <c r="C384" t="str">
        <f t="shared" si="5"/>
        <v>PUBBDGSBDOldSHFUR___STDKER_16</v>
      </c>
      <c r="D384">
        <f>IF(VLOOKUP(C384,Capacity_PUBBDG!B:M,PUBBDG_MaxCapacity!B384-2016+2,FALSE)&lt;5.1^-5,0,VLOOKUP(C384,Capacity_PUBBDG!B:M,PUBBDG_MaxCapacity!B384-2016+2,FALSE)*(1+Summary!$C$10))</f>
        <v>0</v>
      </c>
    </row>
    <row r="385" spans="1:4" x14ac:dyDescent="0.25">
      <c r="A385" t="s">
        <v>2</v>
      </c>
      <c r="B385">
        <f t="shared" si="4"/>
        <v>2017</v>
      </c>
      <c r="C385" t="str">
        <f t="shared" si="5"/>
        <v>PUBBDGSBDOldWH______STDKER_16</v>
      </c>
      <c r="D385">
        <f>IF(VLOOKUP(C385,Capacity_PUBBDG!B:M,PUBBDG_MaxCapacity!B385-2016+2,FALSE)&lt;5.1^-5,0,VLOOKUP(C385,Capacity_PUBBDG!B:M,PUBBDG_MaxCapacity!B385-2016+2,FALSE)*(1+Summary!$C$10))</f>
        <v>0.15332251761028148</v>
      </c>
    </row>
    <row r="386" spans="1:4" x14ac:dyDescent="0.25">
      <c r="A386" t="s">
        <v>2</v>
      </c>
      <c r="B386">
        <f t="shared" si="4"/>
        <v>2017</v>
      </c>
      <c r="C386" t="str">
        <f t="shared" si="5"/>
        <v>PUBBDGHSPNewSHFUR___STDLFO_16</v>
      </c>
      <c r="D386">
        <f>IF(VLOOKUP(C386,Capacity_PUBBDG!B:M,PUBBDG_MaxCapacity!B386-2016+2,FALSE)&lt;5.1^-5,0,VLOOKUP(C386,Capacity_PUBBDG!B:M,PUBBDG_MaxCapacity!B386-2016+2,FALSE)*(1+Summary!$C$10))</f>
        <v>0</v>
      </c>
    </row>
    <row r="387" spans="1:4" x14ac:dyDescent="0.25">
      <c r="A387" t="s">
        <v>2</v>
      </c>
      <c r="B387">
        <f t="shared" si="4"/>
        <v>2017</v>
      </c>
      <c r="C387" t="str">
        <f t="shared" si="5"/>
        <v>PUBBDGHSPNewWH______STDLFO_16</v>
      </c>
      <c r="D387">
        <f>IF(VLOOKUP(C387,Capacity_PUBBDG!B:M,PUBBDG_MaxCapacity!B387-2016+2,FALSE)&lt;5.1^-5,0,VLOOKUP(C387,Capacity_PUBBDG!B:M,PUBBDG_MaxCapacity!B387-2016+2,FALSE)*(1+Summary!$C$10))</f>
        <v>0</v>
      </c>
    </row>
    <row r="388" spans="1:4" x14ac:dyDescent="0.25">
      <c r="A388" t="s">
        <v>2</v>
      </c>
      <c r="B388">
        <f t="shared" si="4"/>
        <v>2017</v>
      </c>
      <c r="C388" t="str">
        <f t="shared" si="5"/>
        <v>PUBBDGHSPOldSHFUR___STDLFO_16</v>
      </c>
      <c r="D388">
        <f>IF(VLOOKUP(C388,Capacity_PUBBDG!B:M,PUBBDG_MaxCapacity!B388-2016+2,FALSE)&lt;5.1^-5,0,VLOOKUP(C388,Capacity_PUBBDG!B:M,PUBBDG_MaxCapacity!B388-2016+2,FALSE)*(1+Summary!$C$10))</f>
        <v>9.5220053296723575E-2</v>
      </c>
    </row>
    <row r="389" spans="1:4" x14ac:dyDescent="0.25">
      <c r="A389" t="s">
        <v>2</v>
      </c>
      <c r="B389">
        <f t="shared" si="4"/>
        <v>2017</v>
      </c>
      <c r="C389" t="str">
        <f t="shared" si="5"/>
        <v>PUBBDGHSPOldWH______STDLFO_16</v>
      </c>
      <c r="D389">
        <f>IF(VLOOKUP(C389,Capacity_PUBBDG!B:M,PUBBDG_MaxCapacity!B389-2016+2,FALSE)&lt;5.1^-5,0,VLOOKUP(C389,Capacity_PUBBDG!B:M,PUBBDG_MaxCapacity!B389-2016+2,FALSE)*(1+Summary!$C$10))</f>
        <v>0.63063499005066559</v>
      </c>
    </row>
    <row r="390" spans="1:4" x14ac:dyDescent="0.25">
      <c r="A390" t="s">
        <v>2</v>
      </c>
      <c r="B390">
        <f t="shared" si="4"/>
        <v>2017</v>
      </c>
      <c r="C390" t="str">
        <f t="shared" si="5"/>
        <v>PUBBDGMUNNewSHFUR___STDLFO_16</v>
      </c>
      <c r="D390">
        <f>IF(VLOOKUP(C390,Capacity_PUBBDG!B:M,PUBBDG_MaxCapacity!B390-2016+2,FALSE)&lt;5.1^-5,0,VLOOKUP(C390,Capacity_PUBBDG!B:M,PUBBDG_MaxCapacity!B390-2016+2,FALSE)*(1+Summary!$C$10))</f>
        <v>0</v>
      </c>
    </row>
    <row r="391" spans="1:4" x14ac:dyDescent="0.25">
      <c r="A391" t="s">
        <v>2</v>
      </c>
      <c r="B391">
        <f t="shared" si="4"/>
        <v>2017</v>
      </c>
      <c r="C391" t="str">
        <f t="shared" si="5"/>
        <v>PUBBDGMUNNewWH______STDLFO_16</v>
      </c>
      <c r="D391">
        <f>IF(VLOOKUP(C391,Capacity_PUBBDG!B:M,PUBBDG_MaxCapacity!B391-2016+2,FALSE)&lt;5.1^-5,0,VLOOKUP(C391,Capacity_PUBBDG!B:M,PUBBDG_MaxCapacity!B391-2016+2,FALSE)*(1+Summary!$C$10))</f>
        <v>0</v>
      </c>
    </row>
    <row r="392" spans="1:4" x14ac:dyDescent="0.25">
      <c r="A392" t="s">
        <v>2</v>
      </c>
      <c r="B392">
        <f t="shared" si="4"/>
        <v>2017</v>
      </c>
      <c r="C392" t="str">
        <f t="shared" si="5"/>
        <v>PUBBDGMUNOldSHFUR___STDLFO_16</v>
      </c>
      <c r="D392">
        <f>IF(VLOOKUP(C392,Capacity_PUBBDG!B:M,PUBBDG_MaxCapacity!B392-2016+2,FALSE)&lt;5.1^-5,0,VLOOKUP(C392,Capacity_PUBBDG!B:M,PUBBDG_MaxCapacity!B392-2016+2,FALSE)*(1+Summary!$C$10))</f>
        <v>0</v>
      </c>
    </row>
    <row r="393" spans="1:4" x14ac:dyDescent="0.25">
      <c r="A393" t="s">
        <v>2</v>
      </c>
      <c r="B393">
        <f t="shared" si="4"/>
        <v>2017</v>
      </c>
      <c r="C393" t="str">
        <f t="shared" si="5"/>
        <v>PUBBDGMUNOldWH______STDLFO_16</v>
      </c>
      <c r="D393">
        <f>IF(VLOOKUP(C393,Capacity_PUBBDG!B:M,PUBBDG_MaxCapacity!B393-2016+2,FALSE)&lt;5.1^-5,0,VLOOKUP(C393,Capacity_PUBBDG!B:M,PUBBDG_MaxCapacity!B393-2016+2,FALSE)*(1+Summary!$C$10))</f>
        <v>3.950438817880312E-2</v>
      </c>
    </row>
    <row r="394" spans="1:4" x14ac:dyDescent="0.25">
      <c r="A394" t="s">
        <v>2</v>
      </c>
      <c r="B394">
        <f t="shared" si="4"/>
        <v>2017</v>
      </c>
      <c r="C394" t="str">
        <f t="shared" si="5"/>
        <v>PUBBDGPSINewSHFUR___STDLFO_16</v>
      </c>
      <c r="D394">
        <f>IF(VLOOKUP(C394,Capacity_PUBBDG!B:M,PUBBDG_MaxCapacity!B394-2016+2,FALSE)&lt;5.1^-5,0,VLOOKUP(C394,Capacity_PUBBDG!B:M,PUBBDG_MaxCapacity!B394-2016+2,FALSE)*(1+Summary!$C$10))</f>
        <v>0</v>
      </c>
    </row>
    <row r="395" spans="1:4" x14ac:dyDescent="0.25">
      <c r="A395" t="s">
        <v>2</v>
      </c>
      <c r="B395">
        <f t="shared" si="4"/>
        <v>2017</v>
      </c>
      <c r="C395" t="str">
        <f t="shared" si="5"/>
        <v>PUBBDGPSINewWH______STDLFO_16</v>
      </c>
      <c r="D395">
        <f>IF(VLOOKUP(C395,Capacity_PUBBDG!B:M,PUBBDG_MaxCapacity!B395-2016+2,FALSE)&lt;5.1^-5,0,VLOOKUP(C395,Capacity_PUBBDG!B:M,PUBBDG_MaxCapacity!B395-2016+2,FALSE)*(1+Summary!$C$10))</f>
        <v>0</v>
      </c>
    </row>
    <row r="396" spans="1:4" x14ac:dyDescent="0.25">
      <c r="A396" t="s">
        <v>2</v>
      </c>
      <c r="B396">
        <f t="shared" si="4"/>
        <v>2017</v>
      </c>
      <c r="C396" t="str">
        <f t="shared" si="5"/>
        <v>PUBBDGPSIOldSHFUR___STDLFO_16</v>
      </c>
      <c r="D396">
        <f>IF(VLOOKUP(C396,Capacity_PUBBDG!B:M,PUBBDG_MaxCapacity!B396-2016+2,FALSE)&lt;5.1^-5,0,VLOOKUP(C396,Capacity_PUBBDG!B:M,PUBBDG_MaxCapacity!B396-2016+2,FALSE)*(1+Summary!$C$10))</f>
        <v>2.01240865898446E-2</v>
      </c>
    </row>
    <row r="397" spans="1:4" x14ac:dyDescent="0.25">
      <c r="A397" t="s">
        <v>2</v>
      </c>
      <c r="B397">
        <f t="shared" si="4"/>
        <v>2017</v>
      </c>
      <c r="C397" t="str">
        <f t="shared" si="5"/>
        <v>PUBBDGPSIOldWH______STDLFO_16</v>
      </c>
      <c r="D397">
        <f>IF(VLOOKUP(C397,Capacity_PUBBDG!B:M,PUBBDG_MaxCapacity!B397-2016+2,FALSE)&lt;5.1^-5,0,VLOOKUP(C397,Capacity_PUBBDG!B:M,PUBBDG_MaxCapacity!B397-2016+2,FALSE)*(1+Summary!$C$10))</f>
        <v>0.74745308511993946</v>
      </c>
    </row>
    <row r="398" spans="1:4" x14ac:dyDescent="0.25">
      <c r="A398" t="s">
        <v>2</v>
      </c>
      <c r="B398">
        <f t="shared" si="4"/>
        <v>2017</v>
      </c>
      <c r="C398" t="str">
        <f t="shared" si="5"/>
        <v>PUBBDGSBDNewSHFUR___STDLFO_16</v>
      </c>
      <c r="D398">
        <f>IF(VLOOKUP(C398,Capacity_PUBBDG!B:M,PUBBDG_MaxCapacity!B398-2016+2,FALSE)&lt;5.1^-5,0,VLOOKUP(C398,Capacity_PUBBDG!B:M,PUBBDG_MaxCapacity!B398-2016+2,FALSE)*(1+Summary!$C$10))</f>
        <v>0</v>
      </c>
    </row>
    <row r="399" spans="1:4" x14ac:dyDescent="0.25">
      <c r="A399" t="s">
        <v>2</v>
      </c>
      <c r="B399">
        <f t="shared" si="4"/>
        <v>2017</v>
      </c>
      <c r="C399" t="str">
        <f t="shared" si="5"/>
        <v>PUBBDGSBDNewWH______STDLFO_16</v>
      </c>
      <c r="D399">
        <f>IF(VLOOKUP(C399,Capacity_PUBBDG!B:M,PUBBDG_MaxCapacity!B399-2016+2,FALSE)&lt;5.1^-5,0,VLOOKUP(C399,Capacity_PUBBDG!B:M,PUBBDG_MaxCapacity!B399-2016+2,FALSE)*(1+Summary!$C$10))</f>
        <v>0</v>
      </c>
    </row>
    <row r="400" spans="1:4" x14ac:dyDescent="0.25">
      <c r="A400" t="s">
        <v>2</v>
      </c>
      <c r="B400">
        <f t="shared" si="4"/>
        <v>2017</v>
      </c>
      <c r="C400" t="str">
        <f t="shared" si="5"/>
        <v>PUBBDGSBDOldSHFUR___STDLFO_16</v>
      </c>
      <c r="D400">
        <f>IF(VLOOKUP(C400,Capacity_PUBBDG!B:M,PUBBDG_MaxCapacity!B400-2016+2,FALSE)&lt;5.1^-5,0,VLOOKUP(C400,Capacity_PUBBDG!B:M,PUBBDG_MaxCapacity!B400-2016+2,FALSE)*(1+Summary!$C$10))</f>
        <v>0</v>
      </c>
    </row>
    <row r="401" spans="1:4" x14ac:dyDescent="0.25">
      <c r="A401" t="s">
        <v>2</v>
      </c>
      <c r="B401">
        <f t="shared" si="4"/>
        <v>2017</v>
      </c>
      <c r="C401" t="str">
        <f t="shared" si="5"/>
        <v>PUBBDGSBDOldWH______STDLFO_16</v>
      </c>
      <c r="D401">
        <f>IF(VLOOKUP(C401,Capacity_PUBBDG!B:M,PUBBDG_MaxCapacity!B401-2016+2,FALSE)&lt;5.1^-5,0,VLOOKUP(C401,Capacity_PUBBDG!B:M,PUBBDG_MaxCapacity!B401-2016+2,FALSE)*(1+Summary!$C$10))</f>
        <v>0.14946905604628977</v>
      </c>
    </row>
    <row r="402" spans="1:4" x14ac:dyDescent="0.25">
      <c r="A402" t="s">
        <v>2</v>
      </c>
      <c r="B402">
        <f t="shared" si="4"/>
        <v>2017</v>
      </c>
      <c r="C402" t="str">
        <f t="shared" si="5"/>
        <v>PUBBDGHSPNewAE______STDPRO_16</v>
      </c>
      <c r="D402">
        <f>IF(VLOOKUP(C402,Capacity_PUBBDG!B:M,PUBBDG_MaxCapacity!B402-2016+2,FALSE)&lt;5.1^-5,0,VLOOKUP(C402,Capacity_PUBBDG!B:M,PUBBDG_MaxCapacity!B402-2016+2,FALSE)*(1+Summary!$C$10))</f>
        <v>0</v>
      </c>
    </row>
    <row r="403" spans="1:4" x14ac:dyDescent="0.25">
      <c r="A403" t="s">
        <v>2</v>
      </c>
      <c r="B403">
        <f t="shared" ref="B403:B466" si="6">B195+1</f>
        <v>2017</v>
      </c>
      <c r="C403" t="str">
        <f t="shared" ref="C403:C466" si="7">C195</f>
        <v>PUBBDGHSPNewSHFUR___STDPRO_16</v>
      </c>
      <c r="D403">
        <f>IF(VLOOKUP(C403,Capacity_PUBBDG!B:M,PUBBDG_MaxCapacity!B403-2016+2,FALSE)&lt;5.1^-5,0,VLOOKUP(C403,Capacity_PUBBDG!B:M,PUBBDG_MaxCapacity!B403-2016+2,FALSE)*(1+Summary!$C$10))</f>
        <v>0</v>
      </c>
    </row>
    <row r="404" spans="1:4" x14ac:dyDescent="0.25">
      <c r="A404" t="s">
        <v>2</v>
      </c>
      <c r="B404">
        <f t="shared" si="6"/>
        <v>2017</v>
      </c>
      <c r="C404" t="str">
        <f t="shared" si="7"/>
        <v>PUBBDGHSPOldAE______STDPRO_16</v>
      </c>
      <c r="D404">
        <f>IF(VLOOKUP(C404,Capacity_PUBBDG!B:M,PUBBDG_MaxCapacity!B404-2016+2,FALSE)&lt;5.1^-5,0,VLOOKUP(C404,Capacity_PUBBDG!B:M,PUBBDG_MaxCapacity!B404-2016+2,FALSE)*(1+Summary!$C$10))</f>
        <v>0</v>
      </c>
    </row>
    <row r="405" spans="1:4" x14ac:dyDescent="0.25">
      <c r="A405" t="s">
        <v>2</v>
      </c>
      <c r="B405">
        <f t="shared" si="6"/>
        <v>2017</v>
      </c>
      <c r="C405" t="str">
        <f t="shared" si="7"/>
        <v>PUBBDGHSPOldSHFUR___STDPRO_16</v>
      </c>
      <c r="D405">
        <f>IF(VLOOKUP(C405,Capacity_PUBBDG!B:M,PUBBDG_MaxCapacity!B405-2016+2,FALSE)&lt;5.1^-5,0,VLOOKUP(C405,Capacity_PUBBDG!B:M,PUBBDG_MaxCapacity!B405-2016+2,FALSE)*(1+Summary!$C$10))</f>
        <v>0</v>
      </c>
    </row>
    <row r="406" spans="1:4" x14ac:dyDescent="0.25">
      <c r="A406" t="s">
        <v>2</v>
      </c>
      <c r="B406">
        <f t="shared" si="6"/>
        <v>2017</v>
      </c>
      <c r="C406" t="str">
        <f t="shared" si="7"/>
        <v>PUBBDGMUNNewAE______STDPRO_16</v>
      </c>
      <c r="D406">
        <f>IF(VLOOKUP(C406,Capacity_PUBBDG!B:M,PUBBDG_MaxCapacity!B406-2016+2,FALSE)&lt;5.1^-5,0,VLOOKUP(C406,Capacity_PUBBDG!B:M,PUBBDG_MaxCapacity!B406-2016+2,FALSE)*(1+Summary!$C$10))</f>
        <v>0</v>
      </c>
    </row>
    <row r="407" spans="1:4" x14ac:dyDescent="0.25">
      <c r="A407" t="s">
        <v>2</v>
      </c>
      <c r="B407">
        <f t="shared" si="6"/>
        <v>2017</v>
      </c>
      <c r="C407" t="str">
        <f t="shared" si="7"/>
        <v>PUBBDGMUNNewSHFUR___STDPRO_16</v>
      </c>
      <c r="D407">
        <f>IF(VLOOKUP(C407,Capacity_PUBBDG!B:M,PUBBDG_MaxCapacity!B407-2016+2,FALSE)&lt;5.1^-5,0,VLOOKUP(C407,Capacity_PUBBDG!B:M,PUBBDG_MaxCapacity!B407-2016+2,FALSE)*(1+Summary!$C$10))</f>
        <v>0</v>
      </c>
    </row>
    <row r="408" spans="1:4" x14ac:dyDescent="0.25">
      <c r="A408" t="s">
        <v>2</v>
      </c>
      <c r="B408">
        <f t="shared" si="6"/>
        <v>2017</v>
      </c>
      <c r="C408" t="str">
        <f t="shared" si="7"/>
        <v>PUBBDGMUNOldAE______STDPRO_16</v>
      </c>
      <c r="D408">
        <f>IF(VLOOKUP(C408,Capacity_PUBBDG!B:M,PUBBDG_MaxCapacity!B408-2016+2,FALSE)&lt;5.1^-5,0,VLOOKUP(C408,Capacity_PUBBDG!B:M,PUBBDG_MaxCapacity!B408-2016+2,FALSE)*(1+Summary!$C$10))</f>
        <v>0</v>
      </c>
    </row>
    <row r="409" spans="1:4" x14ac:dyDescent="0.25">
      <c r="A409" t="s">
        <v>2</v>
      </c>
      <c r="B409">
        <f t="shared" si="6"/>
        <v>2017</v>
      </c>
      <c r="C409" t="str">
        <f t="shared" si="7"/>
        <v>PUBBDGMUNOldSHFUR___STDPRO_16</v>
      </c>
      <c r="D409">
        <f>IF(VLOOKUP(C409,Capacity_PUBBDG!B:M,PUBBDG_MaxCapacity!B409-2016+2,FALSE)&lt;5.1^-5,0,VLOOKUP(C409,Capacity_PUBBDG!B:M,PUBBDG_MaxCapacity!B409-2016+2,FALSE)*(1+Summary!$C$10))</f>
        <v>0</v>
      </c>
    </row>
    <row r="410" spans="1:4" x14ac:dyDescent="0.25">
      <c r="A410" t="s">
        <v>2</v>
      </c>
      <c r="B410">
        <f t="shared" si="6"/>
        <v>2017</v>
      </c>
      <c r="C410" t="str">
        <f t="shared" si="7"/>
        <v>PUBBDGPSINewAE______STDPRO_16</v>
      </c>
      <c r="D410">
        <f>IF(VLOOKUP(C410,Capacity_PUBBDG!B:M,PUBBDG_MaxCapacity!B410-2016+2,FALSE)&lt;5.1^-5,0,VLOOKUP(C410,Capacity_PUBBDG!B:M,PUBBDG_MaxCapacity!B410-2016+2,FALSE)*(1+Summary!$C$10))</f>
        <v>0</v>
      </c>
    </row>
    <row r="411" spans="1:4" x14ac:dyDescent="0.25">
      <c r="A411" t="s">
        <v>2</v>
      </c>
      <c r="B411">
        <f t="shared" si="6"/>
        <v>2017</v>
      </c>
      <c r="C411" t="str">
        <f t="shared" si="7"/>
        <v>PUBBDGPSINewSHFUR___STDPRO_16</v>
      </c>
      <c r="D411">
        <f>IF(VLOOKUP(C411,Capacity_PUBBDG!B:M,PUBBDG_MaxCapacity!B411-2016+2,FALSE)&lt;5.1^-5,0,VLOOKUP(C411,Capacity_PUBBDG!B:M,PUBBDG_MaxCapacity!B411-2016+2,FALSE)*(1+Summary!$C$10))</f>
        <v>0</v>
      </c>
    </row>
    <row r="412" spans="1:4" x14ac:dyDescent="0.25">
      <c r="A412" t="s">
        <v>2</v>
      </c>
      <c r="B412">
        <f t="shared" si="6"/>
        <v>2017</v>
      </c>
      <c r="C412" t="str">
        <f t="shared" si="7"/>
        <v>PUBBDGPSIOldAE______STDPRO_16</v>
      </c>
      <c r="D412">
        <f>IF(VLOOKUP(C412,Capacity_PUBBDG!B:M,PUBBDG_MaxCapacity!B412-2016+2,FALSE)&lt;5.1^-5,0,VLOOKUP(C412,Capacity_PUBBDG!B:M,PUBBDG_MaxCapacity!B412-2016+2,FALSE)*(1+Summary!$C$10))</f>
        <v>0</v>
      </c>
    </row>
    <row r="413" spans="1:4" x14ac:dyDescent="0.25">
      <c r="A413" t="s">
        <v>2</v>
      </c>
      <c r="B413">
        <f t="shared" si="6"/>
        <v>2017</v>
      </c>
      <c r="C413" t="str">
        <f t="shared" si="7"/>
        <v>PUBBDGPSIOldSHFUR___STDPRO_16</v>
      </c>
      <c r="D413">
        <f>IF(VLOOKUP(C413,Capacity_PUBBDG!B:M,PUBBDG_MaxCapacity!B413-2016+2,FALSE)&lt;5.1^-5,0,VLOOKUP(C413,Capacity_PUBBDG!B:M,PUBBDG_MaxCapacity!B413-2016+2,FALSE)*(1+Summary!$C$10))</f>
        <v>0</v>
      </c>
    </row>
    <row r="414" spans="1:4" x14ac:dyDescent="0.25">
      <c r="A414" t="s">
        <v>2</v>
      </c>
      <c r="B414">
        <f t="shared" si="6"/>
        <v>2017</v>
      </c>
      <c r="C414" t="str">
        <f t="shared" si="7"/>
        <v>PUBBDGSBDNewAE______STDPRO_16</v>
      </c>
      <c r="D414">
        <f>IF(VLOOKUP(C414,Capacity_PUBBDG!B:M,PUBBDG_MaxCapacity!B414-2016+2,FALSE)&lt;5.1^-5,0,VLOOKUP(C414,Capacity_PUBBDG!B:M,PUBBDG_MaxCapacity!B414-2016+2,FALSE)*(1+Summary!$C$10))</f>
        <v>0</v>
      </c>
    </row>
    <row r="415" spans="1:4" x14ac:dyDescent="0.25">
      <c r="A415" t="s">
        <v>2</v>
      </c>
      <c r="B415">
        <f t="shared" si="6"/>
        <v>2017</v>
      </c>
      <c r="C415" t="str">
        <f t="shared" si="7"/>
        <v>PUBBDGSBDNewSHFUR___STDPRO_16</v>
      </c>
      <c r="D415">
        <f>IF(VLOOKUP(C415,Capacity_PUBBDG!B:M,PUBBDG_MaxCapacity!B415-2016+2,FALSE)&lt;5.1^-5,0,VLOOKUP(C415,Capacity_PUBBDG!B:M,PUBBDG_MaxCapacity!B415-2016+2,FALSE)*(1+Summary!$C$10))</f>
        <v>0</v>
      </c>
    </row>
    <row r="416" spans="1:4" x14ac:dyDescent="0.25">
      <c r="A416" t="s">
        <v>2</v>
      </c>
      <c r="B416">
        <f t="shared" si="6"/>
        <v>2017</v>
      </c>
      <c r="C416" t="str">
        <f t="shared" si="7"/>
        <v>PUBBDGSBDOldAE______STDPRO_16</v>
      </c>
      <c r="D416">
        <f>IF(VLOOKUP(C416,Capacity_PUBBDG!B:M,PUBBDG_MaxCapacity!B416-2016+2,FALSE)&lt;5.1^-5,0,VLOOKUP(C416,Capacity_PUBBDG!B:M,PUBBDG_MaxCapacity!B416-2016+2,FALSE)*(1+Summary!$C$10))</f>
        <v>0</v>
      </c>
    </row>
    <row r="417" spans="1:4" x14ac:dyDescent="0.25">
      <c r="A417" t="s">
        <v>2</v>
      </c>
      <c r="B417">
        <f t="shared" si="6"/>
        <v>2017</v>
      </c>
      <c r="C417" t="str">
        <f t="shared" si="7"/>
        <v>PUBBDGSBDOldSHFUR___STDPRO_16</v>
      </c>
      <c r="D417">
        <f>IF(VLOOKUP(C417,Capacity_PUBBDG!B:M,PUBBDG_MaxCapacity!B417-2016+2,FALSE)&lt;5.1^-5,0,VLOOKUP(C417,Capacity_PUBBDG!B:M,PUBBDG_MaxCapacity!B417-2016+2,FALSE)*(1+Summary!$C$10))</f>
        <v>0</v>
      </c>
    </row>
    <row r="418" spans="1:4" x14ac:dyDescent="0.25">
      <c r="A418" t="s">
        <v>2</v>
      </c>
      <c r="B418">
        <f t="shared" si="6"/>
        <v>2018</v>
      </c>
      <c r="C418" t="str">
        <f t="shared" si="7"/>
        <v>PUBBDGHSPNewAE______STDNGA_16</v>
      </c>
      <c r="D418">
        <f>IF(VLOOKUP(C418,Capacity_PUBBDG!B:M,PUBBDG_MaxCapacity!B418-2016+2,FALSE)&lt;5.1^-5,0,VLOOKUP(C418,Capacity_PUBBDG!B:M,PUBBDG_MaxCapacity!B418-2016+2,FALSE)*(1+Summary!$C$10))</f>
        <v>0</v>
      </c>
    </row>
    <row r="419" spans="1:4" x14ac:dyDescent="0.25">
      <c r="A419" t="s">
        <v>2</v>
      </c>
      <c r="B419">
        <f t="shared" si="6"/>
        <v>2018</v>
      </c>
      <c r="C419" t="str">
        <f t="shared" si="7"/>
        <v>PUBBDGHSPNewSC______STDNGA_16</v>
      </c>
      <c r="D419">
        <f>IF(VLOOKUP(C419,Capacity_PUBBDG!B:M,PUBBDG_MaxCapacity!B419-2016+2,FALSE)&lt;5.1^-5,0,VLOOKUP(C419,Capacity_PUBBDG!B:M,PUBBDG_MaxCapacity!B419-2016+2,FALSE)*(1+Summary!$C$10))</f>
        <v>0</v>
      </c>
    </row>
    <row r="420" spans="1:4" x14ac:dyDescent="0.25">
      <c r="A420" t="s">
        <v>2</v>
      </c>
      <c r="B420">
        <f t="shared" si="6"/>
        <v>2018</v>
      </c>
      <c r="C420" t="str">
        <f t="shared" si="7"/>
        <v>PUBBDGHSPNewSHFUR___HIGNGA_16</v>
      </c>
      <c r="D420">
        <f>IF(VLOOKUP(C420,Capacity_PUBBDG!B:M,PUBBDG_MaxCapacity!B420-2016+2,FALSE)&lt;5.1^-5,0,VLOOKUP(C420,Capacity_PUBBDG!B:M,PUBBDG_MaxCapacity!B420-2016+2,FALSE)*(1+Summary!$C$10))</f>
        <v>0</v>
      </c>
    </row>
    <row r="421" spans="1:4" x14ac:dyDescent="0.25">
      <c r="A421" t="s">
        <v>2</v>
      </c>
      <c r="B421">
        <f t="shared" si="6"/>
        <v>2018</v>
      </c>
      <c r="C421" t="str">
        <f t="shared" si="7"/>
        <v>PUBBDGHSPNewSHFUR___STDNGA_16</v>
      </c>
      <c r="D421">
        <f>IF(VLOOKUP(C421,Capacity_PUBBDG!B:M,PUBBDG_MaxCapacity!B421-2016+2,FALSE)&lt;5.1^-5,0,VLOOKUP(C421,Capacity_PUBBDG!B:M,PUBBDG_MaxCapacity!B421-2016+2,FALSE)*(1+Summary!$C$10))</f>
        <v>0</v>
      </c>
    </row>
    <row r="422" spans="1:4" x14ac:dyDescent="0.25">
      <c r="A422" t="s">
        <v>2</v>
      </c>
      <c r="B422">
        <f t="shared" si="6"/>
        <v>2018</v>
      </c>
      <c r="C422" t="str">
        <f t="shared" si="7"/>
        <v>PUBBDGHSPNewWH______STDNGA_16</v>
      </c>
      <c r="D422">
        <f>IF(VLOOKUP(C422,Capacity_PUBBDG!B:M,PUBBDG_MaxCapacity!B422-2016+2,FALSE)&lt;5.1^-5,0,VLOOKUP(C422,Capacity_PUBBDG!B:M,PUBBDG_MaxCapacity!B422-2016+2,FALSE)*(1+Summary!$C$10))</f>
        <v>0</v>
      </c>
    </row>
    <row r="423" spans="1:4" x14ac:dyDescent="0.25">
      <c r="A423" t="s">
        <v>2</v>
      </c>
      <c r="B423">
        <f t="shared" si="6"/>
        <v>2018</v>
      </c>
      <c r="C423" t="str">
        <f t="shared" si="7"/>
        <v>PUBBDGHSPOldAE______STDNGA_16</v>
      </c>
      <c r="D423">
        <f>IF(VLOOKUP(C423,Capacity_PUBBDG!B:M,PUBBDG_MaxCapacity!B423-2016+2,FALSE)&lt;5.1^-5,0,VLOOKUP(C423,Capacity_PUBBDG!B:M,PUBBDG_MaxCapacity!B423-2016+2,FALSE)*(1+Summary!$C$10))</f>
        <v>1.40332573614779E-2</v>
      </c>
    </row>
    <row r="424" spans="1:4" x14ac:dyDescent="0.25">
      <c r="A424" t="s">
        <v>2</v>
      </c>
      <c r="B424">
        <f t="shared" si="6"/>
        <v>2018</v>
      </c>
      <c r="C424" t="str">
        <f t="shared" si="7"/>
        <v>PUBBDGHSPOldSC______STDNGA_16</v>
      </c>
      <c r="D424">
        <f>IF(VLOOKUP(C424,Capacity_PUBBDG!B:M,PUBBDG_MaxCapacity!B424-2016+2,FALSE)&lt;5.1^-5,0,VLOOKUP(C424,Capacity_PUBBDG!B:M,PUBBDG_MaxCapacity!B424-2016+2,FALSE)*(1+Summary!$C$10))</f>
        <v>4.7564919907364576E-2</v>
      </c>
    </row>
    <row r="425" spans="1:4" x14ac:dyDescent="0.25">
      <c r="A425" t="s">
        <v>2</v>
      </c>
      <c r="B425">
        <f t="shared" si="6"/>
        <v>2018</v>
      </c>
      <c r="C425" t="str">
        <f t="shared" si="7"/>
        <v>PUBBDGHSPOldSHFUR___HIGNGA_16</v>
      </c>
      <c r="D425">
        <f>IF(VLOOKUP(C425,Capacity_PUBBDG!B:M,PUBBDG_MaxCapacity!B425-2016+2,FALSE)&lt;5.1^-5,0,VLOOKUP(C425,Capacity_PUBBDG!B:M,PUBBDG_MaxCapacity!B425-2016+2,FALSE)*(1+Summary!$C$10))</f>
        <v>5.1158947402463292E-4</v>
      </c>
    </row>
    <row r="426" spans="1:4" x14ac:dyDescent="0.25">
      <c r="A426" t="s">
        <v>2</v>
      </c>
      <c r="B426">
        <f t="shared" si="6"/>
        <v>2018</v>
      </c>
      <c r="C426" t="str">
        <f t="shared" si="7"/>
        <v>PUBBDGHSPOldSHFUR___STDNGA_16</v>
      </c>
      <c r="D426">
        <f>IF(VLOOKUP(C426,Capacity_PUBBDG!B:M,PUBBDG_MaxCapacity!B426-2016+2,FALSE)&lt;5.1^-5,0,VLOOKUP(C426,Capacity_PUBBDG!B:M,PUBBDG_MaxCapacity!B426-2016+2,FALSE)*(1+Summary!$C$10))</f>
        <v>22.895211183061814</v>
      </c>
    </row>
    <row r="427" spans="1:4" x14ac:dyDescent="0.25">
      <c r="A427" t="s">
        <v>2</v>
      </c>
      <c r="B427">
        <f t="shared" si="6"/>
        <v>2018</v>
      </c>
      <c r="C427" t="str">
        <f t="shared" si="7"/>
        <v>PUBBDGHSPOldWH______STDNGA_16</v>
      </c>
      <c r="D427">
        <f>IF(VLOOKUP(C427,Capacity_PUBBDG!B:M,PUBBDG_MaxCapacity!B427-2016+2,FALSE)&lt;5.1^-5,0,VLOOKUP(C427,Capacity_PUBBDG!B:M,PUBBDG_MaxCapacity!B427-2016+2,FALSE)*(1+Summary!$C$10))</f>
        <v>3.8214975263146584</v>
      </c>
    </row>
    <row r="428" spans="1:4" x14ac:dyDescent="0.25">
      <c r="A428" t="s">
        <v>2</v>
      </c>
      <c r="B428">
        <f t="shared" si="6"/>
        <v>2018</v>
      </c>
      <c r="C428" t="str">
        <f t="shared" si="7"/>
        <v>PUBBDGMUNNewAE______STDNGA_16</v>
      </c>
      <c r="D428">
        <f>IF(VLOOKUP(C428,Capacity_PUBBDG!B:M,PUBBDG_MaxCapacity!B428-2016+2,FALSE)&lt;5.1^-5,0,VLOOKUP(C428,Capacity_PUBBDG!B:M,PUBBDG_MaxCapacity!B428-2016+2,FALSE)*(1+Summary!$C$10))</f>
        <v>0</v>
      </c>
    </row>
    <row r="429" spans="1:4" x14ac:dyDescent="0.25">
      <c r="A429" t="s">
        <v>2</v>
      </c>
      <c r="B429">
        <f t="shared" si="6"/>
        <v>2018</v>
      </c>
      <c r="C429" t="str">
        <f t="shared" si="7"/>
        <v>PUBBDGMUNNewSC______STDNGA_16</v>
      </c>
      <c r="D429">
        <f>IF(VLOOKUP(C429,Capacity_PUBBDG!B:M,PUBBDG_MaxCapacity!B429-2016+2,FALSE)&lt;5.1^-5,0,VLOOKUP(C429,Capacity_PUBBDG!B:M,PUBBDG_MaxCapacity!B429-2016+2,FALSE)*(1+Summary!$C$10))</f>
        <v>0</v>
      </c>
    </row>
    <row r="430" spans="1:4" x14ac:dyDescent="0.25">
      <c r="A430" t="s">
        <v>2</v>
      </c>
      <c r="B430">
        <f t="shared" si="6"/>
        <v>2018</v>
      </c>
      <c r="C430" t="str">
        <f t="shared" si="7"/>
        <v>PUBBDGMUNNewSHFUR___HIGNGA_16</v>
      </c>
      <c r="D430">
        <f>IF(VLOOKUP(C430,Capacity_PUBBDG!B:M,PUBBDG_MaxCapacity!B430-2016+2,FALSE)&lt;5.1^-5,0,VLOOKUP(C430,Capacity_PUBBDG!B:M,PUBBDG_MaxCapacity!B430-2016+2,FALSE)*(1+Summary!$C$10))</f>
        <v>0</v>
      </c>
    </row>
    <row r="431" spans="1:4" x14ac:dyDescent="0.25">
      <c r="A431" t="s">
        <v>2</v>
      </c>
      <c r="B431">
        <f t="shared" si="6"/>
        <v>2018</v>
      </c>
      <c r="C431" t="str">
        <f t="shared" si="7"/>
        <v>PUBBDGMUNNewSHFUR___STDNGA_16</v>
      </c>
      <c r="D431">
        <f>IF(VLOOKUP(C431,Capacity_PUBBDG!B:M,PUBBDG_MaxCapacity!B431-2016+2,FALSE)&lt;5.1^-5,0,VLOOKUP(C431,Capacity_PUBBDG!B:M,PUBBDG_MaxCapacity!B431-2016+2,FALSE)*(1+Summary!$C$10))</f>
        <v>0</v>
      </c>
    </row>
    <row r="432" spans="1:4" x14ac:dyDescent="0.25">
      <c r="A432" t="s">
        <v>2</v>
      </c>
      <c r="B432">
        <f t="shared" si="6"/>
        <v>2018</v>
      </c>
      <c r="C432" t="str">
        <f t="shared" si="7"/>
        <v>PUBBDGMUNNewWH______STDNGA_16</v>
      </c>
      <c r="D432">
        <f>IF(VLOOKUP(C432,Capacity_PUBBDG!B:M,PUBBDG_MaxCapacity!B432-2016+2,FALSE)&lt;5.1^-5,0,VLOOKUP(C432,Capacity_PUBBDG!B:M,PUBBDG_MaxCapacity!B432-2016+2,FALSE)*(1+Summary!$C$10))</f>
        <v>0</v>
      </c>
    </row>
    <row r="433" spans="1:4" x14ac:dyDescent="0.25">
      <c r="A433" t="s">
        <v>2</v>
      </c>
      <c r="B433">
        <f t="shared" si="6"/>
        <v>2018</v>
      </c>
      <c r="C433" t="str">
        <f t="shared" si="7"/>
        <v>PUBBDGMUNOldAE______STDNGA_16</v>
      </c>
      <c r="D433">
        <f>IF(VLOOKUP(C433,Capacity_PUBBDG!B:M,PUBBDG_MaxCapacity!B433-2016+2,FALSE)&lt;5.1^-5,0,VLOOKUP(C433,Capacity_PUBBDG!B:M,PUBBDG_MaxCapacity!B433-2016+2,FALSE)*(1+Summary!$C$10))</f>
        <v>6.2936981500141438E-3</v>
      </c>
    </row>
    <row r="434" spans="1:4" x14ac:dyDescent="0.25">
      <c r="A434" t="s">
        <v>2</v>
      </c>
      <c r="B434">
        <f t="shared" si="6"/>
        <v>2018</v>
      </c>
      <c r="C434" t="str">
        <f t="shared" si="7"/>
        <v>PUBBDGMUNOldSC______STDNGA_16</v>
      </c>
      <c r="D434">
        <f>IF(VLOOKUP(C434,Capacity_PUBBDG!B:M,PUBBDG_MaxCapacity!B434-2016+2,FALSE)&lt;5.1^-5,0,VLOOKUP(C434,Capacity_PUBBDG!B:M,PUBBDG_MaxCapacity!B434-2016+2,FALSE)*(1+Summary!$C$10))</f>
        <v>0.64454268899152101</v>
      </c>
    </row>
    <row r="435" spans="1:4" x14ac:dyDescent="0.25">
      <c r="A435" t="s">
        <v>2</v>
      </c>
      <c r="B435">
        <f t="shared" si="6"/>
        <v>2018</v>
      </c>
      <c r="C435" t="str">
        <f t="shared" si="7"/>
        <v>PUBBDGMUNOldSHFUR___HIGNGA_16</v>
      </c>
      <c r="D435">
        <f>IF(VLOOKUP(C435,Capacity_PUBBDG!B:M,PUBBDG_MaxCapacity!B435-2016+2,FALSE)&lt;5.1^-5,0,VLOOKUP(C435,Capacity_PUBBDG!B:M,PUBBDG_MaxCapacity!B435-2016+2,FALSE)*(1+Summary!$C$10))</f>
        <v>4.986763877019905E-4</v>
      </c>
    </row>
    <row r="436" spans="1:4" x14ac:dyDescent="0.25">
      <c r="A436" t="s">
        <v>2</v>
      </c>
      <c r="B436">
        <f t="shared" si="6"/>
        <v>2018</v>
      </c>
      <c r="C436" t="str">
        <f t="shared" si="7"/>
        <v>PUBBDGMUNOldSHFUR___STDNGA_16</v>
      </c>
      <c r="D436">
        <f>IF(VLOOKUP(C436,Capacity_PUBBDG!B:M,PUBBDG_MaxCapacity!B436-2016+2,FALSE)&lt;5.1^-5,0,VLOOKUP(C436,Capacity_PUBBDG!B:M,PUBBDG_MaxCapacity!B436-2016+2,FALSE)*(1+Summary!$C$10))</f>
        <v>26.643924239521958</v>
      </c>
    </row>
    <row r="437" spans="1:4" x14ac:dyDescent="0.25">
      <c r="A437" t="s">
        <v>2</v>
      </c>
      <c r="B437">
        <f t="shared" si="6"/>
        <v>2018</v>
      </c>
      <c r="C437" t="str">
        <f t="shared" si="7"/>
        <v>PUBBDGMUNOldWH______STDNGA_16</v>
      </c>
      <c r="D437">
        <f>IF(VLOOKUP(C437,Capacity_PUBBDG!B:M,PUBBDG_MaxCapacity!B437-2016+2,FALSE)&lt;5.1^-5,0,VLOOKUP(C437,Capacity_PUBBDG!B:M,PUBBDG_MaxCapacity!B437-2016+2,FALSE)*(1+Summary!$C$10))</f>
        <v>2.4290469020748486</v>
      </c>
    </row>
    <row r="438" spans="1:4" x14ac:dyDescent="0.25">
      <c r="A438" t="s">
        <v>2</v>
      </c>
      <c r="B438">
        <f t="shared" si="6"/>
        <v>2018</v>
      </c>
      <c r="C438" t="str">
        <f t="shared" si="7"/>
        <v>PUBBDGPSINewAE______STDNGA_16</v>
      </c>
      <c r="D438">
        <f>IF(VLOOKUP(C438,Capacity_PUBBDG!B:M,PUBBDG_MaxCapacity!B438-2016+2,FALSE)&lt;5.1^-5,0,VLOOKUP(C438,Capacity_PUBBDG!B:M,PUBBDG_MaxCapacity!B438-2016+2,FALSE)*(1+Summary!$C$10))</f>
        <v>0</v>
      </c>
    </row>
    <row r="439" spans="1:4" x14ac:dyDescent="0.25">
      <c r="A439" t="s">
        <v>2</v>
      </c>
      <c r="B439">
        <f t="shared" si="6"/>
        <v>2018</v>
      </c>
      <c r="C439" t="str">
        <f t="shared" si="7"/>
        <v>PUBBDGPSINewSC______STDNGA_16</v>
      </c>
      <c r="D439">
        <f>IF(VLOOKUP(C439,Capacity_PUBBDG!B:M,PUBBDG_MaxCapacity!B439-2016+2,FALSE)&lt;5.1^-5,0,VLOOKUP(C439,Capacity_PUBBDG!B:M,PUBBDG_MaxCapacity!B439-2016+2,FALSE)*(1+Summary!$C$10))</f>
        <v>0</v>
      </c>
    </row>
    <row r="440" spans="1:4" x14ac:dyDescent="0.25">
      <c r="A440" t="s">
        <v>2</v>
      </c>
      <c r="B440">
        <f t="shared" si="6"/>
        <v>2018</v>
      </c>
      <c r="C440" t="str">
        <f t="shared" si="7"/>
        <v>PUBBDGPSINewSHFUR___HIGNGA_16</v>
      </c>
      <c r="D440">
        <f>IF(VLOOKUP(C440,Capacity_PUBBDG!B:M,PUBBDG_MaxCapacity!B440-2016+2,FALSE)&lt;5.1^-5,0,VLOOKUP(C440,Capacity_PUBBDG!B:M,PUBBDG_MaxCapacity!B440-2016+2,FALSE)*(1+Summary!$C$10))</f>
        <v>0</v>
      </c>
    </row>
    <row r="441" spans="1:4" x14ac:dyDescent="0.25">
      <c r="A441" t="s">
        <v>2</v>
      </c>
      <c r="B441">
        <f t="shared" si="6"/>
        <v>2018</v>
      </c>
      <c r="C441" t="str">
        <f t="shared" si="7"/>
        <v>PUBBDGPSINewSHFUR___STDNGA_16</v>
      </c>
      <c r="D441">
        <f>IF(VLOOKUP(C441,Capacity_PUBBDG!B:M,PUBBDG_MaxCapacity!B441-2016+2,FALSE)&lt;5.1^-5,0,VLOOKUP(C441,Capacity_PUBBDG!B:M,PUBBDG_MaxCapacity!B441-2016+2,FALSE)*(1+Summary!$C$10))</f>
        <v>0</v>
      </c>
    </row>
    <row r="442" spans="1:4" x14ac:dyDescent="0.25">
      <c r="A442" t="s">
        <v>2</v>
      </c>
      <c r="B442">
        <f t="shared" si="6"/>
        <v>2018</v>
      </c>
      <c r="C442" t="str">
        <f t="shared" si="7"/>
        <v>PUBBDGPSINewWH______STDNGA_16</v>
      </c>
      <c r="D442">
        <f>IF(VLOOKUP(C442,Capacity_PUBBDG!B:M,PUBBDG_MaxCapacity!B442-2016+2,FALSE)&lt;5.1^-5,0,VLOOKUP(C442,Capacity_PUBBDG!B:M,PUBBDG_MaxCapacity!B442-2016+2,FALSE)*(1+Summary!$C$10))</f>
        <v>0</v>
      </c>
    </row>
    <row r="443" spans="1:4" x14ac:dyDescent="0.25">
      <c r="A443" t="s">
        <v>2</v>
      </c>
      <c r="B443">
        <f t="shared" si="6"/>
        <v>2018</v>
      </c>
      <c r="C443" t="str">
        <f t="shared" si="7"/>
        <v>PUBBDGPSIOldAE______STDNGA_16</v>
      </c>
      <c r="D443">
        <f>IF(VLOOKUP(C443,Capacity_PUBBDG!B:M,PUBBDG_MaxCapacity!B443-2016+2,FALSE)&lt;5.1^-5,0,VLOOKUP(C443,Capacity_PUBBDG!B:M,PUBBDG_MaxCapacity!B443-2016+2,FALSE)*(1+Summary!$C$10))</f>
        <v>3.0157234703128248E-3</v>
      </c>
    </row>
    <row r="444" spans="1:4" x14ac:dyDescent="0.25">
      <c r="A444" t="s">
        <v>2</v>
      </c>
      <c r="B444">
        <f t="shared" si="6"/>
        <v>2018</v>
      </c>
      <c r="C444" t="str">
        <f t="shared" si="7"/>
        <v>PUBBDGPSIOldSC______STDNGA_16</v>
      </c>
      <c r="D444">
        <f>IF(VLOOKUP(C444,Capacity_PUBBDG!B:M,PUBBDG_MaxCapacity!B444-2016+2,FALSE)&lt;5.1^-5,0,VLOOKUP(C444,Capacity_PUBBDG!B:M,PUBBDG_MaxCapacity!B444-2016+2,FALSE)*(1+Summary!$C$10))</f>
        <v>3.8892210639860534</v>
      </c>
    </row>
    <row r="445" spans="1:4" x14ac:dyDescent="0.25">
      <c r="A445" t="s">
        <v>2</v>
      </c>
      <c r="B445">
        <f t="shared" si="6"/>
        <v>2018</v>
      </c>
      <c r="C445" t="str">
        <f t="shared" si="7"/>
        <v>PUBBDGPSIOldSHFUR___HIGNGA_16</v>
      </c>
      <c r="D445">
        <f>IF(VLOOKUP(C445,Capacity_PUBBDG!B:M,PUBBDG_MaxCapacity!B445-2016+2,FALSE)&lt;5.1^-5,0,VLOOKUP(C445,Capacity_PUBBDG!B:M,PUBBDG_MaxCapacity!B445-2016+2,FALSE)*(1+Summary!$C$10))</f>
        <v>5.1199305752947335E-4</v>
      </c>
    </row>
    <row r="446" spans="1:4" x14ac:dyDescent="0.25">
      <c r="A446" t="s">
        <v>2</v>
      </c>
      <c r="B446">
        <f t="shared" si="6"/>
        <v>2018</v>
      </c>
      <c r="C446" t="str">
        <f t="shared" si="7"/>
        <v>PUBBDGPSIOldSHFUR___STDNGA_16</v>
      </c>
      <c r="D446">
        <f>IF(VLOOKUP(C446,Capacity_PUBBDG!B:M,PUBBDG_MaxCapacity!B446-2016+2,FALSE)&lt;5.1^-5,0,VLOOKUP(C446,Capacity_PUBBDG!B:M,PUBBDG_MaxCapacity!B446-2016+2,FALSE)*(1+Summary!$C$10))</f>
        <v>41.232264331404402</v>
      </c>
    </row>
    <row r="447" spans="1:4" x14ac:dyDescent="0.25">
      <c r="A447" t="s">
        <v>2</v>
      </c>
      <c r="B447">
        <f t="shared" si="6"/>
        <v>2018</v>
      </c>
      <c r="C447" t="str">
        <f t="shared" si="7"/>
        <v>PUBBDGPSIOldWH______STDNGA_16</v>
      </c>
      <c r="D447">
        <f>IF(VLOOKUP(C447,Capacity_PUBBDG!B:M,PUBBDG_MaxCapacity!B447-2016+2,FALSE)&lt;5.1^-5,0,VLOOKUP(C447,Capacity_PUBBDG!B:M,PUBBDG_MaxCapacity!B447-2016+2,FALSE)*(1+Summary!$C$10))</f>
        <v>4.3988155292989939</v>
      </c>
    </row>
    <row r="448" spans="1:4" x14ac:dyDescent="0.25">
      <c r="A448" t="s">
        <v>2</v>
      </c>
      <c r="B448">
        <f t="shared" si="6"/>
        <v>2018</v>
      </c>
      <c r="C448" t="str">
        <f t="shared" si="7"/>
        <v>PUBBDGSBDNewAE______STDNGA_16</v>
      </c>
      <c r="D448">
        <f>IF(VLOOKUP(C448,Capacity_PUBBDG!B:M,PUBBDG_MaxCapacity!B448-2016+2,FALSE)&lt;5.1^-5,0,VLOOKUP(C448,Capacity_PUBBDG!B:M,PUBBDG_MaxCapacity!B448-2016+2,FALSE)*(1+Summary!$C$10))</f>
        <v>0</v>
      </c>
    </row>
    <row r="449" spans="1:4" x14ac:dyDescent="0.25">
      <c r="A449" t="s">
        <v>2</v>
      </c>
      <c r="B449">
        <f t="shared" si="6"/>
        <v>2018</v>
      </c>
      <c r="C449" t="str">
        <f t="shared" si="7"/>
        <v>PUBBDGSBDNewSC______STDNGA_16</v>
      </c>
      <c r="D449">
        <f>IF(VLOOKUP(C449,Capacity_PUBBDG!B:M,PUBBDG_MaxCapacity!B449-2016+2,FALSE)&lt;5.1^-5,0,VLOOKUP(C449,Capacity_PUBBDG!B:M,PUBBDG_MaxCapacity!B449-2016+2,FALSE)*(1+Summary!$C$10))</f>
        <v>0</v>
      </c>
    </row>
    <row r="450" spans="1:4" x14ac:dyDescent="0.25">
      <c r="A450" t="s">
        <v>2</v>
      </c>
      <c r="B450">
        <f t="shared" si="6"/>
        <v>2018</v>
      </c>
      <c r="C450" t="str">
        <f t="shared" si="7"/>
        <v>PUBBDGSBDNewSHFUR___HIGNGA_16</v>
      </c>
      <c r="D450">
        <f>IF(VLOOKUP(C450,Capacity_PUBBDG!B:M,PUBBDG_MaxCapacity!B450-2016+2,FALSE)&lt;5.1^-5,0,VLOOKUP(C450,Capacity_PUBBDG!B:M,PUBBDG_MaxCapacity!B450-2016+2,FALSE)*(1+Summary!$C$10))</f>
        <v>0</v>
      </c>
    </row>
    <row r="451" spans="1:4" x14ac:dyDescent="0.25">
      <c r="A451" t="s">
        <v>2</v>
      </c>
      <c r="B451">
        <f t="shared" si="6"/>
        <v>2018</v>
      </c>
      <c r="C451" t="str">
        <f t="shared" si="7"/>
        <v>PUBBDGSBDNewSHFUR___STDNGA_16</v>
      </c>
      <c r="D451">
        <f>IF(VLOOKUP(C451,Capacity_PUBBDG!B:M,PUBBDG_MaxCapacity!B451-2016+2,FALSE)&lt;5.1^-5,0,VLOOKUP(C451,Capacity_PUBBDG!B:M,PUBBDG_MaxCapacity!B451-2016+2,FALSE)*(1+Summary!$C$10))</f>
        <v>0</v>
      </c>
    </row>
    <row r="452" spans="1:4" x14ac:dyDescent="0.25">
      <c r="A452" t="s">
        <v>2</v>
      </c>
      <c r="B452">
        <f t="shared" si="6"/>
        <v>2018</v>
      </c>
      <c r="C452" t="str">
        <f t="shared" si="7"/>
        <v>PUBBDGSBDNewWH______STDNGA_16</v>
      </c>
      <c r="D452">
        <f>IF(VLOOKUP(C452,Capacity_PUBBDG!B:M,PUBBDG_MaxCapacity!B452-2016+2,FALSE)&lt;5.1^-5,0,VLOOKUP(C452,Capacity_PUBBDG!B:M,PUBBDG_MaxCapacity!B452-2016+2,FALSE)*(1+Summary!$C$10))</f>
        <v>0</v>
      </c>
    </row>
    <row r="453" spans="1:4" x14ac:dyDescent="0.25">
      <c r="A453" t="s">
        <v>2</v>
      </c>
      <c r="B453">
        <f t="shared" si="6"/>
        <v>2018</v>
      </c>
      <c r="C453" t="str">
        <f t="shared" si="7"/>
        <v>PUBBDGSBDOldAE______STDNGA_16</v>
      </c>
      <c r="D453">
        <f>IF(VLOOKUP(C453,Capacity_PUBBDG!B:M,PUBBDG_MaxCapacity!B453-2016+2,FALSE)&lt;5.1^-5,0,VLOOKUP(C453,Capacity_PUBBDG!B:M,PUBBDG_MaxCapacity!B453-2016+2,FALSE)*(1+Summary!$C$10))</f>
        <v>0.10275331180772637</v>
      </c>
    </row>
    <row r="454" spans="1:4" x14ac:dyDescent="0.25">
      <c r="A454" t="s">
        <v>2</v>
      </c>
      <c r="B454">
        <f t="shared" si="6"/>
        <v>2018</v>
      </c>
      <c r="C454" t="str">
        <f t="shared" si="7"/>
        <v>PUBBDGSBDOldSC______STDNGA_16</v>
      </c>
      <c r="D454">
        <f>IF(VLOOKUP(C454,Capacity_PUBBDG!B:M,PUBBDG_MaxCapacity!B454-2016+2,FALSE)&lt;5.1^-5,0,VLOOKUP(C454,Capacity_PUBBDG!B:M,PUBBDG_MaxCapacity!B454-2016+2,FALSE)*(1+Summary!$C$10))</f>
        <v>1.7432740410124563</v>
      </c>
    </row>
    <row r="455" spans="1:4" x14ac:dyDescent="0.25">
      <c r="A455" t="s">
        <v>2</v>
      </c>
      <c r="B455">
        <f t="shared" si="6"/>
        <v>2018</v>
      </c>
      <c r="C455" t="str">
        <f t="shared" si="7"/>
        <v>PUBBDGSBDOldSHFUR___HIGNGA_16</v>
      </c>
      <c r="D455">
        <f>IF(VLOOKUP(C455,Capacity_PUBBDG!B:M,PUBBDG_MaxCapacity!B455-2016+2,FALSE)&lt;5.1^-5,0,VLOOKUP(C455,Capacity_PUBBDG!B:M,PUBBDG_MaxCapacity!B455-2016+2,FALSE)*(1+Summary!$C$10))</f>
        <v>5.0055420946729437E-4</v>
      </c>
    </row>
    <row r="456" spans="1:4" x14ac:dyDescent="0.25">
      <c r="A456" t="s">
        <v>2</v>
      </c>
      <c r="B456">
        <f t="shared" si="6"/>
        <v>2018</v>
      </c>
      <c r="C456" t="str">
        <f t="shared" si="7"/>
        <v>PUBBDGSBDOldSHFUR___STDNGA_16</v>
      </c>
      <c r="D456">
        <f>IF(VLOOKUP(C456,Capacity_PUBBDG!B:M,PUBBDG_MaxCapacity!B456-2016+2,FALSE)&lt;5.1^-5,0,VLOOKUP(C456,Capacity_PUBBDG!B:M,PUBBDG_MaxCapacity!B456-2016+2,FALSE)*(1+Summary!$C$10))</f>
        <v>40.256379388903291</v>
      </c>
    </row>
    <row r="457" spans="1:4" x14ac:dyDescent="0.25">
      <c r="A457" t="s">
        <v>2</v>
      </c>
      <c r="B457">
        <f t="shared" si="6"/>
        <v>2018</v>
      </c>
      <c r="C457" t="str">
        <f t="shared" si="7"/>
        <v>PUBBDGSBDOldWH______STDNGA_16</v>
      </c>
      <c r="D457">
        <f>IF(VLOOKUP(C457,Capacity_PUBBDG!B:M,PUBBDG_MaxCapacity!B457-2016+2,FALSE)&lt;5.1^-5,0,VLOOKUP(C457,Capacity_PUBBDG!B:M,PUBBDG_MaxCapacity!B457-2016+2,FALSE)*(1+Summary!$C$10))</f>
        <v>4.5471916599260167</v>
      </c>
    </row>
    <row r="458" spans="1:4" x14ac:dyDescent="0.25">
      <c r="A458" t="s">
        <v>2</v>
      </c>
      <c r="B458">
        <f t="shared" si="6"/>
        <v>2018</v>
      </c>
      <c r="C458" t="str">
        <f t="shared" si="7"/>
        <v>PUBBDGHSPNewSH_________DHE_16</v>
      </c>
      <c r="D458">
        <f>IF(VLOOKUP(C458,Capacity_PUBBDG!B:M,PUBBDG_MaxCapacity!B458-2016+2,FALSE)&lt;5.1^-5,0,VLOOKUP(C458,Capacity_PUBBDG!B:M,PUBBDG_MaxCapacity!B458-2016+2,FALSE)*(1+Summary!$C$10))</f>
        <v>0</v>
      </c>
    </row>
    <row r="459" spans="1:4" x14ac:dyDescent="0.25">
      <c r="A459" t="s">
        <v>2</v>
      </c>
      <c r="B459">
        <f t="shared" si="6"/>
        <v>2018</v>
      </c>
      <c r="C459" t="str">
        <f t="shared" si="7"/>
        <v>PUBBDGHSPOldSH_________DHE_16</v>
      </c>
      <c r="D459">
        <f>IF(VLOOKUP(C459,Capacity_PUBBDG!B:M,PUBBDG_MaxCapacity!B459-2016+2,FALSE)&lt;5.1^-5,0,VLOOKUP(C459,Capacity_PUBBDG!B:M,PUBBDG_MaxCapacity!B459-2016+2,FALSE)*(1+Summary!$C$10))</f>
        <v>7.3365851851026926</v>
      </c>
    </row>
    <row r="460" spans="1:4" x14ac:dyDescent="0.25">
      <c r="A460" t="s">
        <v>2</v>
      </c>
      <c r="B460">
        <f t="shared" si="6"/>
        <v>2018</v>
      </c>
      <c r="C460" t="str">
        <f t="shared" si="7"/>
        <v>PUBBDGMUNNewSH_________DHE_16</v>
      </c>
      <c r="D460">
        <f>IF(VLOOKUP(C460,Capacity_PUBBDG!B:M,PUBBDG_MaxCapacity!B460-2016+2,FALSE)&lt;5.1^-5,0,VLOOKUP(C460,Capacity_PUBBDG!B:M,PUBBDG_MaxCapacity!B460-2016+2,FALSE)*(1+Summary!$C$10))</f>
        <v>0</v>
      </c>
    </row>
    <row r="461" spans="1:4" x14ac:dyDescent="0.25">
      <c r="A461" t="s">
        <v>2</v>
      </c>
      <c r="B461">
        <f t="shared" si="6"/>
        <v>2018</v>
      </c>
      <c r="C461" t="str">
        <f t="shared" si="7"/>
        <v>PUBBDGMUNOldSH_________DHE_16</v>
      </c>
      <c r="D461">
        <f>IF(VLOOKUP(C461,Capacity_PUBBDG!B:M,PUBBDG_MaxCapacity!B461-2016+2,FALSE)&lt;5.1^-5,0,VLOOKUP(C461,Capacity_PUBBDG!B:M,PUBBDG_MaxCapacity!B461-2016+2,FALSE)*(1+Summary!$C$10))</f>
        <v>1.4746225871622316</v>
      </c>
    </row>
    <row r="462" spans="1:4" x14ac:dyDescent="0.25">
      <c r="A462" t="s">
        <v>2</v>
      </c>
      <c r="B462">
        <f t="shared" si="6"/>
        <v>2018</v>
      </c>
      <c r="C462" t="str">
        <f t="shared" si="7"/>
        <v>PUBBDGPSINewSH_________DHE_16</v>
      </c>
      <c r="D462">
        <f>IF(VLOOKUP(C462,Capacity_PUBBDG!B:M,PUBBDG_MaxCapacity!B462-2016+2,FALSE)&lt;5.1^-5,0,VLOOKUP(C462,Capacity_PUBBDG!B:M,PUBBDG_MaxCapacity!B462-2016+2,FALSE)*(1+Summary!$C$10))</f>
        <v>0</v>
      </c>
    </row>
    <row r="463" spans="1:4" x14ac:dyDescent="0.25">
      <c r="A463" t="s">
        <v>2</v>
      </c>
      <c r="B463">
        <f t="shared" si="6"/>
        <v>2018</v>
      </c>
      <c r="C463" t="str">
        <f t="shared" si="7"/>
        <v>PUBBDGPSIOldSH_________DHE_16</v>
      </c>
      <c r="D463">
        <f>IF(VLOOKUP(C463,Capacity_PUBBDG!B:M,PUBBDG_MaxCapacity!B463-2016+2,FALSE)&lt;5.1^-5,0,VLOOKUP(C463,Capacity_PUBBDG!B:M,PUBBDG_MaxCapacity!B463-2016+2,FALSE)*(1+Summary!$C$10))</f>
        <v>19.2528163428575</v>
      </c>
    </row>
    <row r="464" spans="1:4" x14ac:dyDescent="0.25">
      <c r="A464" t="s">
        <v>2</v>
      </c>
      <c r="B464">
        <f t="shared" si="6"/>
        <v>2018</v>
      </c>
      <c r="C464" t="str">
        <f t="shared" si="7"/>
        <v>PUBBDGSBDNewSH_________DHE_16</v>
      </c>
      <c r="D464">
        <f>IF(VLOOKUP(C464,Capacity_PUBBDG!B:M,PUBBDG_MaxCapacity!B464-2016+2,FALSE)&lt;5.1^-5,0,VLOOKUP(C464,Capacity_PUBBDG!B:M,PUBBDG_MaxCapacity!B464-2016+2,FALSE)*(1+Summary!$C$10))</f>
        <v>0</v>
      </c>
    </row>
    <row r="465" spans="1:4" x14ac:dyDescent="0.25">
      <c r="A465" t="s">
        <v>2</v>
      </c>
      <c r="B465">
        <f t="shared" si="6"/>
        <v>2018</v>
      </c>
      <c r="C465" t="str">
        <f t="shared" si="7"/>
        <v>PUBBDGSBDOldSH_________DHE_16</v>
      </c>
      <c r="D465">
        <f>IF(VLOOKUP(C465,Capacity_PUBBDG!B:M,PUBBDG_MaxCapacity!B465-2016+2,FALSE)&lt;5.1^-5,0,VLOOKUP(C465,Capacity_PUBBDG!B:M,PUBBDG_MaxCapacity!B465-2016+2,FALSE)*(1+Summary!$C$10))</f>
        <v>4.792693526777926</v>
      </c>
    </row>
    <row r="466" spans="1:4" x14ac:dyDescent="0.25">
      <c r="A466" t="s">
        <v>2</v>
      </c>
      <c r="B466">
        <f t="shared" si="6"/>
        <v>2018</v>
      </c>
      <c r="C466" t="str">
        <f t="shared" si="7"/>
        <v>PUBBDGHSPNewAE______STDELC_16</v>
      </c>
      <c r="D466">
        <f>IF(VLOOKUP(C466,Capacity_PUBBDG!B:M,PUBBDG_MaxCapacity!B466-2016+2,FALSE)&lt;5.1^-5,0,VLOOKUP(C466,Capacity_PUBBDG!B:M,PUBBDG_MaxCapacity!B466-2016+2,FALSE)*(1+Summary!$C$10))</f>
        <v>0</v>
      </c>
    </row>
    <row r="467" spans="1:4" x14ac:dyDescent="0.25">
      <c r="A467" t="s">
        <v>2</v>
      </c>
      <c r="B467">
        <f t="shared" ref="B467:B530" si="8">B259+1</f>
        <v>2018</v>
      </c>
      <c r="C467" t="str">
        <f t="shared" ref="C467:C530" si="9">C259</f>
        <v>PUBBDGHSPNewAM______STDELC_16</v>
      </c>
      <c r="D467">
        <f>IF(VLOOKUP(C467,Capacity_PUBBDG!B:M,PUBBDG_MaxCapacity!B467-2016+2,FALSE)&lt;5.1^-5,0,VLOOKUP(C467,Capacity_PUBBDG!B:M,PUBBDG_MaxCapacity!B467-2016+2,FALSE)*(1+Summary!$C$10))</f>
        <v>0</v>
      </c>
    </row>
    <row r="468" spans="1:4" x14ac:dyDescent="0.25">
      <c r="A468" t="s">
        <v>2</v>
      </c>
      <c r="B468">
        <f t="shared" si="8"/>
        <v>2018</v>
      </c>
      <c r="C468" t="str">
        <f t="shared" si="9"/>
        <v>PUBBDGHSPNewLIFLC___STDELC_16</v>
      </c>
      <c r="D468">
        <f>IF(VLOOKUP(C468,Capacity_PUBBDG!B:M,PUBBDG_MaxCapacity!B468-2016+2,FALSE)&lt;5.1^-5,0,VLOOKUP(C468,Capacity_PUBBDG!B:M,PUBBDG_MaxCapacity!B468-2016+2,FALSE)*(1+Summary!$C$10))</f>
        <v>0</v>
      </c>
    </row>
    <row r="469" spans="1:4" x14ac:dyDescent="0.25">
      <c r="A469" t="s">
        <v>2</v>
      </c>
      <c r="B469">
        <f t="shared" si="8"/>
        <v>2018</v>
      </c>
      <c r="C469" t="str">
        <f t="shared" si="9"/>
        <v>PUBBDGHSPNewLIFLU___STDELC_16</v>
      </c>
      <c r="D469">
        <f>IF(VLOOKUP(C469,Capacity_PUBBDG!B:M,PUBBDG_MaxCapacity!B469-2016+2,FALSE)&lt;5.1^-5,0,VLOOKUP(C469,Capacity_PUBBDG!B:M,PUBBDG_MaxCapacity!B469-2016+2,FALSE)*(1+Summary!$C$10))</f>
        <v>0</v>
      </c>
    </row>
    <row r="470" spans="1:4" x14ac:dyDescent="0.25">
      <c r="A470" t="s">
        <v>2</v>
      </c>
      <c r="B470">
        <f t="shared" si="8"/>
        <v>2018</v>
      </c>
      <c r="C470" t="str">
        <f t="shared" si="9"/>
        <v>PUBBDGHSPNewLIHAL___STDELC_16</v>
      </c>
      <c r="D470">
        <f>IF(VLOOKUP(C470,Capacity_PUBBDG!B:M,PUBBDG_MaxCapacity!B470-2016+2,FALSE)&lt;5.1^-5,0,VLOOKUP(C470,Capacity_PUBBDG!B:M,PUBBDG_MaxCapacity!B470-2016+2,FALSE)*(1+Summary!$C$10))</f>
        <v>0</v>
      </c>
    </row>
    <row r="471" spans="1:4" x14ac:dyDescent="0.25">
      <c r="A471" t="s">
        <v>2</v>
      </c>
      <c r="B471">
        <f t="shared" si="8"/>
        <v>2018</v>
      </c>
      <c r="C471" t="str">
        <f t="shared" si="9"/>
        <v>PUBBDGHSPNewLIINC___STDELC_16</v>
      </c>
      <c r="D471">
        <f>IF(VLOOKUP(C471,Capacity_PUBBDG!B:M,PUBBDG_MaxCapacity!B471-2016+2,FALSE)&lt;5.1^-5,0,VLOOKUP(C471,Capacity_PUBBDG!B:M,PUBBDG_MaxCapacity!B471-2016+2,FALSE)*(1+Summary!$C$10))</f>
        <v>0</v>
      </c>
    </row>
    <row r="472" spans="1:4" x14ac:dyDescent="0.25">
      <c r="A472" t="s">
        <v>2</v>
      </c>
      <c r="B472">
        <f t="shared" si="8"/>
        <v>2018</v>
      </c>
      <c r="C472" t="str">
        <f t="shared" si="9"/>
        <v>PUBBDGHSPNewLILED___STDELC_16</v>
      </c>
      <c r="D472">
        <f>IF(VLOOKUP(C472,Capacity_PUBBDG!B:M,PUBBDG_MaxCapacity!B472-2016+2,FALSE)&lt;5.1^-5,0,VLOOKUP(C472,Capacity_PUBBDG!B:M,PUBBDG_MaxCapacity!B472-2016+2,FALSE)*(1+Summary!$C$10))</f>
        <v>0</v>
      </c>
    </row>
    <row r="473" spans="1:4" x14ac:dyDescent="0.25">
      <c r="A473" t="s">
        <v>2</v>
      </c>
      <c r="B473">
        <f t="shared" si="8"/>
        <v>2018</v>
      </c>
      <c r="C473" t="str">
        <f t="shared" si="9"/>
        <v>PUBBDGHSPNewSC______STDELC_16</v>
      </c>
      <c r="D473">
        <f>IF(VLOOKUP(C473,Capacity_PUBBDG!B:M,PUBBDG_MaxCapacity!B473-2016+2,FALSE)&lt;5.1^-5,0,VLOOKUP(C473,Capacity_PUBBDG!B:M,PUBBDG_MaxCapacity!B473-2016+2,FALSE)*(1+Summary!$C$10))</f>
        <v>0</v>
      </c>
    </row>
    <row r="474" spans="1:4" x14ac:dyDescent="0.25">
      <c r="A474" t="s">
        <v>2</v>
      </c>
      <c r="B474">
        <f t="shared" si="8"/>
        <v>2018</v>
      </c>
      <c r="C474" t="str">
        <f t="shared" si="9"/>
        <v>PUBBDGHSPNewSHFUR___STDELC_16</v>
      </c>
      <c r="D474">
        <f>IF(VLOOKUP(C474,Capacity_PUBBDG!B:M,PUBBDG_MaxCapacity!B474-2016+2,FALSE)&lt;5.1^-5,0,VLOOKUP(C474,Capacity_PUBBDG!B:M,PUBBDG_MaxCapacity!B474-2016+2,FALSE)*(1+Summary!$C$10))</f>
        <v>0</v>
      </c>
    </row>
    <row r="475" spans="1:4" x14ac:dyDescent="0.25">
      <c r="A475" t="s">
        <v>2</v>
      </c>
      <c r="B475">
        <f t="shared" si="8"/>
        <v>2018</v>
      </c>
      <c r="C475" t="str">
        <f t="shared" si="9"/>
        <v>PUBBDGHSPNewSHHEP___STDELC_16</v>
      </c>
      <c r="D475">
        <f>IF(VLOOKUP(C475,Capacity_PUBBDG!B:M,PUBBDG_MaxCapacity!B475-2016+2,FALSE)&lt;5.1^-5,0,VLOOKUP(C475,Capacity_PUBBDG!B:M,PUBBDG_MaxCapacity!B475-2016+2,FALSE)*(1+Summary!$C$10))</f>
        <v>0</v>
      </c>
    </row>
    <row r="476" spans="1:4" x14ac:dyDescent="0.25">
      <c r="A476" t="s">
        <v>2</v>
      </c>
      <c r="B476">
        <f t="shared" si="8"/>
        <v>2018</v>
      </c>
      <c r="C476" t="str">
        <f t="shared" si="9"/>
        <v>PUBBDGHSPNewSHPLT___STDELC_16</v>
      </c>
      <c r="D476">
        <f>IF(VLOOKUP(C476,Capacity_PUBBDG!B:M,PUBBDG_MaxCapacity!B476-2016+2,FALSE)&lt;5.1^-5,0,VLOOKUP(C476,Capacity_PUBBDG!B:M,PUBBDG_MaxCapacity!B476-2016+2,FALSE)*(1+Summary!$C$10))</f>
        <v>0</v>
      </c>
    </row>
    <row r="477" spans="1:4" x14ac:dyDescent="0.25">
      <c r="A477" t="s">
        <v>2</v>
      </c>
      <c r="B477">
        <f t="shared" si="8"/>
        <v>2018</v>
      </c>
      <c r="C477" t="str">
        <f t="shared" si="9"/>
        <v>PUBBDGHSPNewWH______STDELC_16</v>
      </c>
      <c r="D477">
        <f>IF(VLOOKUP(C477,Capacity_PUBBDG!B:M,PUBBDG_MaxCapacity!B477-2016+2,FALSE)&lt;5.1^-5,0,VLOOKUP(C477,Capacity_PUBBDG!B:M,PUBBDG_MaxCapacity!B477-2016+2,FALSE)*(1+Summary!$C$10))</f>
        <v>0</v>
      </c>
    </row>
    <row r="478" spans="1:4" x14ac:dyDescent="0.25">
      <c r="A478" t="s">
        <v>2</v>
      </c>
      <c r="B478">
        <f t="shared" si="8"/>
        <v>2018</v>
      </c>
      <c r="C478" t="str">
        <f t="shared" si="9"/>
        <v>PUBBDGHSPOldAE______STDELC_16</v>
      </c>
      <c r="D478">
        <f>IF(VLOOKUP(C478,Capacity_PUBBDG!B:M,PUBBDG_MaxCapacity!B478-2016+2,FALSE)&lt;5.1^-5,0,VLOOKUP(C478,Capacity_PUBBDG!B:M,PUBBDG_MaxCapacity!B478-2016+2,FALSE)*(1+Summary!$C$10))</f>
        <v>0.24262094962155317</v>
      </c>
    </row>
    <row r="479" spans="1:4" x14ac:dyDescent="0.25">
      <c r="A479" t="s">
        <v>2</v>
      </c>
      <c r="B479">
        <f t="shared" si="8"/>
        <v>2018</v>
      </c>
      <c r="C479" t="str">
        <f t="shared" si="9"/>
        <v>PUBBDGHSPOldAM______STDELC_16</v>
      </c>
      <c r="D479">
        <f>IF(VLOOKUP(C479,Capacity_PUBBDG!B:M,PUBBDG_MaxCapacity!B479-2016+2,FALSE)&lt;5.1^-5,0,VLOOKUP(C479,Capacity_PUBBDG!B:M,PUBBDG_MaxCapacity!B479-2016+2,FALSE)*(1+Summary!$C$10))</f>
        <v>3.7670211887325514E-2</v>
      </c>
    </row>
    <row r="480" spans="1:4" x14ac:dyDescent="0.25">
      <c r="A480" t="s">
        <v>2</v>
      </c>
      <c r="B480">
        <f t="shared" si="8"/>
        <v>2018</v>
      </c>
      <c r="C480" t="str">
        <f t="shared" si="9"/>
        <v>PUBBDGHSPOldLIFLC___STDELC_16</v>
      </c>
      <c r="D480">
        <f>IF(VLOOKUP(C480,Capacity_PUBBDG!B:M,PUBBDG_MaxCapacity!B480-2016+2,FALSE)&lt;5.1^-5,0,VLOOKUP(C480,Capacity_PUBBDG!B:M,PUBBDG_MaxCapacity!B480-2016+2,FALSE)*(1+Summary!$C$10))</f>
        <v>0.24264711930888949</v>
      </c>
    </row>
    <row r="481" spans="1:4" x14ac:dyDescent="0.25">
      <c r="A481" t="s">
        <v>2</v>
      </c>
      <c r="B481">
        <f t="shared" si="8"/>
        <v>2018</v>
      </c>
      <c r="C481" t="str">
        <f t="shared" si="9"/>
        <v>PUBBDGHSPOldLIFLU___STDELC_16</v>
      </c>
      <c r="D481">
        <f>IF(VLOOKUP(C481,Capacity_PUBBDG!B:M,PUBBDG_MaxCapacity!B481-2016+2,FALSE)&lt;5.1^-5,0,VLOOKUP(C481,Capacity_PUBBDG!B:M,PUBBDG_MaxCapacity!B481-2016+2,FALSE)*(1+Summary!$C$10))</f>
        <v>113.5912326756158</v>
      </c>
    </row>
    <row r="482" spans="1:4" x14ac:dyDescent="0.25">
      <c r="A482" t="s">
        <v>2</v>
      </c>
      <c r="B482">
        <f t="shared" si="8"/>
        <v>2018</v>
      </c>
      <c r="C482" t="str">
        <f t="shared" si="9"/>
        <v>PUBBDGHSPOldLIHAL___STDELC_16</v>
      </c>
      <c r="D482">
        <f>IF(VLOOKUP(C482,Capacity_PUBBDG!B:M,PUBBDG_MaxCapacity!B482-2016+2,FALSE)&lt;5.1^-5,0,VLOOKUP(C482,Capacity_PUBBDG!B:M,PUBBDG_MaxCapacity!B482-2016+2,FALSE)*(1+Summary!$C$10))</f>
        <v>65.954522570001373</v>
      </c>
    </row>
    <row r="483" spans="1:4" x14ac:dyDescent="0.25">
      <c r="A483" t="s">
        <v>2</v>
      </c>
      <c r="B483">
        <f t="shared" si="8"/>
        <v>2018</v>
      </c>
      <c r="C483" t="str">
        <f t="shared" si="9"/>
        <v>PUBBDGHSPOldLIINC___STDELC_16</v>
      </c>
      <c r="D483">
        <f>IF(VLOOKUP(C483,Capacity_PUBBDG!B:M,PUBBDG_MaxCapacity!B483-2016+2,FALSE)&lt;5.1^-5,0,VLOOKUP(C483,Capacity_PUBBDG!B:M,PUBBDG_MaxCapacity!B483-2016+2,FALSE)*(1+Summary!$C$10))</f>
        <v>211.83209503560312</v>
      </c>
    </row>
    <row r="484" spans="1:4" x14ac:dyDescent="0.25">
      <c r="A484" t="s">
        <v>2</v>
      </c>
      <c r="B484">
        <f t="shared" si="8"/>
        <v>2018</v>
      </c>
      <c r="C484" t="str">
        <f t="shared" si="9"/>
        <v>PUBBDGHSPOldLILED___STDELC_16</v>
      </c>
      <c r="D484">
        <f>IF(VLOOKUP(C484,Capacity_PUBBDG!B:M,PUBBDG_MaxCapacity!B484-2016+2,FALSE)&lt;5.1^-5,0,VLOOKUP(C484,Capacity_PUBBDG!B:M,PUBBDG_MaxCapacity!B484-2016+2,FALSE)*(1+Summary!$C$10))</f>
        <v>0.66900943293537951</v>
      </c>
    </row>
    <row r="485" spans="1:4" x14ac:dyDescent="0.25">
      <c r="A485" t="s">
        <v>2</v>
      </c>
      <c r="B485">
        <f t="shared" si="8"/>
        <v>2018</v>
      </c>
      <c r="C485" t="str">
        <f t="shared" si="9"/>
        <v>PUBBDGHSPOldSC______STDELC_16</v>
      </c>
      <c r="D485">
        <f>IF(VLOOKUP(C485,Capacity_PUBBDG!B:M,PUBBDG_MaxCapacity!B485-2016+2,FALSE)&lt;5.1^-5,0,VLOOKUP(C485,Capacity_PUBBDG!B:M,PUBBDG_MaxCapacity!B485-2016+2,FALSE)*(1+Summary!$C$10))</f>
        <v>24.608985003777143</v>
      </c>
    </row>
    <row r="486" spans="1:4" x14ac:dyDescent="0.25">
      <c r="A486" t="s">
        <v>2</v>
      </c>
      <c r="B486">
        <f t="shared" si="8"/>
        <v>2018</v>
      </c>
      <c r="C486" t="str">
        <f t="shared" si="9"/>
        <v>PUBBDGHSPOldSHFUR___STDELC_16</v>
      </c>
      <c r="D486">
        <f>IF(VLOOKUP(C486,Capacity_PUBBDG!B:M,PUBBDG_MaxCapacity!B486-2016+2,FALSE)&lt;5.1^-5,0,VLOOKUP(C486,Capacity_PUBBDG!B:M,PUBBDG_MaxCapacity!B486-2016+2,FALSE)*(1+Summary!$C$10))</f>
        <v>1.3153834556905597</v>
      </c>
    </row>
    <row r="487" spans="1:4" x14ac:dyDescent="0.25">
      <c r="A487" t="s">
        <v>2</v>
      </c>
      <c r="B487">
        <f t="shared" si="8"/>
        <v>2018</v>
      </c>
      <c r="C487" t="str">
        <f t="shared" si="9"/>
        <v>PUBBDGHSPOldSHHEP___STDELC_16</v>
      </c>
      <c r="D487">
        <f>IF(VLOOKUP(C487,Capacity_PUBBDG!B:M,PUBBDG_MaxCapacity!B487-2016+2,FALSE)&lt;5.1^-5,0,VLOOKUP(C487,Capacity_PUBBDG!B:M,PUBBDG_MaxCapacity!B487-2016+2,FALSE)*(1+Summary!$C$10))</f>
        <v>0</v>
      </c>
    </row>
    <row r="488" spans="1:4" x14ac:dyDescent="0.25">
      <c r="A488" t="s">
        <v>2</v>
      </c>
      <c r="B488">
        <f t="shared" si="8"/>
        <v>2018</v>
      </c>
      <c r="C488" t="str">
        <f t="shared" si="9"/>
        <v>PUBBDGHSPOldSHPLT___STDELC_16</v>
      </c>
      <c r="D488">
        <f>IF(VLOOKUP(C488,Capacity_PUBBDG!B:M,PUBBDG_MaxCapacity!B488-2016+2,FALSE)&lt;5.1^-5,0,VLOOKUP(C488,Capacity_PUBBDG!B:M,PUBBDG_MaxCapacity!B488-2016+2,FALSE)*(1+Summary!$C$10))</f>
        <v>0.10493078501391755</v>
      </c>
    </row>
    <row r="489" spans="1:4" x14ac:dyDescent="0.25">
      <c r="A489" t="s">
        <v>2</v>
      </c>
      <c r="B489">
        <f t="shared" si="8"/>
        <v>2018</v>
      </c>
      <c r="C489" t="str">
        <f t="shared" si="9"/>
        <v>PUBBDGHSPOldWH______STDELC_16</v>
      </c>
      <c r="D489">
        <f>IF(VLOOKUP(C489,Capacity_PUBBDG!B:M,PUBBDG_MaxCapacity!B489-2016+2,FALSE)&lt;5.1^-5,0,VLOOKUP(C489,Capacity_PUBBDG!B:M,PUBBDG_MaxCapacity!B489-2016+2,FALSE)*(1+Summary!$C$10))</f>
        <v>0.80851222952885393</v>
      </c>
    </row>
    <row r="490" spans="1:4" x14ac:dyDescent="0.25">
      <c r="A490" t="s">
        <v>2</v>
      </c>
      <c r="B490">
        <f t="shared" si="8"/>
        <v>2018</v>
      </c>
      <c r="C490" t="str">
        <f t="shared" si="9"/>
        <v>PUBBDGMUNNewAE______STDELC_16</v>
      </c>
      <c r="D490">
        <f>IF(VLOOKUP(C490,Capacity_PUBBDG!B:M,PUBBDG_MaxCapacity!B490-2016+2,FALSE)&lt;5.1^-5,0,VLOOKUP(C490,Capacity_PUBBDG!B:M,PUBBDG_MaxCapacity!B490-2016+2,FALSE)*(1+Summary!$C$10))</f>
        <v>0</v>
      </c>
    </row>
    <row r="491" spans="1:4" x14ac:dyDescent="0.25">
      <c r="A491" t="s">
        <v>2</v>
      </c>
      <c r="B491">
        <f t="shared" si="8"/>
        <v>2018</v>
      </c>
      <c r="C491" t="str">
        <f t="shared" si="9"/>
        <v>PUBBDGMUNNewAM______STDELC_16</v>
      </c>
      <c r="D491">
        <f>IF(VLOOKUP(C491,Capacity_PUBBDG!B:M,PUBBDG_MaxCapacity!B491-2016+2,FALSE)&lt;5.1^-5,0,VLOOKUP(C491,Capacity_PUBBDG!B:M,PUBBDG_MaxCapacity!B491-2016+2,FALSE)*(1+Summary!$C$10))</f>
        <v>0</v>
      </c>
    </row>
    <row r="492" spans="1:4" x14ac:dyDescent="0.25">
      <c r="A492" t="s">
        <v>2</v>
      </c>
      <c r="B492">
        <f t="shared" si="8"/>
        <v>2018</v>
      </c>
      <c r="C492" t="str">
        <f t="shared" si="9"/>
        <v>PUBBDGMUNNewLIFLC___STDELC_16</v>
      </c>
      <c r="D492">
        <f>IF(VLOOKUP(C492,Capacity_PUBBDG!B:M,PUBBDG_MaxCapacity!B492-2016+2,FALSE)&lt;5.1^-5,0,VLOOKUP(C492,Capacity_PUBBDG!B:M,PUBBDG_MaxCapacity!B492-2016+2,FALSE)*(1+Summary!$C$10))</f>
        <v>0</v>
      </c>
    </row>
    <row r="493" spans="1:4" x14ac:dyDescent="0.25">
      <c r="A493" t="s">
        <v>2</v>
      </c>
      <c r="B493">
        <f t="shared" si="8"/>
        <v>2018</v>
      </c>
      <c r="C493" t="str">
        <f t="shared" si="9"/>
        <v>PUBBDGMUNNewLIFLU___STDELC_16</v>
      </c>
      <c r="D493">
        <f>IF(VLOOKUP(C493,Capacity_PUBBDG!B:M,PUBBDG_MaxCapacity!B493-2016+2,FALSE)&lt;5.1^-5,0,VLOOKUP(C493,Capacity_PUBBDG!B:M,PUBBDG_MaxCapacity!B493-2016+2,FALSE)*(1+Summary!$C$10))</f>
        <v>0</v>
      </c>
    </row>
    <row r="494" spans="1:4" x14ac:dyDescent="0.25">
      <c r="A494" t="s">
        <v>2</v>
      </c>
      <c r="B494">
        <f t="shared" si="8"/>
        <v>2018</v>
      </c>
      <c r="C494" t="str">
        <f t="shared" si="9"/>
        <v>PUBBDGMUNNewLIHAL___STDELC_16</v>
      </c>
      <c r="D494">
        <f>IF(VLOOKUP(C494,Capacity_PUBBDG!B:M,PUBBDG_MaxCapacity!B494-2016+2,FALSE)&lt;5.1^-5,0,VLOOKUP(C494,Capacity_PUBBDG!B:M,PUBBDG_MaxCapacity!B494-2016+2,FALSE)*(1+Summary!$C$10))</f>
        <v>0</v>
      </c>
    </row>
    <row r="495" spans="1:4" x14ac:dyDescent="0.25">
      <c r="A495" t="s">
        <v>2</v>
      </c>
      <c r="B495">
        <f t="shared" si="8"/>
        <v>2018</v>
      </c>
      <c r="C495" t="str">
        <f t="shared" si="9"/>
        <v>PUBBDGMUNNewLIINC___STDELC_16</v>
      </c>
      <c r="D495">
        <f>IF(VLOOKUP(C495,Capacity_PUBBDG!B:M,PUBBDG_MaxCapacity!B495-2016+2,FALSE)&lt;5.1^-5,0,VLOOKUP(C495,Capacity_PUBBDG!B:M,PUBBDG_MaxCapacity!B495-2016+2,FALSE)*(1+Summary!$C$10))</f>
        <v>0</v>
      </c>
    </row>
    <row r="496" spans="1:4" x14ac:dyDescent="0.25">
      <c r="A496" t="s">
        <v>2</v>
      </c>
      <c r="B496">
        <f t="shared" si="8"/>
        <v>2018</v>
      </c>
      <c r="C496" t="str">
        <f t="shared" si="9"/>
        <v>PUBBDGMUNNewLILED___STDELC_16</v>
      </c>
      <c r="D496">
        <f>IF(VLOOKUP(C496,Capacity_PUBBDG!B:M,PUBBDG_MaxCapacity!B496-2016+2,FALSE)&lt;5.1^-5,0,VLOOKUP(C496,Capacity_PUBBDG!B:M,PUBBDG_MaxCapacity!B496-2016+2,FALSE)*(1+Summary!$C$10))</f>
        <v>0</v>
      </c>
    </row>
    <row r="497" spans="1:4" x14ac:dyDescent="0.25">
      <c r="A497" t="s">
        <v>2</v>
      </c>
      <c r="B497">
        <f t="shared" si="8"/>
        <v>2018</v>
      </c>
      <c r="C497" t="str">
        <f t="shared" si="9"/>
        <v>PUBBDGMUNNewSC______STDELC_16</v>
      </c>
      <c r="D497">
        <f>IF(VLOOKUP(C497,Capacity_PUBBDG!B:M,PUBBDG_MaxCapacity!B497-2016+2,FALSE)&lt;5.1^-5,0,VLOOKUP(C497,Capacity_PUBBDG!B:M,PUBBDG_MaxCapacity!B497-2016+2,FALSE)*(1+Summary!$C$10))</f>
        <v>0</v>
      </c>
    </row>
    <row r="498" spans="1:4" x14ac:dyDescent="0.25">
      <c r="A498" t="s">
        <v>2</v>
      </c>
      <c r="B498">
        <f t="shared" si="8"/>
        <v>2018</v>
      </c>
      <c r="C498" t="str">
        <f t="shared" si="9"/>
        <v>PUBBDGMUNNewSHFUR___STDELC_16</v>
      </c>
      <c r="D498">
        <f>IF(VLOOKUP(C498,Capacity_PUBBDG!B:M,PUBBDG_MaxCapacity!B498-2016+2,FALSE)&lt;5.1^-5,0,VLOOKUP(C498,Capacity_PUBBDG!B:M,PUBBDG_MaxCapacity!B498-2016+2,FALSE)*(1+Summary!$C$10))</f>
        <v>0</v>
      </c>
    </row>
    <row r="499" spans="1:4" x14ac:dyDescent="0.25">
      <c r="A499" t="s">
        <v>2</v>
      </c>
      <c r="B499">
        <f t="shared" si="8"/>
        <v>2018</v>
      </c>
      <c r="C499" t="str">
        <f t="shared" si="9"/>
        <v>PUBBDGMUNNewSHHEP___STDELC_16</v>
      </c>
      <c r="D499">
        <f>IF(VLOOKUP(C499,Capacity_PUBBDG!B:M,PUBBDG_MaxCapacity!B499-2016+2,FALSE)&lt;5.1^-5,0,VLOOKUP(C499,Capacity_PUBBDG!B:M,PUBBDG_MaxCapacity!B499-2016+2,FALSE)*(1+Summary!$C$10))</f>
        <v>0</v>
      </c>
    </row>
    <row r="500" spans="1:4" x14ac:dyDescent="0.25">
      <c r="A500" t="s">
        <v>2</v>
      </c>
      <c r="B500">
        <f t="shared" si="8"/>
        <v>2018</v>
      </c>
      <c r="C500" t="str">
        <f t="shared" si="9"/>
        <v>PUBBDGMUNNewSHPLT___STDELC_16</v>
      </c>
      <c r="D500">
        <f>IF(VLOOKUP(C500,Capacity_PUBBDG!B:M,PUBBDG_MaxCapacity!B500-2016+2,FALSE)&lt;5.1^-5,0,VLOOKUP(C500,Capacity_PUBBDG!B:M,PUBBDG_MaxCapacity!B500-2016+2,FALSE)*(1+Summary!$C$10))</f>
        <v>0</v>
      </c>
    </row>
    <row r="501" spans="1:4" x14ac:dyDescent="0.25">
      <c r="A501" t="s">
        <v>2</v>
      </c>
      <c r="B501">
        <f t="shared" si="8"/>
        <v>2018</v>
      </c>
      <c r="C501" t="str">
        <f t="shared" si="9"/>
        <v>PUBBDGMUNNewWH______STDELC_16</v>
      </c>
      <c r="D501">
        <f>IF(VLOOKUP(C501,Capacity_PUBBDG!B:M,PUBBDG_MaxCapacity!B501-2016+2,FALSE)&lt;5.1^-5,0,VLOOKUP(C501,Capacity_PUBBDG!B:M,PUBBDG_MaxCapacity!B501-2016+2,FALSE)*(1+Summary!$C$10))</f>
        <v>0</v>
      </c>
    </row>
    <row r="502" spans="1:4" x14ac:dyDescent="0.25">
      <c r="A502" t="s">
        <v>2</v>
      </c>
      <c r="B502">
        <f t="shared" si="8"/>
        <v>2018</v>
      </c>
      <c r="C502" t="str">
        <f t="shared" si="9"/>
        <v>PUBBDGMUNOldAE______STDELC_16</v>
      </c>
      <c r="D502">
        <f>IF(VLOOKUP(C502,Capacity_PUBBDG!B:M,PUBBDG_MaxCapacity!B502-2016+2,FALSE)&lt;5.1^-5,0,VLOOKUP(C502,Capacity_PUBBDG!B:M,PUBBDG_MaxCapacity!B502-2016+2,FALSE)*(1+Summary!$C$10))</f>
        <v>0.30639156535545553</v>
      </c>
    </row>
    <row r="503" spans="1:4" x14ac:dyDescent="0.25">
      <c r="A503" t="s">
        <v>2</v>
      </c>
      <c r="B503">
        <f t="shared" si="8"/>
        <v>2018</v>
      </c>
      <c r="C503" t="str">
        <f t="shared" si="9"/>
        <v>PUBBDGMUNOldAM______STDELC_16</v>
      </c>
      <c r="D503">
        <f>IF(VLOOKUP(C503,Capacity_PUBBDG!B:M,PUBBDG_MaxCapacity!B503-2016+2,FALSE)&lt;5.1^-5,0,VLOOKUP(C503,Capacity_PUBBDG!B:M,PUBBDG_MaxCapacity!B503-2016+2,FALSE)*(1+Summary!$C$10))</f>
        <v>8.2976980422601335E-2</v>
      </c>
    </row>
    <row r="504" spans="1:4" x14ac:dyDescent="0.25">
      <c r="A504" t="s">
        <v>2</v>
      </c>
      <c r="B504">
        <f t="shared" si="8"/>
        <v>2018</v>
      </c>
      <c r="C504" t="str">
        <f t="shared" si="9"/>
        <v>PUBBDGMUNOldLIFLC___STDELC_16</v>
      </c>
      <c r="D504">
        <f>IF(VLOOKUP(C504,Capacity_PUBBDG!B:M,PUBBDG_MaxCapacity!B504-2016+2,FALSE)&lt;5.1^-5,0,VLOOKUP(C504,Capacity_PUBBDG!B:M,PUBBDG_MaxCapacity!B504-2016+2,FALSE)*(1+Summary!$C$10))</f>
        <v>0.51617453869331575</v>
      </c>
    </row>
    <row r="505" spans="1:4" x14ac:dyDescent="0.25">
      <c r="A505" t="s">
        <v>2</v>
      </c>
      <c r="B505">
        <f t="shared" si="8"/>
        <v>2018</v>
      </c>
      <c r="C505" t="str">
        <f t="shared" si="9"/>
        <v>PUBBDGMUNOldLIFLU___STDELC_16</v>
      </c>
      <c r="D505">
        <f>IF(VLOOKUP(C505,Capacity_PUBBDG!B:M,PUBBDG_MaxCapacity!B505-2016+2,FALSE)&lt;5.1^-5,0,VLOOKUP(C505,Capacity_PUBBDG!B:M,PUBBDG_MaxCapacity!B505-2016+2,FALSE)*(1+Summary!$C$10))</f>
        <v>74.526404951342229</v>
      </c>
    </row>
    <row r="506" spans="1:4" x14ac:dyDescent="0.25">
      <c r="A506" t="s">
        <v>2</v>
      </c>
      <c r="B506">
        <f t="shared" si="8"/>
        <v>2018</v>
      </c>
      <c r="C506" t="str">
        <f t="shared" si="9"/>
        <v>PUBBDGMUNOldLIHAL___STDELC_16</v>
      </c>
      <c r="D506">
        <f>IF(VLOOKUP(C506,Capacity_PUBBDG!B:M,PUBBDG_MaxCapacity!B506-2016+2,FALSE)&lt;5.1^-5,0,VLOOKUP(C506,Capacity_PUBBDG!B:M,PUBBDG_MaxCapacity!B506-2016+2,FALSE)*(1+Summary!$C$10))</f>
        <v>42.502006653608639</v>
      </c>
    </row>
    <row r="507" spans="1:4" x14ac:dyDescent="0.25">
      <c r="A507" t="s">
        <v>2</v>
      </c>
      <c r="B507">
        <f t="shared" si="8"/>
        <v>2018</v>
      </c>
      <c r="C507" t="str">
        <f t="shared" si="9"/>
        <v>PUBBDGMUNOldLIINC___STDELC_16</v>
      </c>
      <c r="D507">
        <f>IF(VLOOKUP(C507,Capacity_PUBBDG!B:M,PUBBDG_MaxCapacity!B507-2016+2,FALSE)&lt;5.1^-5,0,VLOOKUP(C507,Capacity_PUBBDG!B:M,PUBBDG_MaxCapacity!B507-2016+2,FALSE)*(1+Summary!$C$10))</f>
        <v>136.50752807078831</v>
      </c>
    </row>
    <row r="508" spans="1:4" x14ac:dyDescent="0.25">
      <c r="A508" t="s">
        <v>2</v>
      </c>
      <c r="B508">
        <f t="shared" si="8"/>
        <v>2018</v>
      </c>
      <c r="C508" t="str">
        <f t="shared" si="9"/>
        <v>PUBBDGMUNOldLILED___STDELC_16</v>
      </c>
      <c r="D508">
        <f>IF(VLOOKUP(C508,Capacity_PUBBDG!B:M,PUBBDG_MaxCapacity!B508-2016+2,FALSE)&lt;5.1^-5,0,VLOOKUP(C508,Capacity_PUBBDG!B:M,PUBBDG_MaxCapacity!B508-2016+2,FALSE)*(1+Summary!$C$10))</f>
        <v>0.43229089589574515</v>
      </c>
    </row>
    <row r="509" spans="1:4" x14ac:dyDescent="0.25">
      <c r="A509" t="s">
        <v>2</v>
      </c>
      <c r="B509">
        <f t="shared" si="8"/>
        <v>2018</v>
      </c>
      <c r="C509" t="str">
        <f t="shared" si="9"/>
        <v>PUBBDGMUNOldSC______STDELC_16</v>
      </c>
      <c r="D509">
        <f>IF(VLOOKUP(C509,Capacity_PUBBDG!B:M,PUBBDG_MaxCapacity!B509-2016+2,FALSE)&lt;5.1^-5,0,VLOOKUP(C509,Capacity_PUBBDG!B:M,PUBBDG_MaxCapacity!B509-2016+2,FALSE)*(1+Summary!$C$10))</f>
        <v>18.196823292669634</v>
      </c>
    </row>
    <row r="510" spans="1:4" x14ac:dyDescent="0.25">
      <c r="A510" t="s">
        <v>2</v>
      </c>
      <c r="B510">
        <f t="shared" si="8"/>
        <v>2018</v>
      </c>
      <c r="C510" t="str">
        <f t="shared" si="9"/>
        <v>PUBBDGMUNOldSHFUR___STDELC_16</v>
      </c>
      <c r="D510">
        <f>IF(VLOOKUP(C510,Capacity_PUBBDG!B:M,PUBBDG_MaxCapacity!B510-2016+2,FALSE)&lt;5.1^-5,0,VLOOKUP(C510,Capacity_PUBBDG!B:M,PUBBDG_MaxCapacity!B510-2016+2,FALSE)*(1+Summary!$C$10))</f>
        <v>1.1116469148737369</v>
      </c>
    </row>
    <row r="511" spans="1:4" x14ac:dyDescent="0.25">
      <c r="A511" t="s">
        <v>2</v>
      </c>
      <c r="B511">
        <f t="shared" si="8"/>
        <v>2018</v>
      </c>
      <c r="C511" t="str">
        <f t="shared" si="9"/>
        <v>PUBBDGMUNOldSHHEP___STDELC_16</v>
      </c>
      <c r="D511">
        <f>IF(VLOOKUP(C511,Capacity_PUBBDG!B:M,PUBBDG_MaxCapacity!B511-2016+2,FALSE)&lt;5.1^-5,0,VLOOKUP(C511,Capacity_PUBBDG!B:M,PUBBDG_MaxCapacity!B511-2016+2,FALSE)*(1+Summary!$C$10))</f>
        <v>0</v>
      </c>
    </row>
    <row r="512" spans="1:4" x14ac:dyDescent="0.25">
      <c r="A512" t="s">
        <v>2</v>
      </c>
      <c r="B512">
        <f t="shared" si="8"/>
        <v>2018</v>
      </c>
      <c r="C512" t="str">
        <f t="shared" si="9"/>
        <v>PUBBDGMUNOldSHPLT___STDELC_16</v>
      </c>
      <c r="D512">
        <f>IF(VLOOKUP(C512,Capacity_PUBBDG!B:M,PUBBDG_MaxCapacity!B512-2016+2,FALSE)&lt;5.1^-5,0,VLOOKUP(C512,Capacity_PUBBDG!B:M,PUBBDG_MaxCapacity!B512-2016+2,FALSE)*(1+Summary!$C$10))</f>
        <v>0.23693230593215861</v>
      </c>
    </row>
    <row r="513" spans="1:4" x14ac:dyDescent="0.25">
      <c r="A513" t="s">
        <v>2</v>
      </c>
      <c r="B513">
        <f t="shared" si="8"/>
        <v>2018</v>
      </c>
      <c r="C513" t="str">
        <f t="shared" si="9"/>
        <v>PUBBDGMUNOldWH______STDELC_16</v>
      </c>
      <c r="D513">
        <f>IF(VLOOKUP(C513,Capacity_PUBBDG!B:M,PUBBDG_MaxCapacity!B513-2016+2,FALSE)&lt;5.1^-5,0,VLOOKUP(C513,Capacity_PUBBDG!B:M,PUBBDG_MaxCapacity!B513-2016+2,FALSE)*(1+Summary!$C$10))</f>
        <v>0.74960148831406148</v>
      </c>
    </row>
    <row r="514" spans="1:4" x14ac:dyDescent="0.25">
      <c r="A514" t="s">
        <v>2</v>
      </c>
      <c r="B514">
        <f t="shared" si="8"/>
        <v>2018</v>
      </c>
      <c r="C514" t="str">
        <f t="shared" si="9"/>
        <v>PUBBDGPSINewAE______STDELC_16</v>
      </c>
      <c r="D514">
        <f>IF(VLOOKUP(C514,Capacity_PUBBDG!B:M,PUBBDG_MaxCapacity!B514-2016+2,FALSE)&lt;5.1^-5,0,VLOOKUP(C514,Capacity_PUBBDG!B:M,PUBBDG_MaxCapacity!B514-2016+2,FALSE)*(1+Summary!$C$10))</f>
        <v>0</v>
      </c>
    </row>
    <row r="515" spans="1:4" x14ac:dyDescent="0.25">
      <c r="A515" t="s">
        <v>2</v>
      </c>
      <c r="B515">
        <f t="shared" si="8"/>
        <v>2018</v>
      </c>
      <c r="C515" t="str">
        <f t="shared" si="9"/>
        <v>PUBBDGPSINewAM______STDELC_16</v>
      </c>
      <c r="D515">
        <f>IF(VLOOKUP(C515,Capacity_PUBBDG!B:M,PUBBDG_MaxCapacity!B515-2016+2,FALSE)&lt;5.1^-5,0,VLOOKUP(C515,Capacity_PUBBDG!B:M,PUBBDG_MaxCapacity!B515-2016+2,FALSE)*(1+Summary!$C$10))</f>
        <v>0</v>
      </c>
    </row>
    <row r="516" spans="1:4" x14ac:dyDescent="0.25">
      <c r="A516" t="s">
        <v>2</v>
      </c>
      <c r="B516">
        <f t="shared" si="8"/>
        <v>2018</v>
      </c>
      <c r="C516" t="str">
        <f t="shared" si="9"/>
        <v>PUBBDGPSINewLIFLC___STDELC_16</v>
      </c>
      <c r="D516">
        <f>IF(VLOOKUP(C516,Capacity_PUBBDG!B:M,PUBBDG_MaxCapacity!B516-2016+2,FALSE)&lt;5.1^-5,0,VLOOKUP(C516,Capacity_PUBBDG!B:M,PUBBDG_MaxCapacity!B516-2016+2,FALSE)*(1+Summary!$C$10))</f>
        <v>0</v>
      </c>
    </row>
    <row r="517" spans="1:4" x14ac:dyDescent="0.25">
      <c r="A517" t="s">
        <v>2</v>
      </c>
      <c r="B517">
        <f t="shared" si="8"/>
        <v>2018</v>
      </c>
      <c r="C517" t="str">
        <f t="shared" si="9"/>
        <v>PUBBDGPSINewLIFLU___STDELC_16</v>
      </c>
      <c r="D517">
        <f>IF(VLOOKUP(C517,Capacity_PUBBDG!B:M,PUBBDG_MaxCapacity!B517-2016+2,FALSE)&lt;5.1^-5,0,VLOOKUP(C517,Capacity_PUBBDG!B:M,PUBBDG_MaxCapacity!B517-2016+2,FALSE)*(1+Summary!$C$10))</f>
        <v>0</v>
      </c>
    </row>
    <row r="518" spans="1:4" x14ac:dyDescent="0.25">
      <c r="A518" t="s">
        <v>2</v>
      </c>
      <c r="B518">
        <f t="shared" si="8"/>
        <v>2018</v>
      </c>
      <c r="C518" t="str">
        <f t="shared" si="9"/>
        <v>PUBBDGPSINewLIHAL___STDELC_16</v>
      </c>
      <c r="D518">
        <f>IF(VLOOKUP(C518,Capacity_PUBBDG!B:M,PUBBDG_MaxCapacity!B518-2016+2,FALSE)&lt;5.1^-5,0,VLOOKUP(C518,Capacity_PUBBDG!B:M,PUBBDG_MaxCapacity!B518-2016+2,FALSE)*(1+Summary!$C$10))</f>
        <v>0</v>
      </c>
    </row>
    <row r="519" spans="1:4" x14ac:dyDescent="0.25">
      <c r="A519" t="s">
        <v>2</v>
      </c>
      <c r="B519">
        <f t="shared" si="8"/>
        <v>2018</v>
      </c>
      <c r="C519" t="str">
        <f t="shared" si="9"/>
        <v>PUBBDGPSINewLIINC___STDELC_16</v>
      </c>
      <c r="D519">
        <f>IF(VLOOKUP(C519,Capacity_PUBBDG!B:M,PUBBDG_MaxCapacity!B519-2016+2,FALSE)&lt;5.1^-5,0,VLOOKUP(C519,Capacity_PUBBDG!B:M,PUBBDG_MaxCapacity!B519-2016+2,FALSE)*(1+Summary!$C$10))</f>
        <v>0</v>
      </c>
    </row>
    <row r="520" spans="1:4" x14ac:dyDescent="0.25">
      <c r="A520" t="s">
        <v>2</v>
      </c>
      <c r="B520">
        <f t="shared" si="8"/>
        <v>2018</v>
      </c>
      <c r="C520" t="str">
        <f t="shared" si="9"/>
        <v>PUBBDGPSINewLILED___STDELC_16</v>
      </c>
      <c r="D520">
        <f>IF(VLOOKUP(C520,Capacity_PUBBDG!B:M,PUBBDG_MaxCapacity!B520-2016+2,FALSE)&lt;5.1^-5,0,VLOOKUP(C520,Capacity_PUBBDG!B:M,PUBBDG_MaxCapacity!B520-2016+2,FALSE)*(1+Summary!$C$10))</f>
        <v>0</v>
      </c>
    </row>
    <row r="521" spans="1:4" x14ac:dyDescent="0.25">
      <c r="A521" t="s">
        <v>2</v>
      </c>
      <c r="B521">
        <f t="shared" si="8"/>
        <v>2018</v>
      </c>
      <c r="C521" t="str">
        <f t="shared" si="9"/>
        <v>PUBBDGPSINewSC______STDELC_16</v>
      </c>
      <c r="D521">
        <f>IF(VLOOKUP(C521,Capacity_PUBBDG!B:M,PUBBDG_MaxCapacity!B521-2016+2,FALSE)&lt;5.1^-5,0,VLOOKUP(C521,Capacity_PUBBDG!B:M,PUBBDG_MaxCapacity!B521-2016+2,FALSE)*(1+Summary!$C$10))</f>
        <v>0</v>
      </c>
    </row>
    <row r="522" spans="1:4" x14ac:dyDescent="0.25">
      <c r="A522" t="s">
        <v>2</v>
      </c>
      <c r="B522">
        <f t="shared" si="8"/>
        <v>2018</v>
      </c>
      <c r="C522" t="str">
        <f t="shared" si="9"/>
        <v>PUBBDGPSINewSHFUR___STDELC_16</v>
      </c>
      <c r="D522">
        <f>IF(VLOOKUP(C522,Capacity_PUBBDG!B:M,PUBBDG_MaxCapacity!B522-2016+2,FALSE)&lt;5.1^-5,0,VLOOKUP(C522,Capacity_PUBBDG!B:M,PUBBDG_MaxCapacity!B522-2016+2,FALSE)*(1+Summary!$C$10))</f>
        <v>0</v>
      </c>
    </row>
    <row r="523" spans="1:4" x14ac:dyDescent="0.25">
      <c r="A523" t="s">
        <v>2</v>
      </c>
      <c r="B523">
        <f t="shared" si="8"/>
        <v>2018</v>
      </c>
      <c r="C523" t="str">
        <f t="shared" si="9"/>
        <v>PUBBDGPSINewSHHEP___STDELC_16</v>
      </c>
      <c r="D523">
        <f>IF(VLOOKUP(C523,Capacity_PUBBDG!B:M,PUBBDG_MaxCapacity!B523-2016+2,FALSE)&lt;5.1^-5,0,VLOOKUP(C523,Capacity_PUBBDG!B:M,PUBBDG_MaxCapacity!B523-2016+2,FALSE)*(1+Summary!$C$10))</f>
        <v>0</v>
      </c>
    </row>
    <row r="524" spans="1:4" x14ac:dyDescent="0.25">
      <c r="A524" t="s">
        <v>2</v>
      </c>
      <c r="B524">
        <f t="shared" si="8"/>
        <v>2018</v>
      </c>
      <c r="C524" t="str">
        <f t="shared" si="9"/>
        <v>PUBBDGPSINewSHPLT___STDELC_16</v>
      </c>
      <c r="D524">
        <f>IF(VLOOKUP(C524,Capacity_PUBBDG!B:M,PUBBDG_MaxCapacity!B524-2016+2,FALSE)&lt;5.1^-5,0,VLOOKUP(C524,Capacity_PUBBDG!B:M,PUBBDG_MaxCapacity!B524-2016+2,FALSE)*(1+Summary!$C$10))</f>
        <v>0</v>
      </c>
    </row>
    <row r="525" spans="1:4" x14ac:dyDescent="0.25">
      <c r="A525" t="s">
        <v>2</v>
      </c>
      <c r="B525">
        <f t="shared" si="8"/>
        <v>2018</v>
      </c>
      <c r="C525" t="str">
        <f t="shared" si="9"/>
        <v>PUBBDGPSINewWH______STDELC_16</v>
      </c>
      <c r="D525">
        <f>IF(VLOOKUP(C525,Capacity_PUBBDG!B:M,PUBBDG_MaxCapacity!B525-2016+2,FALSE)&lt;5.1^-5,0,VLOOKUP(C525,Capacity_PUBBDG!B:M,PUBBDG_MaxCapacity!B525-2016+2,FALSE)*(1+Summary!$C$10))</f>
        <v>0</v>
      </c>
    </row>
    <row r="526" spans="1:4" x14ac:dyDescent="0.25">
      <c r="A526" t="s">
        <v>2</v>
      </c>
      <c r="B526">
        <f t="shared" si="8"/>
        <v>2018</v>
      </c>
      <c r="C526" t="str">
        <f t="shared" si="9"/>
        <v>PUBBDGPSIOldAE______STDELC_16</v>
      </c>
      <c r="D526">
        <f>IF(VLOOKUP(C526,Capacity_PUBBDG!B:M,PUBBDG_MaxCapacity!B526-2016+2,FALSE)&lt;5.1^-5,0,VLOOKUP(C526,Capacity_PUBBDG!B:M,PUBBDG_MaxCapacity!B526-2016+2,FALSE)*(1+Summary!$C$10))</f>
        <v>0.14354728090526817</v>
      </c>
    </row>
    <row r="527" spans="1:4" x14ac:dyDescent="0.25">
      <c r="A527" t="s">
        <v>2</v>
      </c>
      <c r="B527">
        <f t="shared" si="8"/>
        <v>2018</v>
      </c>
      <c r="C527" t="str">
        <f t="shared" si="9"/>
        <v>PUBBDGPSIOldAM______STDELC_16</v>
      </c>
      <c r="D527">
        <f>IF(VLOOKUP(C527,Capacity_PUBBDG!B:M,PUBBDG_MaxCapacity!B527-2016+2,FALSE)&lt;5.1^-5,0,VLOOKUP(C527,Capacity_PUBBDG!B:M,PUBBDG_MaxCapacity!B527-2016+2,FALSE)*(1+Summary!$C$10))</f>
        <v>2.614633751698513E-2</v>
      </c>
    </row>
    <row r="528" spans="1:4" x14ac:dyDescent="0.25">
      <c r="A528" t="s">
        <v>2</v>
      </c>
      <c r="B528">
        <f t="shared" si="8"/>
        <v>2018</v>
      </c>
      <c r="C528" t="str">
        <f t="shared" si="9"/>
        <v>PUBBDGPSIOldLIFLC___STDELC_16</v>
      </c>
      <c r="D528">
        <f>IF(VLOOKUP(C528,Capacity_PUBBDG!B:M,PUBBDG_MaxCapacity!B528-2016+2,FALSE)&lt;5.1^-5,0,VLOOKUP(C528,Capacity_PUBBDG!B:M,PUBBDG_MaxCapacity!B528-2016+2,FALSE)*(1+Summary!$C$10))</f>
        <v>0</v>
      </c>
    </row>
    <row r="529" spans="1:4" x14ac:dyDescent="0.25">
      <c r="A529" t="s">
        <v>2</v>
      </c>
      <c r="B529">
        <f t="shared" si="8"/>
        <v>2018</v>
      </c>
      <c r="C529" t="str">
        <f t="shared" si="9"/>
        <v>PUBBDGPSIOldLIFLU___STDELC_16</v>
      </c>
      <c r="D529">
        <f>IF(VLOOKUP(C529,Capacity_PUBBDG!B:M,PUBBDG_MaxCapacity!B529-2016+2,FALSE)&lt;5.1^-5,0,VLOOKUP(C529,Capacity_PUBBDG!B:M,PUBBDG_MaxCapacity!B529-2016+2,FALSE)*(1+Summary!$C$10))</f>
        <v>171.08597193054948</v>
      </c>
    </row>
    <row r="530" spans="1:4" x14ac:dyDescent="0.25">
      <c r="A530" t="s">
        <v>2</v>
      </c>
      <c r="B530">
        <f t="shared" si="8"/>
        <v>2018</v>
      </c>
      <c r="C530" t="str">
        <f t="shared" si="9"/>
        <v>PUBBDGPSIOldLIHAL___STDELC_16</v>
      </c>
      <c r="D530">
        <f>IF(VLOOKUP(C530,Capacity_PUBBDG!B:M,PUBBDG_MaxCapacity!B530-2016+2,FALSE)&lt;5.1^-5,0,VLOOKUP(C530,Capacity_PUBBDG!B:M,PUBBDG_MaxCapacity!B530-2016+2,FALSE)*(1+Summary!$C$10))</f>
        <v>99.827935654739932</v>
      </c>
    </row>
    <row r="531" spans="1:4" x14ac:dyDescent="0.25">
      <c r="A531" t="s">
        <v>2</v>
      </c>
      <c r="B531">
        <f t="shared" ref="B531:B594" si="10">B323+1</f>
        <v>2018</v>
      </c>
      <c r="C531" t="str">
        <f t="shared" ref="C531:C594" si="11">C323</f>
        <v>PUBBDGPSIOldLIINC___STDELC_16</v>
      </c>
      <c r="D531">
        <f>IF(VLOOKUP(C531,Capacity_PUBBDG!B:M,PUBBDG_MaxCapacity!B531-2016+2,FALSE)&lt;5.1^-5,0,VLOOKUP(C531,Capacity_PUBBDG!B:M,PUBBDG_MaxCapacity!B531-2016+2,FALSE)*(1+Summary!$C$10))</f>
        <v>320.62640006539283</v>
      </c>
    </row>
    <row r="532" spans="1:4" x14ac:dyDescent="0.25">
      <c r="A532" t="s">
        <v>2</v>
      </c>
      <c r="B532">
        <f t="shared" si="10"/>
        <v>2018</v>
      </c>
      <c r="C532" t="str">
        <f t="shared" si="11"/>
        <v>PUBBDGPSIOldLILED___STDELC_16</v>
      </c>
      <c r="D532">
        <f>IF(VLOOKUP(C532,Capacity_PUBBDG!B:M,PUBBDG_MaxCapacity!B532-2016+2,FALSE)&lt;5.1^-5,0,VLOOKUP(C532,Capacity_PUBBDG!B:M,PUBBDG_MaxCapacity!B532-2016+2,FALSE)*(1+Summary!$C$10))</f>
        <v>1.0380373374873186</v>
      </c>
    </row>
    <row r="533" spans="1:4" x14ac:dyDescent="0.25">
      <c r="A533" t="s">
        <v>2</v>
      </c>
      <c r="B533">
        <f t="shared" si="10"/>
        <v>2018</v>
      </c>
      <c r="C533" t="str">
        <f t="shared" si="11"/>
        <v>PUBBDGPSIOldSC______STDELC_16</v>
      </c>
      <c r="D533">
        <f>IF(VLOOKUP(C533,Capacity_PUBBDG!B:M,PUBBDG_MaxCapacity!B533-2016+2,FALSE)&lt;5.1^-5,0,VLOOKUP(C533,Capacity_PUBBDG!B:M,PUBBDG_MaxCapacity!B533-2016+2,FALSE)*(1+Summary!$C$10))</f>
        <v>28.71450936269801</v>
      </c>
    </row>
    <row r="534" spans="1:4" x14ac:dyDescent="0.25">
      <c r="A534" t="s">
        <v>2</v>
      </c>
      <c r="B534">
        <f t="shared" si="10"/>
        <v>2018</v>
      </c>
      <c r="C534" t="str">
        <f t="shared" si="11"/>
        <v>PUBBDGPSIOldSHFUR___STDELC_16</v>
      </c>
      <c r="D534">
        <f>IF(VLOOKUP(C534,Capacity_PUBBDG!B:M,PUBBDG_MaxCapacity!B534-2016+2,FALSE)&lt;5.1^-5,0,VLOOKUP(C534,Capacity_PUBBDG!B:M,PUBBDG_MaxCapacity!B534-2016+2,FALSE)*(1+Summary!$C$10))</f>
        <v>2.3391583871864468</v>
      </c>
    </row>
    <row r="535" spans="1:4" x14ac:dyDescent="0.25">
      <c r="A535" t="s">
        <v>2</v>
      </c>
      <c r="B535">
        <f t="shared" si="10"/>
        <v>2018</v>
      </c>
      <c r="C535" t="str">
        <f t="shared" si="11"/>
        <v>PUBBDGPSIOldSHHEP___STDELC_16</v>
      </c>
      <c r="D535">
        <f>IF(VLOOKUP(C535,Capacity_PUBBDG!B:M,PUBBDG_MaxCapacity!B535-2016+2,FALSE)&lt;5.1^-5,0,VLOOKUP(C535,Capacity_PUBBDG!B:M,PUBBDG_MaxCapacity!B535-2016+2,FALSE)*(1+Summary!$C$10))</f>
        <v>0</v>
      </c>
    </row>
    <row r="536" spans="1:4" x14ac:dyDescent="0.25">
      <c r="A536" t="s">
        <v>2</v>
      </c>
      <c r="B536">
        <f t="shared" si="10"/>
        <v>2018</v>
      </c>
      <c r="C536" t="str">
        <f t="shared" si="11"/>
        <v>PUBBDGPSIOldSHPLT___STDELC_16</v>
      </c>
      <c r="D536">
        <f>IF(VLOOKUP(C536,Capacity_PUBBDG!B:M,PUBBDG_MaxCapacity!B536-2016+2,FALSE)&lt;5.1^-5,0,VLOOKUP(C536,Capacity_PUBBDG!B:M,PUBBDG_MaxCapacity!B536-2016+2,FALSE)*(1+Summary!$C$10))</f>
        <v>8.4410337885458334E-2</v>
      </c>
    </row>
    <row r="537" spans="1:4" x14ac:dyDescent="0.25">
      <c r="A537" t="s">
        <v>2</v>
      </c>
      <c r="B537">
        <f t="shared" si="10"/>
        <v>2018</v>
      </c>
      <c r="C537" t="str">
        <f t="shared" si="11"/>
        <v>PUBBDGPSIOldWH______STDELC_16</v>
      </c>
      <c r="D537">
        <f>IF(VLOOKUP(C537,Capacity_PUBBDG!B:M,PUBBDG_MaxCapacity!B537-2016+2,FALSE)&lt;5.1^-5,0,VLOOKUP(C537,Capacity_PUBBDG!B:M,PUBBDG_MaxCapacity!B537-2016+2,FALSE)*(1+Summary!$C$10))</f>
        <v>1.0927421819290764</v>
      </c>
    </row>
    <row r="538" spans="1:4" x14ac:dyDescent="0.25">
      <c r="A538" t="s">
        <v>2</v>
      </c>
      <c r="B538">
        <f t="shared" si="10"/>
        <v>2018</v>
      </c>
      <c r="C538" t="str">
        <f t="shared" si="11"/>
        <v>PUBBDGSBDNewAE______STDELC_16</v>
      </c>
      <c r="D538">
        <f>IF(VLOOKUP(C538,Capacity_PUBBDG!B:M,PUBBDG_MaxCapacity!B538-2016+2,FALSE)&lt;5.1^-5,0,VLOOKUP(C538,Capacity_PUBBDG!B:M,PUBBDG_MaxCapacity!B538-2016+2,FALSE)*(1+Summary!$C$10))</f>
        <v>0</v>
      </c>
    </row>
    <row r="539" spans="1:4" x14ac:dyDescent="0.25">
      <c r="A539" t="s">
        <v>2</v>
      </c>
      <c r="B539">
        <f t="shared" si="10"/>
        <v>2018</v>
      </c>
      <c r="C539" t="str">
        <f t="shared" si="11"/>
        <v>PUBBDGSBDNewAM______STDELC_16</v>
      </c>
      <c r="D539">
        <f>IF(VLOOKUP(C539,Capacity_PUBBDG!B:M,PUBBDG_MaxCapacity!B539-2016+2,FALSE)&lt;5.1^-5,0,VLOOKUP(C539,Capacity_PUBBDG!B:M,PUBBDG_MaxCapacity!B539-2016+2,FALSE)*(1+Summary!$C$10))</f>
        <v>0</v>
      </c>
    </row>
    <row r="540" spans="1:4" x14ac:dyDescent="0.25">
      <c r="A540" t="s">
        <v>2</v>
      </c>
      <c r="B540">
        <f t="shared" si="10"/>
        <v>2018</v>
      </c>
      <c r="C540" t="str">
        <f t="shared" si="11"/>
        <v>PUBBDGSBDNewLIFLC___STDELC_16</v>
      </c>
      <c r="D540">
        <f>IF(VLOOKUP(C540,Capacity_PUBBDG!B:M,PUBBDG_MaxCapacity!B540-2016+2,FALSE)&lt;5.1^-5,0,VLOOKUP(C540,Capacity_PUBBDG!B:M,PUBBDG_MaxCapacity!B540-2016+2,FALSE)*(1+Summary!$C$10))</f>
        <v>0</v>
      </c>
    </row>
    <row r="541" spans="1:4" x14ac:dyDescent="0.25">
      <c r="A541" t="s">
        <v>2</v>
      </c>
      <c r="B541">
        <f t="shared" si="10"/>
        <v>2018</v>
      </c>
      <c r="C541" t="str">
        <f t="shared" si="11"/>
        <v>PUBBDGSBDNewLIFLU___STDELC_16</v>
      </c>
      <c r="D541">
        <f>IF(VLOOKUP(C541,Capacity_PUBBDG!B:M,PUBBDG_MaxCapacity!B541-2016+2,FALSE)&lt;5.1^-5,0,VLOOKUP(C541,Capacity_PUBBDG!B:M,PUBBDG_MaxCapacity!B541-2016+2,FALSE)*(1+Summary!$C$10))</f>
        <v>0</v>
      </c>
    </row>
    <row r="542" spans="1:4" x14ac:dyDescent="0.25">
      <c r="A542" t="s">
        <v>2</v>
      </c>
      <c r="B542">
        <f t="shared" si="10"/>
        <v>2018</v>
      </c>
      <c r="C542" t="str">
        <f t="shared" si="11"/>
        <v>PUBBDGSBDNewLIHAL___STDELC_16</v>
      </c>
      <c r="D542">
        <f>IF(VLOOKUP(C542,Capacity_PUBBDG!B:M,PUBBDG_MaxCapacity!B542-2016+2,FALSE)&lt;5.1^-5,0,VLOOKUP(C542,Capacity_PUBBDG!B:M,PUBBDG_MaxCapacity!B542-2016+2,FALSE)*(1+Summary!$C$10))</f>
        <v>0</v>
      </c>
    </row>
    <row r="543" spans="1:4" x14ac:dyDescent="0.25">
      <c r="A543" t="s">
        <v>2</v>
      </c>
      <c r="B543">
        <f t="shared" si="10"/>
        <v>2018</v>
      </c>
      <c r="C543" t="str">
        <f t="shared" si="11"/>
        <v>PUBBDGSBDNewLIINC___STDELC_16</v>
      </c>
      <c r="D543">
        <f>IF(VLOOKUP(C543,Capacity_PUBBDG!B:M,PUBBDG_MaxCapacity!B543-2016+2,FALSE)&lt;5.1^-5,0,VLOOKUP(C543,Capacity_PUBBDG!B:M,PUBBDG_MaxCapacity!B543-2016+2,FALSE)*(1+Summary!$C$10))</f>
        <v>0</v>
      </c>
    </row>
    <row r="544" spans="1:4" x14ac:dyDescent="0.25">
      <c r="A544" t="s">
        <v>2</v>
      </c>
      <c r="B544">
        <f t="shared" si="10"/>
        <v>2018</v>
      </c>
      <c r="C544" t="str">
        <f t="shared" si="11"/>
        <v>PUBBDGSBDNewLILED___STDELC_16</v>
      </c>
      <c r="D544">
        <f>IF(VLOOKUP(C544,Capacity_PUBBDG!B:M,PUBBDG_MaxCapacity!B544-2016+2,FALSE)&lt;5.1^-5,0,VLOOKUP(C544,Capacity_PUBBDG!B:M,PUBBDG_MaxCapacity!B544-2016+2,FALSE)*(1+Summary!$C$10))</f>
        <v>0</v>
      </c>
    </row>
    <row r="545" spans="1:4" x14ac:dyDescent="0.25">
      <c r="A545" t="s">
        <v>2</v>
      </c>
      <c r="B545">
        <f t="shared" si="10"/>
        <v>2018</v>
      </c>
      <c r="C545" t="str">
        <f t="shared" si="11"/>
        <v>PUBBDGSBDNewSC______STDELC_16</v>
      </c>
      <c r="D545">
        <f>IF(VLOOKUP(C545,Capacity_PUBBDG!B:M,PUBBDG_MaxCapacity!B545-2016+2,FALSE)&lt;5.1^-5,0,VLOOKUP(C545,Capacity_PUBBDG!B:M,PUBBDG_MaxCapacity!B545-2016+2,FALSE)*(1+Summary!$C$10))</f>
        <v>0</v>
      </c>
    </row>
    <row r="546" spans="1:4" x14ac:dyDescent="0.25">
      <c r="A546" t="s">
        <v>2</v>
      </c>
      <c r="B546">
        <f t="shared" si="10"/>
        <v>2018</v>
      </c>
      <c r="C546" t="str">
        <f t="shared" si="11"/>
        <v>PUBBDGSBDNewSHFUR___STDELC_16</v>
      </c>
      <c r="D546">
        <f>IF(VLOOKUP(C546,Capacity_PUBBDG!B:M,PUBBDG_MaxCapacity!B546-2016+2,FALSE)&lt;5.1^-5,0,VLOOKUP(C546,Capacity_PUBBDG!B:M,PUBBDG_MaxCapacity!B546-2016+2,FALSE)*(1+Summary!$C$10))</f>
        <v>0</v>
      </c>
    </row>
    <row r="547" spans="1:4" x14ac:dyDescent="0.25">
      <c r="A547" t="s">
        <v>2</v>
      </c>
      <c r="B547">
        <f t="shared" si="10"/>
        <v>2018</v>
      </c>
      <c r="C547" t="str">
        <f t="shared" si="11"/>
        <v>PUBBDGSBDNewSHHEP___STDELC_16</v>
      </c>
      <c r="D547">
        <f>IF(VLOOKUP(C547,Capacity_PUBBDG!B:M,PUBBDG_MaxCapacity!B547-2016+2,FALSE)&lt;5.1^-5,0,VLOOKUP(C547,Capacity_PUBBDG!B:M,PUBBDG_MaxCapacity!B547-2016+2,FALSE)*(1+Summary!$C$10))</f>
        <v>0</v>
      </c>
    </row>
    <row r="548" spans="1:4" x14ac:dyDescent="0.25">
      <c r="A548" t="s">
        <v>2</v>
      </c>
      <c r="B548">
        <f t="shared" si="10"/>
        <v>2018</v>
      </c>
      <c r="C548" t="str">
        <f t="shared" si="11"/>
        <v>PUBBDGSBDNewSHPLT___STDELC_16</v>
      </c>
      <c r="D548">
        <f>IF(VLOOKUP(C548,Capacity_PUBBDG!B:M,PUBBDG_MaxCapacity!B548-2016+2,FALSE)&lt;5.1^-5,0,VLOOKUP(C548,Capacity_PUBBDG!B:M,PUBBDG_MaxCapacity!B548-2016+2,FALSE)*(1+Summary!$C$10))</f>
        <v>0</v>
      </c>
    </row>
    <row r="549" spans="1:4" x14ac:dyDescent="0.25">
      <c r="A549" t="s">
        <v>2</v>
      </c>
      <c r="B549">
        <f t="shared" si="10"/>
        <v>2018</v>
      </c>
      <c r="C549" t="str">
        <f t="shared" si="11"/>
        <v>PUBBDGSBDNewWH______STDELC_16</v>
      </c>
      <c r="D549">
        <f>IF(VLOOKUP(C549,Capacity_PUBBDG!B:M,PUBBDG_MaxCapacity!B549-2016+2,FALSE)&lt;5.1^-5,0,VLOOKUP(C549,Capacity_PUBBDG!B:M,PUBBDG_MaxCapacity!B549-2016+2,FALSE)*(1+Summary!$C$10))</f>
        <v>0</v>
      </c>
    </row>
    <row r="550" spans="1:4" x14ac:dyDescent="0.25">
      <c r="A550" t="s">
        <v>2</v>
      </c>
      <c r="B550">
        <f t="shared" si="10"/>
        <v>2018</v>
      </c>
      <c r="C550" t="str">
        <f t="shared" si="11"/>
        <v>PUBBDGSBDOldAE______STDELC_16</v>
      </c>
      <c r="D550">
        <f>IF(VLOOKUP(C550,Capacity_PUBBDG!B:M,PUBBDG_MaxCapacity!B550-2016+2,FALSE)&lt;5.1^-5,0,VLOOKUP(C550,Capacity_PUBBDG!B:M,PUBBDG_MaxCapacity!B550-2016+2,FALSE)*(1+Summary!$C$10))</f>
        <v>0.15738595035273795</v>
      </c>
    </row>
    <row r="551" spans="1:4" x14ac:dyDescent="0.25">
      <c r="A551" t="s">
        <v>2</v>
      </c>
      <c r="B551">
        <f t="shared" si="10"/>
        <v>2018</v>
      </c>
      <c r="C551" t="str">
        <f t="shared" si="11"/>
        <v>PUBBDGSBDOldAM______STDELC_16</v>
      </c>
      <c r="D551">
        <f>IF(VLOOKUP(C551,Capacity_PUBBDG!B:M,PUBBDG_MaxCapacity!B551-2016+2,FALSE)&lt;5.1^-5,0,VLOOKUP(C551,Capacity_PUBBDG!B:M,PUBBDG_MaxCapacity!B551-2016+2,FALSE)*(1+Summary!$C$10))</f>
        <v>5.5435430428915224E-2</v>
      </c>
    </row>
    <row r="552" spans="1:4" x14ac:dyDescent="0.25">
      <c r="A552" t="s">
        <v>2</v>
      </c>
      <c r="B552">
        <f t="shared" si="10"/>
        <v>2018</v>
      </c>
      <c r="C552" t="str">
        <f t="shared" si="11"/>
        <v>PUBBDGSBDOldLIFLC___STDELC_16</v>
      </c>
      <c r="D552">
        <f>IF(VLOOKUP(C552,Capacity_PUBBDG!B:M,PUBBDG_MaxCapacity!B552-2016+2,FALSE)&lt;5.1^-5,0,VLOOKUP(C552,Capacity_PUBBDG!B:M,PUBBDG_MaxCapacity!B552-2016+2,FALSE)*(1+Summary!$C$10))</f>
        <v>0.3682155185982427</v>
      </c>
    </row>
    <row r="553" spans="1:4" x14ac:dyDescent="0.25">
      <c r="A553" t="s">
        <v>2</v>
      </c>
      <c r="B553">
        <f t="shared" si="10"/>
        <v>2018</v>
      </c>
      <c r="C553" t="str">
        <f t="shared" si="11"/>
        <v>PUBBDGSBDOldLIFLU___STDELC_16</v>
      </c>
      <c r="D553">
        <f>IF(VLOOKUP(C553,Capacity_PUBBDG!B:M,PUBBDG_MaxCapacity!B553-2016+2,FALSE)&lt;5.1^-5,0,VLOOKUP(C553,Capacity_PUBBDG!B:M,PUBBDG_MaxCapacity!B553-2016+2,FALSE)*(1+Summary!$C$10))</f>
        <v>125.72214638668162</v>
      </c>
    </row>
    <row r="554" spans="1:4" x14ac:dyDescent="0.25">
      <c r="A554" t="s">
        <v>2</v>
      </c>
      <c r="B554">
        <f t="shared" si="10"/>
        <v>2018</v>
      </c>
      <c r="C554" t="str">
        <f t="shared" si="11"/>
        <v>PUBBDGSBDOldLIHAL___STDELC_16</v>
      </c>
      <c r="D554">
        <f>IF(VLOOKUP(C554,Capacity_PUBBDG!B:M,PUBBDG_MaxCapacity!B554-2016+2,FALSE)&lt;5.1^-5,0,VLOOKUP(C554,Capacity_PUBBDG!B:M,PUBBDG_MaxCapacity!B554-2016+2,FALSE)*(1+Summary!$C$10))</f>
        <v>72.775664638506782</v>
      </c>
    </row>
    <row r="555" spans="1:4" x14ac:dyDescent="0.25">
      <c r="A555" t="s">
        <v>2</v>
      </c>
      <c r="B555">
        <f t="shared" si="10"/>
        <v>2018</v>
      </c>
      <c r="C555" t="str">
        <f t="shared" si="11"/>
        <v>PUBBDGSBDOldLIINC___STDELC_16</v>
      </c>
      <c r="D555">
        <f>IF(VLOOKUP(C555,Capacity_PUBBDG!B:M,PUBBDG_MaxCapacity!B555-2016+2,FALSE)&lt;5.1^-5,0,VLOOKUP(C555,Capacity_PUBBDG!B:M,PUBBDG_MaxCapacity!B555-2016+2,FALSE)*(1+Summary!$C$10))</f>
        <v>233.74017409336486</v>
      </c>
    </row>
    <row r="556" spans="1:4" x14ac:dyDescent="0.25">
      <c r="A556" t="s">
        <v>2</v>
      </c>
      <c r="B556">
        <f t="shared" si="10"/>
        <v>2018</v>
      </c>
      <c r="C556" t="str">
        <f t="shared" si="11"/>
        <v>PUBBDGSBDOldLILED___STDELC_16</v>
      </c>
      <c r="D556">
        <f>IF(VLOOKUP(C556,Capacity_PUBBDG!B:M,PUBBDG_MaxCapacity!B556-2016+2,FALSE)&lt;5.1^-5,0,VLOOKUP(C556,Capacity_PUBBDG!B:M,PUBBDG_MaxCapacity!B556-2016+2,FALSE)*(1+Summary!$C$10))</f>
        <v>0.72576161944328044</v>
      </c>
    </row>
    <row r="557" spans="1:4" x14ac:dyDescent="0.25">
      <c r="A557" t="s">
        <v>2</v>
      </c>
      <c r="B557">
        <f t="shared" si="10"/>
        <v>2018</v>
      </c>
      <c r="C557" t="str">
        <f t="shared" si="11"/>
        <v>PUBBDGSBDOldSC______STDELC_16</v>
      </c>
      <c r="D557">
        <f>IF(VLOOKUP(C557,Capacity_PUBBDG!B:M,PUBBDG_MaxCapacity!B557-2016+2,FALSE)&lt;5.1^-5,0,VLOOKUP(C557,Capacity_PUBBDG!B:M,PUBBDG_MaxCapacity!B557-2016+2,FALSE)*(1+Summary!$C$10))</f>
        <v>21.922712627632368</v>
      </c>
    </row>
    <row r="558" spans="1:4" x14ac:dyDescent="0.25">
      <c r="A558" t="s">
        <v>2</v>
      </c>
      <c r="B558">
        <f t="shared" si="10"/>
        <v>2018</v>
      </c>
      <c r="C558" t="str">
        <f t="shared" si="11"/>
        <v>PUBBDGSBDOldSHFUR___STDELC_16</v>
      </c>
      <c r="D558">
        <f>IF(VLOOKUP(C558,Capacity_PUBBDG!B:M,PUBBDG_MaxCapacity!B558-2016+2,FALSE)&lt;5.1^-5,0,VLOOKUP(C558,Capacity_PUBBDG!B:M,PUBBDG_MaxCapacity!B558-2016+2,FALSE)*(1+Summary!$C$10))</f>
        <v>1.7614327092462756</v>
      </c>
    </row>
    <row r="559" spans="1:4" x14ac:dyDescent="0.25">
      <c r="A559" t="s">
        <v>2</v>
      </c>
      <c r="B559">
        <f t="shared" si="10"/>
        <v>2018</v>
      </c>
      <c r="C559" t="str">
        <f t="shared" si="11"/>
        <v>PUBBDGSBDOldSHHEP___STDELC_16</v>
      </c>
      <c r="D559">
        <f>IF(VLOOKUP(C559,Capacity_PUBBDG!B:M,PUBBDG_MaxCapacity!B559-2016+2,FALSE)&lt;5.1^-5,0,VLOOKUP(C559,Capacity_PUBBDG!B:M,PUBBDG_MaxCapacity!B559-2016+2,FALSE)*(1+Summary!$C$10))</f>
        <v>0</v>
      </c>
    </row>
    <row r="560" spans="1:4" x14ac:dyDescent="0.25">
      <c r="A560" t="s">
        <v>2</v>
      </c>
      <c r="B560">
        <f t="shared" si="10"/>
        <v>2018</v>
      </c>
      <c r="C560" t="str">
        <f t="shared" si="11"/>
        <v>PUBBDGSBDOldSHPLT___STDELC_16</v>
      </c>
      <c r="D560">
        <f>IF(VLOOKUP(C560,Capacity_PUBBDG!B:M,PUBBDG_MaxCapacity!B560-2016+2,FALSE)&lt;5.1^-5,0,VLOOKUP(C560,Capacity_PUBBDG!B:M,PUBBDG_MaxCapacity!B560-2016+2,FALSE)*(1+Summary!$C$10))</f>
        <v>0.18088335574757947</v>
      </c>
    </row>
    <row r="561" spans="1:4" x14ac:dyDescent="0.25">
      <c r="A561" t="s">
        <v>2</v>
      </c>
      <c r="B561">
        <f t="shared" si="10"/>
        <v>2018</v>
      </c>
      <c r="C561" t="str">
        <f t="shared" si="11"/>
        <v>PUBBDGSBDOldWH______STDELC_16</v>
      </c>
      <c r="D561">
        <f>IF(VLOOKUP(C561,Capacity_PUBBDG!B:M,PUBBDG_MaxCapacity!B561-2016+2,FALSE)&lt;5.1^-5,0,VLOOKUP(C561,Capacity_PUBBDG!B:M,PUBBDG_MaxCapacity!B561-2016+2,FALSE)*(1+Summary!$C$10))</f>
        <v>0.43766830829224546</v>
      </c>
    </row>
    <row r="562" spans="1:4" x14ac:dyDescent="0.25">
      <c r="A562" t="s">
        <v>2</v>
      </c>
      <c r="B562">
        <f t="shared" si="10"/>
        <v>2018</v>
      </c>
      <c r="C562" t="str">
        <f t="shared" si="11"/>
        <v>PUBBDGHSPNewSHFUR___STDHFO_16</v>
      </c>
      <c r="D562">
        <f>IF(VLOOKUP(C562,Capacity_PUBBDG!B:M,PUBBDG_MaxCapacity!B562-2016+2,FALSE)&lt;5.1^-5,0,VLOOKUP(C562,Capacity_PUBBDG!B:M,PUBBDG_MaxCapacity!B562-2016+2,FALSE)*(1+Summary!$C$10))</f>
        <v>0</v>
      </c>
    </row>
    <row r="563" spans="1:4" x14ac:dyDescent="0.25">
      <c r="A563" t="s">
        <v>2</v>
      </c>
      <c r="B563">
        <f t="shared" si="10"/>
        <v>2018</v>
      </c>
      <c r="C563" t="str">
        <f t="shared" si="11"/>
        <v>PUBBDGHSPNewWH______STDHFO_16</v>
      </c>
      <c r="D563">
        <f>IF(VLOOKUP(C563,Capacity_PUBBDG!B:M,PUBBDG_MaxCapacity!B563-2016+2,FALSE)&lt;5.1^-5,0,VLOOKUP(C563,Capacity_PUBBDG!B:M,PUBBDG_MaxCapacity!B563-2016+2,FALSE)*(1+Summary!$C$10))</f>
        <v>0</v>
      </c>
    </row>
    <row r="564" spans="1:4" x14ac:dyDescent="0.25">
      <c r="A564" t="s">
        <v>2</v>
      </c>
      <c r="B564">
        <f t="shared" si="10"/>
        <v>2018</v>
      </c>
      <c r="C564" t="str">
        <f t="shared" si="11"/>
        <v>PUBBDGHSPOldSHFUR___STDHFO_16</v>
      </c>
      <c r="D564">
        <f>IF(VLOOKUP(C564,Capacity_PUBBDG!B:M,PUBBDG_MaxCapacity!B564-2016+2,FALSE)&lt;5.1^-5,0,VLOOKUP(C564,Capacity_PUBBDG!B:M,PUBBDG_MaxCapacity!B564-2016+2,FALSE)*(1+Summary!$C$10))</f>
        <v>0</v>
      </c>
    </row>
    <row r="565" spans="1:4" x14ac:dyDescent="0.25">
      <c r="A565" t="s">
        <v>2</v>
      </c>
      <c r="B565">
        <f t="shared" si="10"/>
        <v>2018</v>
      </c>
      <c r="C565" t="str">
        <f t="shared" si="11"/>
        <v>PUBBDGHSPOldWH______STDHFO_16</v>
      </c>
      <c r="D565">
        <f>IF(VLOOKUP(C565,Capacity_PUBBDG!B:M,PUBBDG_MaxCapacity!B565-2016+2,FALSE)&lt;5.1^-5,0,VLOOKUP(C565,Capacity_PUBBDG!B:M,PUBBDG_MaxCapacity!B565-2016+2,FALSE)*(1+Summary!$C$10))</f>
        <v>0.85698062728874491</v>
      </c>
    </row>
    <row r="566" spans="1:4" x14ac:dyDescent="0.25">
      <c r="A566" t="s">
        <v>2</v>
      </c>
      <c r="B566">
        <f t="shared" si="10"/>
        <v>2018</v>
      </c>
      <c r="C566" t="str">
        <f t="shared" si="11"/>
        <v>PUBBDGMUNNewSHFUR___STDHFO_16</v>
      </c>
      <c r="D566">
        <f>IF(VLOOKUP(C566,Capacity_PUBBDG!B:M,PUBBDG_MaxCapacity!B566-2016+2,FALSE)&lt;5.1^-5,0,VLOOKUP(C566,Capacity_PUBBDG!B:M,PUBBDG_MaxCapacity!B566-2016+2,FALSE)*(1+Summary!$C$10))</f>
        <v>0</v>
      </c>
    </row>
    <row r="567" spans="1:4" x14ac:dyDescent="0.25">
      <c r="A567" t="s">
        <v>2</v>
      </c>
      <c r="B567">
        <f t="shared" si="10"/>
        <v>2018</v>
      </c>
      <c r="C567" t="str">
        <f t="shared" si="11"/>
        <v>PUBBDGMUNNewWH______STDHFO_16</v>
      </c>
      <c r="D567">
        <f>IF(VLOOKUP(C567,Capacity_PUBBDG!B:M,PUBBDG_MaxCapacity!B567-2016+2,FALSE)&lt;5.1^-5,0,VLOOKUP(C567,Capacity_PUBBDG!B:M,PUBBDG_MaxCapacity!B567-2016+2,FALSE)*(1+Summary!$C$10))</f>
        <v>0</v>
      </c>
    </row>
    <row r="568" spans="1:4" x14ac:dyDescent="0.25">
      <c r="A568" t="s">
        <v>2</v>
      </c>
      <c r="B568">
        <f t="shared" si="10"/>
        <v>2018</v>
      </c>
      <c r="C568" t="str">
        <f t="shared" si="11"/>
        <v>PUBBDGMUNOldSHFUR___STDHFO_16</v>
      </c>
      <c r="D568">
        <f>IF(VLOOKUP(C568,Capacity_PUBBDG!B:M,PUBBDG_MaxCapacity!B568-2016+2,FALSE)&lt;5.1^-5,0,VLOOKUP(C568,Capacity_PUBBDG!B:M,PUBBDG_MaxCapacity!B568-2016+2,FALSE)*(1+Summary!$C$10))</f>
        <v>0</v>
      </c>
    </row>
    <row r="569" spans="1:4" x14ac:dyDescent="0.25">
      <c r="A569" t="s">
        <v>2</v>
      </c>
      <c r="B569">
        <f t="shared" si="10"/>
        <v>2018</v>
      </c>
      <c r="C569" t="str">
        <f t="shared" si="11"/>
        <v>PUBBDGMUNOldWH______STDHFO_16</v>
      </c>
      <c r="D569">
        <f>IF(VLOOKUP(C569,Capacity_PUBBDG!B:M,PUBBDG_MaxCapacity!B569-2016+2,FALSE)&lt;5.1^-5,0,VLOOKUP(C569,Capacity_PUBBDG!B:M,PUBBDG_MaxCapacity!B569-2016+2,FALSE)*(1+Summary!$C$10))</f>
        <v>6.907012914993596E-2</v>
      </c>
    </row>
    <row r="570" spans="1:4" x14ac:dyDescent="0.25">
      <c r="A570" t="s">
        <v>2</v>
      </c>
      <c r="B570">
        <f t="shared" si="10"/>
        <v>2018</v>
      </c>
      <c r="C570" t="str">
        <f t="shared" si="11"/>
        <v>PUBBDGPSINewSHFUR___STDHFO_16</v>
      </c>
      <c r="D570">
        <f>IF(VLOOKUP(C570,Capacity_PUBBDG!B:M,PUBBDG_MaxCapacity!B570-2016+2,FALSE)&lt;5.1^-5,0,VLOOKUP(C570,Capacity_PUBBDG!B:M,PUBBDG_MaxCapacity!B570-2016+2,FALSE)*(1+Summary!$C$10))</f>
        <v>0</v>
      </c>
    </row>
    <row r="571" spans="1:4" x14ac:dyDescent="0.25">
      <c r="A571" t="s">
        <v>2</v>
      </c>
      <c r="B571">
        <f t="shared" si="10"/>
        <v>2018</v>
      </c>
      <c r="C571" t="str">
        <f t="shared" si="11"/>
        <v>PUBBDGPSINewWH______STDHFO_16</v>
      </c>
      <c r="D571">
        <f>IF(VLOOKUP(C571,Capacity_PUBBDG!B:M,PUBBDG_MaxCapacity!B571-2016+2,FALSE)&lt;5.1^-5,0,VLOOKUP(C571,Capacity_PUBBDG!B:M,PUBBDG_MaxCapacity!B571-2016+2,FALSE)*(1+Summary!$C$10))</f>
        <v>0</v>
      </c>
    </row>
    <row r="572" spans="1:4" x14ac:dyDescent="0.25">
      <c r="A572" t="s">
        <v>2</v>
      </c>
      <c r="B572">
        <f t="shared" si="10"/>
        <v>2018</v>
      </c>
      <c r="C572" t="str">
        <f t="shared" si="11"/>
        <v>PUBBDGPSIOldSHFUR___STDHFO_16</v>
      </c>
      <c r="D572">
        <f>IF(VLOOKUP(C572,Capacity_PUBBDG!B:M,PUBBDG_MaxCapacity!B572-2016+2,FALSE)&lt;5.1^-5,0,VLOOKUP(C572,Capacity_PUBBDG!B:M,PUBBDG_MaxCapacity!B572-2016+2,FALSE)*(1+Summary!$C$10))</f>
        <v>0</v>
      </c>
    </row>
    <row r="573" spans="1:4" x14ac:dyDescent="0.25">
      <c r="A573" t="s">
        <v>2</v>
      </c>
      <c r="B573">
        <f t="shared" si="10"/>
        <v>2018</v>
      </c>
      <c r="C573" t="str">
        <f t="shared" si="11"/>
        <v>PUBBDGPSIOldWH______STDHFO_16</v>
      </c>
      <c r="D573">
        <f>IF(VLOOKUP(C573,Capacity_PUBBDG!B:M,PUBBDG_MaxCapacity!B573-2016+2,FALSE)&lt;5.1^-5,0,VLOOKUP(C573,Capacity_PUBBDG!B:M,PUBBDG_MaxCapacity!B573-2016+2,FALSE)*(1+Summary!$C$10))</f>
        <v>1.2147811597347911</v>
      </c>
    </row>
    <row r="574" spans="1:4" x14ac:dyDescent="0.25">
      <c r="A574" t="s">
        <v>2</v>
      </c>
      <c r="B574">
        <f t="shared" si="10"/>
        <v>2018</v>
      </c>
      <c r="C574" t="str">
        <f t="shared" si="11"/>
        <v>PUBBDGSBDNewSHFUR___STDHFO_16</v>
      </c>
      <c r="D574">
        <f>IF(VLOOKUP(C574,Capacity_PUBBDG!B:M,PUBBDG_MaxCapacity!B574-2016+2,FALSE)&lt;5.1^-5,0,VLOOKUP(C574,Capacity_PUBBDG!B:M,PUBBDG_MaxCapacity!B574-2016+2,FALSE)*(1+Summary!$C$10))</f>
        <v>0</v>
      </c>
    </row>
    <row r="575" spans="1:4" x14ac:dyDescent="0.25">
      <c r="A575" t="s">
        <v>2</v>
      </c>
      <c r="B575">
        <f t="shared" si="10"/>
        <v>2018</v>
      </c>
      <c r="C575" t="str">
        <f t="shared" si="11"/>
        <v>PUBBDGSBDNewWH______STDHFO_16</v>
      </c>
      <c r="D575">
        <f>IF(VLOOKUP(C575,Capacity_PUBBDG!B:M,PUBBDG_MaxCapacity!B575-2016+2,FALSE)&lt;5.1^-5,0,VLOOKUP(C575,Capacity_PUBBDG!B:M,PUBBDG_MaxCapacity!B575-2016+2,FALSE)*(1+Summary!$C$10))</f>
        <v>0</v>
      </c>
    </row>
    <row r="576" spans="1:4" x14ac:dyDescent="0.25">
      <c r="A576" t="s">
        <v>2</v>
      </c>
      <c r="B576">
        <f t="shared" si="10"/>
        <v>2018</v>
      </c>
      <c r="C576" t="str">
        <f t="shared" si="11"/>
        <v>PUBBDGSBDOldSHFUR___STDHFO_16</v>
      </c>
      <c r="D576">
        <f>IF(VLOOKUP(C576,Capacity_PUBBDG!B:M,PUBBDG_MaxCapacity!B576-2016+2,FALSE)&lt;5.1^-5,0,VLOOKUP(C576,Capacity_PUBBDG!B:M,PUBBDG_MaxCapacity!B576-2016+2,FALSE)*(1+Summary!$C$10))</f>
        <v>0</v>
      </c>
    </row>
    <row r="577" spans="1:4" x14ac:dyDescent="0.25">
      <c r="A577" t="s">
        <v>2</v>
      </c>
      <c r="B577">
        <f t="shared" si="10"/>
        <v>2018</v>
      </c>
      <c r="C577" t="str">
        <f t="shared" si="11"/>
        <v>PUBBDGSBDOldWH______STDHFO_16</v>
      </c>
      <c r="D577">
        <f>IF(VLOOKUP(C577,Capacity_PUBBDG!B:M,PUBBDG_MaxCapacity!B577-2016+2,FALSE)&lt;5.1^-5,0,VLOOKUP(C577,Capacity_PUBBDG!B:M,PUBBDG_MaxCapacity!B577-2016+2,FALSE)*(1+Summary!$C$10))</f>
        <v>0.30445243150731771</v>
      </c>
    </row>
    <row r="578" spans="1:4" x14ac:dyDescent="0.25">
      <c r="A578" t="s">
        <v>2</v>
      </c>
      <c r="B578">
        <f t="shared" si="10"/>
        <v>2018</v>
      </c>
      <c r="C578" t="str">
        <f t="shared" si="11"/>
        <v>PUBBDGHSPNewSHFUR___STDKER_16</v>
      </c>
      <c r="D578">
        <f>IF(VLOOKUP(C578,Capacity_PUBBDG!B:M,PUBBDG_MaxCapacity!B578-2016+2,FALSE)&lt;5.1^-5,0,VLOOKUP(C578,Capacity_PUBBDG!B:M,PUBBDG_MaxCapacity!B578-2016+2,FALSE)*(1+Summary!$C$10))</f>
        <v>0</v>
      </c>
    </row>
    <row r="579" spans="1:4" x14ac:dyDescent="0.25">
      <c r="A579" t="s">
        <v>2</v>
      </c>
      <c r="B579">
        <f t="shared" si="10"/>
        <v>2018</v>
      </c>
      <c r="C579" t="str">
        <f t="shared" si="11"/>
        <v>PUBBDGHSPNewWH______STDKER_16</v>
      </c>
      <c r="D579">
        <f>IF(VLOOKUP(C579,Capacity_PUBBDG!B:M,PUBBDG_MaxCapacity!B579-2016+2,FALSE)&lt;5.1^-5,0,VLOOKUP(C579,Capacity_PUBBDG!B:M,PUBBDG_MaxCapacity!B579-2016+2,FALSE)*(1+Summary!$C$10))</f>
        <v>0</v>
      </c>
    </row>
    <row r="580" spans="1:4" x14ac:dyDescent="0.25">
      <c r="A580" t="s">
        <v>2</v>
      </c>
      <c r="B580">
        <f t="shared" si="10"/>
        <v>2018</v>
      </c>
      <c r="C580" t="str">
        <f t="shared" si="11"/>
        <v>PUBBDGHSPOldSHFUR___STDKER_16</v>
      </c>
      <c r="D580">
        <f>IF(VLOOKUP(C580,Capacity_PUBBDG!B:M,PUBBDG_MaxCapacity!B580-2016+2,FALSE)&lt;5.1^-5,0,VLOOKUP(C580,Capacity_PUBBDG!B:M,PUBBDG_MaxCapacity!B580-2016+2,FALSE)*(1+Summary!$C$10))</f>
        <v>0</v>
      </c>
    </row>
    <row r="581" spans="1:4" x14ac:dyDescent="0.25">
      <c r="A581" t="s">
        <v>2</v>
      </c>
      <c r="B581">
        <f t="shared" si="10"/>
        <v>2018</v>
      </c>
      <c r="C581" t="str">
        <f t="shared" si="11"/>
        <v>PUBBDGHSPOldWH______STDKER_16</v>
      </c>
      <c r="D581">
        <f>IF(VLOOKUP(C581,Capacity_PUBBDG!B:M,PUBBDG_MaxCapacity!B581-2016+2,FALSE)&lt;5.1^-5,0,VLOOKUP(C581,Capacity_PUBBDG!B:M,PUBBDG_MaxCapacity!B581-2016+2,FALSE)*(1+Summary!$C$10))</f>
        <v>0.85736498104553083</v>
      </c>
    </row>
    <row r="582" spans="1:4" x14ac:dyDescent="0.25">
      <c r="A582" t="s">
        <v>2</v>
      </c>
      <c r="B582">
        <f t="shared" si="10"/>
        <v>2018</v>
      </c>
      <c r="C582" t="str">
        <f t="shared" si="11"/>
        <v>PUBBDGMUNNewSHFUR___STDKER_16</v>
      </c>
      <c r="D582">
        <f>IF(VLOOKUP(C582,Capacity_PUBBDG!B:M,PUBBDG_MaxCapacity!B582-2016+2,FALSE)&lt;5.1^-5,0,VLOOKUP(C582,Capacity_PUBBDG!B:M,PUBBDG_MaxCapacity!B582-2016+2,FALSE)*(1+Summary!$C$10))</f>
        <v>0</v>
      </c>
    </row>
    <row r="583" spans="1:4" x14ac:dyDescent="0.25">
      <c r="A583" t="s">
        <v>2</v>
      </c>
      <c r="B583">
        <f t="shared" si="10"/>
        <v>2018</v>
      </c>
      <c r="C583" t="str">
        <f t="shared" si="11"/>
        <v>PUBBDGMUNNewWH______STDKER_16</v>
      </c>
      <c r="D583">
        <f>IF(VLOOKUP(C583,Capacity_PUBBDG!B:M,PUBBDG_MaxCapacity!B583-2016+2,FALSE)&lt;5.1^-5,0,VLOOKUP(C583,Capacity_PUBBDG!B:M,PUBBDG_MaxCapacity!B583-2016+2,FALSE)*(1+Summary!$C$10))</f>
        <v>0</v>
      </c>
    </row>
    <row r="584" spans="1:4" x14ac:dyDescent="0.25">
      <c r="A584" t="s">
        <v>2</v>
      </c>
      <c r="B584">
        <f t="shared" si="10"/>
        <v>2018</v>
      </c>
      <c r="C584" t="str">
        <f t="shared" si="11"/>
        <v>PUBBDGMUNOldSHFUR___STDKER_16</v>
      </c>
      <c r="D584">
        <f>IF(VLOOKUP(C584,Capacity_PUBBDG!B:M,PUBBDG_MaxCapacity!B584-2016+2,FALSE)&lt;5.1^-5,0,VLOOKUP(C584,Capacity_PUBBDG!B:M,PUBBDG_MaxCapacity!B584-2016+2,FALSE)*(1+Summary!$C$10))</f>
        <v>0</v>
      </c>
    </row>
    <row r="585" spans="1:4" x14ac:dyDescent="0.25">
      <c r="A585" t="s">
        <v>2</v>
      </c>
      <c r="B585">
        <f t="shared" si="10"/>
        <v>2018</v>
      </c>
      <c r="C585" t="str">
        <f t="shared" si="11"/>
        <v>PUBBDGMUNOldWH______STDKER_16</v>
      </c>
      <c r="D585">
        <f>IF(VLOOKUP(C585,Capacity_PUBBDG!B:M,PUBBDG_MaxCapacity!B585-2016+2,FALSE)&lt;5.1^-5,0,VLOOKUP(C585,Capacity_PUBBDG!B:M,PUBBDG_MaxCapacity!B585-2016+2,FALSE)*(1+Summary!$C$10))</f>
        <v>6.9073049508423717E-2</v>
      </c>
    </row>
    <row r="586" spans="1:4" x14ac:dyDescent="0.25">
      <c r="A586" t="s">
        <v>2</v>
      </c>
      <c r="B586">
        <f t="shared" si="10"/>
        <v>2018</v>
      </c>
      <c r="C586" t="str">
        <f t="shared" si="11"/>
        <v>PUBBDGPSINewSHFUR___STDKER_16</v>
      </c>
      <c r="D586">
        <f>IF(VLOOKUP(C586,Capacity_PUBBDG!B:M,PUBBDG_MaxCapacity!B586-2016+2,FALSE)&lt;5.1^-5,0,VLOOKUP(C586,Capacity_PUBBDG!B:M,PUBBDG_MaxCapacity!B586-2016+2,FALSE)*(1+Summary!$C$10))</f>
        <v>0</v>
      </c>
    </row>
    <row r="587" spans="1:4" x14ac:dyDescent="0.25">
      <c r="A587" t="s">
        <v>2</v>
      </c>
      <c r="B587">
        <f t="shared" si="10"/>
        <v>2018</v>
      </c>
      <c r="C587" t="str">
        <f t="shared" si="11"/>
        <v>PUBBDGPSINewWH______STDKER_16</v>
      </c>
      <c r="D587">
        <f>IF(VLOOKUP(C587,Capacity_PUBBDG!B:M,PUBBDG_MaxCapacity!B587-2016+2,FALSE)&lt;5.1^-5,0,VLOOKUP(C587,Capacity_PUBBDG!B:M,PUBBDG_MaxCapacity!B587-2016+2,FALSE)*(1+Summary!$C$10))</f>
        <v>0</v>
      </c>
    </row>
    <row r="588" spans="1:4" x14ac:dyDescent="0.25">
      <c r="A588" t="s">
        <v>2</v>
      </c>
      <c r="B588">
        <f t="shared" si="10"/>
        <v>2018</v>
      </c>
      <c r="C588" t="str">
        <f t="shared" si="11"/>
        <v>PUBBDGPSIOldSHFUR___STDKER_16</v>
      </c>
      <c r="D588">
        <f>IF(VLOOKUP(C588,Capacity_PUBBDG!B:M,PUBBDG_MaxCapacity!B588-2016+2,FALSE)&lt;5.1^-5,0,VLOOKUP(C588,Capacity_PUBBDG!B:M,PUBBDG_MaxCapacity!B588-2016+2,FALSE)*(1+Summary!$C$10))</f>
        <v>0</v>
      </c>
    </row>
    <row r="589" spans="1:4" x14ac:dyDescent="0.25">
      <c r="A589" t="s">
        <v>2</v>
      </c>
      <c r="B589">
        <f t="shared" si="10"/>
        <v>2018</v>
      </c>
      <c r="C589" t="str">
        <f t="shared" si="11"/>
        <v>PUBBDGPSIOldWH______STDKER_16</v>
      </c>
      <c r="D589">
        <f>IF(VLOOKUP(C589,Capacity_PUBBDG!B:M,PUBBDG_MaxCapacity!B589-2016+2,FALSE)&lt;5.1^-5,0,VLOOKUP(C589,Capacity_PUBBDG!B:M,PUBBDG_MaxCapacity!B589-2016+2,FALSE)*(1+Summary!$C$10))</f>
        <v>1.2154754967700625</v>
      </c>
    </row>
    <row r="590" spans="1:4" x14ac:dyDescent="0.25">
      <c r="A590" t="s">
        <v>2</v>
      </c>
      <c r="B590">
        <f t="shared" si="10"/>
        <v>2018</v>
      </c>
      <c r="C590" t="str">
        <f t="shared" si="11"/>
        <v>PUBBDGSBDNewSHFUR___STDKER_16</v>
      </c>
      <c r="D590">
        <f>IF(VLOOKUP(C590,Capacity_PUBBDG!B:M,PUBBDG_MaxCapacity!B590-2016+2,FALSE)&lt;5.1^-5,0,VLOOKUP(C590,Capacity_PUBBDG!B:M,PUBBDG_MaxCapacity!B590-2016+2,FALSE)*(1+Summary!$C$10))</f>
        <v>0</v>
      </c>
    </row>
    <row r="591" spans="1:4" x14ac:dyDescent="0.25">
      <c r="A591" t="s">
        <v>2</v>
      </c>
      <c r="B591">
        <f t="shared" si="10"/>
        <v>2018</v>
      </c>
      <c r="C591" t="str">
        <f t="shared" si="11"/>
        <v>PUBBDGSBDNewWH______STDKER_16</v>
      </c>
      <c r="D591">
        <f>IF(VLOOKUP(C591,Capacity_PUBBDG!B:M,PUBBDG_MaxCapacity!B591-2016+2,FALSE)&lt;5.1^-5,0,VLOOKUP(C591,Capacity_PUBBDG!B:M,PUBBDG_MaxCapacity!B591-2016+2,FALSE)*(1+Summary!$C$10))</f>
        <v>0</v>
      </c>
    </row>
    <row r="592" spans="1:4" x14ac:dyDescent="0.25">
      <c r="A592" t="s">
        <v>2</v>
      </c>
      <c r="B592">
        <f t="shared" si="10"/>
        <v>2018</v>
      </c>
      <c r="C592" t="str">
        <f t="shared" si="11"/>
        <v>PUBBDGSBDOldSHFUR___STDKER_16</v>
      </c>
      <c r="D592">
        <f>IF(VLOOKUP(C592,Capacity_PUBBDG!B:M,PUBBDG_MaxCapacity!B592-2016+2,FALSE)&lt;5.1^-5,0,VLOOKUP(C592,Capacity_PUBBDG!B:M,PUBBDG_MaxCapacity!B592-2016+2,FALSE)*(1+Summary!$C$10))</f>
        <v>0</v>
      </c>
    </row>
    <row r="593" spans="1:4" x14ac:dyDescent="0.25">
      <c r="A593" t="s">
        <v>2</v>
      </c>
      <c r="B593">
        <f t="shared" si="10"/>
        <v>2018</v>
      </c>
      <c r="C593" t="str">
        <f t="shared" si="11"/>
        <v>PUBBDGSBDOldWH______STDKER_16</v>
      </c>
      <c r="D593">
        <f>IF(VLOOKUP(C593,Capacity_PUBBDG!B:M,PUBBDG_MaxCapacity!B593-2016+2,FALSE)&lt;5.1^-5,0,VLOOKUP(C593,Capacity_PUBBDG!B:M,PUBBDG_MaxCapacity!B593-2016+2,FALSE)*(1+Summary!$C$10))</f>
        <v>0.30451387799512802</v>
      </c>
    </row>
    <row r="594" spans="1:4" x14ac:dyDescent="0.25">
      <c r="A594" t="s">
        <v>2</v>
      </c>
      <c r="B594">
        <f t="shared" si="10"/>
        <v>2018</v>
      </c>
      <c r="C594" t="str">
        <f t="shared" si="11"/>
        <v>PUBBDGHSPNewSHFUR___STDLFO_16</v>
      </c>
      <c r="D594">
        <f>IF(VLOOKUP(C594,Capacity_PUBBDG!B:M,PUBBDG_MaxCapacity!B594-2016+2,FALSE)&lt;5.1^-5,0,VLOOKUP(C594,Capacity_PUBBDG!B:M,PUBBDG_MaxCapacity!B594-2016+2,FALSE)*(1+Summary!$C$10))</f>
        <v>0</v>
      </c>
    </row>
    <row r="595" spans="1:4" x14ac:dyDescent="0.25">
      <c r="A595" t="s">
        <v>2</v>
      </c>
      <c r="B595">
        <f t="shared" ref="B595:B658" si="12">B387+1</f>
        <v>2018</v>
      </c>
      <c r="C595" t="str">
        <f t="shared" ref="C595:C658" si="13">C387</f>
        <v>PUBBDGHSPNewWH______STDLFO_16</v>
      </c>
      <c r="D595">
        <f>IF(VLOOKUP(C595,Capacity_PUBBDG!B:M,PUBBDG_MaxCapacity!B595-2016+2,FALSE)&lt;5.1^-5,0,VLOOKUP(C595,Capacity_PUBBDG!B:M,PUBBDG_MaxCapacity!B595-2016+2,FALSE)*(1+Summary!$C$10))</f>
        <v>0</v>
      </c>
    </row>
    <row r="596" spans="1:4" x14ac:dyDescent="0.25">
      <c r="A596" t="s">
        <v>2</v>
      </c>
      <c r="B596">
        <f t="shared" si="12"/>
        <v>2018</v>
      </c>
      <c r="C596" t="str">
        <f t="shared" si="13"/>
        <v>PUBBDGHSPOldSHFUR___STDLFO_16</v>
      </c>
      <c r="D596">
        <f>IF(VLOOKUP(C596,Capacity_PUBBDG!B:M,PUBBDG_MaxCapacity!B596-2016+2,FALSE)&lt;5.1^-5,0,VLOOKUP(C596,Capacity_PUBBDG!B:M,PUBBDG_MaxCapacity!B596-2016+2,FALSE)*(1+Summary!$C$10))</f>
        <v>4.056072778284693</v>
      </c>
    </row>
    <row r="597" spans="1:4" x14ac:dyDescent="0.25">
      <c r="A597" t="s">
        <v>2</v>
      </c>
      <c r="B597">
        <f t="shared" si="12"/>
        <v>2018</v>
      </c>
      <c r="C597" t="str">
        <f t="shared" si="13"/>
        <v>PUBBDGHSPOldWH______STDLFO_16</v>
      </c>
      <c r="D597">
        <f>IF(VLOOKUP(C597,Capacity_PUBBDG!B:M,PUBBDG_MaxCapacity!B597-2016+2,FALSE)&lt;5.1^-5,0,VLOOKUP(C597,Capacity_PUBBDG!B:M,PUBBDG_MaxCapacity!B597-2016+2,FALSE)*(1+Summary!$C$10))</f>
        <v>1.5644905270722431</v>
      </c>
    </row>
    <row r="598" spans="1:4" x14ac:dyDescent="0.25">
      <c r="A598" t="s">
        <v>2</v>
      </c>
      <c r="B598">
        <f t="shared" si="12"/>
        <v>2018</v>
      </c>
      <c r="C598" t="str">
        <f t="shared" si="13"/>
        <v>PUBBDGMUNNewSHFUR___STDLFO_16</v>
      </c>
      <c r="D598">
        <f>IF(VLOOKUP(C598,Capacity_PUBBDG!B:M,PUBBDG_MaxCapacity!B598-2016+2,FALSE)&lt;5.1^-5,0,VLOOKUP(C598,Capacity_PUBBDG!B:M,PUBBDG_MaxCapacity!B598-2016+2,FALSE)*(1+Summary!$C$10))</f>
        <v>0</v>
      </c>
    </row>
    <row r="599" spans="1:4" x14ac:dyDescent="0.25">
      <c r="A599" t="s">
        <v>2</v>
      </c>
      <c r="B599">
        <f t="shared" si="12"/>
        <v>2018</v>
      </c>
      <c r="C599" t="str">
        <f t="shared" si="13"/>
        <v>PUBBDGMUNNewWH______STDLFO_16</v>
      </c>
      <c r="D599">
        <f>IF(VLOOKUP(C599,Capacity_PUBBDG!B:M,PUBBDG_MaxCapacity!B599-2016+2,FALSE)&lt;5.1^-5,0,VLOOKUP(C599,Capacity_PUBBDG!B:M,PUBBDG_MaxCapacity!B599-2016+2,FALSE)*(1+Summary!$C$10))</f>
        <v>0</v>
      </c>
    </row>
    <row r="600" spans="1:4" x14ac:dyDescent="0.25">
      <c r="A600" t="s">
        <v>2</v>
      </c>
      <c r="B600">
        <f t="shared" si="12"/>
        <v>2018</v>
      </c>
      <c r="C600" t="str">
        <f t="shared" si="13"/>
        <v>PUBBDGMUNOldSHFUR___STDLFO_16</v>
      </c>
      <c r="D600">
        <f>IF(VLOOKUP(C600,Capacity_PUBBDG!B:M,PUBBDG_MaxCapacity!B600-2016+2,FALSE)&lt;5.1^-5,0,VLOOKUP(C600,Capacity_PUBBDG!B:M,PUBBDG_MaxCapacity!B600-2016+2,FALSE)*(1+Summary!$C$10))</f>
        <v>0</v>
      </c>
    </row>
    <row r="601" spans="1:4" x14ac:dyDescent="0.25">
      <c r="A601" t="s">
        <v>2</v>
      </c>
      <c r="B601">
        <f t="shared" si="12"/>
        <v>2018</v>
      </c>
      <c r="C601" t="str">
        <f t="shared" si="13"/>
        <v>PUBBDGMUNOldWH______STDLFO_16</v>
      </c>
      <c r="D601">
        <f>IF(VLOOKUP(C601,Capacity_PUBBDG!B:M,PUBBDG_MaxCapacity!B601-2016+2,FALSE)&lt;5.1^-5,0,VLOOKUP(C601,Capacity_PUBBDG!B:M,PUBBDG_MaxCapacity!B601-2016+2,FALSE)*(1+Summary!$C$10))</f>
        <v>6.8768966755701141E-2</v>
      </c>
    </row>
    <row r="602" spans="1:4" x14ac:dyDescent="0.25">
      <c r="A602" t="s">
        <v>2</v>
      </c>
      <c r="B602">
        <f t="shared" si="12"/>
        <v>2018</v>
      </c>
      <c r="C602" t="str">
        <f t="shared" si="13"/>
        <v>PUBBDGPSINewSHFUR___STDLFO_16</v>
      </c>
      <c r="D602">
        <f>IF(VLOOKUP(C602,Capacity_PUBBDG!B:M,PUBBDG_MaxCapacity!B602-2016+2,FALSE)&lt;5.1^-5,0,VLOOKUP(C602,Capacity_PUBBDG!B:M,PUBBDG_MaxCapacity!B602-2016+2,FALSE)*(1+Summary!$C$10))</f>
        <v>0</v>
      </c>
    </row>
    <row r="603" spans="1:4" x14ac:dyDescent="0.25">
      <c r="A603" t="s">
        <v>2</v>
      </c>
      <c r="B603">
        <f t="shared" si="12"/>
        <v>2018</v>
      </c>
      <c r="C603" t="str">
        <f t="shared" si="13"/>
        <v>PUBBDGPSINewWH______STDLFO_16</v>
      </c>
      <c r="D603">
        <f>IF(VLOOKUP(C603,Capacity_PUBBDG!B:M,PUBBDG_MaxCapacity!B603-2016+2,FALSE)&lt;5.1^-5,0,VLOOKUP(C603,Capacity_PUBBDG!B:M,PUBBDG_MaxCapacity!B603-2016+2,FALSE)*(1+Summary!$C$10))</f>
        <v>0</v>
      </c>
    </row>
    <row r="604" spans="1:4" x14ac:dyDescent="0.25">
      <c r="A604" t="s">
        <v>2</v>
      </c>
      <c r="B604">
        <f t="shared" si="12"/>
        <v>2018</v>
      </c>
      <c r="C604" t="str">
        <f t="shared" si="13"/>
        <v>PUBBDGPSIOldSHFUR___STDLFO_16</v>
      </c>
      <c r="D604">
        <f>IF(VLOOKUP(C604,Capacity_PUBBDG!B:M,PUBBDG_MaxCapacity!B604-2016+2,FALSE)&lt;5.1^-5,0,VLOOKUP(C604,Capacity_PUBBDG!B:M,PUBBDG_MaxCapacity!B604-2016+2,FALSE)*(1+Summary!$C$10))</f>
        <v>1.8713178610967978</v>
      </c>
    </row>
    <row r="605" spans="1:4" x14ac:dyDescent="0.25">
      <c r="A605" t="s">
        <v>2</v>
      </c>
      <c r="B605">
        <f t="shared" si="12"/>
        <v>2018</v>
      </c>
      <c r="C605" t="str">
        <f t="shared" si="13"/>
        <v>PUBBDGPSIOldWH______STDLFO_16</v>
      </c>
      <c r="D605">
        <f>IF(VLOOKUP(C605,Capacity_PUBBDG!B:M,PUBBDG_MaxCapacity!B605-2016+2,FALSE)&lt;5.1^-5,0,VLOOKUP(C605,Capacity_PUBBDG!B:M,PUBBDG_MaxCapacity!B605-2016+2,FALSE)*(1+Summary!$C$10))</f>
        <v>1.5311538187624552</v>
      </c>
    </row>
    <row r="606" spans="1:4" x14ac:dyDescent="0.25">
      <c r="A606" t="s">
        <v>2</v>
      </c>
      <c r="B606">
        <f t="shared" si="12"/>
        <v>2018</v>
      </c>
      <c r="C606" t="str">
        <f t="shared" si="13"/>
        <v>PUBBDGSBDNewSHFUR___STDLFO_16</v>
      </c>
      <c r="D606">
        <f>IF(VLOOKUP(C606,Capacity_PUBBDG!B:M,PUBBDG_MaxCapacity!B606-2016+2,FALSE)&lt;5.1^-5,0,VLOOKUP(C606,Capacity_PUBBDG!B:M,PUBBDG_MaxCapacity!B606-2016+2,FALSE)*(1+Summary!$C$10))</f>
        <v>0</v>
      </c>
    </row>
    <row r="607" spans="1:4" x14ac:dyDescent="0.25">
      <c r="A607" t="s">
        <v>2</v>
      </c>
      <c r="B607">
        <f t="shared" si="12"/>
        <v>2018</v>
      </c>
      <c r="C607" t="str">
        <f t="shared" si="13"/>
        <v>PUBBDGSBDNewWH______STDLFO_16</v>
      </c>
      <c r="D607">
        <f>IF(VLOOKUP(C607,Capacity_PUBBDG!B:M,PUBBDG_MaxCapacity!B607-2016+2,FALSE)&lt;5.1^-5,0,VLOOKUP(C607,Capacity_PUBBDG!B:M,PUBBDG_MaxCapacity!B607-2016+2,FALSE)*(1+Summary!$C$10))</f>
        <v>0</v>
      </c>
    </row>
    <row r="608" spans="1:4" x14ac:dyDescent="0.25">
      <c r="A608" t="s">
        <v>2</v>
      </c>
      <c r="B608">
        <f t="shared" si="12"/>
        <v>2018</v>
      </c>
      <c r="C608" t="str">
        <f t="shared" si="13"/>
        <v>PUBBDGSBDOldSHFUR___STDLFO_16</v>
      </c>
      <c r="D608">
        <f>IF(VLOOKUP(C608,Capacity_PUBBDG!B:M,PUBBDG_MaxCapacity!B608-2016+2,FALSE)&lt;5.1^-5,0,VLOOKUP(C608,Capacity_PUBBDG!B:M,PUBBDG_MaxCapacity!B608-2016+2,FALSE)*(1+Summary!$C$10))</f>
        <v>0</v>
      </c>
    </row>
    <row r="609" spans="1:4" x14ac:dyDescent="0.25">
      <c r="A609" t="s">
        <v>2</v>
      </c>
      <c r="B609">
        <f t="shared" si="12"/>
        <v>2018</v>
      </c>
      <c r="C609" t="str">
        <f t="shared" si="13"/>
        <v>PUBBDGSBDOldWH______STDLFO_16</v>
      </c>
      <c r="D609">
        <f>IF(VLOOKUP(C609,Capacity_PUBBDG!B:M,PUBBDG_MaxCapacity!B609-2016+2,FALSE)&lt;5.1^-5,0,VLOOKUP(C609,Capacity_PUBBDG!B:M,PUBBDG_MaxCapacity!B609-2016+2,FALSE)*(1+Summary!$C$10))</f>
        <v>0.29732458249475624</v>
      </c>
    </row>
    <row r="610" spans="1:4" x14ac:dyDescent="0.25">
      <c r="A610" t="s">
        <v>2</v>
      </c>
      <c r="B610">
        <f t="shared" si="12"/>
        <v>2018</v>
      </c>
      <c r="C610" t="str">
        <f t="shared" si="13"/>
        <v>PUBBDGHSPNewAE______STDPRO_16</v>
      </c>
      <c r="D610">
        <f>IF(VLOOKUP(C610,Capacity_PUBBDG!B:M,PUBBDG_MaxCapacity!B610-2016+2,FALSE)&lt;5.1^-5,0,VLOOKUP(C610,Capacity_PUBBDG!B:M,PUBBDG_MaxCapacity!B610-2016+2,FALSE)*(1+Summary!$C$10))</f>
        <v>0</v>
      </c>
    </row>
    <row r="611" spans="1:4" x14ac:dyDescent="0.25">
      <c r="A611" t="s">
        <v>2</v>
      </c>
      <c r="B611">
        <f t="shared" si="12"/>
        <v>2018</v>
      </c>
      <c r="C611" t="str">
        <f t="shared" si="13"/>
        <v>PUBBDGHSPNewSHFUR___STDPRO_16</v>
      </c>
      <c r="D611">
        <f>IF(VLOOKUP(C611,Capacity_PUBBDG!B:M,PUBBDG_MaxCapacity!B611-2016+2,FALSE)&lt;5.1^-5,0,VLOOKUP(C611,Capacity_PUBBDG!B:M,PUBBDG_MaxCapacity!B611-2016+2,FALSE)*(1+Summary!$C$10))</f>
        <v>0</v>
      </c>
    </row>
    <row r="612" spans="1:4" x14ac:dyDescent="0.25">
      <c r="A612" t="s">
        <v>2</v>
      </c>
      <c r="B612">
        <f t="shared" si="12"/>
        <v>2018</v>
      </c>
      <c r="C612" t="str">
        <f t="shared" si="13"/>
        <v>PUBBDGHSPOldAE______STDPRO_16</v>
      </c>
      <c r="D612">
        <f>IF(VLOOKUP(C612,Capacity_PUBBDG!B:M,PUBBDG_MaxCapacity!B612-2016+2,FALSE)&lt;5.1^-5,0,VLOOKUP(C612,Capacity_PUBBDG!B:M,PUBBDG_MaxCapacity!B612-2016+2,FALSE)*(1+Summary!$C$10))</f>
        <v>0</v>
      </c>
    </row>
    <row r="613" spans="1:4" x14ac:dyDescent="0.25">
      <c r="A613" t="s">
        <v>2</v>
      </c>
      <c r="B613">
        <f t="shared" si="12"/>
        <v>2018</v>
      </c>
      <c r="C613" t="str">
        <f t="shared" si="13"/>
        <v>PUBBDGHSPOldSHFUR___STDPRO_16</v>
      </c>
      <c r="D613">
        <f>IF(VLOOKUP(C613,Capacity_PUBBDG!B:M,PUBBDG_MaxCapacity!B613-2016+2,FALSE)&lt;5.1^-5,0,VLOOKUP(C613,Capacity_PUBBDG!B:M,PUBBDG_MaxCapacity!B613-2016+2,FALSE)*(1+Summary!$C$10))</f>
        <v>0</v>
      </c>
    </row>
    <row r="614" spans="1:4" x14ac:dyDescent="0.25">
      <c r="A614" t="s">
        <v>2</v>
      </c>
      <c r="B614">
        <f t="shared" si="12"/>
        <v>2018</v>
      </c>
      <c r="C614" t="str">
        <f t="shared" si="13"/>
        <v>PUBBDGMUNNewAE______STDPRO_16</v>
      </c>
      <c r="D614">
        <f>IF(VLOOKUP(C614,Capacity_PUBBDG!B:M,PUBBDG_MaxCapacity!B614-2016+2,FALSE)&lt;5.1^-5,0,VLOOKUP(C614,Capacity_PUBBDG!B:M,PUBBDG_MaxCapacity!B614-2016+2,FALSE)*(1+Summary!$C$10))</f>
        <v>0</v>
      </c>
    </row>
    <row r="615" spans="1:4" x14ac:dyDescent="0.25">
      <c r="A615" t="s">
        <v>2</v>
      </c>
      <c r="B615">
        <f t="shared" si="12"/>
        <v>2018</v>
      </c>
      <c r="C615" t="str">
        <f t="shared" si="13"/>
        <v>PUBBDGMUNNewSHFUR___STDPRO_16</v>
      </c>
      <c r="D615">
        <f>IF(VLOOKUP(C615,Capacity_PUBBDG!B:M,PUBBDG_MaxCapacity!B615-2016+2,FALSE)&lt;5.1^-5,0,VLOOKUP(C615,Capacity_PUBBDG!B:M,PUBBDG_MaxCapacity!B615-2016+2,FALSE)*(1+Summary!$C$10))</f>
        <v>0</v>
      </c>
    </row>
    <row r="616" spans="1:4" x14ac:dyDescent="0.25">
      <c r="A616" t="s">
        <v>2</v>
      </c>
      <c r="B616">
        <f t="shared" si="12"/>
        <v>2018</v>
      </c>
      <c r="C616" t="str">
        <f t="shared" si="13"/>
        <v>PUBBDGMUNOldAE______STDPRO_16</v>
      </c>
      <c r="D616">
        <f>IF(VLOOKUP(C616,Capacity_PUBBDG!B:M,PUBBDG_MaxCapacity!B616-2016+2,FALSE)&lt;5.1^-5,0,VLOOKUP(C616,Capacity_PUBBDG!B:M,PUBBDG_MaxCapacity!B616-2016+2,FALSE)*(1+Summary!$C$10))</f>
        <v>0</v>
      </c>
    </row>
    <row r="617" spans="1:4" x14ac:dyDescent="0.25">
      <c r="A617" t="s">
        <v>2</v>
      </c>
      <c r="B617">
        <f t="shared" si="12"/>
        <v>2018</v>
      </c>
      <c r="C617" t="str">
        <f t="shared" si="13"/>
        <v>PUBBDGMUNOldSHFUR___STDPRO_16</v>
      </c>
      <c r="D617">
        <f>IF(VLOOKUP(C617,Capacity_PUBBDG!B:M,PUBBDG_MaxCapacity!B617-2016+2,FALSE)&lt;5.1^-5,0,VLOOKUP(C617,Capacity_PUBBDG!B:M,PUBBDG_MaxCapacity!B617-2016+2,FALSE)*(1+Summary!$C$10))</f>
        <v>0</v>
      </c>
    </row>
    <row r="618" spans="1:4" x14ac:dyDescent="0.25">
      <c r="A618" t="s">
        <v>2</v>
      </c>
      <c r="B618">
        <f t="shared" si="12"/>
        <v>2018</v>
      </c>
      <c r="C618" t="str">
        <f t="shared" si="13"/>
        <v>PUBBDGPSINewAE______STDPRO_16</v>
      </c>
      <c r="D618">
        <f>IF(VLOOKUP(C618,Capacity_PUBBDG!B:M,PUBBDG_MaxCapacity!B618-2016+2,FALSE)&lt;5.1^-5,0,VLOOKUP(C618,Capacity_PUBBDG!B:M,PUBBDG_MaxCapacity!B618-2016+2,FALSE)*(1+Summary!$C$10))</f>
        <v>0</v>
      </c>
    </row>
    <row r="619" spans="1:4" x14ac:dyDescent="0.25">
      <c r="A619" t="s">
        <v>2</v>
      </c>
      <c r="B619">
        <f t="shared" si="12"/>
        <v>2018</v>
      </c>
      <c r="C619" t="str">
        <f t="shared" si="13"/>
        <v>PUBBDGPSINewSHFUR___STDPRO_16</v>
      </c>
      <c r="D619">
        <f>IF(VLOOKUP(C619,Capacity_PUBBDG!B:M,PUBBDG_MaxCapacity!B619-2016+2,FALSE)&lt;5.1^-5,0,VLOOKUP(C619,Capacity_PUBBDG!B:M,PUBBDG_MaxCapacity!B619-2016+2,FALSE)*(1+Summary!$C$10))</f>
        <v>0</v>
      </c>
    </row>
    <row r="620" spans="1:4" x14ac:dyDescent="0.25">
      <c r="A620" t="s">
        <v>2</v>
      </c>
      <c r="B620">
        <f t="shared" si="12"/>
        <v>2018</v>
      </c>
      <c r="C620" t="str">
        <f t="shared" si="13"/>
        <v>PUBBDGPSIOldAE______STDPRO_16</v>
      </c>
      <c r="D620">
        <f>IF(VLOOKUP(C620,Capacity_PUBBDG!B:M,PUBBDG_MaxCapacity!B620-2016+2,FALSE)&lt;5.1^-5,0,VLOOKUP(C620,Capacity_PUBBDG!B:M,PUBBDG_MaxCapacity!B620-2016+2,FALSE)*(1+Summary!$C$10))</f>
        <v>0</v>
      </c>
    </row>
    <row r="621" spans="1:4" x14ac:dyDescent="0.25">
      <c r="A621" t="s">
        <v>2</v>
      </c>
      <c r="B621">
        <f t="shared" si="12"/>
        <v>2018</v>
      </c>
      <c r="C621" t="str">
        <f t="shared" si="13"/>
        <v>PUBBDGPSIOldSHFUR___STDPRO_16</v>
      </c>
      <c r="D621">
        <f>IF(VLOOKUP(C621,Capacity_PUBBDG!B:M,PUBBDG_MaxCapacity!B621-2016+2,FALSE)&lt;5.1^-5,0,VLOOKUP(C621,Capacity_PUBBDG!B:M,PUBBDG_MaxCapacity!B621-2016+2,FALSE)*(1+Summary!$C$10))</f>
        <v>0</v>
      </c>
    </row>
    <row r="622" spans="1:4" x14ac:dyDescent="0.25">
      <c r="A622" t="s">
        <v>2</v>
      </c>
      <c r="B622">
        <f t="shared" si="12"/>
        <v>2018</v>
      </c>
      <c r="C622" t="str">
        <f t="shared" si="13"/>
        <v>PUBBDGSBDNewAE______STDPRO_16</v>
      </c>
      <c r="D622">
        <f>IF(VLOOKUP(C622,Capacity_PUBBDG!B:M,PUBBDG_MaxCapacity!B622-2016+2,FALSE)&lt;5.1^-5,0,VLOOKUP(C622,Capacity_PUBBDG!B:M,PUBBDG_MaxCapacity!B622-2016+2,FALSE)*(1+Summary!$C$10))</f>
        <v>0</v>
      </c>
    </row>
    <row r="623" spans="1:4" x14ac:dyDescent="0.25">
      <c r="A623" t="s">
        <v>2</v>
      </c>
      <c r="B623">
        <f t="shared" si="12"/>
        <v>2018</v>
      </c>
      <c r="C623" t="str">
        <f t="shared" si="13"/>
        <v>PUBBDGSBDNewSHFUR___STDPRO_16</v>
      </c>
      <c r="D623">
        <f>IF(VLOOKUP(C623,Capacity_PUBBDG!B:M,PUBBDG_MaxCapacity!B623-2016+2,FALSE)&lt;5.1^-5,0,VLOOKUP(C623,Capacity_PUBBDG!B:M,PUBBDG_MaxCapacity!B623-2016+2,FALSE)*(1+Summary!$C$10))</f>
        <v>0</v>
      </c>
    </row>
    <row r="624" spans="1:4" x14ac:dyDescent="0.25">
      <c r="A624" t="s">
        <v>2</v>
      </c>
      <c r="B624">
        <f t="shared" si="12"/>
        <v>2018</v>
      </c>
      <c r="C624" t="str">
        <f t="shared" si="13"/>
        <v>PUBBDGSBDOldAE______STDPRO_16</v>
      </c>
      <c r="D624">
        <f>IF(VLOOKUP(C624,Capacity_PUBBDG!B:M,PUBBDG_MaxCapacity!B624-2016+2,FALSE)&lt;5.1^-5,0,VLOOKUP(C624,Capacity_PUBBDG!B:M,PUBBDG_MaxCapacity!B624-2016+2,FALSE)*(1+Summary!$C$10))</f>
        <v>0</v>
      </c>
    </row>
    <row r="625" spans="1:4" x14ac:dyDescent="0.25">
      <c r="A625" t="s">
        <v>2</v>
      </c>
      <c r="B625">
        <f t="shared" si="12"/>
        <v>2018</v>
      </c>
      <c r="C625" t="str">
        <f t="shared" si="13"/>
        <v>PUBBDGSBDOldSHFUR___STDPRO_16</v>
      </c>
      <c r="D625">
        <f>IF(VLOOKUP(C625,Capacity_PUBBDG!B:M,PUBBDG_MaxCapacity!B625-2016+2,FALSE)&lt;5.1^-5,0,VLOOKUP(C625,Capacity_PUBBDG!B:M,PUBBDG_MaxCapacity!B625-2016+2,FALSE)*(1+Summary!$C$10))</f>
        <v>0</v>
      </c>
    </row>
    <row r="626" spans="1:4" x14ac:dyDescent="0.25">
      <c r="A626" t="s">
        <v>2</v>
      </c>
      <c r="B626">
        <f t="shared" si="12"/>
        <v>2019</v>
      </c>
      <c r="C626" t="str">
        <f t="shared" si="13"/>
        <v>PUBBDGHSPNewAE______STDNGA_16</v>
      </c>
      <c r="D626">
        <f>IF(VLOOKUP(C626,Capacity_PUBBDG!B:M,PUBBDG_MaxCapacity!B626-2016+2,FALSE)&lt;5.1^-5,0,VLOOKUP(C626,Capacity_PUBBDG!B:M,PUBBDG_MaxCapacity!B626-2016+2,FALSE)*(1+Summary!$C$10))</f>
        <v>0</v>
      </c>
    </row>
    <row r="627" spans="1:4" x14ac:dyDescent="0.25">
      <c r="A627" t="s">
        <v>2</v>
      </c>
      <c r="B627">
        <f t="shared" si="12"/>
        <v>2019</v>
      </c>
      <c r="C627" t="str">
        <f t="shared" si="13"/>
        <v>PUBBDGHSPNewSC______STDNGA_16</v>
      </c>
      <c r="D627">
        <f>IF(VLOOKUP(C627,Capacity_PUBBDG!B:M,PUBBDG_MaxCapacity!B627-2016+2,FALSE)&lt;5.1^-5,0,VLOOKUP(C627,Capacity_PUBBDG!B:M,PUBBDG_MaxCapacity!B627-2016+2,FALSE)*(1+Summary!$C$10))</f>
        <v>0</v>
      </c>
    </row>
    <row r="628" spans="1:4" x14ac:dyDescent="0.25">
      <c r="A628" t="s">
        <v>2</v>
      </c>
      <c r="B628">
        <f t="shared" si="12"/>
        <v>2019</v>
      </c>
      <c r="C628" t="str">
        <f t="shared" si="13"/>
        <v>PUBBDGHSPNewSHFUR___HIGNGA_16</v>
      </c>
      <c r="D628">
        <f>IF(VLOOKUP(C628,Capacity_PUBBDG!B:M,PUBBDG_MaxCapacity!B628-2016+2,FALSE)&lt;5.1^-5,0,VLOOKUP(C628,Capacity_PUBBDG!B:M,PUBBDG_MaxCapacity!B628-2016+2,FALSE)*(1+Summary!$C$10))</f>
        <v>0</v>
      </c>
    </row>
    <row r="629" spans="1:4" x14ac:dyDescent="0.25">
      <c r="A629" t="s">
        <v>2</v>
      </c>
      <c r="B629">
        <f t="shared" si="12"/>
        <v>2019</v>
      </c>
      <c r="C629" t="str">
        <f t="shared" si="13"/>
        <v>PUBBDGHSPNewSHFUR___STDNGA_16</v>
      </c>
      <c r="D629">
        <f>IF(VLOOKUP(C629,Capacity_PUBBDG!B:M,PUBBDG_MaxCapacity!B629-2016+2,FALSE)&lt;5.1^-5,0,VLOOKUP(C629,Capacity_PUBBDG!B:M,PUBBDG_MaxCapacity!B629-2016+2,FALSE)*(1+Summary!$C$10))</f>
        <v>0</v>
      </c>
    </row>
    <row r="630" spans="1:4" x14ac:dyDescent="0.25">
      <c r="A630" t="s">
        <v>2</v>
      </c>
      <c r="B630">
        <f t="shared" si="12"/>
        <v>2019</v>
      </c>
      <c r="C630" t="str">
        <f t="shared" si="13"/>
        <v>PUBBDGHSPNewWH______STDNGA_16</v>
      </c>
      <c r="D630">
        <f>IF(VLOOKUP(C630,Capacity_PUBBDG!B:M,PUBBDG_MaxCapacity!B630-2016+2,FALSE)&lt;5.1^-5,0,VLOOKUP(C630,Capacity_PUBBDG!B:M,PUBBDG_MaxCapacity!B630-2016+2,FALSE)*(1+Summary!$C$10))</f>
        <v>0</v>
      </c>
    </row>
    <row r="631" spans="1:4" x14ac:dyDescent="0.25">
      <c r="A631" t="s">
        <v>2</v>
      </c>
      <c r="B631">
        <f t="shared" si="12"/>
        <v>2019</v>
      </c>
      <c r="C631" t="str">
        <f t="shared" si="13"/>
        <v>PUBBDGHSPOldAE______STDNGA_16</v>
      </c>
      <c r="D631">
        <f>IF(VLOOKUP(C631,Capacity_PUBBDG!B:M,PUBBDG_MaxCapacity!B631-2016+2,FALSE)&lt;5.1^-5,0,VLOOKUP(C631,Capacity_PUBBDG!B:M,PUBBDG_MaxCapacity!B631-2016+2,FALSE)*(1+Summary!$C$10))</f>
        <v>2.1014203885413536E-2</v>
      </c>
    </row>
    <row r="632" spans="1:4" x14ac:dyDescent="0.25">
      <c r="A632" t="s">
        <v>2</v>
      </c>
      <c r="B632">
        <f t="shared" si="12"/>
        <v>2019</v>
      </c>
      <c r="C632" t="str">
        <f t="shared" si="13"/>
        <v>PUBBDGHSPOldSC______STDNGA_16</v>
      </c>
      <c r="D632">
        <f>IF(VLOOKUP(C632,Capacity_PUBBDG!B:M,PUBBDG_MaxCapacity!B632-2016+2,FALSE)&lt;5.1^-5,0,VLOOKUP(C632,Capacity_PUBBDG!B:M,PUBBDG_MaxCapacity!B632-2016+2,FALSE)*(1+Summary!$C$10))</f>
        <v>7.1449769353789369E-2</v>
      </c>
    </row>
    <row r="633" spans="1:4" x14ac:dyDescent="0.25">
      <c r="A633" t="s">
        <v>2</v>
      </c>
      <c r="B633">
        <f t="shared" si="12"/>
        <v>2019</v>
      </c>
      <c r="C633" t="str">
        <f t="shared" si="13"/>
        <v>PUBBDGHSPOldSHFUR___HIGNGA_16</v>
      </c>
      <c r="D633">
        <f>IF(VLOOKUP(C633,Capacity_PUBBDG!B:M,PUBBDG_MaxCapacity!B633-2016+2,FALSE)&lt;5.1^-5,0,VLOOKUP(C633,Capacity_PUBBDG!B:M,PUBBDG_MaxCapacity!B633-2016+2,FALSE)*(1+Summary!$C$10))</f>
        <v>6.4830583125816295E-4</v>
      </c>
    </row>
    <row r="634" spans="1:4" x14ac:dyDescent="0.25">
      <c r="A634" t="s">
        <v>2</v>
      </c>
      <c r="B634">
        <f t="shared" si="12"/>
        <v>2019</v>
      </c>
      <c r="C634" t="str">
        <f t="shared" si="13"/>
        <v>PUBBDGHSPOldSHFUR___STDNGA_16</v>
      </c>
      <c r="D634">
        <f>IF(VLOOKUP(C634,Capacity_PUBBDG!B:M,PUBBDG_MaxCapacity!B634-2016+2,FALSE)&lt;5.1^-5,0,VLOOKUP(C634,Capacity_PUBBDG!B:M,PUBBDG_MaxCapacity!B634-2016+2,FALSE)*(1+Summary!$C$10))</f>
        <v>23.430263532484442</v>
      </c>
    </row>
    <row r="635" spans="1:4" x14ac:dyDescent="0.25">
      <c r="A635" t="s">
        <v>2</v>
      </c>
      <c r="B635">
        <f t="shared" si="12"/>
        <v>2019</v>
      </c>
      <c r="C635" t="str">
        <f t="shared" si="13"/>
        <v>PUBBDGHSPOldWH______STDNGA_16</v>
      </c>
      <c r="D635">
        <f>IF(VLOOKUP(C635,Capacity_PUBBDG!B:M,PUBBDG_MaxCapacity!B635-2016+2,FALSE)&lt;5.1^-5,0,VLOOKUP(C635,Capacity_PUBBDG!B:M,PUBBDG_MaxCapacity!B635-2016+2,FALSE)*(1+Summary!$C$10))</f>
        <v>3.8490498477114361</v>
      </c>
    </row>
    <row r="636" spans="1:4" x14ac:dyDescent="0.25">
      <c r="A636" t="s">
        <v>2</v>
      </c>
      <c r="B636">
        <f t="shared" si="12"/>
        <v>2019</v>
      </c>
      <c r="C636" t="str">
        <f t="shared" si="13"/>
        <v>PUBBDGMUNNewAE______STDNGA_16</v>
      </c>
      <c r="D636">
        <f>IF(VLOOKUP(C636,Capacity_PUBBDG!B:M,PUBBDG_MaxCapacity!B636-2016+2,FALSE)&lt;5.1^-5,0,VLOOKUP(C636,Capacity_PUBBDG!B:M,PUBBDG_MaxCapacity!B636-2016+2,FALSE)*(1+Summary!$C$10))</f>
        <v>0</v>
      </c>
    </row>
    <row r="637" spans="1:4" x14ac:dyDescent="0.25">
      <c r="A637" t="s">
        <v>2</v>
      </c>
      <c r="B637">
        <f t="shared" si="12"/>
        <v>2019</v>
      </c>
      <c r="C637" t="str">
        <f t="shared" si="13"/>
        <v>PUBBDGMUNNewSC______STDNGA_16</v>
      </c>
      <c r="D637">
        <f>IF(VLOOKUP(C637,Capacity_PUBBDG!B:M,PUBBDG_MaxCapacity!B637-2016+2,FALSE)&lt;5.1^-5,0,VLOOKUP(C637,Capacity_PUBBDG!B:M,PUBBDG_MaxCapacity!B637-2016+2,FALSE)*(1+Summary!$C$10))</f>
        <v>0</v>
      </c>
    </row>
    <row r="638" spans="1:4" x14ac:dyDescent="0.25">
      <c r="A638" t="s">
        <v>2</v>
      </c>
      <c r="B638">
        <f t="shared" si="12"/>
        <v>2019</v>
      </c>
      <c r="C638" t="str">
        <f t="shared" si="13"/>
        <v>PUBBDGMUNNewSHFUR___HIGNGA_16</v>
      </c>
      <c r="D638">
        <f>IF(VLOOKUP(C638,Capacity_PUBBDG!B:M,PUBBDG_MaxCapacity!B638-2016+2,FALSE)&lt;5.1^-5,0,VLOOKUP(C638,Capacity_PUBBDG!B:M,PUBBDG_MaxCapacity!B638-2016+2,FALSE)*(1+Summary!$C$10))</f>
        <v>0</v>
      </c>
    </row>
    <row r="639" spans="1:4" x14ac:dyDescent="0.25">
      <c r="A639" t="s">
        <v>2</v>
      </c>
      <c r="B639">
        <f t="shared" si="12"/>
        <v>2019</v>
      </c>
      <c r="C639" t="str">
        <f t="shared" si="13"/>
        <v>PUBBDGMUNNewSHFUR___STDNGA_16</v>
      </c>
      <c r="D639">
        <f>IF(VLOOKUP(C639,Capacity_PUBBDG!B:M,PUBBDG_MaxCapacity!B639-2016+2,FALSE)&lt;5.1^-5,0,VLOOKUP(C639,Capacity_PUBBDG!B:M,PUBBDG_MaxCapacity!B639-2016+2,FALSE)*(1+Summary!$C$10))</f>
        <v>0</v>
      </c>
    </row>
    <row r="640" spans="1:4" x14ac:dyDescent="0.25">
      <c r="A640" t="s">
        <v>2</v>
      </c>
      <c r="B640">
        <f t="shared" si="12"/>
        <v>2019</v>
      </c>
      <c r="C640" t="str">
        <f t="shared" si="13"/>
        <v>PUBBDGMUNNewWH______STDNGA_16</v>
      </c>
      <c r="D640">
        <f>IF(VLOOKUP(C640,Capacity_PUBBDG!B:M,PUBBDG_MaxCapacity!B640-2016+2,FALSE)&lt;5.1^-5,0,VLOOKUP(C640,Capacity_PUBBDG!B:M,PUBBDG_MaxCapacity!B640-2016+2,FALSE)*(1+Summary!$C$10))</f>
        <v>0</v>
      </c>
    </row>
    <row r="641" spans="1:4" x14ac:dyDescent="0.25">
      <c r="A641" t="s">
        <v>2</v>
      </c>
      <c r="B641">
        <f t="shared" si="12"/>
        <v>2019</v>
      </c>
      <c r="C641" t="str">
        <f t="shared" si="13"/>
        <v>PUBBDGMUNOldAE______STDNGA_16</v>
      </c>
      <c r="D641">
        <f>IF(VLOOKUP(C641,Capacity_PUBBDG!B:M,PUBBDG_MaxCapacity!B641-2016+2,FALSE)&lt;5.1^-5,0,VLOOKUP(C641,Capacity_PUBBDG!B:M,PUBBDG_MaxCapacity!B641-2016+2,FALSE)*(1+Summary!$C$10))</f>
        <v>9.5204966152849044E-3</v>
      </c>
    </row>
    <row r="642" spans="1:4" x14ac:dyDescent="0.25">
      <c r="A642" t="s">
        <v>2</v>
      </c>
      <c r="B642">
        <f t="shared" si="12"/>
        <v>2019</v>
      </c>
      <c r="C642" t="str">
        <f t="shared" si="13"/>
        <v>PUBBDGMUNOldSC______STDNGA_16</v>
      </c>
      <c r="D642">
        <f>IF(VLOOKUP(C642,Capacity_PUBBDG!B:M,PUBBDG_MaxCapacity!B642-2016+2,FALSE)&lt;5.1^-5,0,VLOOKUP(C642,Capacity_PUBBDG!B:M,PUBBDG_MaxCapacity!B642-2016+2,FALSE)*(1+Summary!$C$10))</f>
        <v>0.81300422337417089</v>
      </c>
    </row>
    <row r="643" spans="1:4" x14ac:dyDescent="0.25">
      <c r="A643" t="s">
        <v>2</v>
      </c>
      <c r="B643">
        <f t="shared" si="12"/>
        <v>2019</v>
      </c>
      <c r="C643" t="str">
        <f t="shared" si="13"/>
        <v>PUBBDGMUNOldSHFUR___HIGNGA_16</v>
      </c>
      <c r="D643">
        <f>IF(VLOOKUP(C643,Capacity_PUBBDG!B:M,PUBBDG_MaxCapacity!B643-2016+2,FALSE)&lt;5.1^-5,0,VLOOKUP(C643,Capacity_PUBBDG!B:M,PUBBDG_MaxCapacity!B643-2016+2,FALSE)*(1+Summary!$C$10))</f>
        <v>6.3299512078722822E-4</v>
      </c>
    </row>
    <row r="644" spans="1:4" x14ac:dyDescent="0.25">
      <c r="A644" t="s">
        <v>2</v>
      </c>
      <c r="B644">
        <f t="shared" si="12"/>
        <v>2019</v>
      </c>
      <c r="C644" t="str">
        <f t="shared" si="13"/>
        <v>PUBBDGMUNOldSHFUR___STDNGA_16</v>
      </c>
      <c r="D644">
        <f>IF(VLOOKUP(C644,Capacity_PUBBDG!B:M,PUBBDG_MaxCapacity!B644-2016+2,FALSE)&lt;5.1^-5,0,VLOOKUP(C644,Capacity_PUBBDG!B:M,PUBBDG_MaxCapacity!B644-2016+2,FALSE)*(1+Summary!$C$10))</f>
        <v>28.311244285726652</v>
      </c>
    </row>
    <row r="645" spans="1:4" x14ac:dyDescent="0.25">
      <c r="A645" t="s">
        <v>2</v>
      </c>
      <c r="B645">
        <f t="shared" si="12"/>
        <v>2019</v>
      </c>
      <c r="C645" t="str">
        <f t="shared" si="13"/>
        <v>PUBBDGMUNOldWH______STDNGA_16</v>
      </c>
      <c r="D645">
        <f>IF(VLOOKUP(C645,Capacity_PUBBDG!B:M,PUBBDG_MaxCapacity!B645-2016+2,FALSE)&lt;5.1^-5,0,VLOOKUP(C645,Capacity_PUBBDG!B:M,PUBBDG_MaxCapacity!B645-2016+2,FALSE)*(1+Summary!$C$10))</f>
        <v>2.4809498325159525</v>
      </c>
    </row>
    <row r="646" spans="1:4" x14ac:dyDescent="0.25">
      <c r="A646" t="s">
        <v>2</v>
      </c>
      <c r="B646">
        <f t="shared" si="12"/>
        <v>2019</v>
      </c>
      <c r="C646" t="str">
        <f t="shared" si="13"/>
        <v>PUBBDGPSINewAE______STDNGA_16</v>
      </c>
      <c r="D646">
        <f>IF(VLOOKUP(C646,Capacity_PUBBDG!B:M,PUBBDG_MaxCapacity!B646-2016+2,FALSE)&lt;5.1^-5,0,VLOOKUP(C646,Capacity_PUBBDG!B:M,PUBBDG_MaxCapacity!B646-2016+2,FALSE)*(1+Summary!$C$10))</f>
        <v>0</v>
      </c>
    </row>
    <row r="647" spans="1:4" x14ac:dyDescent="0.25">
      <c r="A647" t="s">
        <v>2</v>
      </c>
      <c r="B647">
        <f t="shared" si="12"/>
        <v>2019</v>
      </c>
      <c r="C647" t="str">
        <f t="shared" si="13"/>
        <v>PUBBDGPSINewSC______STDNGA_16</v>
      </c>
      <c r="D647">
        <f>IF(VLOOKUP(C647,Capacity_PUBBDG!B:M,PUBBDG_MaxCapacity!B647-2016+2,FALSE)&lt;5.1^-5,0,VLOOKUP(C647,Capacity_PUBBDG!B:M,PUBBDG_MaxCapacity!B647-2016+2,FALSE)*(1+Summary!$C$10))</f>
        <v>0</v>
      </c>
    </row>
    <row r="648" spans="1:4" x14ac:dyDescent="0.25">
      <c r="A648" t="s">
        <v>2</v>
      </c>
      <c r="B648">
        <f t="shared" si="12"/>
        <v>2019</v>
      </c>
      <c r="C648" t="str">
        <f t="shared" si="13"/>
        <v>PUBBDGPSINewSHFUR___HIGNGA_16</v>
      </c>
      <c r="D648">
        <f>IF(VLOOKUP(C648,Capacity_PUBBDG!B:M,PUBBDG_MaxCapacity!B648-2016+2,FALSE)&lt;5.1^-5,0,VLOOKUP(C648,Capacity_PUBBDG!B:M,PUBBDG_MaxCapacity!B648-2016+2,FALSE)*(1+Summary!$C$10))</f>
        <v>0</v>
      </c>
    </row>
    <row r="649" spans="1:4" x14ac:dyDescent="0.25">
      <c r="A649" t="s">
        <v>2</v>
      </c>
      <c r="B649">
        <f t="shared" si="12"/>
        <v>2019</v>
      </c>
      <c r="C649" t="str">
        <f t="shared" si="13"/>
        <v>PUBBDGPSINewSHFUR___STDNGA_16</v>
      </c>
      <c r="D649">
        <f>IF(VLOOKUP(C649,Capacity_PUBBDG!B:M,PUBBDG_MaxCapacity!B649-2016+2,FALSE)&lt;5.1^-5,0,VLOOKUP(C649,Capacity_PUBBDG!B:M,PUBBDG_MaxCapacity!B649-2016+2,FALSE)*(1+Summary!$C$10))</f>
        <v>0</v>
      </c>
    </row>
    <row r="650" spans="1:4" x14ac:dyDescent="0.25">
      <c r="A650" t="s">
        <v>2</v>
      </c>
      <c r="B650">
        <f t="shared" si="12"/>
        <v>2019</v>
      </c>
      <c r="C650" t="str">
        <f t="shared" si="13"/>
        <v>PUBBDGPSINewWH______STDNGA_16</v>
      </c>
      <c r="D650">
        <f>IF(VLOOKUP(C650,Capacity_PUBBDG!B:M,PUBBDG_MaxCapacity!B650-2016+2,FALSE)&lt;5.1^-5,0,VLOOKUP(C650,Capacity_PUBBDG!B:M,PUBBDG_MaxCapacity!B650-2016+2,FALSE)*(1+Summary!$C$10))</f>
        <v>0</v>
      </c>
    </row>
    <row r="651" spans="1:4" x14ac:dyDescent="0.25">
      <c r="A651" t="s">
        <v>2</v>
      </c>
      <c r="B651">
        <f t="shared" si="12"/>
        <v>2019</v>
      </c>
      <c r="C651" t="str">
        <f t="shared" si="13"/>
        <v>PUBBDGPSIOldAE______STDNGA_16</v>
      </c>
      <c r="D651">
        <f>IF(VLOOKUP(C651,Capacity_PUBBDG!B:M,PUBBDG_MaxCapacity!B651-2016+2,FALSE)&lt;5.1^-5,0,VLOOKUP(C651,Capacity_PUBBDG!B:M,PUBBDG_MaxCapacity!B651-2016+2,FALSE)*(1+Summary!$C$10))</f>
        <v>4.918133843574383E-3</v>
      </c>
    </row>
    <row r="652" spans="1:4" x14ac:dyDescent="0.25">
      <c r="A652" t="s">
        <v>2</v>
      </c>
      <c r="B652">
        <f t="shared" si="12"/>
        <v>2019</v>
      </c>
      <c r="C652" t="str">
        <f t="shared" si="13"/>
        <v>PUBBDGPSIOldSC______STDNGA_16</v>
      </c>
      <c r="D652">
        <f>IF(VLOOKUP(C652,Capacity_PUBBDG!B:M,PUBBDG_MaxCapacity!B652-2016+2,FALSE)&lt;5.1^-5,0,VLOOKUP(C652,Capacity_PUBBDG!B:M,PUBBDG_MaxCapacity!B652-2016+2,FALSE)*(1+Summary!$C$10))</f>
        <v>4.0515000989811956</v>
      </c>
    </row>
    <row r="653" spans="1:4" x14ac:dyDescent="0.25">
      <c r="A653" t="s">
        <v>2</v>
      </c>
      <c r="B653">
        <f t="shared" si="12"/>
        <v>2019</v>
      </c>
      <c r="C653" t="str">
        <f t="shared" si="13"/>
        <v>PUBBDGPSIOldSHFUR___HIGNGA_16</v>
      </c>
      <c r="D653">
        <f>IF(VLOOKUP(C653,Capacity_PUBBDG!B:M,PUBBDG_MaxCapacity!B653-2016+2,FALSE)&lt;5.1^-5,0,VLOOKUP(C653,Capacity_PUBBDG!B:M,PUBBDG_MaxCapacity!B653-2016+2,FALSE)*(1+Summary!$C$10))</f>
        <v>6.4877098000795848E-4</v>
      </c>
    </row>
    <row r="654" spans="1:4" x14ac:dyDescent="0.25">
      <c r="A654" t="s">
        <v>2</v>
      </c>
      <c r="B654">
        <f t="shared" si="12"/>
        <v>2019</v>
      </c>
      <c r="C654" t="str">
        <f t="shared" si="13"/>
        <v>PUBBDGPSIOldSHFUR___STDNGA_16</v>
      </c>
      <c r="D654">
        <f>IF(VLOOKUP(C654,Capacity_PUBBDG!B:M,PUBBDG_MaxCapacity!B654-2016+2,FALSE)&lt;5.1^-5,0,VLOOKUP(C654,Capacity_PUBBDG!B:M,PUBBDG_MaxCapacity!B654-2016+2,FALSE)*(1+Summary!$C$10))</f>
        <v>41.667388812453247</v>
      </c>
    </row>
    <row r="655" spans="1:4" x14ac:dyDescent="0.25">
      <c r="A655" t="s">
        <v>2</v>
      </c>
      <c r="B655">
        <f t="shared" si="12"/>
        <v>2019</v>
      </c>
      <c r="C655" t="str">
        <f t="shared" si="13"/>
        <v>PUBBDGPSIOldWH______STDNGA_16</v>
      </c>
      <c r="D655">
        <f>IF(VLOOKUP(C655,Capacity_PUBBDG!B:M,PUBBDG_MaxCapacity!B655-2016+2,FALSE)&lt;5.1^-5,0,VLOOKUP(C655,Capacity_PUBBDG!B:M,PUBBDG_MaxCapacity!B655-2016+2,FALSE)*(1+Summary!$C$10))</f>
        <v>4.4264080417301672</v>
      </c>
    </row>
    <row r="656" spans="1:4" x14ac:dyDescent="0.25">
      <c r="A656" t="s">
        <v>2</v>
      </c>
      <c r="B656">
        <f t="shared" si="12"/>
        <v>2019</v>
      </c>
      <c r="C656" t="str">
        <f t="shared" si="13"/>
        <v>PUBBDGSBDNewAE______STDNGA_16</v>
      </c>
      <c r="D656">
        <f>IF(VLOOKUP(C656,Capacity_PUBBDG!B:M,PUBBDG_MaxCapacity!B656-2016+2,FALSE)&lt;5.1^-5,0,VLOOKUP(C656,Capacity_PUBBDG!B:M,PUBBDG_MaxCapacity!B656-2016+2,FALSE)*(1+Summary!$C$10))</f>
        <v>0</v>
      </c>
    </row>
    <row r="657" spans="1:4" x14ac:dyDescent="0.25">
      <c r="A657" t="s">
        <v>2</v>
      </c>
      <c r="B657">
        <f t="shared" si="12"/>
        <v>2019</v>
      </c>
      <c r="C657" t="str">
        <f t="shared" si="13"/>
        <v>PUBBDGSBDNewSC______STDNGA_16</v>
      </c>
      <c r="D657">
        <f>IF(VLOOKUP(C657,Capacity_PUBBDG!B:M,PUBBDG_MaxCapacity!B657-2016+2,FALSE)&lt;5.1^-5,0,VLOOKUP(C657,Capacity_PUBBDG!B:M,PUBBDG_MaxCapacity!B657-2016+2,FALSE)*(1+Summary!$C$10))</f>
        <v>0</v>
      </c>
    </row>
    <row r="658" spans="1:4" x14ac:dyDescent="0.25">
      <c r="A658" t="s">
        <v>2</v>
      </c>
      <c r="B658">
        <f t="shared" si="12"/>
        <v>2019</v>
      </c>
      <c r="C658" t="str">
        <f t="shared" si="13"/>
        <v>PUBBDGSBDNewSHFUR___HIGNGA_16</v>
      </c>
      <c r="D658">
        <f>IF(VLOOKUP(C658,Capacity_PUBBDG!B:M,PUBBDG_MaxCapacity!B658-2016+2,FALSE)&lt;5.1^-5,0,VLOOKUP(C658,Capacity_PUBBDG!B:M,PUBBDG_MaxCapacity!B658-2016+2,FALSE)*(1+Summary!$C$10))</f>
        <v>0</v>
      </c>
    </row>
    <row r="659" spans="1:4" x14ac:dyDescent="0.25">
      <c r="A659" t="s">
        <v>2</v>
      </c>
      <c r="B659">
        <f t="shared" ref="B659:B722" si="14">B451+1</f>
        <v>2019</v>
      </c>
      <c r="C659" t="str">
        <f t="shared" ref="C659:C722" si="15">C451</f>
        <v>PUBBDGSBDNewSHFUR___STDNGA_16</v>
      </c>
      <c r="D659">
        <f>IF(VLOOKUP(C659,Capacity_PUBBDG!B:M,PUBBDG_MaxCapacity!B659-2016+2,FALSE)&lt;5.1^-5,0,VLOOKUP(C659,Capacity_PUBBDG!B:M,PUBBDG_MaxCapacity!B659-2016+2,FALSE)*(1+Summary!$C$10))</f>
        <v>0</v>
      </c>
    </row>
    <row r="660" spans="1:4" x14ac:dyDescent="0.25">
      <c r="A660" t="s">
        <v>2</v>
      </c>
      <c r="B660">
        <f t="shared" si="14"/>
        <v>2019</v>
      </c>
      <c r="C660" t="str">
        <f t="shared" si="15"/>
        <v>PUBBDGSBDNewWH______STDNGA_16</v>
      </c>
      <c r="D660">
        <f>IF(VLOOKUP(C660,Capacity_PUBBDG!B:M,PUBBDG_MaxCapacity!B660-2016+2,FALSE)&lt;5.1^-5,0,VLOOKUP(C660,Capacity_PUBBDG!B:M,PUBBDG_MaxCapacity!B660-2016+2,FALSE)*(1+Summary!$C$10))</f>
        <v>0</v>
      </c>
    </row>
    <row r="661" spans="1:4" x14ac:dyDescent="0.25">
      <c r="A661" t="s">
        <v>2</v>
      </c>
      <c r="B661">
        <f t="shared" si="14"/>
        <v>2019</v>
      </c>
      <c r="C661" t="str">
        <f t="shared" si="15"/>
        <v>PUBBDGSBDOldAE______STDNGA_16</v>
      </c>
      <c r="D661">
        <f>IF(VLOOKUP(C661,Capacity_PUBBDG!B:M,PUBBDG_MaxCapacity!B661-2016+2,FALSE)&lt;5.1^-5,0,VLOOKUP(C661,Capacity_PUBBDG!B:M,PUBBDG_MaxCapacity!B661-2016+2,FALSE)*(1+Summary!$C$10))</f>
        <v>0.15420282142472652</v>
      </c>
    </row>
    <row r="662" spans="1:4" x14ac:dyDescent="0.25">
      <c r="A662" t="s">
        <v>2</v>
      </c>
      <c r="B662">
        <f t="shared" si="14"/>
        <v>2019</v>
      </c>
      <c r="C662" t="str">
        <f t="shared" si="15"/>
        <v>PUBBDGSBDOldSC______STDNGA_16</v>
      </c>
      <c r="D662">
        <f>IF(VLOOKUP(C662,Capacity_PUBBDG!B:M,PUBBDG_MaxCapacity!B662-2016+2,FALSE)&lt;5.1^-5,0,VLOOKUP(C662,Capacity_PUBBDG!B:M,PUBBDG_MaxCapacity!B662-2016+2,FALSE)*(1+Summary!$C$10))</f>
        <v>2.0778594754212003</v>
      </c>
    </row>
    <row r="663" spans="1:4" x14ac:dyDescent="0.25">
      <c r="A663" t="s">
        <v>2</v>
      </c>
      <c r="B663">
        <f t="shared" si="14"/>
        <v>2019</v>
      </c>
      <c r="C663" t="str">
        <f t="shared" si="15"/>
        <v>PUBBDGSBDOldSHFUR___HIGNGA_16</v>
      </c>
      <c r="D663">
        <f>IF(VLOOKUP(C663,Capacity_PUBBDG!B:M,PUBBDG_MaxCapacity!B663-2016+2,FALSE)&lt;5.1^-5,0,VLOOKUP(C663,Capacity_PUBBDG!B:M,PUBBDG_MaxCapacity!B663-2016+2,FALSE)*(1+Summary!$C$10))</f>
        <v>6.3493968025284142E-4</v>
      </c>
    </row>
    <row r="664" spans="1:4" x14ac:dyDescent="0.25">
      <c r="A664" t="s">
        <v>2</v>
      </c>
      <c r="B664">
        <f t="shared" si="14"/>
        <v>2019</v>
      </c>
      <c r="C664" t="str">
        <f t="shared" si="15"/>
        <v>PUBBDGSBDOldSHFUR___STDNGA_16</v>
      </c>
      <c r="D664">
        <f>IF(VLOOKUP(C664,Capacity_PUBBDG!B:M,PUBBDG_MaxCapacity!B664-2016+2,FALSE)&lt;5.1^-5,0,VLOOKUP(C664,Capacity_PUBBDG!B:M,PUBBDG_MaxCapacity!B664-2016+2,FALSE)*(1+Summary!$C$10))</f>
        <v>41.469321764115747</v>
      </c>
    </row>
    <row r="665" spans="1:4" x14ac:dyDescent="0.25">
      <c r="A665" t="s">
        <v>2</v>
      </c>
      <c r="B665">
        <f t="shared" si="14"/>
        <v>2019</v>
      </c>
      <c r="C665" t="str">
        <f t="shared" si="15"/>
        <v>PUBBDGSBDOldWH______STDNGA_16</v>
      </c>
      <c r="D665">
        <f>IF(VLOOKUP(C665,Capacity_PUBBDG!B:M,PUBBDG_MaxCapacity!B665-2016+2,FALSE)&lt;5.1^-5,0,VLOOKUP(C665,Capacity_PUBBDG!B:M,PUBBDG_MaxCapacity!B665-2016+2,FALSE)*(1+Summary!$C$10))</f>
        <v>4.5764234597582272</v>
      </c>
    </row>
    <row r="666" spans="1:4" x14ac:dyDescent="0.25">
      <c r="A666" t="s">
        <v>2</v>
      </c>
      <c r="B666">
        <f t="shared" si="14"/>
        <v>2019</v>
      </c>
      <c r="C666" t="str">
        <f t="shared" si="15"/>
        <v>PUBBDGHSPNewSH_________DHE_16</v>
      </c>
      <c r="D666">
        <f>IF(VLOOKUP(C666,Capacity_PUBBDG!B:M,PUBBDG_MaxCapacity!B666-2016+2,FALSE)&lt;5.1^-5,0,VLOOKUP(C666,Capacity_PUBBDG!B:M,PUBBDG_MaxCapacity!B666-2016+2,FALSE)*(1+Summary!$C$10))</f>
        <v>0</v>
      </c>
    </row>
    <row r="667" spans="1:4" x14ac:dyDescent="0.25">
      <c r="A667" t="s">
        <v>2</v>
      </c>
      <c r="B667">
        <f t="shared" si="14"/>
        <v>2019</v>
      </c>
      <c r="C667" t="str">
        <f t="shared" si="15"/>
        <v>PUBBDGHSPOldSH_________DHE_16</v>
      </c>
      <c r="D667">
        <f>IF(VLOOKUP(C667,Capacity_PUBBDG!B:M,PUBBDG_MaxCapacity!B667-2016+2,FALSE)&lt;5.1^-5,0,VLOOKUP(C667,Capacity_PUBBDG!B:M,PUBBDG_MaxCapacity!B667-2016+2,FALSE)*(1+Summary!$C$10))</f>
        <v>7.5081275545859514</v>
      </c>
    </row>
    <row r="668" spans="1:4" x14ac:dyDescent="0.25">
      <c r="A668" t="s">
        <v>2</v>
      </c>
      <c r="B668">
        <f t="shared" si="14"/>
        <v>2019</v>
      </c>
      <c r="C668" t="str">
        <f t="shared" si="15"/>
        <v>PUBBDGMUNNewSH_________DHE_16</v>
      </c>
      <c r="D668">
        <f>IF(VLOOKUP(C668,Capacity_PUBBDG!B:M,PUBBDG_MaxCapacity!B668-2016+2,FALSE)&lt;5.1^-5,0,VLOOKUP(C668,Capacity_PUBBDG!B:M,PUBBDG_MaxCapacity!B668-2016+2,FALSE)*(1+Summary!$C$10))</f>
        <v>0</v>
      </c>
    </row>
    <row r="669" spans="1:4" x14ac:dyDescent="0.25">
      <c r="A669" t="s">
        <v>2</v>
      </c>
      <c r="B669">
        <f t="shared" si="14"/>
        <v>2019</v>
      </c>
      <c r="C669" t="str">
        <f t="shared" si="15"/>
        <v>PUBBDGMUNOldSH_________DHE_16</v>
      </c>
      <c r="D669">
        <f>IF(VLOOKUP(C669,Capacity_PUBBDG!B:M,PUBBDG_MaxCapacity!B669-2016+2,FALSE)&lt;5.1^-5,0,VLOOKUP(C669,Capacity_PUBBDG!B:M,PUBBDG_MaxCapacity!B669-2016+2,FALSE)*(1+Summary!$C$10))</f>
        <v>1.5670161800335625</v>
      </c>
    </row>
    <row r="670" spans="1:4" x14ac:dyDescent="0.25">
      <c r="A670" t="s">
        <v>2</v>
      </c>
      <c r="B670">
        <f t="shared" si="14"/>
        <v>2019</v>
      </c>
      <c r="C670" t="str">
        <f t="shared" si="15"/>
        <v>PUBBDGPSINewSH_________DHE_16</v>
      </c>
      <c r="D670">
        <f>IF(VLOOKUP(C670,Capacity_PUBBDG!B:M,PUBBDG_MaxCapacity!B670-2016+2,FALSE)&lt;5.1^-5,0,VLOOKUP(C670,Capacity_PUBBDG!B:M,PUBBDG_MaxCapacity!B670-2016+2,FALSE)*(1+Summary!$C$10))</f>
        <v>0</v>
      </c>
    </row>
    <row r="671" spans="1:4" x14ac:dyDescent="0.25">
      <c r="A671" t="s">
        <v>2</v>
      </c>
      <c r="B671">
        <f t="shared" si="14"/>
        <v>2019</v>
      </c>
      <c r="C671" t="str">
        <f t="shared" si="15"/>
        <v>PUBBDGPSIOldSH_________DHE_16</v>
      </c>
      <c r="D671">
        <f>IF(VLOOKUP(C671,Capacity_PUBBDG!B:M,PUBBDG_MaxCapacity!B671-2016+2,FALSE)&lt;5.1^-5,0,VLOOKUP(C671,Capacity_PUBBDG!B:M,PUBBDG_MaxCapacity!B671-2016+2,FALSE)*(1+Summary!$C$10))</f>
        <v>19.456060215554668</v>
      </c>
    </row>
    <row r="672" spans="1:4" x14ac:dyDescent="0.25">
      <c r="A672" t="s">
        <v>2</v>
      </c>
      <c r="B672">
        <f t="shared" si="14"/>
        <v>2019</v>
      </c>
      <c r="C672" t="str">
        <f t="shared" si="15"/>
        <v>PUBBDGSBDNewSH_________DHE_16</v>
      </c>
      <c r="D672">
        <f>IF(VLOOKUP(C672,Capacity_PUBBDG!B:M,PUBBDG_MaxCapacity!B672-2016+2,FALSE)&lt;5.1^-5,0,VLOOKUP(C672,Capacity_PUBBDG!B:M,PUBBDG_MaxCapacity!B672-2016+2,FALSE)*(1+Summary!$C$10))</f>
        <v>0</v>
      </c>
    </row>
    <row r="673" spans="1:4" x14ac:dyDescent="0.25">
      <c r="A673" t="s">
        <v>2</v>
      </c>
      <c r="B673">
        <f t="shared" si="14"/>
        <v>2019</v>
      </c>
      <c r="C673" t="str">
        <f t="shared" si="15"/>
        <v>PUBBDGSBDOldSH_________DHE_16</v>
      </c>
      <c r="D673">
        <f>IF(VLOOKUP(C673,Capacity_PUBBDG!B:M,PUBBDG_MaxCapacity!B673-2016+2,FALSE)&lt;5.1^-5,0,VLOOKUP(C673,Capacity_PUBBDG!B:M,PUBBDG_MaxCapacity!B673-2016+2,FALSE)*(1+Summary!$C$10))</f>
        <v>4.9372145597696759</v>
      </c>
    </row>
    <row r="674" spans="1:4" x14ac:dyDescent="0.25">
      <c r="A674" t="s">
        <v>2</v>
      </c>
      <c r="B674">
        <f t="shared" si="14"/>
        <v>2019</v>
      </c>
      <c r="C674" t="str">
        <f t="shared" si="15"/>
        <v>PUBBDGHSPNewAE______STDELC_16</v>
      </c>
      <c r="D674">
        <f>IF(VLOOKUP(C674,Capacity_PUBBDG!B:M,PUBBDG_MaxCapacity!B674-2016+2,FALSE)&lt;5.1^-5,0,VLOOKUP(C674,Capacity_PUBBDG!B:M,PUBBDG_MaxCapacity!B674-2016+2,FALSE)*(1+Summary!$C$10))</f>
        <v>0</v>
      </c>
    </row>
    <row r="675" spans="1:4" x14ac:dyDescent="0.25">
      <c r="A675" t="s">
        <v>2</v>
      </c>
      <c r="B675">
        <f t="shared" si="14"/>
        <v>2019</v>
      </c>
      <c r="C675" t="str">
        <f t="shared" si="15"/>
        <v>PUBBDGHSPNewAM______STDELC_16</v>
      </c>
      <c r="D675">
        <f>IF(VLOOKUP(C675,Capacity_PUBBDG!B:M,PUBBDG_MaxCapacity!B675-2016+2,FALSE)&lt;5.1^-5,0,VLOOKUP(C675,Capacity_PUBBDG!B:M,PUBBDG_MaxCapacity!B675-2016+2,FALSE)*(1+Summary!$C$10))</f>
        <v>0</v>
      </c>
    </row>
    <row r="676" spans="1:4" x14ac:dyDescent="0.25">
      <c r="A676" t="s">
        <v>2</v>
      </c>
      <c r="B676">
        <f t="shared" si="14"/>
        <v>2019</v>
      </c>
      <c r="C676" t="str">
        <f t="shared" si="15"/>
        <v>PUBBDGHSPNewLIFLC___STDELC_16</v>
      </c>
      <c r="D676">
        <f>IF(VLOOKUP(C676,Capacity_PUBBDG!B:M,PUBBDG_MaxCapacity!B676-2016+2,FALSE)&lt;5.1^-5,0,VLOOKUP(C676,Capacity_PUBBDG!B:M,PUBBDG_MaxCapacity!B676-2016+2,FALSE)*(1+Summary!$C$10))</f>
        <v>0</v>
      </c>
    </row>
    <row r="677" spans="1:4" x14ac:dyDescent="0.25">
      <c r="A677" t="s">
        <v>2</v>
      </c>
      <c r="B677">
        <f t="shared" si="14"/>
        <v>2019</v>
      </c>
      <c r="C677" t="str">
        <f t="shared" si="15"/>
        <v>PUBBDGHSPNewLIFLU___STDELC_16</v>
      </c>
      <c r="D677">
        <f>IF(VLOOKUP(C677,Capacity_PUBBDG!B:M,PUBBDG_MaxCapacity!B677-2016+2,FALSE)&lt;5.1^-5,0,VLOOKUP(C677,Capacity_PUBBDG!B:M,PUBBDG_MaxCapacity!B677-2016+2,FALSE)*(1+Summary!$C$10))</f>
        <v>0</v>
      </c>
    </row>
    <row r="678" spans="1:4" x14ac:dyDescent="0.25">
      <c r="A678" t="s">
        <v>2</v>
      </c>
      <c r="B678">
        <f t="shared" si="14"/>
        <v>2019</v>
      </c>
      <c r="C678" t="str">
        <f t="shared" si="15"/>
        <v>PUBBDGHSPNewLIHAL___STDELC_16</v>
      </c>
      <c r="D678">
        <f>IF(VLOOKUP(C678,Capacity_PUBBDG!B:M,PUBBDG_MaxCapacity!B678-2016+2,FALSE)&lt;5.1^-5,0,VLOOKUP(C678,Capacity_PUBBDG!B:M,PUBBDG_MaxCapacity!B678-2016+2,FALSE)*(1+Summary!$C$10))</f>
        <v>0</v>
      </c>
    </row>
    <row r="679" spans="1:4" x14ac:dyDescent="0.25">
      <c r="A679" t="s">
        <v>2</v>
      </c>
      <c r="B679">
        <f t="shared" si="14"/>
        <v>2019</v>
      </c>
      <c r="C679" t="str">
        <f t="shared" si="15"/>
        <v>PUBBDGHSPNewLIINC___STDELC_16</v>
      </c>
      <c r="D679">
        <f>IF(VLOOKUP(C679,Capacity_PUBBDG!B:M,PUBBDG_MaxCapacity!B679-2016+2,FALSE)&lt;5.1^-5,0,VLOOKUP(C679,Capacity_PUBBDG!B:M,PUBBDG_MaxCapacity!B679-2016+2,FALSE)*(1+Summary!$C$10))</f>
        <v>0</v>
      </c>
    </row>
    <row r="680" spans="1:4" x14ac:dyDescent="0.25">
      <c r="A680" t="s">
        <v>2</v>
      </c>
      <c r="B680">
        <f t="shared" si="14"/>
        <v>2019</v>
      </c>
      <c r="C680" t="str">
        <f t="shared" si="15"/>
        <v>PUBBDGHSPNewLILED___STDELC_16</v>
      </c>
      <c r="D680">
        <f>IF(VLOOKUP(C680,Capacity_PUBBDG!B:M,PUBBDG_MaxCapacity!B680-2016+2,FALSE)&lt;5.1^-5,0,VLOOKUP(C680,Capacity_PUBBDG!B:M,PUBBDG_MaxCapacity!B680-2016+2,FALSE)*(1+Summary!$C$10))</f>
        <v>0</v>
      </c>
    </row>
    <row r="681" spans="1:4" x14ac:dyDescent="0.25">
      <c r="A681" t="s">
        <v>2</v>
      </c>
      <c r="B681">
        <f t="shared" si="14"/>
        <v>2019</v>
      </c>
      <c r="C681" t="str">
        <f t="shared" si="15"/>
        <v>PUBBDGHSPNewSC______STDELC_16</v>
      </c>
      <c r="D681">
        <f>IF(VLOOKUP(C681,Capacity_PUBBDG!B:M,PUBBDG_MaxCapacity!B681-2016+2,FALSE)&lt;5.1^-5,0,VLOOKUP(C681,Capacity_PUBBDG!B:M,PUBBDG_MaxCapacity!B681-2016+2,FALSE)*(1+Summary!$C$10))</f>
        <v>0</v>
      </c>
    </row>
    <row r="682" spans="1:4" x14ac:dyDescent="0.25">
      <c r="A682" t="s">
        <v>2</v>
      </c>
      <c r="B682">
        <f t="shared" si="14"/>
        <v>2019</v>
      </c>
      <c r="C682" t="str">
        <f t="shared" si="15"/>
        <v>PUBBDGHSPNewSHFUR___STDELC_16</v>
      </c>
      <c r="D682">
        <f>IF(VLOOKUP(C682,Capacity_PUBBDG!B:M,PUBBDG_MaxCapacity!B682-2016+2,FALSE)&lt;5.1^-5,0,VLOOKUP(C682,Capacity_PUBBDG!B:M,PUBBDG_MaxCapacity!B682-2016+2,FALSE)*(1+Summary!$C$10))</f>
        <v>0</v>
      </c>
    </row>
    <row r="683" spans="1:4" x14ac:dyDescent="0.25">
      <c r="A683" t="s">
        <v>2</v>
      </c>
      <c r="B683">
        <f t="shared" si="14"/>
        <v>2019</v>
      </c>
      <c r="C683" t="str">
        <f t="shared" si="15"/>
        <v>PUBBDGHSPNewSHHEP___STDELC_16</v>
      </c>
      <c r="D683">
        <f>IF(VLOOKUP(C683,Capacity_PUBBDG!B:M,PUBBDG_MaxCapacity!B683-2016+2,FALSE)&lt;5.1^-5,0,VLOOKUP(C683,Capacity_PUBBDG!B:M,PUBBDG_MaxCapacity!B683-2016+2,FALSE)*(1+Summary!$C$10))</f>
        <v>0</v>
      </c>
    </row>
    <row r="684" spans="1:4" x14ac:dyDescent="0.25">
      <c r="A684" t="s">
        <v>2</v>
      </c>
      <c r="B684">
        <f t="shared" si="14"/>
        <v>2019</v>
      </c>
      <c r="C684" t="str">
        <f t="shared" si="15"/>
        <v>PUBBDGHSPNewSHPLT___STDELC_16</v>
      </c>
      <c r="D684">
        <f>IF(VLOOKUP(C684,Capacity_PUBBDG!B:M,PUBBDG_MaxCapacity!B684-2016+2,FALSE)&lt;5.1^-5,0,VLOOKUP(C684,Capacity_PUBBDG!B:M,PUBBDG_MaxCapacity!B684-2016+2,FALSE)*(1+Summary!$C$10))</f>
        <v>0</v>
      </c>
    </row>
    <row r="685" spans="1:4" x14ac:dyDescent="0.25">
      <c r="A685" t="s">
        <v>2</v>
      </c>
      <c r="B685">
        <f t="shared" si="14"/>
        <v>2019</v>
      </c>
      <c r="C685" t="str">
        <f t="shared" si="15"/>
        <v>PUBBDGHSPNewWH______STDELC_16</v>
      </c>
      <c r="D685">
        <f>IF(VLOOKUP(C685,Capacity_PUBBDG!B:M,PUBBDG_MaxCapacity!B685-2016+2,FALSE)&lt;5.1^-5,0,VLOOKUP(C685,Capacity_PUBBDG!B:M,PUBBDG_MaxCapacity!B685-2016+2,FALSE)*(1+Summary!$C$10))</f>
        <v>0</v>
      </c>
    </row>
    <row r="686" spans="1:4" x14ac:dyDescent="0.25">
      <c r="A686" t="s">
        <v>2</v>
      </c>
      <c r="B686">
        <f t="shared" si="14"/>
        <v>2019</v>
      </c>
      <c r="C686" t="str">
        <f t="shared" si="15"/>
        <v>PUBBDGHSPOldAE______STDELC_16</v>
      </c>
      <c r="D686">
        <f>IF(VLOOKUP(C686,Capacity_PUBBDG!B:M,PUBBDG_MaxCapacity!B686-2016+2,FALSE)&lt;5.1^-5,0,VLOOKUP(C686,Capacity_PUBBDG!B:M,PUBBDG_MaxCapacity!B686-2016+2,FALSE)*(1+Summary!$C$10))</f>
        <v>0.36418884522328349</v>
      </c>
    </row>
    <row r="687" spans="1:4" x14ac:dyDescent="0.25">
      <c r="A687" t="s">
        <v>2</v>
      </c>
      <c r="B687">
        <f t="shared" si="14"/>
        <v>2019</v>
      </c>
      <c r="C687" t="str">
        <f t="shared" si="15"/>
        <v>PUBBDGHSPOldAM______STDELC_16</v>
      </c>
      <c r="D687">
        <f>IF(VLOOKUP(C687,Capacity_PUBBDG!B:M,PUBBDG_MaxCapacity!B687-2016+2,FALSE)&lt;5.1^-5,0,VLOOKUP(C687,Capacity_PUBBDG!B:M,PUBBDG_MaxCapacity!B687-2016+2,FALSE)*(1+Summary!$C$10))</f>
        <v>5.6523710263918989E-2</v>
      </c>
    </row>
    <row r="688" spans="1:4" x14ac:dyDescent="0.25">
      <c r="A688" t="s">
        <v>2</v>
      </c>
      <c r="B688">
        <f t="shared" si="14"/>
        <v>2019</v>
      </c>
      <c r="C688" t="str">
        <f t="shared" si="15"/>
        <v>PUBBDGHSPOldLIFLC___STDELC_16</v>
      </c>
      <c r="D688">
        <f>IF(VLOOKUP(C688,Capacity_PUBBDG!B:M,PUBBDG_MaxCapacity!B688-2016+2,FALSE)&lt;5.1^-5,0,VLOOKUP(C688,Capacity_PUBBDG!B:M,PUBBDG_MaxCapacity!B688-2016+2,FALSE)*(1+Summary!$C$10))</f>
        <v>30.877326422252175</v>
      </c>
    </row>
    <row r="689" spans="1:4" x14ac:dyDescent="0.25">
      <c r="A689" t="s">
        <v>2</v>
      </c>
      <c r="B689">
        <f t="shared" si="14"/>
        <v>2019</v>
      </c>
      <c r="C689" t="str">
        <f t="shared" si="15"/>
        <v>PUBBDGHSPOldLIFLU___STDELC_16</v>
      </c>
      <c r="D689">
        <f>IF(VLOOKUP(C689,Capacity_PUBBDG!B:M,PUBBDG_MaxCapacity!B689-2016+2,FALSE)&lt;5.1^-5,0,VLOOKUP(C689,Capacity_PUBBDG!B:M,PUBBDG_MaxCapacity!B689-2016+2,FALSE)*(1+Summary!$C$10))</f>
        <v>114.45819662284269</v>
      </c>
    </row>
    <row r="690" spans="1:4" x14ac:dyDescent="0.25">
      <c r="A690" t="s">
        <v>2</v>
      </c>
      <c r="B690">
        <f t="shared" si="14"/>
        <v>2019</v>
      </c>
      <c r="C690" t="str">
        <f t="shared" si="15"/>
        <v>PUBBDGHSPOldLIHAL___STDELC_16</v>
      </c>
      <c r="D690">
        <f>IF(VLOOKUP(C690,Capacity_PUBBDG!B:M,PUBBDG_MaxCapacity!B690-2016+2,FALSE)&lt;5.1^-5,0,VLOOKUP(C690,Capacity_PUBBDG!B:M,PUBBDG_MaxCapacity!B690-2016+2,FALSE)*(1+Summary!$C$10))</f>
        <v>66.275266341941247</v>
      </c>
    </row>
    <row r="691" spans="1:4" x14ac:dyDescent="0.25">
      <c r="A691" t="s">
        <v>2</v>
      </c>
      <c r="B691">
        <f t="shared" si="14"/>
        <v>2019</v>
      </c>
      <c r="C691" t="str">
        <f t="shared" si="15"/>
        <v>PUBBDGHSPOldLIINC___STDELC_16</v>
      </c>
      <c r="D691">
        <f>IF(VLOOKUP(C691,Capacity_PUBBDG!B:M,PUBBDG_MaxCapacity!B691-2016+2,FALSE)&lt;5.1^-5,0,VLOOKUP(C691,Capacity_PUBBDG!B:M,PUBBDG_MaxCapacity!B691-2016+2,FALSE)*(1+Summary!$C$10))</f>
        <v>212.8622562417232</v>
      </c>
    </row>
    <row r="692" spans="1:4" x14ac:dyDescent="0.25">
      <c r="A692" t="s">
        <v>2</v>
      </c>
      <c r="B692">
        <f t="shared" si="14"/>
        <v>2019</v>
      </c>
      <c r="C692" t="str">
        <f t="shared" si="15"/>
        <v>PUBBDGHSPOldLILED___STDELC_16</v>
      </c>
      <c r="D692">
        <f>IF(VLOOKUP(C692,Capacity_PUBBDG!B:M,PUBBDG_MaxCapacity!B692-2016+2,FALSE)&lt;5.1^-5,0,VLOOKUP(C692,Capacity_PUBBDG!B:M,PUBBDG_MaxCapacity!B692-2016+2,FALSE)*(1+Summary!$C$10))</f>
        <v>0.90257819427312913</v>
      </c>
    </row>
    <row r="693" spans="1:4" x14ac:dyDescent="0.25">
      <c r="A693" t="s">
        <v>2</v>
      </c>
      <c r="B693">
        <f t="shared" si="14"/>
        <v>2019</v>
      </c>
      <c r="C693" t="str">
        <f t="shared" si="15"/>
        <v>PUBBDGHSPOldSC______STDELC_16</v>
      </c>
      <c r="D693">
        <f>IF(VLOOKUP(C693,Capacity_PUBBDG!B:M,PUBBDG_MaxCapacity!B693-2016+2,FALSE)&lt;5.1^-5,0,VLOOKUP(C693,Capacity_PUBBDG!B:M,PUBBDG_MaxCapacity!B693-2016+2,FALSE)*(1+Summary!$C$10))</f>
        <v>25.073421828526147</v>
      </c>
    </row>
    <row r="694" spans="1:4" x14ac:dyDescent="0.25">
      <c r="A694" t="s">
        <v>2</v>
      </c>
      <c r="B694">
        <f t="shared" si="14"/>
        <v>2019</v>
      </c>
      <c r="C694" t="str">
        <f t="shared" si="15"/>
        <v>PUBBDGHSPOldSHFUR___STDELC_16</v>
      </c>
      <c r="D694">
        <f>IF(VLOOKUP(C694,Capacity_PUBBDG!B:M,PUBBDG_MaxCapacity!B694-2016+2,FALSE)&lt;5.1^-5,0,VLOOKUP(C694,Capacity_PUBBDG!B:M,PUBBDG_MaxCapacity!B694-2016+2,FALSE)*(1+Summary!$C$10))</f>
        <v>1.3462513724245175</v>
      </c>
    </row>
    <row r="695" spans="1:4" x14ac:dyDescent="0.25">
      <c r="A695" t="s">
        <v>2</v>
      </c>
      <c r="B695">
        <f t="shared" si="14"/>
        <v>2019</v>
      </c>
      <c r="C695" t="str">
        <f t="shared" si="15"/>
        <v>PUBBDGHSPOldSHHEP___STDELC_16</v>
      </c>
      <c r="D695">
        <f>IF(VLOOKUP(C695,Capacity_PUBBDG!B:M,PUBBDG_MaxCapacity!B695-2016+2,FALSE)&lt;5.1^-5,0,VLOOKUP(C695,Capacity_PUBBDG!B:M,PUBBDG_MaxCapacity!B695-2016+2,FALSE)*(1+Summary!$C$10))</f>
        <v>3.142585567897882E-4</v>
      </c>
    </row>
    <row r="696" spans="1:4" x14ac:dyDescent="0.25">
      <c r="A696" t="s">
        <v>2</v>
      </c>
      <c r="B696">
        <f t="shared" si="14"/>
        <v>2019</v>
      </c>
      <c r="C696" t="str">
        <f t="shared" si="15"/>
        <v>PUBBDGHSPOldSHPLT___STDELC_16</v>
      </c>
      <c r="D696">
        <f>IF(VLOOKUP(C696,Capacity_PUBBDG!B:M,PUBBDG_MaxCapacity!B696-2016+2,FALSE)&lt;5.1^-5,0,VLOOKUP(C696,Capacity_PUBBDG!B:M,PUBBDG_MaxCapacity!B696-2016+2,FALSE)*(1+Summary!$C$10))</f>
        <v>0.15744151772567924</v>
      </c>
    </row>
    <row r="697" spans="1:4" x14ac:dyDescent="0.25">
      <c r="A697" t="s">
        <v>2</v>
      </c>
      <c r="B697">
        <f t="shared" si="14"/>
        <v>2019</v>
      </c>
      <c r="C697" t="str">
        <f t="shared" si="15"/>
        <v>PUBBDGHSPOldWH______STDELC_16</v>
      </c>
      <c r="D697">
        <f>IF(VLOOKUP(C697,Capacity_PUBBDG!B:M,PUBBDG_MaxCapacity!B697-2016+2,FALSE)&lt;5.1^-5,0,VLOOKUP(C697,Capacity_PUBBDG!B:M,PUBBDG_MaxCapacity!B697-2016+2,FALSE)*(1+Summary!$C$10))</f>
        <v>0.82182337478189427</v>
      </c>
    </row>
    <row r="698" spans="1:4" x14ac:dyDescent="0.25">
      <c r="A698" t="s">
        <v>2</v>
      </c>
      <c r="B698">
        <f t="shared" si="14"/>
        <v>2019</v>
      </c>
      <c r="C698" t="str">
        <f t="shared" si="15"/>
        <v>PUBBDGMUNNewAE______STDELC_16</v>
      </c>
      <c r="D698">
        <f>IF(VLOOKUP(C698,Capacity_PUBBDG!B:M,PUBBDG_MaxCapacity!B698-2016+2,FALSE)&lt;5.1^-5,0,VLOOKUP(C698,Capacity_PUBBDG!B:M,PUBBDG_MaxCapacity!B698-2016+2,FALSE)*(1+Summary!$C$10))</f>
        <v>0</v>
      </c>
    </row>
    <row r="699" spans="1:4" x14ac:dyDescent="0.25">
      <c r="A699" t="s">
        <v>2</v>
      </c>
      <c r="B699">
        <f t="shared" si="14"/>
        <v>2019</v>
      </c>
      <c r="C699" t="str">
        <f t="shared" si="15"/>
        <v>PUBBDGMUNNewAM______STDELC_16</v>
      </c>
      <c r="D699">
        <f>IF(VLOOKUP(C699,Capacity_PUBBDG!B:M,PUBBDG_MaxCapacity!B699-2016+2,FALSE)&lt;5.1^-5,0,VLOOKUP(C699,Capacity_PUBBDG!B:M,PUBBDG_MaxCapacity!B699-2016+2,FALSE)*(1+Summary!$C$10))</f>
        <v>0</v>
      </c>
    </row>
    <row r="700" spans="1:4" x14ac:dyDescent="0.25">
      <c r="A700" t="s">
        <v>2</v>
      </c>
      <c r="B700">
        <f t="shared" si="14"/>
        <v>2019</v>
      </c>
      <c r="C700" t="str">
        <f t="shared" si="15"/>
        <v>PUBBDGMUNNewLIFLC___STDELC_16</v>
      </c>
      <c r="D700">
        <f>IF(VLOOKUP(C700,Capacity_PUBBDG!B:M,PUBBDG_MaxCapacity!B700-2016+2,FALSE)&lt;5.1^-5,0,VLOOKUP(C700,Capacity_PUBBDG!B:M,PUBBDG_MaxCapacity!B700-2016+2,FALSE)*(1+Summary!$C$10))</f>
        <v>0</v>
      </c>
    </row>
    <row r="701" spans="1:4" x14ac:dyDescent="0.25">
      <c r="A701" t="s">
        <v>2</v>
      </c>
      <c r="B701">
        <f t="shared" si="14"/>
        <v>2019</v>
      </c>
      <c r="C701" t="str">
        <f t="shared" si="15"/>
        <v>PUBBDGMUNNewLIFLU___STDELC_16</v>
      </c>
      <c r="D701">
        <f>IF(VLOOKUP(C701,Capacity_PUBBDG!B:M,PUBBDG_MaxCapacity!B701-2016+2,FALSE)&lt;5.1^-5,0,VLOOKUP(C701,Capacity_PUBBDG!B:M,PUBBDG_MaxCapacity!B701-2016+2,FALSE)*(1+Summary!$C$10))</f>
        <v>0</v>
      </c>
    </row>
    <row r="702" spans="1:4" x14ac:dyDescent="0.25">
      <c r="A702" t="s">
        <v>2</v>
      </c>
      <c r="B702">
        <f t="shared" si="14"/>
        <v>2019</v>
      </c>
      <c r="C702" t="str">
        <f t="shared" si="15"/>
        <v>PUBBDGMUNNewLIHAL___STDELC_16</v>
      </c>
      <c r="D702">
        <f>IF(VLOOKUP(C702,Capacity_PUBBDG!B:M,PUBBDG_MaxCapacity!B702-2016+2,FALSE)&lt;5.1^-5,0,VLOOKUP(C702,Capacity_PUBBDG!B:M,PUBBDG_MaxCapacity!B702-2016+2,FALSE)*(1+Summary!$C$10))</f>
        <v>0</v>
      </c>
    </row>
    <row r="703" spans="1:4" x14ac:dyDescent="0.25">
      <c r="A703" t="s">
        <v>2</v>
      </c>
      <c r="B703">
        <f t="shared" si="14"/>
        <v>2019</v>
      </c>
      <c r="C703" t="str">
        <f t="shared" si="15"/>
        <v>PUBBDGMUNNewLIINC___STDELC_16</v>
      </c>
      <c r="D703">
        <f>IF(VLOOKUP(C703,Capacity_PUBBDG!B:M,PUBBDG_MaxCapacity!B703-2016+2,FALSE)&lt;5.1^-5,0,VLOOKUP(C703,Capacity_PUBBDG!B:M,PUBBDG_MaxCapacity!B703-2016+2,FALSE)*(1+Summary!$C$10))</f>
        <v>0</v>
      </c>
    </row>
    <row r="704" spans="1:4" x14ac:dyDescent="0.25">
      <c r="A704" t="s">
        <v>2</v>
      </c>
      <c r="B704">
        <f t="shared" si="14"/>
        <v>2019</v>
      </c>
      <c r="C704" t="str">
        <f t="shared" si="15"/>
        <v>PUBBDGMUNNewLILED___STDELC_16</v>
      </c>
      <c r="D704">
        <f>IF(VLOOKUP(C704,Capacity_PUBBDG!B:M,PUBBDG_MaxCapacity!B704-2016+2,FALSE)&lt;5.1^-5,0,VLOOKUP(C704,Capacity_PUBBDG!B:M,PUBBDG_MaxCapacity!B704-2016+2,FALSE)*(1+Summary!$C$10))</f>
        <v>0</v>
      </c>
    </row>
    <row r="705" spans="1:4" x14ac:dyDescent="0.25">
      <c r="A705" t="s">
        <v>2</v>
      </c>
      <c r="B705">
        <f t="shared" si="14"/>
        <v>2019</v>
      </c>
      <c r="C705" t="str">
        <f t="shared" si="15"/>
        <v>PUBBDGMUNNewSC______STDELC_16</v>
      </c>
      <c r="D705">
        <f>IF(VLOOKUP(C705,Capacity_PUBBDG!B:M,PUBBDG_MaxCapacity!B705-2016+2,FALSE)&lt;5.1^-5,0,VLOOKUP(C705,Capacity_PUBBDG!B:M,PUBBDG_MaxCapacity!B705-2016+2,FALSE)*(1+Summary!$C$10))</f>
        <v>0</v>
      </c>
    </row>
    <row r="706" spans="1:4" x14ac:dyDescent="0.25">
      <c r="A706" t="s">
        <v>2</v>
      </c>
      <c r="B706">
        <f t="shared" si="14"/>
        <v>2019</v>
      </c>
      <c r="C706" t="str">
        <f t="shared" si="15"/>
        <v>PUBBDGMUNNewSHFUR___STDELC_16</v>
      </c>
      <c r="D706">
        <f>IF(VLOOKUP(C706,Capacity_PUBBDG!B:M,PUBBDG_MaxCapacity!B706-2016+2,FALSE)&lt;5.1^-5,0,VLOOKUP(C706,Capacity_PUBBDG!B:M,PUBBDG_MaxCapacity!B706-2016+2,FALSE)*(1+Summary!$C$10))</f>
        <v>0</v>
      </c>
    </row>
    <row r="707" spans="1:4" x14ac:dyDescent="0.25">
      <c r="A707" t="s">
        <v>2</v>
      </c>
      <c r="B707">
        <f t="shared" si="14"/>
        <v>2019</v>
      </c>
      <c r="C707" t="str">
        <f t="shared" si="15"/>
        <v>PUBBDGMUNNewSHHEP___STDELC_16</v>
      </c>
      <c r="D707">
        <f>IF(VLOOKUP(C707,Capacity_PUBBDG!B:M,PUBBDG_MaxCapacity!B707-2016+2,FALSE)&lt;5.1^-5,0,VLOOKUP(C707,Capacity_PUBBDG!B:M,PUBBDG_MaxCapacity!B707-2016+2,FALSE)*(1+Summary!$C$10))</f>
        <v>0</v>
      </c>
    </row>
    <row r="708" spans="1:4" x14ac:dyDescent="0.25">
      <c r="A708" t="s">
        <v>2</v>
      </c>
      <c r="B708">
        <f t="shared" si="14"/>
        <v>2019</v>
      </c>
      <c r="C708" t="str">
        <f t="shared" si="15"/>
        <v>PUBBDGMUNNewSHPLT___STDELC_16</v>
      </c>
      <c r="D708">
        <f>IF(VLOOKUP(C708,Capacity_PUBBDG!B:M,PUBBDG_MaxCapacity!B708-2016+2,FALSE)&lt;5.1^-5,0,VLOOKUP(C708,Capacity_PUBBDG!B:M,PUBBDG_MaxCapacity!B708-2016+2,FALSE)*(1+Summary!$C$10))</f>
        <v>0</v>
      </c>
    </row>
    <row r="709" spans="1:4" x14ac:dyDescent="0.25">
      <c r="A709" t="s">
        <v>2</v>
      </c>
      <c r="B709">
        <f t="shared" si="14"/>
        <v>2019</v>
      </c>
      <c r="C709" t="str">
        <f t="shared" si="15"/>
        <v>PUBBDGMUNNewWH______STDELC_16</v>
      </c>
      <c r="D709">
        <f>IF(VLOOKUP(C709,Capacity_PUBBDG!B:M,PUBBDG_MaxCapacity!B709-2016+2,FALSE)&lt;5.1^-5,0,VLOOKUP(C709,Capacity_PUBBDG!B:M,PUBBDG_MaxCapacity!B709-2016+2,FALSE)*(1+Summary!$C$10))</f>
        <v>0</v>
      </c>
    </row>
    <row r="710" spans="1:4" x14ac:dyDescent="0.25">
      <c r="A710" t="s">
        <v>2</v>
      </c>
      <c r="B710">
        <f t="shared" si="14"/>
        <v>2019</v>
      </c>
      <c r="C710" t="str">
        <f t="shared" si="15"/>
        <v>PUBBDGMUNOldAE______STDELC_16</v>
      </c>
      <c r="D710">
        <f>IF(VLOOKUP(C710,Capacity_PUBBDG!B:M,PUBBDG_MaxCapacity!B710-2016+2,FALSE)&lt;5.1^-5,0,VLOOKUP(C710,Capacity_PUBBDG!B:M,PUBBDG_MaxCapacity!B710-2016+2,FALSE)*(1+Summary!$C$10))</f>
        <v>0.45961809357276556</v>
      </c>
    </row>
    <row r="711" spans="1:4" x14ac:dyDescent="0.25">
      <c r="A711" t="s">
        <v>2</v>
      </c>
      <c r="B711">
        <f t="shared" si="14"/>
        <v>2019</v>
      </c>
      <c r="C711" t="str">
        <f t="shared" si="15"/>
        <v>PUBBDGMUNOldAM______STDELC_16</v>
      </c>
      <c r="D711">
        <f>IF(VLOOKUP(C711,Capacity_PUBBDG!B:M,PUBBDG_MaxCapacity!B711-2016+2,FALSE)&lt;5.1^-5,0,VLOOKUP(C711,Capacity_PUBBDG!B:M,PUBBDG_MaxCapacity!B711-2016+2,FALSE)*(1+Summary!$C$10))</f>
        <v>0.12446844873398946</v>
      </c>
    </row>
    <row r="712" spans="1:4" x14ac:dyDescent="0.25">
      <c r="A712" t="s">
        <v>2</v>
      </c>
      <c r="B712">
        <f t="shared" si="14"/>
        <v>2019</v>
      </c>
      <c r="C712" t="str">
        <f t="shared" si="15"/>
        <v>PUBBDGMUNOldLIFLC___STDELC_16</v>
      </c>
      <c r="D712">
        <f>IF(VLOOKUP(C712,Capacity_PUBBDG!B:M,PUBBDG_MaxCapacity!B712-2016+2,FALSE)&lt;5.1^-5,0,VLOOKUP(C712,Capacity_PUBBDG!B:M,PUBBDG_MaxCapacity!B712-2016+2,FALSE)*(1+Summary!$C$10))</f>
        <v>20.080255878577592</v>
      </c>
    </row>
    <row r="713" spans="1:4" x14ac:dyDescent="0.25">
      <c r="A713" t="s">
        <v>2</v>
      </c>
      <c r="B713">
        <f t="shared" si="14"/>
        <v>2019</v>
      </c>
      <c r="C713" t="str">
        <f t="shared" si="15"/>
        <v>PUBBDGMUNOldLIFLU___STDELC_16</v>
      </c>
      <c r="D713">
        <f>IF(VLOOKUP(C713,Capacity_PUBBDG!B:M,PUBBDG_MaxCapacity!B713-2016+2,FALSE)&lt;5.1^-5,0,VLOOKUP(C713,Capacity_PUBBDG!B:M,PUBBDG_MaxCapacity!B713-2016+2,FALSE)*(1+Summary!$C$10))</f>
        <v>76.383597455107761</v>
      </c>
    </row>
    <row r="714" spans="1:4" x14ac:dyDescent="0.25">
      <c r="A714" t="s">
        <v>2</v>
      </c>
      <c r="B714">
        <f t="shared" si="14"/>
        <v>2019</v>
      </c>
      <c r="C714" t="str">
        <f t="shared" si="15"/>
        <v>PUBBDGMUNOldLIHAL___STDELC_16</v>
      </c>
      <c r="D714">
        <f>IF(VLOOKUP(C714,Capacity_PUBBDG!B:M,PUBBDG_MaxCapacity!B714-2016+2,FALSE)&lt;5.1^-5,0,VLOOKUP(C714,Capacity_PUBBDG!B:M,PUBBDG_MaxCapacity!B714-2016+2,FALSE)*(1+Summary!$C$10))</f>
        <v>43.094152126462156</v>
      </c>
    </row>
    <row r="715" spans="1:4" x14ac:dyDescent="0.25">
      <c r="A715" t="s">
        <v>2</v>
      </c>
      <c r="B715">
        <f t="shared" si="14"/>
        <v>2019</v>
      </c>
      <c r="C715" t="str">
        <f t="shared" si="15"/>
        <v>PUBBDGMUNOldLIINC___STDELC_16</v>
      </c>
      <c r="D715">
        <f>IF(VLOOKUP(C715,Capacity_PUBBDG!B:M,PUBBDG_MaxCapacity!B715-2016+2,FALSE)&lt;5.1^-5,0,VLOOKUP(C715,Capacity_PUBBDG!B:M,PUBBDG_MaxCapacity!B715-2016+2,FALSE)*(1+Summary!$C$10))</f>
        <v>138.40937463603828</v>
      </c>
    </row>
    <row r="716" spans="1:4" x14ac:dyDescent="0.25">
      <c r="A716" t="s">
        <v>2</v>
      </c>
      <c r="B716">
        <f t="shared" si="14"/>
        <v>2019</v>
      </c>
      <c r="C716" t="str">
        <f t="shared" si="15"/>
        <v>PUBBDGMUNOldLILED___STDELC_16</v>
      </c>
      <c r="D716">
        <f>IF(VLOOKUP(C716,Capacity_PUBBDG!B:M,PUBBDG_MaxCapacity!B716-2016+2,FALSE)&lt;5.1^-5,0,VLOOKUP(C716,Capacity_PUBBDG!B:M,PUBBDG_MaxCapacity!B716-2016+2,FALSE)*(1+Summary!$C$10))</f>
        <v>0.60663904989081319</v>
      </c>
    </row>
    <row r="717" spans="1:4" x14ac:dyDescent="0.25">
      <c r="A717" t="s">
        <v>2</v>
      </c>
      <c r="B717">
        <f t="shared" si="14"/>
        <v>2019</v>
      </c>
      <c r="C717" t="str">
        <f t="shared" si="15"/>
        <v>PUBBDGMUNOldSC______STDELC_16</v>
      </c>
      <c r="D717">
        <f>IF(VLOOKUP(C717,Capacity_PUBBDG!B:M,PUBBDG_MaxCapacity!B717-2016+2,FALSE)&lt;5.1^-5,0,VLOOKUP(C717,Capacity_PUBBDG!B:M,PUBBDG_MaxCapacity!B717-2016+2,FALSE)*(1+Summary!$C$10))</f>
        <v>18.998290761482014</v>
      </c>
    </row>
    <row r="718" spans="1:4" x14ac:dyDescent="0.25">
      <c r="A718" t="s">
        <v>2</v>
      </c>
      <c r="B718">
        <f t="shared" si="14"/>
        <v>2019</v>
      </c>
      <c r="C718" t="str">
        <f t="shared" si="15"/>
        <v>PUBBDGMUNOldSHFUR___STDELC_16</v>
      </c>
      <c r="D718">
        <f>IF(VLOOKUP(C718,Capacity_PUBBDG!B:M,PUBBDG_MaxCapacity!B718-2016+2,FALSE)&lt;5.1^-5,0,VLOOKUP(C718,Capacity_PUBBDG!B:M,PUBBDG_MaxCapacity!B718-2016+2,FALSE)*(1+Summary!$C$10))</f>
        <v>1.1813217199074337</v>
      </c>
    </row>
    <row r="719" spans="1:4" x14ac:dyDescent="0.25">
      <c r="A719" t="s">
        <v>2</v>
      </c>
      <c r="B719">
        <f t="shared" si="14"/>
        <v>2019</v>
      </c>
      <c r="C719" t="str">
        <f t="shared" si="15"/>
        <v>PUBBDGMUNOldSHHEP___STDELC_16</v>
      </c>
      <c r="D719">
        <f>IF(VLOOKUP(C719,Capacity_PUBBDG!B:M,PUBBDG_MaxCapacity!B719-2016+2,FALSE)&lt;5.1^-5,0,VLOOKUP(C719,Capacity_PUBBDG!B:M,PUBBDG_MaxCapacity!B719-2016+2,FALSE)*(1+Summary!$C$10))</f>
        <v>3.0896316809211053E-4</v>
      </c>
    </row>
    <row r="720" spans="1:4" x14ac:dyDescent="0.25">
      <c r="A720" t="s">
        <v>2</v>
      </c>
      <c r="B720">
        <f t="shared" si="14"/>
        <v>2019</v>
      </c>
      <c r="C720" t="str">
        <f t="shared" si="15"/>
        <v>PUBBDGMUNOldSHPLT___STDELC_16</v>
      </c>
      <c r="D720">
        <f>IF(VLOOKUP(C720,Capacity_PUBBDG!B:M,PUBBDG_MaxCapacity!B720-2016+2,FALSE)&lt;5.1^-5,0,VLOOKUP(C720,Capacity_PUBBDG!B:M,PUBBDG_MaxCapacity!B720-2016+2,FALSE)*(1+Summary!$C$10))</f>
        <v>0.35538426486458757</v>
      </c>
    </row>
    <row r="721" spans="1:4" x14ac:dyDescent="0.25">
      <c r="A721" t="s">
        <v>2</v>
      </c>
      <c r="B721">
        <f t="shared" si="14"/>
        <v>2019</v>
      </c>
      <c r="C721" t="str">
        <f t="shared" si="15"/>
        <v>PUBBDGMUNOldWH______STDELC_16</v>
      </c>
      <c r="D721">
        <f>IF(VLOOKUP(C721,Capacity_PUBBDG!B:M,PUBBDG_MaxCapacity!B721-2016+2,FALSE)&lt;5.1^-5,0,VLOOKUP(C721,Capacity_PUBBDG!B:M,PUBBDG_MaxCapacity!B721-2016+2,FALSE)*(1+Summary!$C$10))</f>
        <v>0.77045864858013602</v>
      </c>
    </row>
    <row r="722" spans="1:4" x14ac:dyDescent="0.25">
      <c r="A722" t="s">
        <v>2</v>
      </c>
      <c r="B722">
        <f t="shared" si="14"/>
        <v>2019</v>
      </c>
      <c r="C722" t="str">
        <f t="shared" si="15"/>
        <v>PUBBDGPSINewAE______STDELC_16</v>
      </c>
      <c r="D722">
        <f>IF(VLOOKUP(C722,Capacity_PUBBDG!B:M,PUBBDG_MaxCapacity!B722-2016+2,FALSE)&lt;5.1^-5,0,VLOOKUP(C722,Capacity_PUBBDG!B:M,PUBBDG_MaxCapacity!B722-2016+2,FALSE)*(1+Summary!$C$10))</f>
        <v>0</v>
      </c>
    </row>
    <row r="723" spans="1:4" x14ac:dyDescent="0.25">
      <c r="A723" t="s">
        <v>2</v>
      </c>
      <c r="B723">
        <f t="shared" ref="B723:B786" si="16">B515+1</f>
        <v>2019</v>
      </c>
      <c r="C723" t="str">
        <f t="shared" ref="C723:C786" si="17">C515</f>
        <v>PUBBDGPSINewAM______STDELC_16</v>
      </c>
      <c r="D723">
        <f>IF(VLOOKUP(C723,Capacity_PUBBDG!B:M,PUBBDG_MaxCapacity!B723-2016+2,FALSE)&lt;5.1^-5,0,VLOOKUP(C723,Capacity_PUBBDG!B:M,PUBBDG_MaxCapacity!B723-2016+2,FALSE)*(1+Summary!$C$10))</f>
        <v>0</v>
      </c>
    </row>
    <row r="724" spans="1:4" x14ac:dyDescent="0.25">
      <c r="A724" t="s">
        <v>2</v>
      </c>
      <c r="B724">
        <f t="shared" si="16"/>
        <v>2019</v>
      </c>
      <c r="C724" t="str">
        <f t="shared" si="17"/>
        <v>PUBBDGPSINewLIFLC___STDELC_16</v>
      </c>
      <c r="D724">
        <f>IF(VLOOKUP(C724,Capacity_PUBBDG!B:M,PUBBDG_MaxCapacity!B724-2016+2,FALSE)&lt;5.1^-5,0,VLOOKUP(C724,Capacity_PUBBDG!B:M,PUBBDG_MaxCapacity!B724-2016+2,FALSE)*(1+Summary!$C$10))</f>
        <v>0</v>
      </c>
    </row>
    <row r="725" spans="1:4" x14ac:dyDescent="0.25">
      <c r="A725" t="s">
        <v>2</v>
      </c>
      <c r="B725">
        <f t="shared" si="16"/>
        <v>2019</v>
      </c>
      <c r="C725" t="str">
        <f t="shared" si="17"/>
        <v>PUBBDGPSINewLIFLU___STDELC_16</v>
      </c>
      <c r="D725">
        <f>IF(VLOOKUP(C725,Capacity_PUBBDG!B:M,PUBBDG_MaxCapacity!B725-2016+2,FALSE)&lt;5.1^-5,0,VLOOKUP(C725,Capacity_PUBBDG!B:M,PUBBDG_MaxCapacity!B725-2016+2,FALSE)*(1+Summary!$C$10))</f>
        <v>0</v>
      </c>
    </row>
    <row r="726" spans="1:4" x14ac:dyDescent="0.25">
      <c r="A726" t="s">
        <v>2</v>
      </c>
      <c r="B726">
        <f t="shared" si="16"/>
        <v>2019</v>
      </c>
      <c r="C726" t="str">
        <f t="shared" si="17"/>
        <v>PUBBDGPSINewLIHAL___STDELC_16</v>
      </c>
      <c r="D726">
        <f>IF(VLOOKUP(C726,Capacity_PUBBDG!B:M,PUBBDG_MaxCapacity!B726-2016+2,FALSE)&lt;5.1^-5,0,VLOOKUP(C726,Capacity_PUBBDG!B:M,PUBBDG_MaxCapacity!B726-2016+2,FALSE)*(1+Summary!$C$10))</f>
        <v>0</v>
      </c>
    </row>
    <row r="727" spans="1:4" x14ac:dyDescent="0.25">
      <c r="A727" t="s">
        <v>2</v>
      </c>
      <c r="B727">
        <f t="shared" si="16"/>
        <v>2019</v>
      </c>
      <c r="C727" t="str">
        <f t="shared" si="17"/>
        <v>PUBBDGPSINewLIINC___STDELC_16</v>
      </c>
      <c r="D727">
        <f>IF(VLOOKUP(C727,Capacity_PUBBDG!B:M,PUBBDG_MaxCapacity!B727-2016+2,FALSE)&lt;5.1^-5,0,VLOOKUP(C727,Capacity_PUBBDG!B:M,PUBBDG_MaxCapacity!B727-2016+2,FALSE)*(1+Summary!$C$10))</f>
        <v>0</v>
      </c>
    </row>
    <row r="728" spans="1:4" x14ac:dyDescent="0.25">
      <c r="A728" t="s">
        <v>2</v>
      </c>
      <c r="B728">
        <f t="shared" si="16"/>
        <v>2019</v>
      </c>
      <c r="C728" t="str">
        <f t="shared" si="17"/>
        <v>PUBBDGPSINewLILED___STDELC_16</v>
      </c>
      <c r="D728">
        <f>IF(VLOOKUP(C728,Capacity_PUBBDG!B:M,PUBBDG_MaxCapacity!B728-2016+2,FALSE)&lt;5.1^-5,0,VLOOKUP(C728,Capacity_PUBBDG!B:M,PUBBDG_MaxCapacity!B728-2016+2,FALSE)*(1+Summary!$C$10))</f>
        <v>0</v>
      </c>
    </row>
    <row r="729" spans="1:4" x14ac:dyDescent="0.25">
      <c r="A729" t="s">
        <v>2</v>
      </c>
      <c r="B729">
        <f t="shared" si="16"/>
        <v>2019</v>
      </c>
      <c r="C729" t="str">
        <f t="shared" si="17"/>
        <v>PUBBDGPSINewSC______STDELC_16</v>
      </c>
      <c r="D729">
        <f>IF(VLOOKUP(C729,Capacity_PUBBDG!B:M,PUBBDG_MaxCapacity!B729-2016+2,FALSE)&lt;5.1^-5,0,VLOOKUP(C729,Capacity_PUBBDG!B:M,PUBBDG_MaxCapacity!B729-2016+2,FALSE)*(1+Summary!$C$10))</f>
        <v>0</v>
      </c>
    </row>
    <row r="730" spans="1:4" x14ac:dyDescent="0.25">
      <c r="A730" t="s">
        <v>2</v>
      </c>
      <c r="B730">
        <f t="shared" si="16"/>
        <v>2019</v>
      </c>
      <c r="C730" t="str">
        <f t="shared" si="17"/>
        <v>PUBBDGPSINewSHFUR___STDELC_16</v>
      </c>
      <c r="D730">
        <f>IF(VLOOKUP(C730,Capacity_PUBBDG!B:M,PUBBDG_MaxCapacity!B730-2016+2,FALSE)&lt;5.1^-5,0,VLOOKUP(C730,Capacity_PUBBDG!B:M,PUBBDG_MaxCapacity!B730-2016+2,FALSE)*(1+Summary!$C$10))</f>
        <v>0</v>
      </c>
    </row>
    <row r="731" spans="1:4" x14ac:dyDescent="0.25">
      <c r="A731" t="s">
        <v>2</v>
      </c>
      <c r="B731">
        <f t="shared" si="16"/>
        <v>2019</v>
      </c>
      <c r="C731" t="str">
        <f t="shared" si="17"/>
        <v>PUBBDGPSINewSHHEP___STDELC_16</v>
      </c>
      <c r="D731">
        <f>IF(VLOOKUP(C731,Capacity_PUBBDG!B:M,PUBBDG_MaxCapacity!B731-2016+2,FALSE)&lt;5.1^-5,0,VLOOKUP(C731,Capacity_PUBBDG!B:M,PUBBDG_MaxCapacity!B731-2016+2,FALSE)*(1+Summary!$C$10))</f>
        <v>0</v>
      </c>
    </row>
    <row r="732" spans="1:4" x14ac:dyDescent="0.25">
      <c r="A732" t="s">
        <v>2</v>
      </c>
      <c r="B732">
        <f t="shared" si="16"/>
        <v>2019</v>
      </c>
      <c r="C732" t="str">
        <f t="shared" si="17"/>
        <v>PUBBDGPSINewSHPLT___STDELC_16</v>
      </c>
      <c r="D732">
        <f>IF(VLOOKUP(C732,Capacity_PUBBDG!B:M,PUBBDG_MaxCapacity!B732-2016+2,FALSE)&lt;5.1^-5,0,VLOOKUP(C732,Capacity_PUBBDG!B:M,PUBBDG_MaxCapacity!B732-2016+2,FALSE)*(1+Summary!$C$10))</f>
        <v>0</v>
      </c>
    </row>
    <row r="733" spans="1:4" x14ac:dyDescent="0.25">
      <c r="A733" t="s">
        <v>2</v>
      </c>
      <c r="B733">
        <f t="shared" si="16"/>
        <v>2019</v>
      </c>
      <c r="C733" t="str">
        <f t="shared" si="17"/>
        <v>PUBBDGPSINewWH______STDELC_16</v>
      </c>
      <c r="D733">
        <f>IF(VLOOKUP(C733,Capacity_PUBBDG!B:M,PUBBDG_MaxCapacity!B733-2016+2,FALSE)&lt;5.1^-5,0,VLOOKUP(C733,Capacity_PUBBDG!B:M,PUBBDG_MaxCapacity!B733-2016+2,FALSE)*(1+Summary!$C$10))</f>
        <v>0</v>
      </c>
    </row>
    <row r="734" spans="1:4" x14ac:dyDescent="0.25">
      <c r="A734" t="s">
        <v>2</v>
      </c>
      <c r="B734">
        <f t="shared" si="16"/>
        <v>2019</v>
      </c>
      <c r="C734" t="str">
        <f t="shared" si="17"/>
        <v>PUBBDGPSIOldAE______STDELC_16</v>
      </c>
      <c r="D734">
        <f>IF(VLOOKUP(C734,Capacity_PUBBDG!B:M,PUBBDG_MaxCapacity!B734-2016+2,FALSE)&lt;5.1^-5,0,VLOOKUP(C734,Capacity_PUBBDG!B:M,PUBBDG_MaxCapacity!B734-2016+2,FALSE)*(1+Summary!$C$10))</f>
        <v>0.21506962435806157</v>
      </c>
    </row>
    <row r="735" spans="1:4" x14ac:dyDescent="0.25">
      <c r="A735" t="s">
        <v>2</v>
      </c>
      <c r="B735">
        <f t="shared" si="16"/>
        <v>2019</v>
      </c>
      <c r="C735" t="str">
        <f t="shared" si="17"/>
        <v>PUBBDGPSIOldAM______STDELC_16</v>
      </c>
      <c r="D735">
        <f>IF(VLOOKUP(C735,Capacity_PUBBDG!B:M,PUBBDG_MaxCapacity!B735-2016+2,FALSE)&lt;5.1^-5,0,VLOOKUP(C735,Capacity_PUBBDG!B:M,PUBBDG_MaxCapacity!B735-2016+2,FALSE)*(1+Summary!$C$10))</f>
        <v>3.9254054829638556E-2</v>
      </c>
    </row>
    <row r="736" spans="1:4" x14ac:dyDescent="0.25">
      <c r="A736" t="s">
        <v>2</v>
      </c>
      <c r="B736">
        <f t="shared" si="16"/>
        <v>2019</v>
      </c>
      <c r="C736" t="str">
        <f t="shared" si="17"/>
        <v>PUBBDGPSIOldLIFLC___STDELC_16</v>
      </c>
      <c r="D736">
        <f>IF(VLOOKUP(C736,Capacity_PUBBDG!B:M,PUBBDG_MaxCapacity!B736-2016+2,FALSE)&lt;5.1^-5,0,VLOOKUP(C736,Capacity_PUBBDG!B:M,PUBBDG_MaxCapacity!B736-2016+2,FALSE)*(1+Summary!$C$10))</f>
        <v>46.607246850967833</v>
      </c>
    </row>
    <row r="737" spans="1:4" x14ac:dyDescent="0.25">
      <c r="A737" t="s">
        <v>2</v>
      </c>
      <c r="B737">
        <f t="shared" si="16"/>
        <v>2019</v>
      </c>
      <c r="C737" t="str">
        <f t="shared" si="17"/>
        <v>PUBBDGPSIOldLIFLU___STDELC_16</v>
      </c>
      <c r="D737">
        <f>IF(VLOOKUP(C737,Capacity_PUBBDG!B:M,PUBBDG_MaxCapacity!B737-2016+2,FALSE)&lt;5.1^-5,0,VLOOKUP(C737,Capacity_PUBBDG!B:M,PUBBDG_MaxCapacity!B737-2016+2,FALSE)*(1+Summary!$C$10))</f>
        <v>171.490075861321</v>
      </c>
    </row>
    <row r="738" spans="1:4" x14ac:dyDescent="0.25">
      <c r="A738" t="s">
        <v>2</v>
      </c>
      <c r="B738">
        <f t="shared" si="16"/>
        <v>2019</v>
      </c>
      <c r="C738" t="str">
        <f t="shared" si="17"/>
        <v>PUBBDGPSIOldLIHAL___STDELC_16</v>
      </c>
      <c r="D738">
        <f>IF(VLOOKUP(C738,Capacity_PUBBDG!B:M,PUBBDG_MaxCapacity!B738-2016+2,FALSE)&lt;5.1^-5,0,VLOOKUP(C738,Capacity_PUBBDG!B:M,PUBBDG_MaxCapacity!B738-2016+2,FALSE)*(1+Summary!$C$10))</f>
        <v>100.04257233575964</v>
      </c>
    </row>
    <row r="739" spans="1:4" x14ac:dyDescent="0.25">
      <c r="A739" t="s">
        <v>2</v>
      </c>
      <c r="B739">
        <f t="shared" si="16"/>
        <v>2019</v>
      </c>
      <c r="C739" t="str">
        <f t="shared" si="17"/>
        <v>PUBBDGPSIOldLIINC___STDELC_16</v>
      </c>
      <c r="D739">
        <f>IF(VLOOKUP(C739,Capacity_PUBBDG!B:M,PUBBDG_MaxCapacity!B739-2016+2,FALSE)&lt;5.1^-5,0,VLOOKUP(C739,Capacity_PUBBDG!B:M,PUBBDG_MaxCapacity!B739-2016+2,FALSE)*(1+Summary!$C$10))</f>
        <v>321.31576758649379</v>
      </c>
    </row>
    <row r="740" spans="1:4" x14ac:dyDescent="0.25">
      <c r="A740" t="s">
        <v>2</v>
      </c>
      <c r="B740">
        <f t="shared" si="16"/>
        <v>2019</v>
      </c>
      <c r="C740" t="str">
        <f t="shared" si="17"/>
        <v>PUBBDGPSIOldLILED___STDELC_16</v>
      </c>
      <c r="D740">
        <f>IF(VLOOKUP(C740,Capacity_PUBBDG!B:M,PUBBDG_MaxCapacity!B740-2016+2,FALSE)&lt;5.1^-5,0,VLOOKUP(C740,Capacity_PUBBDG!B:M,PUBBDG_MaxCapacity!B740-2016+2,FALSE)*(1+Summary!$C$10))</f>
        <v>1.2560191030301002</v>
      </c>
    </row>
    <row r="741" spans="1:4" x14ac:dyDescent="0.25">
      <c r="A741" t="s">
        <v>2</v>
      </c>
      <c r="B741">
        <f t="shared" si="16"/>
        <v>2019</v>
      </c>
      <c r="C741" t="str">
        <f t="shared" si="17"/>
        <v>PUBBDGPSIOldSC______STDELC_16</v>
      </c>
      <c r="D741">
        <f>IF(VLOOKUP(C741,Capacity_PUBBDG!B:M,PUBBDG_MaxCapacity!B741-2016+2,FALSE)&lt;5.1^-5,0,VLOOKUP(C741,Capacity_PUBBDG!B:M,PUBBDG_MaxCapacity!B741-2016+2,FALSE)*(1+Summary!$C$10))</f>
        <v>28.786868119440562</v>
      </c>
    </row>
    <row r="742" spans="1:4" x14ac:dyDescent="0.25">
      <c r="A742" t="s">
        <v>2</v>
      </c>
      <c r="B742">
        <f t="shared" si="16"/>
        <v>2019</v>
      </c>
      <c r="C742" t="str">
        <f t="shared" si="17"/>
        <v>PUBBDGPSIOldSHFUR___STDELC_16</v>
      </c>
      <c r="D742">
        <f>IF(VLOOKUP(C742,Capacity_PUBBDG!B:M,PUBBDG_MaxCapacity!B742-2016+2,FALSE)&lt;5.1^-5,0,VLOOKUP(C742,Capacity_PUBBDG!B:M,PUBBDG_MaxCapacity!B742-2016+2,FALSE)*(1+Summary!$C$10))</f>
        <v>2.3639840538594692</v>
      </c>
    </row>
    <row r="743" spans="1:4" x14ac:dyDescent="0.25">
      <c r="A743" t="s">
        <v>2</v>
      </c>
      <c r="B743">
        <f t="shared" si="16"/>
        <v>2019</v>
      </c>
      <c r="C743" t="str">
        <f t="shared" si="17"/>
        <v>PUBBDGPSIOldSHHEP___STDELC_16</v>
      </c>
      <c r="D743">
        <f>IF(VLOOKUP(C743,Capacity_PUBBDG!B:M,PUBBDG_MaxCapacity!B743-2016+2,FALSE)&lt;5.1^-5,0,VLOOKUP(C743,Capacity_PUBBDG!B:M,PUBBDG_MaxCapacity!B743-2016+2,FALSE)*(1+Summary!$C$10))</f>
        <v>3.1442038319365491E-4</v>
      </c>
    </row>
    <row r="744" spans="1:4" x14ac:dyDescent="0.25">
      <c r="A744" t="s">
        <v>2</v>
      </c>
      <c r="B744">
        <f t="shared" si="16"/>
        <v>2019</v>
      </c>
      <c r="C744" t="str">
        <f t="shared" si="17"/>
        <v>PUBBDGPSIOldSHPLT___STDELC_16</v>
      </c>
      <c r="D744">
        <f>IF(VLOOKUP(C744,Capacity_PUBBDG!B:M,PUBBDG_MaxCapacity!B744-2016+2,FALSE)&lt;5.1^-5,0,VLOOKUP(C744,Capacity_PUBBDG!B:M,PUBBDG_MaxCapacity!B744-2016+2,FALSE)*(1+Summary!$C$10))</f>
        <v>0.12660864773972041</v>
      </c>
    </row>
    <row r="745" spans="1:4" x14ac:dyDescent="0.25">
      <c r="A745" t="s">
        <v>2</v>
      </c>
      <c r="B745">
        <f t="shared" si="16"/>
        <v>2019</v>
      </c>
      <c r="C745" t="str">
        <f t="shared" si="17"/>
        <v>PUBBDGPSIOldWH______STDELC_16</v>
      </c>
      <c r="D745">
        <f>IF(VLOOKUP(C745,Capacity_PUBBDG!B:M,PUBBDG_MaxCapacity!B745-2016+2,FALSE)&lt;5.1^-5,0,VLOOKUP(C745,Capacity_PUBBDG!B:M,PUBBDG_MaxCapacity!B745-2016+2,FALSE)*(1+Summary!$C$10))</f>
        <v>1.1061519896678587</v>
      </c>
    </row>
    <row r="746" spans="1:4" x14ac:dyDescent="0.25">
      <c r="A746" t="s">
        <v>2</v>
      </c>
      <c r="B746">
        <f t="shared" si="16"/>
        <v>2019</v>
      </c>
      <c r="C746" t="str">
        <f t="shared" si="17"/>
        <v>PUBBDGSBDNewAE______STDELC_16</v>
      </c>
      <c r="D746">
        <f>IF(VLOOKUP(C746,Capacity_PUBBDG!B:M,PUBBDG_MaxCapacity!B746-2016+2,FALSE)&lt;5.1^-5,0,VLOOKUP(C746,Capacity_PUBBDG!B:M,PUBBDG_MaxCapacity!B746-2016+2,FALSE)*(1+Summary!$C$10))</f>
        <v>0</v>
      </c>
    </row>
    <row r="747" spans="1:4" x14ac:dyDescent="0.25">
      <c r="A747" t="s">
        <v>2</v>
      </c>
      <c r="B747">
        <f t="shared" si="16"/>
        <v>2019</v>
      </c>
      <c r="C747" t="str">
        <f t="shared" si="17"/>
        <v>PUBBDGSBDNewAM______STDELC_16</v>
      </c>
      <c r="D747">
        <f>IF(VLOOKUP(C747,Capacity_PUBBDG!B:M,PUBBDG_MaxCapacity!B747-2016+2,FALSE)&lt;5.1^-5,0,VLOOKUP(C747,Capacity_PUBBDG!B:M,PUBBDG_MaxCapacity!B747-2016+2,FALSE)*(1+Summary!$C$10))</f>
        <v>0</v>
      </c>
    </row>
    <row r="748" spans="1:4" x14ac:dyDescent="0.25">
      <c r="A748" t="s">
        <v>2</v>
      </c>
      <c r="B748">
        <f t="shared" si="16"/>
        <v>2019</v>
      </c>
      <c r="C748" t="str">
        <f t="shared" si="17"/>
        <v>PUBBDGSBDNewLIFLC___STDELC_16</v>
      </c>
      <c r="D748">
        <f>IF(VLOOKUP(C748,Capacity_PUBBDG!B:M,PUBBDG_MaxCapacity!B748-2016+2,FALSE)&lt;5.1^-5,0,VLOOKUP(C748,Capacity_PUBBDG!B:M,PUBBDG_MaxCapacity!B748-2016+2,FALSE)*(1+Summary!$C$10))</f>
        <v>0</v>
      </c>
    </row>
    <row r="749" spans="1:4" x14ac:dyDescent="0.25">
      <c r="A749" t="s">
        <v>2</v>
      </c>
      <c r="B749">
        <f t="shared" si="16"/>
        <v>2019</v>
      </c>
      <c r="C749" t="str">
        <f t="shared" si="17"/>
        <v>PUBBDGSBDNewLIFLU___STDELC_16</v>
      </c>
      <c r="D749">
        <f>IF(VLOOKUP(C749,Capacity_PUBBDG!B:M,PUBBDG_MaxCapacity!B749-2016+2,FALSE)&lt;5.1^-5,0,VLOOKUP(C749,Capacity_PUBBDG!B:M,PUBBDG_MaxCapacity!B749-2016+2,FALSE)*(1+Summary!$C$10))</f>
        <v>0</v>
      </c>
    </row>
    <row r="750" spans="1:4" x14ac:dyDescent="0.25">
      <c r="A750" t="s">
        <v>2</v>
      </c>
      <c r="B750">
        <f t="shared" si="16"/>
        <v>2019</v>
      </c>
      <c r="C750" t="str">
        <f t="shared" si="17"/>
        <v>PUBBDGSBDNewLIHAL___STDELC_16</v>
      </c>
      <c r="D750">
        <f>IF(VLOOKUP(C750,Capacity_PUBBDG!B:M,PUBBDG_MaxCapacity!B750-2016+2,FALSE)&lt;5.1^-5,0,VLOOKUP(C750,Capacity_PUBBDG!B:M,PUBBDG_MaxCapacity!B750-2016+2,FALSE)*(1+Summary!$C$10))</f>
        <v>0</v>
      </c>
    </row>
    <row r="751" spans="1:4" x14ac:dyDescent="0.25">
      <c r="A751" t="s">
        <v>2</v>
      </c>
      <c r="B751">
        <f t="shared" si="16"/>
        <v>2019</v>
      </c>
      <c r="C751" t="str">
        <f t="shared" si="17"/>
        <v>PUBBDGSBDNewLIINC___STDELC_16</v>
      </c>
      <c r="D751">
        <f>IF(VLOOKUP(C751,Capacity_PUBBDG!B:M,PUBBDG_MaxCapacity!B751-2016+2,FALSE)&lt;5.1^-5,0,VLOOKUP(C751,Capacity_PUBBDG!B:M,PUBBDG_MaxCapacity!B751-2016+2,FALSE)*(1+Summary!$C$10))</f>
        <v>0</v>
      </c>
    </row>
    <row r="752" spans="1:4" x14ac:dyDescent="0.25">
      <c r="A752" t="s">
        <v>2</v>
      </c>
      <c r="B752">
        <f t="shared" si="16"/>
        <v>2019</v>
      </c>
      <c r="C752" t="str">
        <f t="shared" si="17"/>
        <v>PUBBDGSBDNewLILED___STDELC_16</v>
      </c>
      <c r="D752">
        <f>IF(VLOOKUP(C752,Capacity_PUBBDG!B:M,PUBBDG_MaxCapacity!B752-2016+2,FALSE)&lt;5.1^-5,0,VLOOKUP(C752,Capacity_PUBBDG!B:M,PUBBDG_MaxCapacity!B752-2016+2,FALSE)*(1+Summary!$C$10))</f>
        <v>0</v>
      </c>
    </row>
    <row r="753" spans="1:4" x14ac:dyDescent="0.25">
      <c r="A753" t="s">
        <v>2</v>
      </c>
      <c r="B753">
        <f t="shared" si="16"/>
        <v>2019</v>
      </c>
      <c r="C753" t="str">
        <f t="shared" si="17"/>
        <v>PUBBDGSBDNewSC______STDELC_16</v>
      </c>
      <c r="D753">
        <f>IF(VLOOKUP(C753,Capacity_PUBBDG!B:M,PUBBDG_MaxCapacity!B753-2016+2,FALSE)&lt;5.1^-5,0,VLOOKUP(C753,Capacity_PUBBDG!B:M,PUBBDG_MaxCapacity!B753-2016+2,FALSE)*(1+Summary!$C$10))</f>
        <v>0</v>
      </c>
    </row>
    <row r="754" spans="1:4" x14ac:dyDescent="0.25">
      <c r="A754" t="s">
        <v>2</v>
      </c>
      <c r="B754">
        <f t="shared" si="16"/>
        <v>2019</v>
      </c>
      <c r="C754" t="str">
        <f t="shared" si="17"/>
        <v>PUBBDGSBDNewSHFUR___STDELC_16</v>
      </c>
      <c r="D754">
        <f>IF(VLOOKUP(C754,Capacity_PUBBDG!B:M,PUBBDG_MaxCapacity!B754-2016+2,FALSE)&lt;5.1^-5,0,VLOOKUP(C754,Capacity_PUBBDG!B:M,PUBBDG_MaxCapacity!B754-2016+2,FALSE)*(1+Summary!$C$10))</f>
        <v>0</v>
      </c>
    </row>
    <row r="755" spans="1:4" x14ac:dyDescent="0.25">
      <c r="A755" t="s">
        <v>2</v>
      </c>
      <c r="B755">
        <f t="shared" si="16"/>
        <v>2019</v>
      </c>
      <c r="C755" t="str">
        <f t="shared" si="17"/>
        <v>PUBBDGSBDNewSHHEP___STDELC_16</v>
      </c>
      <c r="D755">
        <f>IF(VLOOKUP(C755,Capacity_PUBBDG!B:M,PUBBDG_MaxCapacity!B755-2016+2,FALSE)&lt;5.1^-5,0,VLOOKUP(C755,Capacity_PUBBDG!B:M,PUBBDG_MaxCapacity!B755-2016+2,FALSE)*(1+Summary!$C$10))</f>
        <v>0</v>
      </c>
    </row>
    <row r="756" spans="1:4" x14ac:dyDescent="0.25">
      <c r="A756" t="s">
        <v>2</v>
      </c>
      <c r="B756">
        <f t="shared" si="16"/>
        <v>2019</v>
      </c>
      <c r="C756" t="str">
        <f t="shared" si="17"/>
        <v>PUBBDGSBDNewSHPLT___STDELC_16</v>
      </c>
      <c r="D756">
        <f>IF(VLOOKUP(C756,Capacity_PUBBDG!B:M,PUBBDG_MaxCapacity!B756-2016+2,FALSE)&lt;5.1^-5,0,VLOOKUP(C756,Capacity_PUBBDG!B:M,PUBBDG_MaxCapacity!B756-2016+2,FALSE)*(1+Summary!$C$10))</f>
        <v>0</v>
      </c>
    </row>
    <row r="757" spans="1:4" x14ac:dyDescent="0.25">
      <c r="A757" t="s">
        <v>2</v>
      </c>
      <c r="B757">
        <f t="shared" si="16"/>
        <v>2019</v>
      </c>
      <c r="C757" t="str">
        <f t="shared" si="17"/>
        <v>PUBBDGSBDNewWH______STDELC_16</v>
      </c>
      <c r="D757">
        <f>IF(VLOOKUP(C757,Capacity_PUBBDG!B:M,PUBBDG_MaxCapacity!B757-2016+2,FALSE)&lt;5.1^-5,0,VLOOKUP(C757,Capacity_PUBBDG!B:M,PUBBDG_MaxCapacity!B757-2016+2,FALSE)*(1+Summary!$C$10))</f>
        <v>0</v>
      </c>
    </row>
    <row r="758" spans="1:4" x14ac:dyDescent="0.25">
      <c r="A758" t="s">
        <v>2</v>
      </c>
      <c r="B758">
        <f t="shared" si="16"/>
        <v>2019</v>
      </c>
      <c r="C758" t="str">
        <f t="shared" si="17"/>
        <v>PUBBDGSBDOldAE______STDELC_16</v>
      </c>
      <c r="D758">
        <f>IF(VLOOKUP(C758,Capacity_PUBBDG!B:M,PUBBDG_MaxCapacity!B758-2016+2,FALSE)&lt;5.1^-5,0,VLOOKUP(C758,Capacity_PUBBDG!B:M,PUBBDG_MaxCapacity!B758-2016+2,FALSE)*(1+Summary!$C$10))</f>
        <v>0.23609234747098806</v>
      </c>
    </row>
    <row r="759" spans="1:4" x14ac:dyDescent="0.25">
      <c r="A759" t="s">
        <v>2</v>
      </c>
      <c r="B759">
        <f t="shared" si="16"/>
        <v>2019</v>
      </c>
      <c r="C759" t="str">
        <f t="shared" si="17"/>
        <v>PUBBDGSBDOldAM______STDELC_16</v>
      </c>
      <c r="D759">
        <f>IF(VLOOKUP(C759,Capacity_PUBBDG!B:M,PUBBDG_MaxCapacity!B759-2016+2,FALSE)&lt;5.1^-5,0,VLOOKUP(C759,Capacity_PUBBDG!B:M,PUBBDG_MaxCapacity!B759-2016+2,FALSE)*(1+Summary!$C$10))</f>
        <v>8.315665819077768E-2</v>
      </c>
    </row>
    <row r="760" spans="1:4" x14ac:dyDescent="0.25">
      <c r="A760" t="s">
        <v>2</v>
      </c>
      <c r="B760">
        <f t="shared" si="16"/>
        <v>2019</v>
      </c>
      <c r="C760" t="str">
        <f t="shared" si="17"/>
        <v>PUBBDGSBDOldLIFLC___STDELC_16</v>
      </c>
      <c r="D760">
        <f>IF(VLOOKUP(C760,Capacity_PUBBDG!B:M,PUBBDG_MaxCapacity!B760-2016+2,FALSE)&lt;5.1^-5,0,VLOOKUP(C760,Capacity_PUBBDG!B:M,PUBBDG_MaxCapacity!B760-2016+2,FALSE)*(1+Summary!$C$10))</f>
        <v>34.121547226079223</v>
      </c>
    </row>
    <row r="761" spans="1:4" x14ac:dyDescent="0.25">
      <c r="A761" t="s">
        <v>2</v>
      </c>
      <c r="B761">
        <f t="shared" si="16"/>
        <v>2019</v>
      </c>
      <c r="C761" t="str">
        <f t="shared" si="17"/>
        <v>PUBBDGSBDOldLIFLU___STDELC_16</v>
      </c>
      <c r="D761">
        <f>IF(VLOOKUP(C761,Capacity_PUBBDG!B:M,PUBBDG_MaxCapacity!B761-2016+2,FALSE)&lt;5.1^-5,0,VLOOKUP(C761,Capacity_PUBBDG!B:M,PUBBDG_MaxCapacity!B761-2016+2,FALSE)*(1+Summary!$C$10))</f>
        <v>127.03695488872191</v>
      </c>
    </row>
    <row r="762" spans="1:4" x14ac:dyDescent="0.25">
      <c r="A762" t="s">
        <v>2</v>
      </c>
      <c r="B762">
        <f t="shared" si="16"/>
        <v>2019</v>
      </c>
      <c r="C762" t="str">
        <f t="shared" si="17"/>
        <v>PUBBDGSBDOldLIHAL___STDELC_16</v>
      </c>
      <c r="D762">
        <f>IF(VLOOKUP(C762,Capacity_PUBBDG!B:M,PUBBDG_MaxCapacity!B762-2016+2,FALSE)&lt;5.1^-5,0,VLOOKUP(C762,Capacity_PUBBDG!B:M,PUBBDG_MaxCapacity!B762-2016+2,FALSE)*(1+Summary!$C$10))</f>
        <v>73.23722427241745</v>
      </c>
    </row>
    <row r="763" spans="1:4" x14ac:dyDescent="0.25">
      <c r="A763" t="s">
        <v>2</v>
      </c>
      <c r="B763">
        <f t="shared" si="16"/>
        <v>2019</v>
      </c>
      <c r="C763" t="str">
        <f t="shared" si="17"/>
        <v>PUBBDGSBDOldLIINC___STDELC_16</v>
      </c>
      <c r="D763">
        <f>IF(VLOOKUP(C763,Capacity_PUBBDG!B:M,PUBBDG_MaxCapacity!B763-2016+2,FALSE)&lt;5.1^-5,0,VLOOKUP(C763,Capacity_PUBBDG!B:M,PUBBDG_MaxCapacity!B763-2016+2,FALSE)*(1+Summary!$C$10))</f>
        <v>235.22260630233686</v>
      </c>
    </row>
    <row r="764" spans="1:4" x14ac:dyDescent="0.25">
      <c r="A764" t="s">
        <v>2</v>
      </c>
      <c r="B764">
        <f t="shared" si="16"/>
        <v>2019</v>
      </c>
      <c r="C764" t="str">
        <f t="shared" si="17"/>
        <v>PUBBDGSBDOldLILED___STDELC_16</v>
      </c>
      <c r="D764">
        <f>IF(VLOOKUP(C764,Capacity_PUBBDG!B:M,PUBBDG_MaxCapacity!B764-2016+2,FALSE)&lt;5.1^-5,0,VLOOKUP(C764,Capacity_PUBBDG!B:M,PUBBDG_MaxCapacity!B764-2016+2,FALSE)*(1+Summary!$C$10))</f>
        <v>0.99459594477956026</v>
      </c>
    </row>
    <row r="765" spans="1:4" x14ac:dyDescent="0.25">
      <c r="A765" t="s">
        <v>2</v>
      </c>
      <c r="B765">
        <f t="shared" si="16"/>
        <v>2019</v>
      </c>
      <c r="C765" t="str">
        <f t="shared" si="17"/>
        <v>PUBBDGSBDOldSC______STDELC_16</v>
      </c>
      <c r="D765">
        <f>IF(VLOOKUP(C765,Capacity_PUBBDG!B:M,PUBBDG_MaxCapacity!B765-2016+2,FALSE)&lt;5.1^-5,0,VLOOKUP(C765,Capacity_PUBBDG!B:M,PUBBDG_MaxCapacity!B765-2016+2,FALSE)*(1+Summary!$C$10))</f>
        <v>22.213278740532964</v>
      </c>
    </row>
    <row r="766" spans="1:4" x14ac:dyDescent="0.25">
      <c r="A766" t="s">
        <v>2</v>
      </c>
      <c r="B766">
        <f t="shared" si="16"/>
        <v>2019</v>
      </c>
      <c r="C766" t="str">
        <f t="shared" si="17"/>
        <v>PUBBDGSBDOldSHFUR___STDELC_16</v>
      </c>
      <c r="D766">
        <f>IF(VLOOKUP(C766,Capacity_PUBBDG!B:M,PUBBDG_MaxCapacity!B766-2016+2,FALSE)&lt;5.1^-5,0,VLOOKUP(C766,Capacity_PUBBDG!B:M,PUBBDG_MaxCapacity!B766-2016+2,FALSE)*(1+Summary!$C$10))</f>
        <v>1.814627796149459</v>
      </c>
    </row>
    <row r="767" spans="1:4" x14ac:dyDescent="0.25">
      <c r="A767" t="s">
        <v>2</v>
      </c>
      <c r="B767">
        <f t="shared" si="16"/>
        <v>2019</v>
      </c>
      <c r="C767" t="str">
        <f t="shared" si="17"/>
        <v>PUBBDGSBDOldSHHEP___STDELC_16</v>
      </c>
      <c r="D767">
        <f>IF(VLOOKUP(C767,Capacity_PUBBDG!B:M,PUBBDG_MaxCapacity!B767-2016+2,FALSE)&lt;5.1^-5,0,VLOOKUP(C767,Capacity_PUBBDG!B:M,PUBBDG_MaxCapacity!B767-2016+2,FALSE)*(1+Summary!$C$10))</f>
        <v>3.0964568644469638E-4</v>
      </c>
    </row>
    <row r="768" spans="1:4" x14ac:dyDescent="0.25">
      <c r="A768" t="s">
        <v>2</v>
      </c>
      <c r="B768">
        <f t="shared" si="16"/>
        <v>2019</v>
      </c>
      <c r="C768" t="str">
        <f t="shared" si="17"/>
        <v>PUBBDGSBDOldSHPLT___STDELC_16</v>
      </c>
      <c r="D768">
        <f>IF(VLOOKUP(C768,Capacity_PUBBDG!B:M,PUBBDG_MaxCapacity!B768-2016+2,FALSE)&lt;5.1^-5,0,VLOOKUP(C768,Capacity_PUBBDG!B:M,PUBBDG_MaxCapacity!B768-2016+2,FALSE)*(1+Summary!$C$10))</f>
        <v>0.27133708441626464</v>
      </c>
    </row>
    <row r="769" spans="1:4" x14ac:dyDescent="0.25">
      <c r="A769" t="s">
        <v>2</v>
      </c>
      <c r="B769">
        <f t="shared" si="16"/>
        <v>2019</v>
      </c>
      <c r="C769" t="str">
        <f t="shared" si="17"/>
        <v>PUBBDGSBDOldWH______STDELC_16</v>
      </c>
      <c r="D769">
        <f>IF(VLOOKUP(C769,Capacity_PUBBDG!B:M,PUBBDG_MaxCapacity!B769-2016+2,FALSE)&lt;5.1^-5,0,VLOOKUP(C769,Capacity_PUBBDG!B:M,PUBBDG_MaxCapacity!B769-2016+2,FALSE)*(1+Summary!$C$10))</f>
        <v>0.45118838923196347</v>
      </c>
    </row>
    <row r="770" spans="1:4" x14ac:dyDescent="0.25">
      <c r="A770" t="s">
        <v>2</v>
      </c>
      <c r="B770">
        <f t="shared" si="16"/>
        <v>2019</v>
      </c>
      <c r="C770" t="str">
        <f t="shared" si="17"/>
        <v>PUBBDGHSPNewSHFUR___STDHFO_16</v>
      </c>
      <c r="D770">
        <f>IF(VLOOKUP(C770,Capacity_PUBBDG!B:M,PUBBDG_MaxCapacity!B770-2016+2,FALSE)&lt;5.1^-5,0,VLOOKUP(C770,Capacity_PUBBDG!B:M,PUBBDG_MaxCapacity!B770-2016+2,FALSE)*(1+Summary!$C$10))</f>
        <v>0</v>
      </c>
    </row>
    <row r="771" spans="1:4" x14ac:dyDescent="0.25">
      <c r="A771" t="s">
        <v>2</v>
      </c>
      <c r="B771">
        <f t="shared" si="16"/>
        <v>2019</v>
      </c>
      <c r="C771" t="str">
        <f t="shared" si="17"/>
        <v>PUBBDGHSPNewWH______STDHFO_16</v>
      </c>
      <c r="D771">
        <f>IF(VLOOKUP(C771,Capacity_PUBBDG!B:M,PUBBDG_MaxCapacity!B771-2016+2,FALSE)&lt;5.1^-5,0,VLOOKUP(C771,Capacity_PUBBDG!B:M,PUBBDG_MaxCapacity!B771-2016+2,FALSE)*(1+Summary!$C$10))</f>
        <v>0</v>
      </c>
    </row>
    <row r="772" spans="1:4" x14ac:dyDescent="0.25">
      <c r="A772" t="s">
        <v>2</v>
      </c>
      <c r="B772">
        <f t="shared" si="16"/>
        <v>2019</v>
      </c>
      <c r="C772" t="str">
        <f t="shared" si="17"/>
        <v>PUBBDGHSPOldSHFUR___STDHFO_16</v>
      </c>
      <c r="D772">
        <f>IF(VLOOKUP(C772,Capacity_PUBBDG!B:M,PUBBDG_MaxCapacity!B772-2016+2,FALSE)&lt;5.1^-5,0,VLOOKUP(C772,Capacity_PUBBDG!B:M,PUBBDG_MaxCapacity!B772-2016+2,FALSE)*(1+Summary!$C$10))</f>
        <v>3.1437582389387271E-4</v>
      </c>
    </row>
    <row r="773" spans="1:4" x14ac:dyDescent="0.25">
      <c r="A773" t="s">
        <v>2</v>
      </c>
      <c r="B773">
        <f t="shared" si="16"/>
        <v>2019</v>
      </c>
      <c r="C773" t="str">
        <f t="shared" si="17"/>
        <v>PUBBDGHSPOldWH______STDHFO_16</v>
      </c>
      <c r="D773">
        <f>IF(VLOOKUP(C773,Capacity_PUBBDG!B:M,PUBBDG_MaxCapacity!B773-2016+2,FALSE)&lt;5.1^-5,0,VLOOKUP(C773,Capacity_PUBBDG!B:M,PUBBDG_MaxCapacity!B773-2016+2,FALSE)*(1+Summary!$C$10))</f>
        <v>0.8703038290546925</v>
      </c>
    </row>
    <row r="774" spans="1:4" x14ac:dyDescent="0.25">
      <c r="A774" t="s">
        <v>2</v>
      </c>
      <c r="B774">
        <f t="shared" si="16"/>
        <v>2019</v>
      </c>
      <c r="C774" t="str">
        <f t="shared" si="17"/>
        <v>PUBBDGMUNNewSHFUR___STDHFO_16</v>
      </c>
      <c r="D774">
        <f>IF(VLOOKUP(C774,Capacity_PUBBDG!B:M,PUBBDG_MaxCapacity!B774-2016+2,FALSE)&lt;5.1^-5,0,VLOOKUP(C774,Capacity_PUBBDG!B:M,PUBBDG_MaxCapacity!B774-2016+2,FALSE)*(1+Summary!$C$10))</f>
        <v>0</v>
      </c>
    </row>
    <row r="775" spans="1:4" x14ac:dyDescent="0.25">
      <c r="A775" t="s">
        <v>2</v>
      </c>
      <c r="B775">
        <f t="shared" si="16"/>
        <v>2019</v>
      </c>
      <c r="C775" t="str">
        <f t="shared" si="17"/>
        <v>PUBBDGMUNNewWH______STDHFO_16</v>
      </c>
      <c r="D775">
        <f>IF(VLOOKUP(C775,Capacity_PUBBDG!B:M,PUBBDG_MaxCapacity!B775-2016+2,FALSE)&lt;5.1^-5,0,VLOOKUP(C775,Capacity_PUBBDG!B:M,PUBBDG_MaxCapacity!B775-2016+2,FALSE)*(1+Summary!$C$10))</f>
        <v>0</v>
      </c>
    </row>
    <row r="776" spans="1:4" x14ac:dyDescent="0.25">
      <c r="A776" t="s">
        <v>2</v>
      </c>
      <c r="B776">
        <f t="shared" si="16"/>
        <v>2019</v>
      </c>
      <c r="C776" t="str">
        <f t="shared" si="17"/>
        <v>PUBBDGMUNOldSHFUR___STDHFO_16</v>
      </c>
      <c r="D776">
        <f>IF(VLOOKUP(C776,Capacity_PUBBDG!B:M,PUBBDG_MaxCapacity!B776-2016+2,FALSE)&lt;5.1^-5,0,VLOOKUP(C776,Capacity_PUBBDG!B:M,PUBBDG_MaxCapacity!B776-2016+2,FALSE)*(1+Summary!$C$10))</f>
        <v>3.0907295184830636E-4</v>
      </c>
    </row>
    <row r="777" spans="1:4" x14ac:dyDescent="0.25">
      <c r="A777" t="s">
        <v>2</v>
      </c>
      <c r="B777">
        <f t="shared" si="16"/>
        <v>2019</v>
      </c>
      <c r="C777" t="str">
        <f t="shared" si="17"/>
        <v>PUBBDGMUNOldWH______STDHFO_16</v>
      </c>
      <c r="D777">
        <f>IF(VLOOKUP(C777,Capacity_PUBBDG!B:M,PUBBDG_MaxCapacity!B777-2016+2,FALSE)&lt;5.1^-5,0,VLOOKUP(C777,Capacity_PUBBDG!B:M,PUBBDG_MaxCapacity!B777-2016+2,FALSE)*(1+Summary!$C$10))</f>
        <v>8.259352145557286E-2</v>
      </c>
    </row>
    <row r="778" spans="1:4" x14ac:dyDescent="0.25">
      <c r="A778" t="s">
        <v>2</v>
      </c>
      <c r="B778">
        <f t="shared" si="16"/>
        <v>2019</v>
      </c>
      <c r="C778" t="str">
        <f t="shared" si="17"/>
        <v>PUBBDGPSINewSHFUR___STDHFO_16</v>
      </c>
      <c r="D778">
        <f>IF(VLOOKUP(C778,Capacity_PUBBDG!B:M,PUBBDG_MaxCapacity!B778-2016+2,FALSE)&lt;5.1^-5,0,VLOOKUP(C778,Capacity_PUBBDG!B:M,PUBBDG_MaxCapacity!B778-2016+2,FALSE)*(1+Summary!$C$10))</f>
        <v>0</v>
      </c>
    </row>
    <row r="779" spans="1:4" x14ac:dyDescent="0.25">
      <c r="A779" t="s">
        <v>2</v>
      </c>
      <c r="B779">
        <f t="shared" si="16"/>
        <v>2019</v>
      </c>
      <c r="C779" t="str">
        <f t="shared" si="17"/>
        <v>PUBBDGPSINewWH______STDHFO_16</v>
      </c>
      <c r="D779">
        <f>IF(VLOOKUP(C779,Capacity_PUBBDG!B:M,PUBBDG_MaxCapacity!B779-2016+2,FALSE)&lt;5.1^-5,0,VLOOKUP(C779,Capacity_PUBBDG!B:M,PUBBDG_MaxCapacity!B779-2016+2,FALSE)*(1+Summary!$C$10))</f>
        <v>0</v>
      </c>
    </row>
    <row r="780" spans="1:4" x14ac:dyDescent="0.25">
      <c r="A780" t="s">
        <v>2</v>
      </c>
      <c r="B780">
        <f t="shared" si="16"/>
        <v>2019</v>
      </c>
      <c r="C780" t="str">
        <f t="shared" si="17"/>
        <v>PUBBDGPSIOldSHFUR___STDHFO_16</v>
      </c>
      <c r="D780">
        <f>IF(VLOOKUP(C780,Capacity_PUBBDG!B:M,PUBBDG_MaxCapacity!B780-2016+2,FALSE)&lt;5.1^-5,0,VLOOKUP(C780,Capacity_PUBBDG!B:M,PUBBDG_MaxCapacity!B780-2016+2,FALSE)*(1+Summary!$C$10))</f>
        <v>3.1454318244451742E-4</v>
      </c>
    </row>
    <row r="781" spans="1:4" x14ac:dyDescent="0.25">
      <c r="A781" t="s">
        <v>2</v>
      </c>
      <c r="B781">
        <f t="shared" si="16"/>
        <v>2019</v>
      </c>
      <c r="C781" t="str">
        <f t="shared" si="17"/>
        <v>PUBBDGPSIOldWH______STDHFO_16</v>
      </c>
      <c r="D781">
        <f>IF(VLOOKUP(C781,Capacity_PUBBDG!B:M,PUBBDG_MaxCapacity!B781-2016+2,FALSE)&lt;5.1^-5,0,VLOOKUP(C781,Capacity_PUBBDG!B:M,PUBBDG_MaxCapacity!B781-2016+2,FALSE)*(1+Summary!$C$10))</f>
        <v>1.2282062695301448</v>
      </c>
    </row>
    <row r="782" spans="1:4" x14ac:dyDescent="0.25">
      <c r="A782" t="s">
        <v>2</v>
      </c>
      <c r="B782">
        <f t="shared" si="16"/>
        <v>2019</v>
      </c>
      <c r="C782" t="str">
        <f t="shared" si="17"/>
        <v>PUBBDGSBDNewSHFUR___STDHFO_16</v>
      </c>
      <c r="D782">
        <f>IF(VLOOKUP(C782,Capacity_PUBBDG!B:M,PUBBDG_MaxCapacity!B782-2016+2,FALSE)&lt;5.1^-5,0,VLOOKUP(C782,Capacity_PUBBDG!B:M,PUBBDG_MaxCapacity!B782-2016+2,FALSE)*(1+Summary!$C$10))</f>
        <v>0</v>
      </c>
    </row>
    <row r="783" spans="1:4" x14ac:dyDescent="0.25">
      <c r="A783" t="s">
        <v>2</v>
      </c>
      <c r="B783">
        <f t="shared" si="16"/>
        <v>2019</v>
      </c>
      <c r="C783" t="str">
        <f t="shared" si="17"/>
        <v>PUBBDGSBDNewWH______STDHFO_16</v>
      </c>
      <c r="D783">
        <f>IF(VLOOKUP(C783,Capacity_PUBBDG!B:M,PUBBDG_MaxCapacity!B783-2016+2,FALSE)&lt;5.1^-5,0,VLOOKUP(C783,Capacity_PUBBDG!B:M,PUBBDG_MaxCapacity!B783-2016+2,FALSE)*(1+Summary!$C$10))</f>
        <v>0</v>
      </c>
    </row>
    <row r="784" spans="1:4" x14ac:dyDescent="0.25">
      <c r="A784" t="s">
        <v>2</v>
      </c>
      <c r="B784">
        <f t="shared" si="16"/>
        <v>2019</v>
      </c>
      <c r="C784" t="str">
        <f t="shared" si="17"/>
        <v>PUBBDGSBDOldSHFUR___STDHFO_16</v>
      </c>
      <c r="D784">
        <f>IF(VLOOKUP(C784,Capacity_PUBBDG!B:M,PUBBDG_MaxCapacity!B784-2016+2,FALSE)&lt;5.1^-5,0,VLOOKUP(C784,Capacity_PUBBDG!B:M,PUBBDG_MaxCapacity!B784-2016+2,FALSE)*(1+Summary!$C$10))</f>
        <v>3.0976021271402707E-4</v>
      </c>
    </row>
    <row r="785" spans="1:4" x14ac:dyDescent="0.25">
      <c r="A785" t="s">
        <v>2</v>
      </c>
      <c r="B785">
        <f t="shared" si="16"/>
        <v>2019</v>
      </c>
      <c r="C785" t="str">
        <f t="shared" si="17"/>
        <v>PUBBDGSBDOldWH______STDHFO_16</v>
      </c>
      <c r="D785">
        <f>IF(VLOOKUP(C785,Capacity_PUBBDG!B:M,PUBBDG_MaxCapacity!B785-2016+2,FALSE)&lt;5.1^-5,0,VLOOKUP(C785,Capacity_PUBBDG!B:M,PUBBDG_MaxCapacity!B785-2016+2,FALSE)*(1+Summary!$C$10))</f>
        <v>0.31777806404551084</v>
      </c>
    </row>
    <row r="786" spans="1:4" x14ac:dyDescent="0.25">
      <c r="A786" t="s">
        <v>2</v>
      </c>
      <c r="B786">
        <f t="shared" si="16"/>
        <v>2019</v>
      </c>
      <c r="C786" t="str">
        <f t="shared" si="17"/>
        <v>PUBBDGHSPNewSHFUR___STDKER_16</v>
      </c>
      <c r="D786">
        <f>IF(VLOOKUP(C786,Capacity_PUBBDG!B:M,PUBBDG_MaxCapacity!B786-2016+2,FALSE)&lt;5.1^-5,0,VLOOKUP(C786,Capacity_PUBBDG!B:M,PUBBDG_MaxCapacity!B786-2016+2,FALSE)*(1+Summary!$C$10))</f>
        <v>0</v>
      </c>
    </row>
    <row r="787" spans="1:4" x14ac:dyDescent="0.25">
      <c r="A787" t="s">
        <v>2</v>
      </c>
      <c r="B787">
        <f t="shared" ref="B787:B850" si="18">B579+1</f>
        <v>2019</v>
      </c>
      <c r="C787" t="str">
        <f t="shared" ref="C787:C850" si="19">C579</f>
        <v>PUBBDGHSPNewWH______STDKER_16</v>
      </c>
      <c r="D787">
        <f>IF(VLOOKUP(C787,Capacity_PUBBDG!B:M,PUBBDG_MaxCapacity!B787-2016+2,FALSE)&lt;5.1^-5,0,VLOOKUP(C787,Capacity_PUBBDG!B:M,PUBBDG_MaxCapacity!B787-2016+2,FALSE)*(1+Summary!$C$10))</f>
        <v>0</v>
      </c>
    </row>
    <row r="788" spans="1:4" x14ac:dyDescent="0.25">
      <c r="A788" t="s">
        <v>2</v>
      </c>
      <c r="B788">
        <f t="shared" si="18"/>
        <v>2019</v>
      </c>
      <c r="C788" t="str">
        <f t="shared" si="19"/>
        <v>PUBBDGHSPOldSHFUR___STDKER_16</v>
      </c>
      <c r="D788">
        <f>IF(VLOOKUP(C788,Capacity_PUBBDG!B:M,PUBBDG_MaxCapacity!B788-2016+2,FALSE)&lt;5.1^-5,0,VLOOKUP(C788,Capacity_PUBBDG!B:M,PUBBDG_MaxCapacity!B788-2016+2,FALSE)*(1+Summary!$C$10))</f>
        <v>3.1437772653246154E-4</v>
      </c>
    </row>
    <row r="789" spans="1:4" x14ac:dyDescent="0.25">
      <c r="A789" t="s">
        <v>2</v>
      </c>
      <c r="B789">
        <f t="shared" si="18"/>
        <v>2019</v>
      </c>
      <c r="C789" t="str">
        <f t="shared" si="19"/>
        <v>PUBBDGHSPOldWH______STDKER_16</v>
      </c>
      <c r="D789">
        <f>IF(VLOOKUP(C789,Capacity_PUBBDG!B:M,PUBBDG_MaxCapacity!B789-2016+2,FALSE)&lt;5.1^-5,0,VLOOKUP(C789,Capacity_PUBBDG!B:M,PUBBDG_MaxCapacity!B789-2016+2,FALSE)*(1+Summary!$C$10))</f>
        <v>0.870688604798183</v>
      </c>
    </row>
    <row r="790" spans="1:4" x14ac:dyDescent="0.25">
      <c r="A790" t="s">
        <v>2</v>
      </c>
      <c r="B790">
        <f t="shared" si="18"/>
        <v>2019</v>
      </c>
      <c r="C790" t="str">
        <f t="shared" si="19"/>
        <v>PUBBDGMUNNewSHFUR___STDKER_16</v>
      </c>
      <c r="D790">
        <f>IF(VLOOKUP(C790,Capacity_PUBBDG!B:M,PUBBDG_MaxCapacity!B790-2016+2,FALSE)&lt;5.1^-5,0,VLOOKUP(C790,Capacity_PUBBDG!B:M,PUBBDG_MaxCapacity!B790-2016+2,FALSE)*(1+Summary!$C$10))</f>
        <v>0</v>
      </c>
    </row>
    <row r="791" spans="1:4" x14ac:dyDescent="0.25">
      <c r="A791" t="s">
        <v>2</v>
      </c>
      <c r="B791">
        <f t="shared" si="18"/>
        <v>2019</v>
      </c>
      <c r="C791" t="str">
        <f t="shared" si="19"/>
        <v>PUBBDGMUNNewWH______STDKER_16</v>
      </c>
      <c r="D791">
        <f>IF(VLOOKUP(C791,Capacity_PUBBDG!B:M,PUBBDG_MaxCapacity!B791-2016+2,FALSE)&lt;5.1^-5,0,VLOOKUP(C791,Capacity_PUBBDG!B:M,PUBBDG_MaxCapacity!B791-2016+2,FALSE)*(1+Summary!$C$10))</f>
        <v>0</v>
      </c>
    </row>
    <row r="792" spans="1:4" x14ac:dyDescent="0.25">
      <c r="A792" t="s">
        <v>2</v>
      </c>
      <c r="B792">
        <f t="shared" si="18"/>
        <v>2019</v>
      </c>
      <c r="C792" t="str">
        <f t="shared" si="19"/>
        <v>PUBBDGMUNOldSHFUR___STDKER_16</v>
      </c>
      <c r="D792">
        <f>IF(VLOOKUP(C792,Capacity_PUBBDG!B:M,PUBBDG_MaxCapacity!B792-2016+2,FALSE)&lt;5.1^-5,0,VLOOKUP(C792,Capacity_PUBBDG!B:M,PUBBDG_MaxCapacity!B792-2016+2,FALSE)*(1+Summary!$C$10))</f>
        <v>3.0907480009524841E-4</v>
      </c>
    </row>
    <row r="793" spans="1:4" x14ac:dyDescent="0.25">
      <c r="A793" t="s">
        <v>2</v>
      </c>
      <c r="B793">
        <f t="shared" si="18"/>
        <v>2019</v>
      </c>
      <c r="C793" t="str">
        <f t="shared" si="19"/>
        <v>PUBBDGMUNOldWH______STDKER_16</v>
      </c>
      <c r="D793">
        <f>IF(VLOOKUP(C793,Capacity_PUBBDG!B:M,PUBBDG_MaxCapacity!B793-2016+2,FALSE)&lt;5.1^-5,0,VLOOKUP(C793,Capacity_PUBBDG!B:M,PUBBDG_MaxCapacity!B793-2016+2,FALSE)*(1+Summary!$C$10))</f>
        <v>8.2596869020849645E-2</v>
      </c>
    </row>
    <row r="794" spans="1:4" x14ac:dyDescent="0.25">
      <c r="A794" t="s">
        <v>2</v>
      </c>
      <c r="B794">
        <f t="shared" si="18"/>
        <v>2019</v>
      </c>
      <c r="C794" t="str">
        <f t="shared" si="19"/>
        <v>PUBBDGPSINewSHFUR___STDKER_16</v>
      </c>
      <c r="D794">
        <f>IF(VLOOKUP(C794,Capacity_PUBBDG!B:M,PUBBDG_MaxCapacity!B794-2016+2,FALSE)&lt;5.1^-5,0,VLOOKUP(C794,Capacity_PUBBDG!B:M,PUBBDG_MaxCapacity!B794-2016+2,FALSE)*(1+Summary!$C$10))</f>
        <v>0</v>
      </c>
    </row>
    <row r="795" spans="1:4" x14ac:dyDescent="0.25">
      <c r="A795" t="s">
        <v>2</v>
      </c>
      <c r="B795">
        <f t="shared" si="18"/>
        <v>2019</v>
      </c>
      <c r="C795" t="str">
        <f t="shared" si="19"/>
        <v>PUBBDGPSINewWH______STDKER_16</v>
      </c>
      <c r="D795">
        <f>IF(VLOOKUP(C795,Capacity_PUBBDG!B:M,PUBBDG_MaxCapacity!B795-2016+2,FALSE)&lt;5.1^-5,0,VLOOKUP(C795,Capacity_PUBBDG!B:M,PUBBDG_MaxCapacity!B795-2016+2,FALSE)*(1+Summary!$C$10))</f>
        <v>0</v>
      </c>
    </row>
    <row r="796" spans="1:4" x14ac:dyDescent="0.25">
      <c r="A796" t="s">
        <v>2</v>
      </c>
      <c r="B796">
        <f t="shared" si="18"/>
        <v>2019</v>
      </c>
      <c r="C796" t="str">
        <f t="shared" si="19"/>
        <v>PUBBDGPSIOldSHFUR___STDKER_16</v>
      </c>
      <c r="D796">
        <f>IF(VLOOKUP(C796,Capacity_PUBBDG!B:M,PUBBDG_MaxCapacity!B796-2016+2,FALSE)&lt;5.1^-5,0,VLOOKUP(C796,Capacity_PUBBDG!B:M,PUBBDG_MaxCapacity!B796-2016+2,FALSE)*(1+Summary!$C$10))</f>
        <v>3.1454508460357692E-4</v>
      </c>
    </row>
    <row r="797" spans="1:4" x14ac:dyDescent="0.25">
      <c r="A797" t="s">
        <v>2</v>
      </c>
      <c r="B797">
        <f t="shared" si="18"/>
        <v>2019</v>
      </c>
      <c r="C797" t="str">
        <f t="shared" si="19"/>
        <v>PUBBDGPSIOldWH______STDKER_16</v>
      </c>
      <c r="D797">
        <f>IF(VLOOKUP(C797,Capacity_PUBBDG!B:M,PUBBDG_MaxCapacity!B797-2016+2,FALSE)&lt;5.1^-5,0,VLOOKUP(C797,Capacity_PUBBDG!B:M,PUBBDG_MaxCapacity!B797-2016+2,FALSE)*(1+Summary!$C$10))</f>
        <v>1.2289010384708186</v>
      </c>
    </row>
    <row r="798" spans="1:4" x14ac:dyDescent="0.25">
      <c r="A798" t="s">
        <v>2</v>
      </c>
      <c r="B798">
        <f t="shared" si="18"/>
        <v>2019</v>
      </c>
      <c r="C798" t="str">
        <f t="shared" si="19"/>
        <v>PUBBDGSBDNewSHFUR___STDKER_16</v>
      </c>
      <c r="D798">
        <f>IF(VLOOKUP(C798,Capacity_PUBBDG!B:M,PUBBDG_MaxCapacity!B798-2016+2,FALSE)&lt;5.1^-5,0,VLOOKUP(C798,Capacity_PUBBDG!B:M,PUBBDG_MaxCapacity!B798-2016+2,FALSE)*(1+Summary!$C$10))</f>
        <v>0</v>
      </c>
    </row>
    <row r="799" spans="1:4" x14ac:dyDescent="0.25">
      <c r="A799" t="s">
        <v>2</v>
      </c>
      <c r="B799">
        <f t="shared" si="18"/>
        <v>2019</v>
      </c>
      <c r="C799" t="str">
        <f t="shared" si="19"/>
        <v>PUBBDGSBDNewWH______STDKER_16</v>
      </c>
      <c r="D799">
        <f>IF(VLOOKUP(C799,Capacity_PUBBDG!B:M,PUBBDG_MaxCapacity!B799-2016+2,FALSE)&lt;5.1^-5,0,VLOOKUP(C799,Capacity_PUBBDG!B:M,PUBBDG_MaxCapacity!B799-2016+2,FALSE)*(1+Summary!$C$10))</f>
        <v>0</v>
      </c>
    </row>
    <row r="800" spans="1:4" x14ac:dyDescent="0.25">
      <c r="A800" t="s">
        <v>2</v>
      </c>
      <c r="B800">
        <f t="shared" si="18"/>
        <v>2019</v>
      </c>
      <c r="C800" t="str">
        <f t="shared" si="19"/>
        <v>PUBBDGSBDOldSHFUR___STDKER_16</v>
      </c>
      <c r="D800">
        <f>IF(VLOOKUP(C800,Capacity_PUBBDG!B:M,PUBBDG_MaxCapacity!B800-2016+2,FALSE)&lt;5.1^-5,0,VLOOKUP(C800,Capacity_PUBBDG!B:M,PUBBDG_MaxCapacity!B800-2016+2,FALSE)*(1+Summary!$C$10))</f>
        <v>3.0976206124930515E-4</v>
      </c>
    </row>
    <row r="801" spans="1:4" x14ac:dyDescent="0.25">
      <c r="A801" t="s">
        <v>2</v>
      </c>
      <c r="B801">
        <f t="shared" si="18"/>
        <v>2019</v>
      </c>
      <c r="C801" t="str">
        <f t="shared" si="19"/>
        <v>PUBBDGSBDOldWH______STDKER_16</v>
      </c>
      <c r="D801">
        <f>IF(VLOOKUP(C801,Capacity_PUBBDG!B:M,PUBBDG_MaxCapacity!B801-2016+2,FALSE)&lt;5.1^-5,0,VLOOKUP(C801,Capacity_PUBBDG!B:M,PUBBDG_MaxCapacity!B801-2016+2,FALSE)*(1+Summary!$C$10))</f>
        <v>0.31783993083148532</v>
      </c>
    </row>
    <row r="802" spans="1:4" x14ac:dyDescent="0.25">
      <c r="A802" t="s">
        <v>2</v>
      </c>
      <c r="B802">
        <f t="shared" si="18"/>
        <v>2019</v>
      </c>
      <c r="C802" t="str">
        <f t="shared" si="19"/>
        <v>PUBBDGHSPNewSHFUR___STDLFO_16</v>
      </c>
      <c r="D802">
        <f>IF(VLOOKUP(C802,Capacity_PUBBDG!B:M,PUBBDG_MaxCapacity!B802-2016+2,FALSE)&lt;5.1^-5,0,VLOOKUP(C802,Capacity_PUBBDG!B:M,PUBBDG_MaxCapacity!B802-2016+2,FALSE)*(1+Summary!$C$10))</f>
        <v>0</v>
      </c>
    </row>
    <row r="803" spans="1:4" x14ac:dyDescent="0.25">
      <c r="A803" t="s">
        <v>2</v>
      </c>
      <c r="B803">
        <f t="shared" si="18"/>
        <v>2019</v>
      </c>
      <c r="C803" t="str">
        <f t="shared" si="19"/>
        <v>PUBBDGHSPNewWH______STDLFO_16</v>
      </c>
      <c r="D803">
        <f>IF(VLOOKUP(C803,Capacity_PUBBDG!B:M,PUBBDG_MaxCapacity!B803-2016+2,FALSE)&lt;5.1^-5,0,VLOOKUP(C803,Capacity_PUBBDG!B:M,PUBBDG_MaxCapacity!B803-2016+2,FALSE)*(1+Summary!$C$10))</f>
        <v>0</v>
      </c>
    </row>
    <row r="804" spans="1:4" x14ac:dyDescent="0.25">
      <c r="A804" t="s">
        <v>2</v>
      </c>
      <c r="B804">
        <f t="shared" si="18"/>
        <v>2019</v>
      </c>
      <c r="C804" t="str">
        <f t="shared" si="19"/>
        <v>PUBBDGHSPOldSHFUR___STDLFO_16</v>
      </c>
      <c r="D804">
        <f>IF(VLOOKUP(C804,Capacity_PUBBDG!B:M,PUBBDG_MaxCapacity!B804-2016+2,FALSE)&lt;5.1^-5,0,VLOOKUP(C804,Capacity_PUBBDG!B:M,PUBBDG_MaxCapacity!B804-2016+2,FALSE)*(1+Summary!$C$10))</f>
        <v>4.1509631409346959</v>
      </c>
    </row>
    <row r="805" spans="1:4" x14ac:dyDescent="0.25">
      <c r="A805" t="s">
        <v>2</v>
      </c>
      <c r="B805">
        <f t="shared" si="18"/>
        <v>2019</v>
      </c>
      <c r="C805" t="str">
        <f t="shared" si="19"/>
        <v>PUBBDGHSPOldWH______STDLFO_16</v>
      </c>
      <c r="D805">
        <f>IF(VLOOKUP(C805,Capacity_PUBBDG!B:M,PUBBDG_MaxCapacity!B805-2016+2,FALSE)&lt;5.1^-5,0,VLOOKUP(C805,Capacity_PUBBDG!B:M,PUBBDG_MaxCapacity!B805-2016+2,FALSE)*(1+Summary!$C$10))</f>
        <v>1.5779229328821953</v>
      </c>
    </row>
    <row r="806" spans="1:4" x14ac:dyDescent="0.25">
      <c r="A806" t="s">
        <v>2</v>
      </c>
      <c r="B806">
        <f t="shared" si="18"/>
        <v>2019</v>
      </c>
      <c r="C806" t="str">
        <f t="shared" si="19"/>
        <v>PUBBDGMUNNewSHFUR___STDLFO_16</v>
      </c>
      <c r="D806">
        <f>IF(VLOOKUP(C806,Capacity_PUBBDG!B:M,PUBBDG_MaxCapacity!B806-2016+2,FALSE)&lt;5.1^-5,0,VLOOKUP(C806,Capacity_PUBBDG!B:M,PUBBDG_MaxCapacity!B806-2016+2,FALSE)*(1+Summary!$C$10))</f>
        <v>0</v>
      </c>
    </row>
    <row r="807" spans="1:4" x14ac:dyDescent="0.25">
      <c r="A807" t="s">
        <v>2</v>
      </c>
      <c r="B807">
        <f t="shared" si="18"/>
        <v>2019</v>
      </c>
      <c r="C807" t="str">
        <f t="shared" si="19"/>
        <v>PUBBDGMUNNewWH______STDLFO_16</v>
      </c>
      <c r="D807">
        <f>IF(VLOOKUP(C807,Capacity_PUBBDG!B:M,PUBBDG_MaxCapacity!B807-2016+2,FALSE)&lt;5.1^-5,0,VLOOKUP(C807,Capacity_PUBBDG!B:M,PUBBDG_MaxCapacity!B807-2016+2,FALSE)*(1+Summary!$C$10))</f>
        <v>0</v>
      </c>
    </row>
    <row r="808" spans="1:4" x14ac:dyDescent="0.25">
      <c r="A808" t="s">
        <v>2</v>
      </c>
      <c r="B808">
        <f t="shared" si="18"/>
        <v>2019</v>
      </c>
      <c r="C808" t="str">
        <f t="shared" si="19"/>
        <v>PUBBDGMUNOldSHFUR___STDLFO_16</v>
      </c>
      <c r="D808">
        <f>IF(VLOOKUP(C808,Capacity_PUBBDG!B:M,PUBBDG_MaxCapacity!B808-2016+2,FALSE)&lt;5.1^-5,0,VLOOKUP(C808,Capacity_PUBBDG!B:M,PUBBDG_MaxCapacity!B808-2016+2,FALSE)*(1+Summary!$C$10))</f>
        <v>3.0895673232747122E-4</v>
      </c>
    </row>
    <row r="809" spans="1:4" x14ac:dyDescent="0.25">
      <c r="A809" t="s">
        <v>2</v>
      </c>
      <c r="B809">
        <f t="shared" si="18"/>
        <v>2019</v>
      </c>
      <c r="C809" t="str">
        <f t="shared" si="19"/>
        <v>PUBBDGMUNOldWH______STDLFO_16</v>
      </c>
      <c r="D809">
        <f>IF(VLOOKUP(C809,Capacity_PUBBDG!B:M,PUBBDG_MaxCapacity!B809-2016+2,FALSE)&lt;5.1^-5,0,VLOOKUP(C809,Capacity_PUBBDG!B:M,PUBBDG_MaxCapacity!B809-2016+2,FALSE)*(1+Summary!$C$10))</f>
        <v>8.2272144219244392E-2</v>
      </c>
    </row>
    <row r="810" spans="1:4" x14ac:dyDescent="0.25">
      <c r="A810" t="s">
        <v>2</v>
      </c>
      <c r="B810">
        <f t="shared" si="18"/>
        <v>2019</v>
      </c>
      <c r="C810" t="str">
        <f t="shared" si="19"/>
        <v>PUBBDGPSINewSHFUR___STDLFO_16</v>
      </c>
      <c r="D810">
        <f>IF(VLOOKUP(C810,Capacity_PUBBDG!B:M,PUBBDG_MaxCapacity!B810-2016+2,FALSE)&lt;5.1^-5,0,VLOOKUP(C810,Capacity_PUBBDG!B:M,PUBBDG_MaxCapacity!B810-2016+2,FALSE)*(1+Summary!$C$10))</f>
        <v>0</v>
      </c>
    </row>
    <row r="811" spans="1:4" x14ac:dyDescent="0.25">
      <c r="A811" t="s">
        <v>2</v>
      </c>
      <c r="B811">
        <f t="shared" si="18"/>
        <v>2019</v>
      </c>
      <c r="C811" t="str">
        <f t="shared" si="19"/>
        <v>PUBBDGPSINewWH______STDLFO_16</v>
      </c>
      <c r="D811">
        <f>IF(VLOOKUP(C811,Capacity_PUBBDG!B:M,PUBBDG_MaxCapacity!B811-2016+2,FALSE)&lt;5.1^-5,0,VLOOKUP(C811,Capacity_PUBBDG!B:M,PUBBDG_MaxCapacity!B811-2016+2,FALSE)*(1+Summary!$C$10))</f>
        <v>0</v>
      </c>
    </row>
    <row r="812" spans="1:4" x14ac:dyDescent="0.25">
      <c r="A812" t="s">
        <v>2</v>
      </c>
      <c r="B812">
        <f t="shared" si="18"/>
        <v>2019</v>
      </c>
      <c r="C812" t="str">
        <f t="shared" si="19"/>
        <v>PUBBDGPSIOldSHFUR___STDLFO_16</v>
      </c>
      <c r="D812">
        <f>IF(VLOOKUP(C812,Capacity_PUBBDG!B:M,PUBBDG_MaxCapacity!B812-2016+2,FALSE)&lt;5.1^-5,0,VLOOKUP(C812,Capacity_PUBBDG!B:M,PUBBDG_MaxCapacity!B812-2016+2,FALSE)*(1+Summary!$C$10))</f>
        <v>1.8912100311076843</v>
      </c>
    </row>
    <row r="813" spans="1:4" x14ac:dyDescent="0.25">
      <c r="A813" t="s">
        <v>2</v>
      </c>
      <c r="B813">
        <f t="shared" si="18"/>
        <v>2019</v>
      </c>
      <c r="C813" t="str">
        <f t="shared" si="19"/>
        <v>PUBBDGPSIOldWH______STDLFO_16</v>
      </c>
      <c r="D813">
        <f>IF(VLOOKUP(C813,Capacity_PUBBDG!B:M,PUBBDG_MaxCapacity!B813-2016+2,FALSE)&lt;5.1^-5,0,VLOOKUP(C813,Capacity_PUBBDG!B:M,PUBBDG_MaxCapacity!B813-2016+2,FALSE)*(1+Summary!$C$10))</f>
        <v>1.5446183056700666</v>
      </c>
    </row>
    <row r="814" spans="1:4" x14ac:dyDescent="0.25">
      <c r="A814" t="s">
        <v>2</v>
      </c>
      <c r="B814">
        <f t="shared" si="18"/>
        <v>2019</v>
      </c>
      <c r="C814" t="str">
        <f t="shared" si="19"/>
        <v>PUBBDGSBDNewSHFUR___STDLFO_16</v>
      </c>
      <c r="D814">
        <f>IF(VLOOKUP(C814,Capacity_PUBBDG!B:M,PUBBDG_MaxCapacity!B814-2016+2,FALSE)&lt;5.1^-5,0,VLOOKUP(C814,Capacity_PUBBDG!B:M,PUBBDG_MaxCapacity!B814-2016+2,FALSE)*(1+Summary!$C$10))</f>
        <v>0</v>
      </c>
    </row>
    <row r="815" spans="1:4" x14ac:dyDescent="0.25">
      <c r="A815" t="s">
        <v>2</v>
      </c>
      <c r="B815">
        <f t="shared" si="18"/>
        <v>2019</v>
      </c>
      <c r="C815" t="str">
        <f t="shared" si="19"/>
        <v>PUBBDGSBDNewWH______STDLFO_16</v>
      </c>
      <c r="D815">
        <f>IF(VLOOKUP(C815,Capacity_PUBBDG!B:M,PUBBDG_MaxCapacity!B815-2016+2,FALSE)&lt;5.1^-5,0,VLOOKUP(C815,Capacity_PUBBDG!B:M,PUBBDG_MaxCapacity!B815-2016+2,FALSE)*(1+Summary!$C$10))</f>
        <v>0</v>
      </c>
    </row>
    <row r="816" spans="1:4" x14ac:dyDescent="0.25">
      <c r="A816" t="s">
        <v>2</v>
      </c>
      <c r="B816">
        <f t="shared" si="18"/>
        <v>2019</v>
      </c>
      <c r="C816" t="str">
        <f t="shared" si="19"/>
        <v>PUBBDGSBDOldSHFUR___STDLFO_16</v>
      </c>
      <c r="D816">
        <f>IF(VLOOKUP(C816,Capacity_PUBBDG!B:M,PUBBDG_MaxCapacity!B816-2016+2,FALSE)&lt;5.1^-5,0,VLOOKUP(C816,Capacity_PUBBDG!B:M,PUBBDG_MaxCapacity!B816-2016+2,FALSE)*(1+Summary!$C$10))</f>
        <v>3.0964626268133308E-4</v>
      </c>
    </row>
    <row r="817" spans="1:4" x14ac:dyDescent="0.25">
      <c r="A817" t="s">
        <v>2</v>
      </c>
      <c r="B817">
        <f t="shared" si="18"/>
        <v>2019</v>
      </c>
      <c r="C817" t="str">
        <f t="shared" si="19"/>
        <v>PUBBDGSBDOldWH______STDLFO_16</v>
      </c>
      <c r="D817">
        <f>IF(VLOOKUP(C817,Capacity_PUBBDG!B:M,PUBBDG_MaxCapacity!B817-2016+2,FALSE)&lt;5.1^-5,0,VLOOKUP(C817,Capacity_PUBBDG!B:M,PUBBDG_MaxCapacity!B817-2016+2,FALSE)*(1+Summary!$C$10))</f>
        <v>0.3106330730682535</v>
      </c>
    </row>
    <row r="818" spans="1:4" x14ac:dyDescent="0.25">
      <c r="A818" t="s">
        <v>2</v>
      </c>
      <c r="B818">
        <f t="shared" si="18"/>
        <v>2019</v>
      </c>
      <c r="C818" t="str">
        <f t="shared" si="19"/>
        <v>PUBBDGHSPNewAE______STDPRO_16</v>
      </c>
      <c r="D818">
        <f>IF(VLOOKUP(C818,Capacity_PUBBDG!B:M,PUBBDG_MaxCapacity!B818-2016+2,FALSE)&lt;5.1^-5,0,VLOOKUP(C818,Capacity_PUBBDG!B:M,PUBBDG_MaxCapacity!B818-2016+2,FALSE)*(1+Summary!$C$10))</f>
        <v>0</v>
      </c>
    </row>
    <row r="819" spans="1:4" x14ac:dyDescent="0.25">
      <c r="A819" t="s">
        <v>2</v>
      </c>
      <c r="B819">
        <f t="shared" si="18"/>
        <v>2019</v>
      </c>
      <c r="C819" t="str">
        <f t="shared" si="19"/>
        <v>PUBBDGHSPNewSHFUR___STDPRO_16</v>
      </c>
      <c r="D819">
        <f>IF(VLOOKUP(C819,Capacity_PUBBDG!B:M,PUBBDG_MaxCapacity!B819-2016+2,FALSE)&lt;5.1^-5,0,VLOOKUP(C819,Capacity_PUBBDG!B:M,PUBBDG_MaxCapacity!B819-2016+2,FALSE)*(1+Summary!$C$10))</f>
        <v>0</v>
      </c>
    </row>
    <row r="820" spans="1:4" x14ac:dyDescent="0.25">
      <c r="A820" t="s">
        <v>2</v>
      </c>
      <c r="B820">
        <f t="shared" si="18"/>
        <v>2019</v>
      </c>
      <c r="C820" t="str">
        <f t="shared" si="19"/>
        <v>PUBBDGHSPOldAE______STDPRO_16</v>
      </c>
      <c r="D820">
        <f>IF(VLOOKUP(C820,Capacity_PUBBDG!B:M,PUBBDG_MaxCapacity!B820-2016+2,FALSE)&lt;5.1^-5,0,VLOOKUP(C820,Capacity_PUBBDG!B:M,PUBBDG_MaxCapacity!B820-2016+2,FALSE)*(1+Summary!$C$10))</f>
        <v>3.245579716592439E-4</v>
      </c>
    </row>
    <row r="821" spans="1:4" x14ac:dyDescent="0.25">
      <c r="A821" t="s">
        <v>2</v>
      </c>
      <c r="B821">
        <f t="shared" si="18"/>
        <v>2019</v>
      </c>
      <c r="C821" t="str">
        <f t="shared" si="19"/>
        <v>PUBBDGHSPOldSHFUR___STDPRO_16</v>
      </c>
      <c r="D821">
        <f>IF(VLOOKUP(C821,Capacity_PUBBDG!B:M,PUBBDG_MaxCapacity!B821-2016+2,FALSE)&lt;5.1^-5,0,VLOOKUP(C821,Capacity_PUBBDG!B:M,PUBBDG_MaxCapacity!B821-2016+2,FALSE)*(1+Summary!$C$10))</f>
        <v>3.1572144217997214E-4</v>
      </c>
    </row>
    <row r="822" spans="1:4" x14ac:dyDescent="0.25">
      <c r="A822" t="s">
        <v>2</v>
      </c>
      <c r="B822">
        <f t="shared" si="18"/>
        <v>2019</v>
      </c>
      <c r="C822" t="str">
        <f t="shared" si="19"/>
        <v>PUBBDGMUNNewAE______STDPRO_16</v>
      </c>
      <c r="D822">
        <f>IF(VLOOKUP(C822,Capacity_PUBBDG!B:M,PUBBDG_MaxCapacity!B822-2016+2,FALSE)&lt;5.1^-5,0,VLOOKUP(C822,Capacity_PUBBDG!B:M,PUBBDG_MaxCapacity!B822-2016+2,FALSE)*(1+Summary!$C$10))</f>
        <v>0</v>
      </c>
    </row>
    <row r="823" spans="1:4" x14ac:dyDescent="0.25">
      <c r="A823" t="s">
        <v>2</v>
      </c>
      <c r="B823">
        <f t="shared" si="18"/>
        <v>2019</v>
      </c>
      <c r="C823" t="str">
        <f t="shared" si="19"/>
        <v>PUBBDGMUNNewSHFUR___STDPRO_16</v>
      </c>
      <c r="D823">
        <f>IF(VLOOKUP(C823,Capacity_PUBBDG!B:M,PUBBDG_MaxCapacity!B823-2016+2,FALSE)&lt;5.1^-5,0,VLOOKUP(C823,Capacity_PUBBDG!B:M,PUBBDG_MaxCapacity!B823-2016+2,FALSE)*(1+Summary!$C$10))</f>
        <v>0</v>
      </c>
    </row>
    <row r="824" spans="1:4" x14ac:dyDescent="0.25">
      <c r="A824" t="s">
        <v>2</v>
      </c>
      <c r="B824">
        <f t="shared" si="18"/>
        <v>2019</v>
      </c>
      <c r="C824" t="str">
        <f t="shared" si="19"/>
        <v>PUBBDGMUNOldAE______STDPRO_16</v>
      </c>
      <c r="D824">
        <f>IF(VLOOKUP(C824,Capacity_PUBBDG!B:M,PUBBDG_MaxCapacity!B824-2016+2,FALSE)&lt;5.1^-5,0,VLOOKUP(C824,Capacity_PUBBDG!B:M,PUBBDG_MaxCapacity!B824-2016+2,FALSE)*(1+Summary!$C$10))</f>
        <v>3.1558335685714619E-4</v>
      </c>
    </row>
    <row r="825" spans="1:4" x14ac:dyDescent="0.25">
      <c r="A825" t="s">
        <v>2</v>
      </c>
      <c r="B825">
        <f t="shared" si="18"/>
        <v>2019</v>
      </c>
      <c r="C825" t="str">
        <f t="shared" si="19"/>
        <v>PUBBDGMUNOldSHFUR___STDPRO_16</v>
      </c>
      <c r="D825">
        <f>IF(VLOOKUP(C825,Capacity_PUBBDG!B:M,PUBBDG_MaxCapacity!B825-2016+2,FALSE)&lt;5.1^-5,0,VLOOKUP(C825,Capacity_PUBBDG!B:M,PUBBDG_MaxCapacity!B825-2016+2,FALSE)*(1+Summary!$C$10))</f>
        <v>3.1032515019663288E-4</v>
      </c>
    </row>
    <row r="826" spans="1:4" x14ac:dyDescent="0.25">
      <c r="A826" t="s">
        <v>2</v>
      </c>
      <c r="B826">
        <f t="shared" si="18"/>
        <v>2019</v>
      </c>
      <c r="C826" t="str">
        <f t="shared" si="19"/>
        <v>PUBBDGPSINewAE______STDPRO_16</v>
      </c>
      <c r="D826">
        <f>IF(VLOOKUP(C826,Capacity_PUBBDG!B:M,PUBBDG_MaxCapacity!B826-2016+2,FALSE)&lt;5.1^-5,0,VLOOKUP(C826,Capacity_PUBBDG!B:M,PUBBDG_MaxCapacity!B826-2016+2,FALSE)*(1+Summary!$C$10))</f>
        <v>0</v>
      </c>
    </row>
    <row r="827" spans="1:4" x14ac:dyDescent="0.25">
      <c r="A827" t="s">
        <v>2</v>
      </c>
      <c r="B827">
        <f t="shared" si="18"/>
        <v>2019</v>
      </c>
      <c r="C827" t="str">
        <f t="shared" si="19"/>
        <v>PUBBDGPSINewSHFUR___STDPRO_16</v>
      </c>
      <c r="D827">
        <f>IF(VLOOKUP(C827,Capacity_PUBBDG!B:M,PUBBDG_MaxCapacity!B827-2016+2,FALSE)&lt;5.1^-5,0,VLOOKUP(C827,Capacity_PUBBDG!B:M,PUBBDG_MaxCapacity!B827-2016+2,FALSE)*(1+Summary!$C$10))</f>
        <v>0</v>
      </c>
    </row>
    <row r="828" spans="1:4" x14ac:dyDescent="0.25">
      <c r="A828" t="s">
        <v>2</v>
      </c>
      <c r="B828">
        <f t="shared" si="18"/>
        <v>2019</v>
      </c>
      <c r="C828" t="str">
        <f t="shared" si="19"/>
        <v>PUBBDGPSIOldAE______STDPRO_16</v>
      </c>
      <c r="D828">
        <f>IF(VLOOKUP(C828,Capacity_PUBBDG!B:M,PUBBDG_MaxCapacity!B828-2016+2,FALSE)&lt;5.1^-5,0,VLOOKUP(C828,Capacity_PUBBDG!B:M,PUBBDG_MaxCapacity!B828-2016+2,FALSE)*(1+Summary!$C$10))</f>
        <v>3.1557142059518564E-4</v>
      </c>
    </row>
    <row r="829" spans="1:4" x14ac:dyDescent="0.25">
      <c r="A829" t="s">
        <v>2</v>
      </c>
      <c r="B829">
        <f t="shared" si="18"/>
        <v>2019</v>
      </c>
      <c r="C829" t="str">
        <f t="shared" si="19"/>
        <v>PUBBDGPSIOldSHFUR___STDPRO_16</v>
      </c>
      <c r="D829">
        <f>IF(VLOOKUP(C829,Capacity_PUBBDG!B:M,PUBBDG_MaxCapacity!B829-2016+2,FALSE)&lt;5.1^-5,0,VLOOKUP(C829,Capacity_PUBBDG!B:M,PUBBDG_MaxCapacity!B829-2016+2,FALSE)*(1+Summary!$C$10))</f>
        <v>3.1589356358620156E-4</v>
      </c>
    </row>
    <row r="830" spans="1:4" x14ac:dyDescent="0.25">
      <c r="A830" t="s">
        <v>2</v>
      </c>
      <c r="B830">
        <f t="shared" si="18"/>
        <v>2019</v>
      </c>
      <c r="C830" t="str">
        <f t="shared" si="19"/>
        <v>PUBBDGSBDNewAE______STDPRO_16</v>
      </c>
      <c r="D830">
        <f>IF(VLOOKUP(C830,Capacity_PUBBDG!B:M,PUBBDG_MaxCapacity!B830-2016+2,FALSE)&lt;5.1^-5,0,VLOOKUP(C830,Capacity_PUBBDG!B:M,PUBBDG_MaxCapacity!B830-2016+2,FALSE)*(1+Summary!$C$10))</f>
        <v>0</v>
      </c>
    </row>
    <row r="831" spans="1:4" x14ac:dyDescent="0.25">
      <c r="A831" t="s">
        <v>2</v>
      </c>
      <c r="B831">
        <f t="shared" si="18"/>
        <v>2019</v>
      </c>
      <c r="C831" t="str">
        <f t="shared" si="19"/>
        <v>PUBBDGSBDNewSHFUR___STDPRO_16</v>
      </c>
      <c r="D831">
        <f>IF(VLOOKUP(C831,Capacity_PUBBDG!B:M,PUBBDG_MaxCapacity!B831-2016+2,FALSE)&lt;5.1^-5,0,VLOOKUP(C831,Capacity_PUBBDG!B:M,PUBBDG_MaxCapacity!B831-2016+2,FALSE)*(1+Summary!$C$10))</f>
        <v>0</v>
      </c>
    </row>
    <row r="832" spans="1:4" x14ac:dyDescent="0.25">
      <c r="A832" t="s">
        <v>2</v>
      </c>
      <c r="B832">
        <f t="shared" si="18"/>
        <v>2019</v>
      </c>
      <c r="C832" t="str">
        <f t="shared" si="19"/>
        <v>PUBBDGSBDOldAE______STDPRO_16</v>
      </c>
      <c r="D832">
        <f>IF(VLOOKUP(C832,Capacity_PUBBDG!B:M,PUBBDG_MaxCapacity!B832-2016+2,FALSE)&lt;5.1^-5,0,VLOOKUP(C832,Capacity_PUBBDG!B:M,PUBBDG_MaxCapacity!B832-2016+2,FALSE)*(1+Summary!$C$10))</f>
        <v>3.2555436283163711E-4</v>
      </c>
    </row>
    <row r="833" spans="1:4" x14ac:dyDescent="0.25">
      <c r="A833" t="s">
        <v>2</v>
      </c>
      <c r="B833">
        <f t="shared" si="18"/>
        <v>2019</v>
      </c>
      <c r="C833" t="str">
        <f t="shared" si="19"/>
        <v>PUBBDGSBDOldSHFUR___STDPRO_16</v>
      </c>
      <c r="D833">
        <f>IF(VLOOKUP(C833,Capacity_PUBBDG!B:M,PUBBDG_MaxCapacity!B833-2016+2,FALSE)&lt;5.1^-5,0,VLOOKUP(C833,Capacity_PUBBDG!B:M,PUBBDG_MaxCapacity!B833-2016+2,FALSE)*(1+Summary!$C$10))</f>
        <v>3.1102992639688465E-4</v>
      </c>
    </row>
    <row r="834" spans="1:4" x14ac:dyDescent="0.25">
      <c r="A834" t="s">
        <v>2</v>
      </c>
      <c r="B834">
        <f t="shared" si="18"/>
        <v>2020</v>
      </c>
      <c r="C834" t="str">
        <f t="shared" si="19"/>
        <v>PUBBDGHSPNewAE______STDNGA_16</v>
      </c>
      <c r="D834">
        <f>IF(VLOOKUP(C834,Capacity_PUBBDG!B:M,PUBBDG_MaxCapacity!B834-2016+2,FALSE)&lt;5.1^-5,0,VLOOKUP(C834,Capacity_PUBBDG!B:M,PUBBDG_MaxCapacity!B834-2016+2,FALSE)*(1+Summary!$C$10))</f>
        <v>0</v>
      </c>
    </row>
    <row r="835" spans="1:4" x14ac:dyDescent="0.25">
      <c r="A835" t="s">
        <v>2</v>
      </c>
      <c r="B835">
        <f t="shared" si="18"/>
        <v>2020</v>
      </c>
      <c r="C835" t="str">
        <f t="shared" si="19"/>
        <v>PUBBDGHSPNewSC______STDNGA_16</v>
      </c>
      <c r="D835">
        <f>IF(VLOOKUP(C835,Capacity_PUBBDG!B:M,PUBBDG_MaxCapacity!B835-2016+2,FALSE)&lt;5.1^-5,0,VLOOKUP(C835,Capacity_PUBBDG!B:M,PUBBDG_MaxCapacity!B835-2016+2,FALSE)*(1+Summary!$C$10))</f>
        <v>0</v>
      </c>
    </row>
    <row r="836" spans="1:4" x14ac:dyDescent="0.25">
      <c r="A836" t="s">
        <v>2</v>
      </c>
      <c r="B836">
        <f t="shared" si="18"/>
        <v>2020</v>
      </c>
      <c r="C836" t="str">
        <f t="shared" si="19"/>
        <v>PUBBDGHSPNewSHFUR___HIGNGA_16</v>
      </c>
      <c r="D836">
        <f>IF(VLOOKUP(C836,Capacity_PUBBDG!B:M,PUBBDG_MaxCapacity!B836-2016+2,FALSE)&lt;5.1^-5,0,VLOOKUP(C836,Capacity_PUBBDG!B:M,PUBBDG_MaxCapacity!B836-2016+2,FALSE)*(1+Summary!$C$10))</f>
        <v>0</v>
      </c>
    </row>
    <row r="837" spans="1:4" x14ac:dyDescent="0.25">
      <c r="A837" t="s">
        <v>2</v>
      </c>
      <c r="B837">
        <f t="shared" si="18"/>
        <v>2020</v>
      </c>
      <c r="C837" t="str">
        <f t="shared" si="19"/>
        <v>PUBBDGHSPNewSHFUR___STDNGA_16</v>
      </c>
      <c r="D837">
        <f>IF(VLOOKUP(C837,Capacity_PUBBDG!B:M,PUBBDG_MaxCapacity!B837-2016+2,FALSE)&lt;5.1^-5,0,VLOOKUP(C837,Capacity_PUBBDG!B:M,PUBBDG_MaxCapacity!B837-2016+2,FALSE)*(1+Summary!$C$10))</f>
        <v>0</v>
      </c>
    </row>
    <row r="838" spans="1:4" x14ac:dyDescent="0.25">
      <c r="A838" t="s">
        <v>2</v>
      </c>
      <c r="B838">
        <f t="shared" si="18"/>
        <v>2020</v>
      </c>
      <c r="C838" t="str">
        <f t="shared" si="19"/>
        <v>PUBBDGHSPNewWH______STDNGA_16</v>
      </c>
      <c r="D838">
        <f>IF(VLOOKUP(C838,Capacity_PUBBDG!B:M,PUBBDG_MaxCapacity!B838-2016+2,FALSE)&lt;5.1^-5,0,VLOOKUP(C838,Capacity_PUBBDG!B:M,PUBBDG_MaxCapacity!B838-2016+2,FALSE)*(1+Summary!$C$10))</f>
        <v>0</v>
      </c>
    </row>
    <row r="839" spans="1:4" x14ac:dyDescent="0.25">
      <c r="A839" t="s">
        <v>2</v>
      </c>
      <c r="B839">
        <f t="shared" si="18"/>
        <v>2020</v>
      </c>
      <c r="C839" t="str">
        <f t="shared" si="19"/>
        <v>PUBBDGHSPOldAE______STDNGA_16</v>
      </c>
      <c r="D839">
        <f>IF(VLOOKUP(C839,Capacity_PUBBDG!B:M,PUBBDG_MaxCapacity!B839-2016+2,FALSE)&lt;5.1^-5,0,VLOOKUP(C839,Capacity_PUBBDG!B:M,PUBBDG_MaxCapacity!B839-2016+2,FALSE)*(1+Summary!$C$10))</f>
        <v>0.69761039444885553</v>
      </c>
    </row>
    <row r="840" spans="1:4" x14ac:dyDescent="0.25">
      <c r="A840" t="s">
        <v>2</v>
      </c>
      <c r="B840">
        <f t="shared" si="18"/>
        <v>2020</v>
      </c>
      <c r="C840" t="str">
        <f t="shared" si="19"/>
        <v>PUBBDGHSPOldSC______STDNGA_16</v>
      </c>
      <c r="D840">
        <f>IF(VLOOKUP(C840,Capacity_PUBBDG!B:M,PUBBDG_MaxCapacity!B840-2016+2,FALSE)&lt;5.1^-5,0,VLOOKUP(C840,Capacity_PUBBDG!B:M,PUBBDG_MaxCapacity!B840-2016+2,FALSE)*(1+Summary!$C$10))</f>
        <v>1.6839574152084855</v>
      </c>
    </row>
    <row r="841" spans="1:4" x14ac:dyDescent="0.25">
      <c r="A841" t="s">
        <v>2</v>
      </c>
      <c r="B841">
        <f t="shared" si="18"/>
        <v>2020</v>
      </c>
      <c r="C841" t="str">
        <f t="shared" si="19"/>
        <v>PUBBDGHSPOldSHFUR___HIGNGA_16</v>
      </c>
      <c r="D841">
        <f>IF(VLOOKUP(C841,Capacity_PUBBDG!B:M,PUBBDG_MaxCapacity!B841-2016+2,FALSE)&lt;5.1^-5,0,VLOOKUP(C841,Capacity_PUBBDG!B:M,PUBBDG_MaxCapacity!B841-2016+2,FALSE)*(1+Summary!$C$10))</f>
        <v>7.6588058533662491E-4</v>
      </c>
    </row>
    <row r="842" spans="1:4" x14ac:dyDescent="0.25">
      <c r="A842" t="s">
        <v>2</v>
      </c>
      <c r="B842">
        <f t="shared" si="18"/>
        <v>2020</v>
      </c>
      <c r="C842" t="str">
        <f t="shared" si="19"/>
        <v>PUBBDGHSPOldSHFUR___STDNGA_16</v>
      </c>
      <c r="D842">
        <f>IF(VLOOKUP(C842,Capacity_PUBBDG!B:M,PUBBDG_MaxCapacity!B842-2016+2,FALSE)&lt;5.1^-5,0,VLOOKUP(C842,Capacity_PUBBDG!B:M,PUBBDG_MaxCapacity!B842-2016+2,FALSE)*(1+Summary!$C$10))</f>
        <v>23.965295261559902</v>
      </c>
    </row>
    <row r="843" spans="1:4" x14ac:dyDescent="0.25">
      <c r="A843" t="s">
        <v>2</v>
      </c>
      <c r="B843">
        <f t="shared" si="18"/>
        <v>2020</v>
      </c>
      <c r="C843" t="str">
        <f t="shared" si="19"/>
        <v>PUBBDGHSPOldWH______STDNGA_16</v>
      </c>
      <c r="D843">
        <f>IF(VLOOKUP(C843,Capacity_PUBBDG!B:M,PUBBDG_MaxCapacity!B843-2016+2,FALSE)&lt;5.1^-5,0,VLOOKUP(C843,Capacity_PUBBDG!B:M,PUBBDG_MaxCapacity!B843-2016+2,FALSE)*(1+Summary!$C$10))</f>
        <v>3.8755964967301972</v>
      </c>
    </row>
    <row r="844" spans="1:4" x14ac:dyDescent="0.25">
      <c r="A844" t="s">
        <v>2</v>
      </c>
      <c r="B844">
        <f t="shared" si="18"/>
        <v>2020</v>
      </c>
      <c r="C844" t="str">
        <f t="shared" si="19"/>
        <v>PUBBDGMUNNewAE______STDNGA_16</v>
      </c>
      <c r="D844">
        <f>IF(VLOOKUP(C844,Capacity_PUBBDG!B:M,PUBBDG_MaxCapacity!B844-2016+2,FALSE)&lt;5.1^-5,0,VLOOKUP(C844,Capacity_PUBBDG!B:M,PUBBDG_MaxCapacity!B844-2016+2,FALSE)*(1+Summary!$C$10))</f>
        <v>0</v>
      </c>
    </row>
    <row r="845" spans="1:4" x14ac:dyDescent="0.25">
      <c r="A845" t="s">
        <v>2</v>
      </c>
      <c r="B845">
        <f t="shared" si="18"/>
        <v>2020</v>
      </c>
      <c r="C845" t="str">
        <f t="shared" si="19"/>
        <v>PUBBDGMUNNewSC______STDNGA_16</v>
      </c>
      <c r="D845">
        <f>IF(VLOOKUP(C845,Capacity_PUBBDG!B:M,PUBBDG_MaxCapacity!B845-2016+2,FALSE)&lt;5.1^-5,0,VLOOKUP(C845,Capacity_PUBBDG!B:M,PUBBDG_MaxCapacity!B845-2016+2,FALSE)*(1+Summary!$C$10))</f>
        <v>0</v>
      </c>
    </row>
    <row r="846" spans="1:4" x14ac:dyDescent="0.25">
      <c r="A846" t="s">
        <v>2</v>
      </c>
      <c r="B846">
        <f t="shared" si="18"/>
        <v>2020</v>
      </c>
      <c r="C846" t="str">
        <f t="shared" si="19"/>
        <v>PUBBDGMUNNewSHFUR___HIGNGA_16</v>
      </c>
      <c r="D846">
        <f>IF(VLOOKUP(C846,Capacity_PUBBDG!B:M,PUBBDG_MaxCapacity!B846-2016+2,FALSE)&lt;5.1^-5,0,VLOOKUP(C846,Capacity_PUBBDG!B:M,PUBBDG_MaxCapacity!B846-2016+2,FALSE)*(1+Summary!$C$10))</f>
        <v>0</v>
      </c>
    </row>
    <row r="847" spans="1:4" x14ac:dyDescent="0.25">
      <c r="A847" t="s">
        <v>2</v>
      </c>
      <c r="B847">
        <f t="shared" si="18"/>
        <v>2020</v>
      </c>
      <c r="C847" t="str">
        <f t="shared" si="19"/>
        <v>PUBBDGMUNNewSHFUR___STDNGA_16</v>
      </c>
      <c r="D847">
        <f>IF(VLOOKUP(C847,Capacity_PUBBDG!B:M,PUBBDG_MaxCapacity!B847-2016+2,FALSE)&lt;5.1^-5,0,VLOOKUP(C847,Capacity_PUBBDG!B:M,PUBBDG_MaxCapacity!B847-2016+2,FALSE)*(1+Summary!$C$10))</f>
        <v>0</v>
      </c>
    </row>
    <row r="848" spans="1:4" x14ac:dyDescent="0.25">
      <c r="A848" t="s">
        <v>2</v>
      </c>
      <c r="B848">
        <f t="shared" si="18"/>
        <v>2020</v>
      </c>
      <c r="C848" t="str">
        <f t="shared" si="19"/>
        <v>PUBBDGMUNNewWH______STDNGA_16</v>
      </c>
      <c r="D848">
        <f>IF(VLOOKUP(C848,Capacity_PUBBDG!B:M,PUBBDG_MaxCapacity!B848-2016+2,FALSE)&lt;5.1^-5,0,VLOOKUP(C848,Capacity_PUBBDG!B:M,PUBBDG_MaxCapacity!B848-2016+2,FALSE)*(1+Summary!$C$10))</f>
        <v>0</v>
      </c>
    </row>
    <row r="849" spans="1:4" x14ac:dyDescent="0.25">
      <c r="A849" t="s">
        <v>2</v>
      </c>
      <c r="B849">
        <f t="shared" si="18"/>
        <v>2020</v>
      </c>
      <c r="C849" t="str">
        <f t="shared" si="19"/>
        <v>PUBBDGMUNOldAE______STDNGA_16</v>
      </c>
      <c r="D849">
        <f>IF(VLOOKUP(C849,Capacity_PUBBDG!B:M,PUBBDG_MaxCapacity!B849-2016+2,FALSE)&lt;5.1^-5,0,VLOOKUP(C849,Capacity_PUBBDG!B:M,PUBBDG_MaxCapacity!B849-2016+2,FALSE)*(1+Summary!$C$10))</f>
        <v>0.10750068674595255</v>
      </c>
    </row>
    <row r="850" spans="1:4" x14ac:dyDescent="0.25">
      <c r="A850" t="s">
        <v>2</v>
      </c>
      <c r="B850">
        <f t="shared" si="18"/>
        <v>2020</v>
      </c>
      <c r="C850" t="str">
        <f t="shared" si="19"/>
        <v>PUBBDGMUNOldSC______STDNGA_16</v>
      </c>
      <c r="D850">
        <f>IF(VLOOKUP(C850,Capacity_PUBBDG!B:M,PUBBDG_MaxCapacity!B850-2016+2,FALSE)&lt;5.1^-5,0,VLOOKUP(C850,Capacity_PUBBDG!B:M,PUBBDG_MaxCapacity!B850-2016+2,FALSE)*(1+Summary!$C$10))</f>
        <v>1.6311266861553551</v>
      </c>
    </row>
    <row r="851" spans="1:4" x14ac:dyDescent="0.25">
      <c r="A851" t="s">
        <v>2</v>
      </c>
      <c r="B851">
        <f t="shared" ref="B851:B914" si="20">B643+1</f>
        <v>2020</v>
      </c>
      <c r="C851" t="str">
        <f t="shared" ref="C851:C914" si="21">C643</f>
        <v>PUBBDGMUNOldSHFUR___HIGNGA_16</v>
      </c>
      <c r="D851">
        <f>IF(VLOOKUP(C851,Capacity_PUBBDG!B:M,PUBBDG_MaxCapacity!B851-2016+2,FALSE)&lt;5.1^-5,0,VLOOKUP(C851,Capacity_PUBBDG!B:M,PUBBDG_MaxCapacity!B851-2016+2,FALSE)*(1+Summary!$C$10))</f>
        <v>7.4892474584406889E-4</v>
      </c>
    </row>
    <row r="852" spans="1:4" x14ac:dyDescent="0.25">
      <c r="A852" t="s">
        <v>2</v>
      </c>
      <c r="B852">
        <f t="shared" si="20"/>
        <v>2020</v>
      </c>
      <c r="C852" t="str">
        <f t="shared" si="21"/>
        <v>PUBBDGMUNOldSHFUR___STDNGA_16</v>
      </c>
      <c r="D852">
        <f>IF(VLOOKUP(C852,Capacity_PUBBDG!B:M,PUBBDG_MaxCapacity!B852-2016+2,FALSE)&lt;5.1^-5,0,VLOOKUP(C852,Capacity_PUBBDG!B:M,PUBBDG_MaxCapacity!B852-2016+2,FALSE)*(1+Summary!$C$10))</f>
        <v>29.978566753249734</v>
      </c>
    </row>
    <row r="853" spans="1:4" x14ac:dyDescent="0.25">
      <c r="A853" t="s">
        <v>2</v>
      </c>
      <c r="B853">
        <f t="shared" si="20"/>
        <v>2020</v>
      </c>
      <c r="C853" t="str">
        <f t="shared" si="21"/>
        <v>PUBBDGMUNOldWH______STDNGA_16</v>
      </c>
      <c r="D853">
        <f>IF(VLOOKUP(C853,Capacity_PUBBDG!B:M,PUBBDG_MaxCapacity!B853-2016+2,FALSE)&lt;5.1^-5,0,VLOOKUP(C853,Capacity_PUBBDG!B:M,PUBBDG_MaxCapacity!B853-2016+2,FALSE)*(1+Summary!$C$10))</f>
        <v>2.5404308951071157</v>
      </c>
    </row>
    <row r="854" spans="1:4" x14ac:dyDescent="0.25">
      <c r="A854" t="s">
        <v>2</v>
      </c>
      <c r="B854">
        <f t="shared" si="20"/>
        <v>2020</v>
      </c>
      <c r="C854" t="str">
        <f t="shared" si="21"/>
        <v>PUBBDGPSINewAE______STDNGA_16</v>
      </c>
      <c r="D854">
        <f>IF(VLOOKUP(C854,Capacity_PUBBDG!B:M,PUBBDG_MaxCapacity!B854-2016+2,FALSE)&lt;5.1^-5,0,VLOOKUP(C854,Capacity_PUBBDG!B:M,PUBBDG_MaxCapacity!B854-2016+2,FALSE)*(1+Summary!$C$10))</f>
        <v>0</v>
      </c>
    </row>
    <row r="855" spans="1:4" x14ac:dyDescent="0.25">
      <c r="A855" t="s">
        <v>2</v>
      </c>
      <c r="B855">
        <f t="shared" si="20"/>
        <v>2020</v>
      </c>
      <c r="C855" t="str">
        <f t="shared" si="21"/>
        <v>PUBBDGPSINewSC______STDNGA_16</v>
      </c>
      <c r="D855">
        <f>IF(VLOOKUP(C855,Capacity_PUBBDG!B:M,PUBBDG_MaxCapacity!B855-2016+2,FALSE)&lt;5.1^-5,0,VLOOKUP(C855,Capacity_PUBBDG!B:M,PUBBDG_MaxCapacity!B855-2016+2,FALSE)*(1+Summary!$C$10))</f>
        <v>0</v>
      </c>
    </row>
    <row r="856" spans="1:4" x14ac:dyDescent="0.25">
      <c r="A856" t="s">
        <v>2</v>
      </c>
      <c r="B856">
        <f t="shared" si="20"/>
        <v>2020</v>
      </c>
      <c r="C856" t="str">
        <f t="shared" si="21"/>
        <v>PUBBDGPSINewSHFUR___HIGNGA_16</v>
      </c>
      <c r="D856">
        <f>IF(VLOOKUP(C856,Capacity_PUBBDG!B:M,PUBBDG_MaxCapacity!B856-2016+2,FALSE)&lt;5.1^-5,0,VLOOKUP(C856,Capacity_PUBBDG!B:M,PUBBDG_MaxCapacity!B856-2016+2,FALSE)*(1+Summary!$C$10))</f>
        <v>0</v>
      </c>
    </row>
    <row r="857" spans="1:4" x14ac:dyDescent="0.25">
      <c r="A857" t="s">
        <v>2</v>
      </c>
      <c r="B857">
        <f t="shared" si="20"/>
        <v>2020</v>
      </c>
      <c r="C857" t="str">
        <f t="shared" si="21"/>
        <v>PUBBDGPSINewSHFUR___STDNGA_16</v>
      </c>
      <c r="D857">
        <f>IF(VLOOKUP(C857,Capacity_PUBBDG!B:M,PUBBDG_MaxCapacity!B857-2016+2,FALSE)&lt;5.1^-5,0,VLOOKUP(C857,Capacity_PUBBDG!B:M,PUBBDG_MaxCapacity!B857-2016+2,FALSE)*(1+Summary!$C$10))</f>
        <v>0</v>
      </c>
    </row>
    <row r="858" spans="1:4" x14ac:dyDescent="0.25">
      <c r="A858" t="s">
        <v>2</v>
      </c>
      <c r="B858">
        <f t="shared" si="20"/>
        <v>2020</v>
      </c>
      <c r="C858" t="str">
        <f t="shared" si="21"/>
        <v>PUBBDGPSINewWH______STDNGA_16</v>
      </c>
      <c r="D858">
        <f>IF(VLOOKUP(C858,Capacity_PUBBDG!B:M,PUBBDG_MaxCapacity!B858-2016+2,FALSE)&lt;5.1^-5,0,VLOOKUP(C858,Capacity_PUBBDG!B:M,PUBBDG_MaxCapacity!B858-2016+2,FALSE)*(1+Summary!$C$10))</f>
        <v>0</v>
      </c>
    </row>
    <row r="859" spans="1:4" x14ac:dyDescent="0.25">
      <c r="A859" t="s">
        <v>2</v>
      </c>
      <c r="B859">
        <f t="shared" si="20"/>
        <v>2020</v>
      </c>
      <c r="C859" t="str">
        <f t="shared" si="21"/>
        <v>PUBBDGPSIOldAE______STDNGA_16</v>
      </c>
      <c r="D859">
        <f>IF(VLOOKUP(C859,Capacity_PUBBDG!B:M,PUBBDG_MaxCapacity!B859-2016+2,FALSE)&lt;5.1^-5,0,VLOOKUP(C859,Capacity_PUBBDG!B:M,PUBBDG_MaxCapacity!B859-2016+2,FALSE)*(1+Summary!$C$10))</f>
        <v>0.24472468995611538</v>
      </c>
    </row>
    <row r="860" spans="1:4" x14ac:dyDescent="0.25">
      <c r="A860" t="s">
        <v>2</v>
      </c>
      <c r="B860">
        <f t="shared" si="20"/>
        <v>2020</v>
      </c>
      <c r="C860" t="str">
        <f t="shared" si="21"/>
        <v>PUBBDGPSIOldSC______STDNGA_16</v>
      </c>
      <c r="D860">
        <f>IF(VLOOKUP(C860,Capacity_PUBBDG!B:M,PUBBDG_MaxCapacity!B860-2016+2,FALSE)&lt;5.1^-5,0,VLOOKUP(C860,Capacity_PUBBDG!B:M,PUBBDG_MaxCapacity!B860-2016+2,FALSE)*(1+Summary!$C$10))</f>
        <v>5.6024417042160763</v>
      </c>
    </row>
    <row r="861" spans="1:4" x14ac:dyDescent="0.25">
      <c r="A861" t="s">
        <v>2</v>
      </c>
      <c r="B861">
        <f t="shared" si="20"/>
        <v>2020</v>
      </c>
      <c r="C861" t="str">
        <f t="shared" si="21"/>
        <v>PUBBDGPSIOldSHFUR___HIGNGA_16</v>
      </c>
      <c r="D861">
        <f>IF(VLOOKUP(C861,Capacity_PUBBDG!B:M,PUBBDG_MaxCapacity!B861-2016+2,FALSE)&lt;5.1^-5,0,VLOOKUP(C861,Capacity_PUBBDG!B:M,PUBBDG_MaxCapacity!B861-2016+2,FALSE)*(1+Summary!$C$10))</f>
        <v>7.6635238591729908E-4</v>
      </c>
    </row>
    <row r="862" spans="1:4" x14ac:dyDescent="0.25">
      <c r="A862" t="s">
        <v>2</v>
      </c>
      <c r="B862">
        <f t="shared" si="20"/>
        <v>2020</v>
      </c>
      <c r="C862" t="str">
        <f t="shared" si="21"/>
        <v>PUBBDGPSIOldSHFUR___STDNGA_16</v>
      </c>
      <c r="D862">
        <f>IF(VLOOKUP(C862,Capacity_PUBBDG!B:M,PUBBDG_MaxCapacity!B862-2016+2,FALSE)&lt;5.1^-5,0,VLOOKUP(C862,Capacity_PUBBDG!B:M,PUBBDG_MaxCapacity!B862-2016+2,FALSE)*(1+Summary!$C$10))</f>
        <v>42.102487768696079</v>
      </c>
    </row>
    <row r="863" spans="1:4" x14ac:dyDescent="0.25">
      <c r="A863" t="s">
        <v>2</v>
      </c>
      <c r="B863">
        <f t="shared" si="20"/>
        <v>2020</v>
      </c>
      <c r="C863" t="str">
        <f t="shared" si="21"/>
        <v>PUBBDGPSIOldWH______STDNGA_16</v>
      </c>
      <c r="D863">
        <f>IF(VLOOKUP(C863,Capacity_PUBBDG!B:M,PUBBDG_MaxCapacity!B863-2016+2,FALSE)&lt;5.1^-5,0,VLOOKUP(C863,Capacity_PUBBDG!B:M,PUBBDG_MaxCapacity!B863-2016+2,FALSE)*(1+Summary!$C$10))</f>
        <v>4.452959951737804</v>
      </c>
    </row>
    <row r="864" spans="1:4" x14ac:dyDescent="0.25">
      <c r="A864" t="s">
        <v>2</v>
      </c>
      <c r="B864">
        <f t="shared" si="20"/>
        <v>2020</v>
      </c>
      <c r="C864" t="str">
        <f t="shared" si="21"/>
        <v>PUBBDGSBDNewAE______STDNGA_16</v>
      </c>
      <c r="D864">
        <f>IF(VLOOKUP(C864,Capacity_PUBBDG!B:M,PUBBDG_MaxCapacity!B864-2016+2,FALSE)&lt;5.1^-5,0,VLOOKUP(C864,Capacity_PUBBDG!B:M,PUBBDG_MaxCapacity!B864-2016+2,FALSE)*(1+Summary!$C$10))</f>
        <v>0</v>
      </c>
    </row>
    <row r="865" spans="1:4" x14ac:dyDescent="0.25">
      <c r="A865" t="s">
        <v>2</v>
      </c>
      <c r="B865">
        <f t="shared" si="20"/>
        <v>2020</v>
      </c>
      <c r="C865" t="str">
        <f t="shared" si="21"/>
        <v>PUBBDGSBDNewSC______STDNGA_16</v>
      </c>
      <c r="D865">
        <f>IF(VLOOKUP(C865,Capacity_PUBBDG!B:M,PUBBDG_MaxCapacity!B865-2016+2,FALSE)&lt;5.1^-5,0,VLOOKUP(C865,Capacity_PUBBDG!B:M,PUBBDG_MaxCapacity!B865-2016+2,FALSE)*(1+Summary!$C$10))</f>
        <v>0</v>
      </c>
    </row>
    <row r="866" spans="1:4" x14ac:dyDescent="0.25">
      <c r="A866" t="s">
        <v>2</v>
      </c>
      <c r="B866">
        <f t="shared" si="20"/>
        <v>2020</v>
      </c>
      <c r="C866" t="str">
        <f t="shared" si="21"/>
        <v>PUBBDGSBDNewSHFUR___HIGNGA_16</v>
      </c>
      <c r="D866">
        <f>IF(VLOOKUP(C866,Capacity_PUBBDG!B:M,PUBBDG_MaxCapacity!B866-2016+2,FALSE)&lt;5.1^-5,0,VLOOKUP(C866,Capacity_PUBBDG!B:M,PUBBDG_MaxCapacity!B866-2016+2,FALSE)*(1+Summary!$C$10))</f>
        <v>0</v>
      </c>
    </row>
    <row r="867" spans="1:4" x14ac:dyDescent="0.25">
      <c r="A867" t="s">
        <v>2</v>
      </c>
      <c r="B867">
        <f t="shared" si="20"/>
        <v>2020</v>
      </c>
      <c r="C867" t="str">
        <f t="shared" si="21"/>
        <v>PUBBDGSBDNewSHFUR___STDNGA_16</v>
      </c>
      <c r="D867">
        <f>IF(VLOOKUP(C867,Capacity_PUBBDG!B:M,PUBBDG_MaxCapacity!B867-2016+2,FALSE)&lt;5.1^-5,0,VLOOKUP(C867,Capacity_PUBBDG!B:M,PUBBDG_MaxCapacity!B867-2016+2,FALSE)*(1+Summary!$C$10))</f>
        <v>0</v>
      </c>
    </row>
    <row r="868" spans="1:4" x14ac:dyDescent="0.25">
      <c r="A868" t="s">
        <v>2</v>
      </c>
      <c r="B868">
        <f t="shared" si="20"/>
        <v>2020</v>
      </c>
      <c r="C868" t="str">
        <f t="shared" si="21"/>
        <v>PUBBDGSBDNewWH______STDNGA_16</v>
      </c>
      <c r="D868">
        <f>IF(VLOOKUP(C868,Capacity_PUBBDG!B:M,PUBBDG_MaxCapacity!B868-2016+2,FALSE)&lt;5.1^-5,0,VLOOKUP(C868,Capacity_PUBBDG!B:M,PUBBDG_MaxCapacity!B868-2016+2,FALSE)*(1+Summary!$C$10))</f>
        <v>0</v>
      </c>
    </row>
    <row r="869" spans="1:4" x14ac:dyDescent="0.25">
      <c r="A869" t="s">
        <v>2</v>
      </c>
      <c r="B869">
        <f t="shared" si="20"/>
        <v>2020</v>
      </c>
      <c r="C869" t="str">
        <f t="shared" si="21"/>
        <v>PUBBDGSBDOldAE______STDNGA_16</v>
      </c>
      <c r="D869">
        <f>IF(VLOOKUP(C869,Capacity_PUBBDG!B:M,PUBBDG_MaxCapacity!B869-2016+2,FALSE)&lt;5.1^-5,0,VLOOKUP(C869,Capacity_PUBBDG!B:M,PUBBDG_MaxCapacity!B869-2016+2,FALSE)*(1+Summary!$C$10))</f>
        <v>4.1782473158936249</v>
      </c>
    </row>
    <row r="870" spans="1:4" x14ac:dyDescent="0.25">
      <c r="A870" t="s">
        <v>2</v>
      </c>
      <c r="B870">
        <f t="shared" si="20"/>
        <v>2020</v>
      </c>
      <c r="C870" t="str">
        <f t="shared" si="21"/>
        <v>PUBBDGSBDOldSC______STDNGA_16</v>
      </c>
      <c r="D870">
        <f>IF(VLOOKUP(C870,Capacity_PUBBDG!B:M,PUBBDG_MaxCapacity!B870-2016+2,FALSE)&lt;5.1^-5,0,VLOOKUP(C870,Capacity_PUBBDG!B:M,PUBBDG_MaxCapacity!B870-2016+2,FALSE)*(1+Summary!$C$10))</f>
        <v>9.6896445070886745</v>
      </c>
    </row>
    <row r="871" spans="1:4" x14ac:dyDescent="0.25">
      <c r="A871" t="s">
        <v>2</v>
      </c>
      <c r="B871">
        <f t="shared" si="20"/>
        <v>2020</v>
      </c>
      <c r="C871" t="str">
        <f t="shared" si="21"/>
        <v>PUBBDGSBDOldSHFUR___HIGNGA_16</v>
      </c>
      <c r="D871">
        <f>IF(VLOOKUP(C871,Capacity_PUBBDG!B:M,PUBBDG_MaxCapacity!B871-2016+2,FALSE)&lt;5.1^-5,0,VLOOKUP(C871,Capacity_PUBBDG!B:M,PUBBDG_MaxCapacity!B871-2016+2,FALSE)*(1+Summary!$C$10))</f>
        <v>7.5089205008030901E-4</v>
      </c>
    </row>
    <row r="872" spans="1:4" x14ac:dyDescent="0.25">
      <c r="A872" t="s">
        <v>2</v>
      </c>
      <c r="B872">
        <f t="shared" si="20"/>
        <v>2020</v>
      </c>
      <c r="C872" t="str">
        <f t="shared" si="21"/>
        <v>PUBBDGSBDOldSHFUR___STDNGA_16</v>
      </c>
      <c r="D872">
        <f>IF(VLOOKUP(C872,Capacity_PUBBDG!B:M,PUBBDG_MaxCapacity!B872-2016+2,FALSE)&lt;5.1^-5,0,VLOOKUP(C872,Capacity_PUBBDG!B:M,PUBBDG_MaxCapacity!B872-2016+2,FALSE)*(1+Summary!$C$10))</f>
        <v>42.68225810124116</v>
      </c>
    </row>
    <row r="873" spans="1:4" x14ac:dyDescent="0.25">
      <c r="A873" t="s">
        <v>2</v>
      </c>
      <c r="B873">
        <f t="shared" si="20"/>
        <v>2020</v>
      </c>
      <c r="C873" t="str">
        <f t="shared" si="21"/>
        <v>PUBBDGSBDOldWH______STDNGA_16</v>
      </c>
      <c r="D873">
        <f>IF(VLOOKUP(C873,Capacity_PUBBDG!B:M,PUBBDG_MaxCapacity!B873-2016+2,FALSE)&lt;5.1^-5,0,VLOOKUP(C873,Capacity_PUBBDG!B:M,PUBBDG_MaxCapacity!B873-2016+2,FALSE)*(1+Summary!$C$10))</f>
        <v>4.6049056693386303</v>
      </c>
    </row>
    <row r="874" spans="1:4" x14ac:dyDescent="0.25">
      <c r="A874" t="s">
        <v>2</v>
      </c>
      <c r="B874">
        <f t="shared" si="20"/>
        <v>2020</v>
      </c>
      <c r="C874" t="str">
        <f t="shared" si="21"/>
        <v>PUBBDGHSPNewSH_________DHE_16</v>
      </c>
      <c r="D874">
        <f>IF(VLOOKUP(C874,Capacity_PUBBDG!B:M,PUBBDG_MaxCapacity!B874-2016+2,FALSE)&lt;5.1^-5,0,VLOOKUP(C874,Capacity_PUBBDG!B:M,PUBBDG_MaxCapacity!B874-2016+2,FALSE)*(1+Summary!$C$10))</f>
        <v>0</v>
      </c>
    </row>
    <row r="875" spans="1:4" x14ac:dyDescent="0.25">
      <c r="A875" t="s">
        <v>2</v>
      </c>
      <c r="B875">
        <f t="shared" si="20"/>
        <v>2020</v>
      </c>
      <c r="C875" t="str">
        <f t="shared" si="21"/>
        <v>PUBBDGHSPOldSH_________DHE_16</v>
      </c>
      <c r="D875">
        <f>IF(VLOOKUP(C875,Capacity_PUBBDG!B:M,PUBBDG_MaxCapacity!B875-2016+2,FALSE)&lt;5.1^-5,0,VLOOKUP(C875,Capacity_PUBBDG!B:M,PUBBDG_MaxCapacity!B875-2016+2,FALSE)*(1+Summary!$C$10))</f>
        <v>7.6797190758170872</v>
      </c>
    </row>
    <row r="876" spans="1:4" x14ac:dyDescent="0.25">
      <c r="A876" t="s">
        <v>2</v>
      </c>
      <c r="B876">
        <f t="shared" si="20"/>
        <v>2020</v>
      </c>
      <c r="C876" t="str">
        <f t="shared" si="21"/>
        <v>PUBBDGMUNNewSH_________DHE_16</v>
      </c>
      <c r="D876">
        <f>IF(VLOOKUP(C876,Capacity_PUBBDG!B:M,PUBBDG_MaxCapacity!B876-2016+2,FALSE)&lt;5.1^-5,0,VLOOKUP(C876,Capacity_PUBBDG!B:M,PUBBDG_MaxCapacity!B876-2016+2,FALSE)*(1+Summary!$C$10))</f>
        <v>0</v>
      </c>
    </row>
    <row r="877" spans="1:4" x14ac:dyDescent="0.25">
      <c r="A877" t="s">
        <v>2</v>
      </c>
      <c r="B877">
        <f t="shared" si="20"/>
        <v>2020</v>
      </c>
      <c r="C877" t="str">
        <f t="shared" si="21"/>
        <v>PUBBDGMUNOldSH_________DHE_16</v>
      </c>
      <c r="D877">
        <f>IF(VLOOKUP(C877,Capacity_PUBBDG!B:M,PUBBDG_MaxCapacity!B877-2016+2,FALSE)&lt;5.1^-5,0,VLOOKUP(C877,Capacity_PUBBDG!B:M,PUBBDG_MaxCapacity!B877-2016+2,FALSE)*(1+Summary!$C$10))</f>
        <v>1.6594362359860602</v>
      </c>
    </row>
    <row r="878" spans="1:4" x14ac:dyDescent="0.25">
      <c r="A878" t="s">
        <v>2</v>
      </c>
      <c r="B878">
        <f t="shared" si="20"/>
        <v>2020</v>
      </c>
      <c r="C878" t="str">
        <f t="shared" si="21"/>
        <v>PUBBDGPSINewSH_________DHE_16</v>
      </c>
      <c r="D878">
        <f>IF(VLOOKUP(C878,Capacity_PUBBDG!B:M,PUBBDG_MaxCapacity!B878-2016+2,FALSE)&lt;5.1^-5,0,VLOOKUP(C878,Capacity_PUBBDG!B:M,PUBBDG_MaxCapacity!B878-2016+2,FALSE)*(1+Summary!$C$10))</f>
        <v>0</v>
      </c>
    </row>
    <row r="879" spans="1:4" x14ac:dyDescent="0.25">
      <c r="A879" t="s">
        <v>2</v>
      </c>
      <c r="B879">
        <f t="shared" si="20"/>
        <v>2020</v>
      </c>
      <c r="C879" t="str">
        <f t="shared" si="21"/>
        <v>PUBBDGPSIOldSH_________DHE_16</v>
      </c>
      <c r="D879">
        <f>IF(VLOOKUP(C879,Capacity_PUBBDG!B:M,PUBBDG_MaxCapacity!B879-2016+2,FALSE)&lt;5.1^-5,0,VLOOKUP(C879,Capacity_PUBBDG!B:M,PUBBDG_MaxCapacity!B879-2016+2,FALSE)*(1+Summary!$C$10))</f>
        <v>19.659341123669169</v>
      </c>
    </row>
    <row r="880" spans="1:4" x14ac:dyDescent="0.25">
      <c r="A880" t="s">
        <v>2</v>
      </c>
      <c r="B880">
        <f t="shared" si="20"/>
        <v>2020</v>
      </c>
      <c r="C880" t="str">
        <f t="shared" si="21"/>
        <v>PUBBDGSBDNewSH_________DHE_16</v>
      </c>
      <c r="D880">
        <f>IF(VLOOKUP(C880,Capacity_PUBBDG!B:M,PUBBDG_MaxCapacity!B880-2016+2,FALSE)&lt;5.1^-5,0,VLOOKUP(C880,Capacity_PUBBDG!B:M,PUBBDG_MaxCapacity!B880-2016+2,FALSE)*(1+Summary!$C$10))</f>
        <v>0</v>
      </c>
    </row>
    <row r="881" spans="1:4" x14ac:dyDescent="0.25">
      <c r="A881" t="s">
        <v>2</v>
      </c>
      <c r="B881">
        <f t="shared" si="20"/>
        <v>2020</v>
      </c>
      <c r="C881" t="str">
        <f t="shared" si="21"/>
        <v>PUBBDGSBDOldSH_________DHE_16</v>
      </c>
      <c r="D881">
        <f>IF(VLOOKUP(C881,Capacity_PUBBDG!B:M,PUBBDG_MaxCapacity!B881-2016+2,FALSE)&lt;5.1^-5,0,VLOOKUP(C881,Capacity_PUBBDG!B:M,PUBBDG_MaxCapacity!B881-2016+2,FALSE)*(1+Summary!$C$10))</f>
        <v>5.0817721594197112</v>
      </c>
    </row>
    <row r="882" spans="1:4" x14ac:dyDescent="0.25">
      <c r="A882" t="s">
        <v>2</v>
      </c>
      <c r="B882">
        <f t="shared" si="20"/>
        <v>2020</v>
      </c>
      <c r="C882" t="str">
        <f t="shared" si="21"/>
        <v>PUBBDGHSPNewAE______STDELC_16</v>
      </c>
      <c r="D882">
        <f>IF(VLOOKUP(C882,Capacity_PUBBDG!B:M,PUBBDG_MaxCapacity!B882-2016+2,FALSE)&lt;5.1^-5,0,VLOOKUP(C882,Capacity_PUBBDG!B:M,PUBBDG_MaxCapacity!B882-2016+2,FALSE)*(1+Summary!$C$10))</f>
        <v>0</v>
      </c>
    </row>
    <row r="883" spans="1:4" x14ac:dyDescent="0.25">
      <c r="A883" t="s">
        <v>2</v>
      </c>
      <c r="B883">
        <f t="shared" si="20"/>
        <v>2020</v>
      </c>
      <c r="C883" t="str">
        <f t="shared" si="21"/>
        <v>PUBBDGHSPNewAM______STDELC_16</v>
      </c>
      <c r="D883">
        <f>IF(VLOOKUP(C883,Capacity_PUBBDG!B:M,PUBBDG_MaxCapacity!B883-2016+2,FALSE)&lt;5.1^-5,0,VLOOKUP(C883,Capacity_PUBBDG!B:M,PUBBDG_MaxCapacity!B883-2016+2,FALSE)*(1+Summary!$C$10))</f>
        <v>0</v>
      </c>
    </row>
    <row r="884" spans="1:4" x14ac:dyDescent="0.25">
      <c r="A884" t="s">
        <v>2</v>
      </c>
      <c r="B884">
        <f t="shared" si="20"/>
        <v>2020</v>
      </c>
      <c r="C884" t="str">
        <f t="shared" si="21"/>
        <v>PUBBDGHSPNewLIFLC___STDELC_16</v>
      </c>
      <c r="D884">
        <f>IF(VLOOKUP(C884,Capacity_PUBBDG!B:M,PUBBDG_MaxCapacity!B884-2016+2,FALSE)&lt;5.1^-5,0,VLOOKUP(C884,Capacity_PUBBDG!B:M,PUBBDG_MaxCapacity!B884-2016+2,FALSE)*(1+Summary!$C$10))</f>
        <v>0</v>
      </c>
    </row>
    <row r="885" spans="1:4" x14ac:dyDescent="0.25">
      <c r="A885" t="s">
        <v>2</v>
      </c>
      <c r="B885">
        <f t="shared" si="20"/>
        <v>2020</v>
      </c>
      <c r="C885" t="str">
        <f t="shared" si="21"/>
        <v>PUBBDGHSPNewLIFLU___STDELC_16</v>
      </c>
      <c r="D885">
        <f>IF(VLOOKUP(C885,Capacity_PUBBDG!B:M,PUBBDG_MaxCapacity!B885-2016+2,FALSE)&lt;5.1^-5,0,VLOOKUP(C885,Capacity_PUBBDG!B:M,PUBBDG_MaxCapacity!B885-2016+2,FALSE)*(1+Summary!$C$10))</f>
        <v>0</v>
      </c>
    </row>
    <row r="886" spans="1:4" x14ac:dyDescent="0.25">
      <c r="A886" t="s">
        <v>2</v>
      </c>
      <c r="B886">
        <f t="shared" si="20"/>
        <v>2020</v>
      </c>
      <c r="C886" t="str">
        <f t="shared" si="21"/>
        <v>PUBBDGHSPNewLIHAL___STDELC_16</v>
      </c>
      <c r="D886">
        <f>IF(VLOOKUP(C886,Capacity_PUBBDG!B:M,PUBBDG_MaxCapacity!B886-2016+2,FALSE)&lt;5.1^-5,0,VLOOKUP(C886,Capacity_PUBBDG!B:M,PUBBDG_MaxCapacity!B886-2016+2,FALSE)*(1+Summary!$C$10))</f>
        <v>0</v>
      </c>
    </row>
    <row r="887" spans="1:4" x14ac:dyDescent="0.25">
      <c r="A887" t="s">
        <v>2</v>
      </c>
      <c r="B887">
        <f t="shared" si="20"/>
        <v>2020</v>
      </c>
      <c r="C887" t="str">
        <f t="shared" si="21"/>
        <v>PUBBDGHSPNewLIINC___STDELC_16</v>
      </c>
      <c r="D887">
        <f>IF(VLOOKUP(C887,Capacity_PUBBDG!B:M,PUBBDG_MaxCapacity!B887-2016+2,FALSE)&lt;5.1^-5,0,VLOOKUP(C887,Capacity_PUBBDG!B:M,PUBBDG_MaxCapacity!B887-2016+2,FALSE)*(1+Summary!$C$10))</f>
        <v>0</v>
      </c>
    </row>
    <row r="888" spans="1:4" x14ac:dyDescent="0.25">
      <c r="A888" t="s">
        <v>2</v>
      </c>
      <c r="B888">
        <f t="shared" si="20"/>
        <v>2020</v>
      </c>
      <c r="C888" t="str">
        <f t="shared" si="21"/>
        <v>PUBBDGHSPNewLILED___STDELC_16</v>
      </c>
      <c r="D888">
        <f>IF(VLOOKUP(C888,Capacity_PUBBDG!B:M,PUBBDG_MaxCapacity!B888-2016+2,FALSE)&lt;5.1^-5,0,VLOOKUP(C888,Capacity_PUBBDG!B:M,PUBBDG_MaxCapacity!B888-2016+2,FALSE)*(1+Summary!$C$10))</f>
        <v>0</v>
      </c>
    </row>
    <row r="889" spans="1:4" x14ac:dyDescent="0.25">
      <c r="A889" t="s">
        <v>2</v>
      </c>
      <c r="B889">
        <f t="shared" si="20"/>
        <v>2020</v>
      </c>
      <c r="C889" t="str">
        <f t="shared" si="21"/>
        <v>PUBBDGHSPNewSC______STDELC_16</v>
      </c>
      <c r="D889">
        <f>IF(VLOOKUP(C889,Capacity_PUBBDG!B:M,PUBBDG_MaxCapacity!B889-2016+2,FALSE)&lt;5.1^-5,0,VLOOKUP(C889,Capacity_PUBBDG!B:M,PUBBDG_MaxCapacity!B889-2016+2,FALSE)*(1+Summary!$C$10))</f>
        <v>0</v>
      </c>
    </row>
    <row r="890" spans="1:4" x14ac:dyDescent="0.25">
      <c r="A890" t="s">
        <v>2</v>
      </c>
      <c r="B890">
        <f t="shared" si="20"/>
        <v>2020</v>
      </c>
      <c r="C890" t="str">
        <f t="shared" si="21"/>
        <v>PUBBDGHSPNewSHFUR___STDELC_16</v>
      </c>
      <c r="D890">
        <f>IF(VLOOKUP(C890,Capacity_PUBBDG!B:M,PUBBDG_MaxCapacity!B890-2016+2,FALSE)&lt;5.1^-5,0,VLOOKUP(C890,Capacity_PUBBDG!B:M,PUBBDG_MaxCapacity!B890-2016+2,FALSE)*(1+Summary!$C$10))</f>
        <v>0</v>
      </c>
    </row>
    <row r="891" spans="1:4" x14ac:dyDescent="0.25">
      <c r="A891" t="s">
        <v>2</v>
      </c>
      <c r="B891">
        <f t="shared" si="20"/>
        <v>2020</v>
      </c>
      <c r="C891" t="str">
        <f t="shared" si="21"/>
        <v>PUBBDGHSPNewSHHEP___STDELC_16</v>
      </c>
      <c r="D891">
        <f>IF(VLOOKUP(C891,Capacity_PUBBDG!B:M,PUBBDG_MaxCapacity!B891-2016+2,FALSE)&lt;5.1^-5,0,VLOOKUP(C891,Capacity_PUBBDG!B:M,PUBBDG_MaxCapacity!B891-2016+2,FALSE)*(1+Summary!$C$10))</f>
        <v>0</v>
      </c>
    </row>
    <row r="892" spans="1:4" x14ac:dyDescent="0.25">
      <c r="A892" t="s">
        <v>2</v>
      </c>
      <c r="B892">
        <f t="shared" si="20"/>
        <v>2020</v>
      </c>
      <c r="C892" t="str">
        <f t="shared" si="21"/>
        <v>PUBBDGHSPNewSHPLT___STDELC_16</v>
      </c>
      <c r="D892">
        <f>IF(VLOOKUP(C892,Capacity_PUBBDG!B:M,PUBBDG_MaxCapacity!B892-2016+2,FALSE)&lt;5.1^-5,0,VLOOKUP(C892,Capacity_PUBBDG!B:M,PUBBDG_MaxCapacity!B892-2016+2,FALSE)*(1+Summary!$C$10))</f>
        <v>0</v>
      </c>
    </row>
    <row r="893" spans="1:4" x14ac:dyDescent="0.25">
      <c r="A893" t="s">
        <v>2</v>
      </c>
      <c r="B893">
        <f t="shared" si="20"/>
        <v>2020</v>
      </c>
      <c r="C893" t="str">
        <f t="shared" si="21"/>
        <v>PUBBDGHSPNewWH______STDELC_16</v>
      </c>
      <c r="D893">
        <f>IF(VLOOKUP(C893,Capacity_PUBBDG!B:M,PUBBDG_MaxCapacity!B893-2016+2,FALSE)&lt;5.1^-5,0,VLOOKUP(C893,Capacity_PUBBDG!B:M,PUBBDG_MaxCapacity!B893-2016+2,FALSE)*(1+Summary!$C$10))</f>
        <v>0</v>
      </c>
    </row>
    <row r="894" spans="1:4" x14ac:dyDescent="0.25">
      <c r="A894" t="s">
        <v>2</v>
      </c>
      <c r="B894">
        <f t="shared" si="20"/>
        <v>2020</v>
      </c>
      <c r="C894" t="str">
        <f t="shared" si="21"/>
        <v>PUBBDGHSPOldAE______STDELC_16</v>
      </c>
      <c r="D894">
        <f>IF(VLOOKUP(C894,Capacity_PUBBDG!B:M,PUBBDG_MaxCapacity!B894-2016+2,FALSE)&lt;5.1^-5,0,VLOOKUP(C894,Capacity_PUBBDG!B:M,PUBBDG_MaxCapacity!B894-2016+2,FALSE)*(1+Summary!$C$10))</f>
        <v>12.831285745201022</v>
      </c>
    </row>
    <row r="895" spans="1:4" x14ac:dyDescent="0.25">
      <c r="A895" t="s">
        <v>2</v>
      </c>
      <c r="B895">
        <f t="shared" si="20"/>
        <v>2020</v>
      </c>
      <c r="C895" t="str">
        <f t="shared" si="21"/>
        <v>PUBBDGHSPOldAM______STDELC_16</v>
      </c>
      <c r="D895">
        <f>IF(VLOOKUP(C895,Capacity_PUBBDG!B:M,PUBBDG_MaxCapacity!B895-2016+2,FALSE)&lt;5.1^-5,0,VLOOKUP(C895,Capacity_PUBBDG!B:M,PUBBDG_MaxCapacity!B895-2016+2,FALSE)*(1+Summary!$C$10))</f>
        <v>1.9633257765081693</v>
      </c>
    </row>
    <row r="896" spans="1:4" x14ac:dyDescent="0.25">
      <c r="A896" t="s">
        <v>2</v>
      </c>
      <c r="B896">
        <f t="shared" si="20"/>
        <v>2020</v>
      </c>
      <c r="C896" t="str">
        <f t="shared" si="21"/>
        <v>PUBBDGHSPOldLIFLC___STDELC_16</v>
      </c>
      <c r="D896">
        <f>IF(VLOOKUP(C896,Capacity_PUBBDG!B:M,PUBBDG_MaxCapacity!B896-2016+2,FALSE)&lt;5.1^-5,0,VLOOKUP(C896,Capacity_PUBBDG!B:M,PUBBDG_MaxCapacity!B896-2016+2,FALSE)*(1+Summary!$C$10))</f>
        <v>31.108692832175702</v>
      </c>
    </row>
    <row r="897" spans="1:4" x14ac:dyDescent="0.25">
      <c r="A897" t="s">
        <v>2</v>
      </c>
      <c r="B897">
        <f t="shared" si="20"/>
        <v>2020</v>
      </c>
      <c r="C897" t="str">
        <f t="shared" si="21"/>
        <v>PUBBDGHSPOldLIFLU___STDELC_16</v>
      </c>
      <c r="D897">
        <f>IF(VLOOKUP(C897,Capacity_PUBBDG!B:M,PUBBDG_MaxCapacity!B897-2016+2,FALSE)&lt;5.1^-5,0,VLOOKUP(C897,Capacity_PUBBDG!B:M,PUBBDG_MaxCapacity!B897-2016+2,FALSE)*(1+Summary!$C$10))</f>
        <v>115.96403714015015</v>
      </c>
    </row>
    <row r="898" spans="1:4" x14ac:dyDescent="0.25">
      <c r="A898" t="s">
        <v>2</v>
      </c>
      <c r="B898">
        <f t="shared" si="20"/>
        <v>2020</v>
      </c>
      <c r="C898" t="str">
        <f t="shared" si="21"/>
        <v>PUBBDGHSPOldLIHAL___STDELC_16</v>
      </c>
      <c r="D898">
        <f>IF(VLOOKUP(C898,Capacity_PUBBDG!B:M,PUBBDG_MaxCapacity!B898-2016+2,FALSE)&lt;5.1^-5,0,VLOOKUP(C898,Capacity_PUBBDG!B:M,PUBBDG_MaxCapacity!B898-2016+2,FALSE)*(1+Summary!$C$10))</f>
        <v>66.656365708251897</v>
      </c>
    </row>
    <row r="899" spans="1:4" x14ac:dyDescent="0.25">
      <c r="A899" t="s">
        <v>2</v>
      </c>
      <c r="B899">
        <f t="shared" si="20"/>
        <v>2020</v>
      </c>
      <c r="C899" t="str">
        <f t="shared" si="21"/>
        <v>PUBBDGHSPOldLIINC___STDELC_16</v>
      </c>
      <c r="D899">
        <f>IF(VLOOKUP(C899,Capacity_PUBBDG!B:M,PUBBDG_MaxCapacity!B899-2016+2,FALSE)&lt;5.1^-5,0,VLOOKUP(C899,Capacity_PUBBDG!B:M,PUBBDG_MaxCapacity!B899-2016+2,FALSE)*(1+Summary!$C$10))</f>
        <v>214.08626691163005</v>
      </c>
    </row>
    <row r="900" spans="1:4" x14ac:dyDescent="0.25">
      <c r="A900" t="s">
        <v>2</v>
      </c>
      <c r="B900">
        <f t="shared" si="20"/>
        <v>2020</v>
      </c>
      <c r="C900" t="str">
        <f t="shared" si="21"/>
        <v>PUBBDGHSPOldLILED___STDELC_16</v>
      </c>
      <c r="D900">
        <f>IF(VLOOKUP(C900,Capacity_PUBBDG!B:M,PUBBDG_MaxCapacity!B900-2016+2,FALSE)&lt;5.1^-5,0,VLOOKUP(C900,Capacity_PUBBDG!B:M,PUBBDG_MaxCapacity!B900-2016+2,FALSE)*(1+Summary!$C$10))</f>
        <v>1.1431149860086061</v>
      </c>
    </row>
    <row r="901" spans="1:4" x14ac:dyDescent="0.25">
      <c r="A901" t="s">
        <v>2</v>
      </c>
      <c r="B901">
        <f t="shared" si="20"/>
        <v>2020</v>
      </c>
      <c r="C901" t="str">
        <f t="shared" si="21"/>
        <v>PUBBDGHSPOldSC______STDELC_16</v>
      </c>
      <c r="D901">
        <f>IF(VLOOKUP(C901,Capacity_PUBBDG!B:M,PUBBDG_MaxCapacity!B901-2016+2,FALSE)&lt;5.1^-5,0,VLOOKUP(C901,Capacity_PUBBDG!B:M,PUBBDG_MaxCapacity!B901-2016+2,FALSE)*(1+Summary!$C$10))</f>
        <v>25.537856115960505</v>
      </c>
    </row>
    <row r="902" spans="1:4" x14ac:dyDescent="0.25">
      <c r="A902" t="s">
        <v>2</v>
      </c>
      <c r="B902">
        <f t="shared" si="20"/>
        <v>2020</v>
      </c>
      <c r="C902" t="str">
        <f t="shared" si="21"/>
        <v>PUBBDGHSPOldSHFUR___STDELC_16</v>
      </c>
      <c r="D902">
        <f>IF(VLOOKUP(C902,Capacity_PUBBDG!B:M,PUBBDG_MaxCapacity!B902-2016+2,FALSE)&lt;5.1^-5,0,VLOOKUP(C902,Capacity_PUBBDG!B:M,PUBBDG_MaxCapacity!B902-2016+2,FALSE)*(1+Summary!$C$10))</f>
        <v>1.3770702306419269</v>
      </c>
    </row>
    <row r="903" spans="1:4" x14ac:dyDescent="0.25">
      <c r="A903" t="s">
        <v>2</v>
      </c>
      <c r="B903">
        <f t="shared" si="20"/>
        <v>2020</v>
      </c>
      <c r="C903" t="str">
        <f t="shared" si="21"/>
        <v>PUBBDGHSPOldSHHEP___STDELC_16</v>
      </c>
      <c r="D903">
        <f>IF(VLOOKUP(C903,Capacity_PUBBDG!B:M,PUBBDG_MaxCapacity!B903-2016+2,FALSE)&lt;5.1^-5,0,VLOOKUP(C903,Capacity_PUBBDG!B:M,PUBBDG_MaxCapacity!B903-2016+2,FALSE)*(1+Summary!$C$10))</f>
        <v>3.7205848614477654E-4</v>
      </c>
    </row>
    <row r="904" spans="1:4" x14ac:dyDescent="0.25">
      <c r="A904" t="s">
        <v>2</v>
      </c>
      <c r="B904">
        <f t="shared" si="20"/>
        <v>2020</v>
      </c>
      <c r="C904" t="str">
        <f t="shared" si="21"/>
        <v>PUBBDGHSPOldSHPLT___STDELC_16</v>
      </c>
      <c r="D904">
        <f>IF(VLOOKUP(C904,Capacity_PUBBDG!B:M,PUBBDG_MaxCapacity!B904-2016+2,FALSE)&lt;5.1^-5,0,VLOOKUP(C904,Capacity_PUBBDG!B:M,PUBBDG_MaxCapacity!B904-2016+2,FALSE)*(1+Summary!$C$10))</f>
        <v>1.5419649533971513</v>
      </c>
    </row>
    <row r="905" spans="1:4" x14ac:dyDescent="0.25">
      <c r="A905" t="s">
        <v>2</v>
      </c>
      <c r="B905">
        <f t="shared" si="20"/>
        <v>2020</v>
      </c>
      <c r="C905" t="str">
        <f t="shared" si="21"/>
        <v>PUBBDGHSPOldWH______STDELC_16</v>
      </c>
      <c r="D905">
        <f>IF(VLOOKUP(C905,Capacity_PUBBDG!B:M,PUBBDG_MaxCapacity!B905-2016+2,FALSE)&lt;5.1^-5,0,VLOOKUP(C905,Capacity_PUBBDG!B:M,PUBBDG_MaxCapacity!B905-2016+2,FALSE)*(1+Summary!$C$10))</f>
        <v>0.83471429581851753</v>
      </c>
    </row>
    <row r="906" spans="1:4" x14ac:dyDescent="0.25">
      <c r="A906" t="s">
        <v>2</v>
      </c>
      <c r="B906">
        <f t="shared" si="20"/>
        <v>2020</v>
      </c>
      <c r="C906" t="str">
        <f t="shared" si="21"/>
        <v>PUBBDGMUNNewAE______STDELC_16</v>
      </c>
      <c r="D906">
        <f>IF(VLOOKUP(C906,Capacity_PUBBDG!B:M,PUBBDG_MaxCapacity!B906-2016+2,FALSE)&lt;5.1^-5,0,VLOOKUP(C906,Capacity_PUBBDG!B:M,PUBBDG_MaxCapacity!B906-2016+2,FALSE)*(1+Summary!$C$10))</f>
        <v>0</v>
      </c>
    </row>
    <row r="907" spans="1:4" x14ac:dyDescent="0.25">
      <c r="A907" t="s">
        <v>2</v>
      </c>
      <c r="B907">
        <f t="shared" si="20"/>
        <v>2020</v>
      </c>
      <c r="C907" t="str">
        <f t="shared" si="21"/>
        <v>PUBBDGMUNNewAM______STDELC_16</v>
      </c>
      <c r="D907">
        <f>IF(VLOOKUP(C907,Capacity_PUBBDG!B:M,PUBBDG_MaxCapacity!B907-2016+2,FALSE)&lt;5.1^-5,0,VLOOKUP(C907,Capacity_PUBBDG!B:M,PUBBDG_MaxCapacity!B907-2016+2,FALSE)*(1+Summary!$C$10))</f>
        <v>0</v>
      </c>
    </row>
    <row r="908" spans="1:4" x14ac:dyDescent="0.25">
      <c r="A908" t="s">
        <v>2</v>
      </c>
      <c r="B908">
        <f t="shared" si="20"/>
        <v>2020</v>
      </c>
      <c r="C908" t="str">
        <f t="shared" si="21"/>
        <v>PUBBDGMUNNewLIFLC___STDELC_16</v>
      </c>
      <c r="D908">
        <f>IF(VLOOKUP(C908,Capacity_PUBBDG!B:M,PUBBDG_MaxCapacity!B908-2016+2,FALSE)&lt;5.1^-5,0,VLOOKUP(C908,Capacity_PUBBDG!B:M,PUBBDG_MaxCapacity!B908-2016+2,FALSE)*(1+Summary!$C$10))</f>
        <v>0</v>
      </c>
    </row>
    <row r="909" spans="1:4" x14ac:dyDescent="0.25">
      <c r="A909" t="s">
        <v>2</v>
      </c>
      <c r="B909">
        <f t="shared" si="20"/>
        <v>2020</v>
      </c>
      <c r="C909" t="str">
        <f t="shared" si="21"/>
        <v>PUBBDGMUNNewLIFLU___STDELC_16</v>
      </c>
      <c r="D909">
        <f>IF(VLOOKUP(C909,Capacity_PUBBDG!B:M,PUBBDG_MaxCapacity!B909-2016+2,FALSE)&lt;5.1^-5,0,VLOOKUP(C909,Capacity_PUBBDG!B:M,PUBBDG_MaxCapacity!B909-2016+2,FALSE)*(1+Summary!$C$10))</f>
        <v>0</v>
      </c>
    </row>
    <row r="910" spans="1:4" x14ac:dyDescent="0.25">
      <c r="A910" t="s">
        <v>2</v>
      </c>
      <c r="B910">
        <f t="shared" si="20"/>
        <v>2020</v>
      </c>
      <c r="C910" t="str">
        <f t="shared" si="21"/>
        <v>PUBBDGMUNNewLIHAL___STDELC_16</v>
      </c>
      <c r="D910">
        <f>IF(VLOOKUP(C910,Capacity_PUBBDG!B:M,PUBBDG_MaxCapacity!B910-2016+2,FALSE)&lt;5.1^-5,0,VLOOKUP(C910,Capacity_PUBBDG!B:M,PUBBDG_MaxCapacity!B910-2016+2,FALSE)*(1+Summary!$C$10))</f>
        <v>0</v>
      </c>
    </row>
    <row r="911" spans="1:4" x14ac:dyDescent="0.25">
      <c r="A911" t="s">
        <v>2</v>
      </c>
      <c r="B911">
        <f t="shared" si="20"/>
        <v>2020</v>
      </c>
      <c r="C911" t="str">
        <f t="shared" si="21"/>
        <v>PUBBDGMUNNewLIINC___STDELC_16</v>
      </c>
      <c r="D911">
        <f>IF(VLOOKUP(C911,Capacity_PUBBDG!B:M,PUBBDG_MaxCapacity!B911-2016+2,FALSE)&lt;5.1^-5,0,VLOOKUP(C911,Capacity_PUBBDG!B:M,PUBBDG_MaxCapacity!B911-2016+2,FALSE)*(1+Summary!$C$10))</f>
        <v>0</v>
      </c>
    </row>
    <row r="912" spans="1:4" x14ac:dyDescent="0.25">
      <c r="A912" t="s">
        <v>2</v>
      </c>
      <c r="B912">
        <f t="shared" si="20"/>
        <v>2020</v>
      </c>
      <c r="C912" t="str">
        <f t="shared" si="21"/>
        <v>PUBBDGMUNNewLILED___STDELC_16</v>
      </c>
      <c r="D912">
        <f>IF(VLOOKUP(C912,Capacity_PUBBDG!B:M,PUBBDG_MaxCapacity!B912-2016+2,FALSE)&lt;5.1^-5,0,VLOOKUP(C912,Capacity_PUBBDG!B:M,PUBBDG_MaxCapacity!B912-2016+2,FALSE)*(1+Summary!$C$10))</f>
        <v>0</v>
      </c>
    </row>
    <row r="913" spans="1:4" x14ac:dyDescent="0.25">
      <c r="A913" t="s">
        <v>2</v>
      </c>
      <c r="B913">
        <f t="shared" si="20"/>
        <v>2020</v>
      </c>
      <c r="C913" t="str">
        <f t="shared" si="21"/>
        <v>PUBBDGMUNNewSC______STDELC_16</v>
      </c>
      <c r="D913">
        <f>IF(VLOOKUP(C913,Capacity_PUBBDG!B:M,PUBBDG_MaxCapacity!B913-2016+2,FALSE)&lt;5.1^-5,0,VLOOKUP(C913,Capacity_PUBBDG!B:M,PUBBDG_MaxCapacity!B913-2016+2,FALSE)*(1+Summary!$C$10))</f>
        <v>0</v>
      </c>
    </row>
    <row r="914" spans="1:4" x14ac:dyDescent="0.25">
      <c r="A914" t="s">
        <v>2</v>
      </c>
      <c r="B914">
        <f t="shared" si="20"/>
        <v>2020</v>
      </c>
      <c r="C914" t="str">
        <f t="shared" si="21"/>
        <v>PUBBDGMUNNewSHFUR___STDELC_16</v>
      </c>
      <c r="D914">
        <f>IF(VLOOKUP(C914,Capacity_PUBBDG!B:M,PUBBDG_MaxCapacity!B914-2016+2,FALSE)&lt;5.1^-5,0,VLOOKUP(C914,Capacity_PUBBDG!B:M,PUBBDG_MaxCapacity!B914-2016+2,FALSE)*(1+Summary!$C$10))</f>
        <v>0</v>
      </c>
    </row>
    <row r="915" spans="1:4" x14ac:dyDescent="0.25">
      <c r="A915" t="s">
        <v>2</v>
      </c>
      <c r="B915">
        <f t="shared" ref="B915:B978" si="22">B707+1</f>
        <v>2020</v>
      </c>
      <c r="C915" t="str">
        <f t="shared" ref="C915:C978" si="23">C707</f>
        <v>PUBBDGMUNNewSHHEP___STDELC_16</v>
      </c>
      <c r="D915">
        <f>IF(VLOOKUP(C915,Capacity_PUBBDG!B:M,PUBBDG_MaxCapacity!B915-2016+2,FALSE)&lt;5.1^-5,0,VLOOKUP(C915,Capacity_PUBBDG!B:M,PUBBDG_MaxCapacity!B915-2016+2,FALSE)*(1+Summary!$C$10))</f>
        <v>0</v>
      </c>
    </row>
    <row r="916" spans="1:4" x14ac:dyDescent="0.25">
      <c r="A916" t="s">
        <v>2</v>
      </c>
      <c r="B916">
        <f t="shared" si="22"/>
        <v>2020</v>
      </c>
      <c r="C916" t="str">
        <f t="shared" si="23"/>
        <v>PUBBDGMUNNewSHPLT___STDELC_16</v>
      </c>
      <c r="D916">
        <f>IF(VLOOKUP(C916,Capacity_PUBBDG!B:M,PUBBDG_MaxCapacity!B916-2016+2,FALSE)&lt;5.1^-5,0,VLOOKUP(C916,Capacity_PUBBDG!B:M,PUBBDG_MaxCapacity!B916-2016+2,FALSE)*(1+Summary!$C$10))</f>
        <v>0</v>
      </c>
    </row>
    <row r="917" spans="1:4" x14ac:dyDescent="0.25">
      <c r="A917" t="s">
        <v>2</v>
      </c>
      <c r="B917">
        <f t="shared" si="22"/>
        <v>2020</v>
      </c>
      <c r="C917" t="str">
        <f t="shared" si="23"/>
        <v>PUBBDGMUNNewWH______STDELC_16</v>
      </c>
      <c r="D917">
        <f>IF(VLOOKUP(C917,Capacity_PUBBDG!B:M,PUBBDG_MaxCapacity!B917-2016+2,FALSE)&lt;5.1^-5,0,VLOOKUP(C917,Capacity_PUBBDG!B:M,PUBBDG_MaxCapacity!B917-2016+2,FALSE)*(1+Summary!$C$10))</f>
        <v>0</v>
      </c>
    </row>
    <row r="918" spans="1:4" x14ac:dyDescent="0.25">
      <c r="A918" t="s">
        <v>2</v>
      </c>
      <c r="B918">
        <f t="shared" si="22"/>
        <v>2020</v>
      </c>
      <c r="C918" t="str">
        <f t="shared" si="23"/>
        <v>PUBBDGMUNOldAE______STDELC_16</v>
      </c>
      <c r="D918">
        <f>IF(VLOOKUP(C918,Capacity_PUBBDG!B:M,PUBBDG_MaxCapacity!B918-2016+2,FALSE)&lt;5.1^-5,0,VLOOKUP(C918,Capacity_PUBBDG!B:M,PUBBDG_MaxCapacity!B918-2016+2,FALSE)*(1+Summary!$C$10))</f>
        <v>5.9576551259224857</v>
      </c>
    </row>
    <row r="919" spans="1:4" x14ac:dyDescent="0.25">
      <c r="A919" t="s">
        <v>2</v>
      </c>
      <c r="B919">
        <f t="shared" si="22"/>
        <v>2020</v>
      </c>
      <c r="C919" t="str">
        <f t="shared" si="23"/>
        <v>PUBBDGMUNOldAM______STDELC_16</v>
      </c>
      <c r="D919">
        <f>IF(VLOOKUP(C919,Capacity_PUBBDG!B:M,PUBBDG_MaxCapacity!B919-2016+2,FALSE)&lt;5.1^-5,0,VLOOKUP(C919,Capacity_PUBBDG!B:M,PUBBDG_MaxCapacity!B919-2016+2,FALSE)*(1+Summary!$C$10))</f>
        <v>1.6055807682599352</v>
      </c>
    </row>
    <row r="920" spans="1:4" x14ac:dyDescent="0.25">
      <c r="A920" t="s">
        <v>2</v>
      </c>
      <c r="B920">
        <f t="shared" si="22"/>
        <v>2020</v>
      </c>
      <c r="C920" t="str">
        <f t="shared" si="23"/>
        <v>PUBBDGMUNOldLIFLC___STDELC_16</v>
      </c>
      <c r="D920">
        <f>IF(VLOOKUP(C920,Capacity_PUBBDG!B:M,PUBBDG_MaxCapacity!B920-2016+2,FALSE)&lt;5.1^-5,0,VLOOKUP(C920,Capacity_PUBBDG!B:M,PUBBDG_MaxCapacity!B920-2016+2,FALSE)*(1+Summary!$C$10))</f>
        <v>20.478100428818504</v>
      </c>
    </row>
    <row r="921" spans="1:4" x14ac:dyDescent="0.25">
      <c r="A921" t="s">
        <v>2</v>
      </c>
      <c r="B921">
        <f t="shared" si="22"/>
        <v>2020</v>
      </c>
      <c r="C921" t="str">
        <f t="shared" si="23"/>
        <v>PUBBDGMUNOldLIFLU___STDELC_16</v>
      </c>
      <c r="D921">
        <f>IF(VLOOKUP(C921,Capacity_PUBBDG!B:M,PUBBDG_MaxCapacity!B921-2016+2,FALSE)&lt;5.1^-5,0,VLOOKUP(C921,Capacity_PUBBDG!B:M,PUBBDG_MaxCapacity!B921-2016+2,FALSE)*(1+Summary!$C$10))</f>
        <v>78.596523557551862</v>
      </c>
    </row>
    <row r="922" spans="1:4" x14ac:dyDescent="0.25">
      <c r="A922" t="s">
        <v>2</v>
      </c>
      <c r="B922">
        <f t="shared" si="22"/>
        <v>2020</v>
      </c>
      <c r="C922" t="str">
        <f t="shared" si="23"/>
        <v>PUBBDGMUNOldLIHAL___STDELC_16</v>
      </c>
      <c r="D922">
        <f>IF(VLOOKUP(C922,Capacity_PUBBDG!B:M,PUBBDG_MaxCapacity!B922-2016+2,FALSE)&lt;5.1^-5,0,VLOOKUP(C922,Capacity_PUBBDG!B:M,PUBBDG_MaxCapacity!B922-2016+2,FALSE)*(1+Summary!$C$10))</f>
        <v>43.724479777659965</v>
      </c>
    </row>
    <row r="923" spans="1:4" x14ac:dyDescent="0.25">
      <c r="A923" t="s">
        <v>2</v>
      </c>
      <c r="B923">
        <f t="shared" si="22"/>
        <v>2020</v>
      </c>
      <c r="C923" t="str">
        <f t="shared" si="23"/>
        <v>PUBBDGMUNOldLIINC___STDELC_16</v>
      </c>
      <c r="D923">
        <f>IF(VLOOKUP(C923,Capacity_PUBBDG!B:M,PUBBDG_MaxCapacity!B923-2016+2,FALSE)&lt;5.1^-5,0,VLOOKUP(C923,Capacity_PUBBDG!B:M,PUBBDG_MaxCapacity!B923-2016+2,FALSE)*(1+Summary!$C$10))</f>
        <v>140.43385439163589</v>
      </c>
    </row>
    <row r="924" spans="1:4" x14ac:dyDescent="0.25">
      <c r="A924" t="s">
        <v>2</v>
      </c>
      <c r="B924">
        <f t="shared" si="22"/>
        <v>2020</v>
      </c>
      <c r="C924" t="str">
        <f t="shared" si="23"/>
        <v>PUBBDGMUNOldLILED___STDELC_16</v>
      </c>
      <c r="D924">
        <f>IF(VLOOKUP(C924,Capacity_PUBBDG!B:M,PUBBDG_MaxCapacity!B924-2016+2,FALSE)&lt;5.1^-5,0,VLOOKUP(C924,Capacity_PUBBDG!B:M,PUBBDG_MaxCapacity!B924-2016+2,FALSE)*(1+Summary!$C$10))</f>
        <v>0.76655416607438143</v>
      </c>
    </row>
    <row r="925" spans="1:4" x14ac:dyDescent="0.25">
      <c r="A925" t="s">
        <v>2</v>
      </c>
      <c r="B925">
        <f t="shared" si="22"/>
        <v>2020</v>
      </c>
      <c r="C925" t="str">
        <f t="shared" si="23"/>
        <v>PUBBDGMUNOldSC______STDELC_16</v>
      </c>
      <c r="D925">
        <f>IF(VLOOKUP(C925,Capacity_PUBBDG!B:M,PUBBDG_MaxCapacity!B925-2016+2,FALSE)&lt;5.1^-5,0,VLOOKUP(C925,Capacity_PUBBDG!B:M,PUBBDG_MaxCapacity!B925-2016+2,FALSE)*(1+Summary!$C$10))</f>
        <v>20.444847130841858</v>
      </c>
    </row>
    <row r="926" spans="1:4" x14ac:dyDescent="0.25">
      <c r="A926" t="s">
        <v>2</v>
      </c>
      <c r="B926">
        <f t="shared" si="22"/>
        <v>2020</v>
      </c>
      <c r="C926" t="str">
        <f t="shared" si="23"/>
        <v>PUBBDGMUNOldSHFUR___STDELC_16</v>
      </c>
      <c r="D926">
        <f>IF(VLOOKUP(C926,Capacity_PUBBDG!B:M,PUBBDG_MaxCapacity!B926-2016+2,FALSE)&lt;5.1^-5,0,VLOOKUP(C926,Capacity_PUBBDG!B:M,PUBBDG_MaxCapacity!B926-2016+2,FALSE)*(1+Summary!$C$10))</f>
        <v>1.2509668320507139</v>
      </c>
    </row>
    <row r="927" spans="1:4" x14ac:dyDescent="0.25">
      <c r="A927" t="s">
        <v>2</v>
      </c>
      <c r="B927">
        <f t="shared" si="22"/>
        <v>2020</v>
      </c>
      <c r="C927" t="str">
        <f t="shared" si="23"/>
        <v>PUBBDGMUNOldSHHEP___STDELC_16</v>
      </c>
      <c r="D927">
        <f>IF(VLOOKUP(C927,Capacity_PUBBDG!B:M,PUBBDG_MaxCapacity!B927-2016+2,FALSE)&lt;5.1^-5,0,VLOOKUP(C927,Capacity_PUBBDG!B:M,PUBBDG_MaxCapacity!B927-2016+2,FALSE)*(1+Summary!$C$10))</f>
        <v>3.6619487840851251E-4</v>
      </c>
    </row>
    <row r="928" spans="1:4" x14ac:dyDescent="0.25">
      <c r="A928" t="s">
        <v>2</v>
      </c>
      <c r="B928">
        <f t="shared" si="22"/>
        <v>2020</v>
      </c>
      <c r="C928" t="str">
        <f t="shared" si="23"/>
        <v>PUBBDGMUNOldSHPLT___STDELC_16</v>
      </c>
      <c r="D928">
        <f>IF(VLOOKUP(C928,Capacity_PUBBDG!B:M,PUBBDG_MaxCapacity!B928-2016+2,FALSE)&lt;5.1^-5,0,VLOOKUP(C928,Capacity_PUBBDG!B:M,PUBBDG_MaxCapacity!B928-2016+2,FALSE)*(1+Summary!$C$10))</f>
        <v>1.5069667673706597</v>
      </c>
    </row>
    <row r="929" spans="1:4" x14ac:dyDescent="0.25">
      <c r="A929" t="s">
        <v>2</v>
      </c>
      <c r="B929">
        <f t="shared" si="22"/>
        <v>2020</v>
      </c>
      <c r="C929" t="str">
        <f t="shared" si="23"/>
        <v>PUBBDGMUNOldWH______STDELC_16</v>
      </c>
      <c r="D929">
        <f>IF(VLOOKUP(C929,Capacity_PUBBDG!B:M,PUBBDG_MaxCapacity!B929-2016+2,FALSE)&lt;5.1^-5,0,VLOOKUP(C929,Capacity_PUBBDG!B:M,PUBBDG_MaxCapacity!B929-2016+2,FALSE)*(1+Summary!$C$10))</f>
        <v>0.79157285880500461</v>
      </c>
    </row>
    <row r="930" spans="1:4" x14ac:dyDescent="0.25">
      <c r="A930" t="s">
        <v>2</v>
      </c>
      <c r="B930">
        <f t="shared" si="22"/>
        <v>2020</v>
      </c>
      <c r="C930" t="str">
        <f t="shared" si="23"/>
        <v>PUBBDGPSINewAE______STDELC_16</v>
      </c>
      <c r="D930">
        <f>IF(VLOOKUP(C930,Capacity_PUBBDG!B:M,PUBBDG_MaxCapacity!B930-2016+2,FALSE)&lt;5.1^-5,0,VLOOKUP(C930,Capacity_PUBBDG!B:M,PUBBDG_MaxCapacity!B930-2016+2,FALSE)*(1+Summary!$C$10))</f>
        <v>0</v>
      </c>
    </row>
    <row r="931" spans="1:4" x14ac:dyDescent="0.25">
      <c r="A931" t="s">
        <v>2</v>
      </c>
      <c r="B931">
        <f t="shared" si="22"/>
        <v>2020</v>
      </c>
      <c r="C931" t="str">
        <f t="shared" si="23"/>
        <v>PUBBDGPSINewAM______STDELC_16</v>
      </c>
      <c r="D931">
        <f>IF(VLOOKUP(C931,Capacity_PUBBDG!B:M,PUBBDG_MaxCapacity!B931-2016+2,FALSE)&lt;5.1^-5,0,VLOOKUP(C931,Capacity_PUBBDG!B:M,PUBBDG_MaxCapacity!B931-2016+2,FALSE)*(1+Summary!$C$10))</f>
        <v>0</v>
      </c>
    </row>
    <row r="932" spans="1:4" x14ac:dyDescent="0.25">
      <c r="A932" t="s">
        <v>2</v>
      </c>
      <c r="B932">
        <f t="shared" si="22"/>
        <v>2020</v>
      </c>
      <c r="C932" t="str">
        <f t="shared" si="23"/>
        <v>PUBBDGPSINewLIFLC___STDELC_16</v>
      </c>
      <c r="D932">
        <f>IF(VLOOKUP(C932,Capacity_PUBBDG!B:M,PUBBDG_MaxCapacity!B932-2016+2,FALSE)&lt;5.1^-5,0,VLOOKUP(C932,Capacity_PUBBDG!B:M,PUBBDG_MaxCapacity!B932-2016+2,FALSE)*(1+Summary!$C$10))</f>
        <v>0</v>
      </c>
    </row>
    <row r="933" spans="1:4" x14ac:dyDescent="0.25">
      <c r="A933" t="s">
        <v>2</v>
      </c>
      <c r="B933">
        <f t="shared" si="22"/>
        <v>2020</v>
      </c>
      <c r="C933" t="str">
        <f t="shared" si="23"/>
        <v>PUBBDGPSINewLIFLU___STDELC_16</v>
      </c>
      <c r="D933">
        <f>IF(VLOOKUP(C933,Capacity_PUBBDG!B:M,PUBBDG_MaxCapacity!B933-2016+2,FALSE)&lt;5.1^-5,0,VLOOKUP(C933,Capacity_PUBBDG!B:M,PUBBDG_MaxCapacity!B933-2016+2,FALSE)*(1+Summary!$C$10))</f>
        <v>0</v>
      </c>
    </row>
    <row r="934" spans="1:4" x14ac:dyDescent="0.25">
      <c r="A934" t="s">
        <v>2</v>
      </c>
      <c r="B934">
        <f t="shared" si="22"/>
        <v>2020</v>
      </c>
      <c r="C934" t="str">
        <f t="shared" si="23"/>
        <v>PUBBDGPSINewLIHAL___STDELC_16</v>
      </c>
      <c r="D934">
        <f>IF(VLOOKUP(C934,Capacity_PUBBDG!B:M,PUBBDG_MaxCapacity!B934-2016+2,FALSE)&lt;5.1^-5,0,VLOOKUP(C934,Capacity_PUBBDG!B:M,PUBBDG_MaxCapacity!B934-2016+2,FALSE)*(1+Summary!$C$10))</f>
        <v>0</v>
      </c>
    </row>
    <row r="935" spans="1:4" x14ac:dyDescent="0.25">
      <c r="A935" t="s">
        <v>2</v>
      </c>
      <c r="B935">
        <f t="shared" si="22"/>
        <v>2020</v>
      </c>
      <c r="C935" t="str">
        <f t="shared" si="23"/>
        <v>PUBBDGPSINewLIINC___STDELC_16</v>
      </c>
      <c r="D935">
        <f>IF(VLOOKUP(C935,Capacity_PUBBDG!B:M,PUBBDG_MaxCapacity!B935-2016+2,FALSE)&lt;5.1^-5,0,VLOOKUP(C935,Capacity_PUBBDG!B:M,PUBBDG_MaxCapacity!B935-2016+2,FALSE)*(1+Summary!$C$10))</f>
        <v>0</v>
      </c>
    </row>
    <row r="936" spans="1:4" x14ac:dyDescent="0.25">
      <c r="A936" t="s">
        <v>2</v>
      </c>
      <c r="B936">
        <f t="shared" si="22"/>
        <v>2020</v>
      </c>
      <c r="C936" t="str">
        <f t="shared" si="23"/>
        <v>PUBBDGPSINewLILED___STDELC_16</v>
      </c>
      <c r="D936">
        <f>IF(VLOOKUP(C936,Capacity_PUBBDG!B:M,PUBBDG_MaxCapacity!B936-2016+2,FALSE)&lt;5.1^-5,0,VLOOKUP(C936,Capacity_PUBBDG!B:M,PUBBDG_MaxCapacity!B936-2016+2,FALSE)*(1+Summary!$C$10))</f>
        <v>0</v>
      </c>
    </row>
    <row r="937" spans="1:4" x14ac:dyDescent="0.25">
      <c r="A937" t="s">
        <v>2</v>
      </c>
      <c r="B937">
        <f t="shared" si="22"/>
        <v>2020</v>
      </c>
      <c r="C937" t="str">
        <f t="shared" si="23"/>
        <v>PUBBDGPSINewSC______STDELC_16</v>
      </c>
      <c r="D937">
        <f>IF(VLOOKUP(C937,Capacity_PUBBDG!B:M,PUBBDG_MaxCapacity!B937-2016+2,FALSE)&lt;5.1^-5,0,VLOOKUP(C937,Capacity_PUBBDG!B:M,PUBBDG_MaxCapacity!B937-2016+2,FALSE)*(1+Summary!$C$10))</f>
        <v>0</v>
      </c>
    </row>
    <row r="938" spans="1:4" x14ac:dyDescent="0.25">
      <c r="A938" t="s">
        <v>2</v>
      </c>
      <c r="B938">
        <f t="shared" si="22"/>
        <v>2020</v>
      </c>
      <c r="C938" t="str">
        <f t="shared" si="23"/>
        <v>PUBBDGPSINewSHFUR___STDELC_16</v>
      </c>
      <c r="D938">
        <f>IF(VLOOKUP(C938,Capacity_PUBBDG!B:M,PUBBDG_MaxCapacity!B938-2016+2,FALSE)&lt;5.1^-5,0,VLOOKUP(C938,Capacity_PUBBDG!B:M,PUBBDG_MaxCapacity!B938-2016+2,FALSE)*(1+Summary!$C$10))</f>
        <v>0</v>
      </c>
    </row>
    <row r="939" spans="1:4" x14ac:dyDescent="0.25">
      <c r="A939" t="s">
        <v>2</v>
      </c>
      <c r="B939">
        <f t="shared" si="22"/>
        <v>2020</v>
      </c>
      <c r="C939" t="str">
        <f t="shared" si="23"/>
        <v>PUBBDGPSINewSHHEP___STDELC_16</v>
      </c>
      <c r="D939">
        <f>IF(VLOOKUP(C939,Capacity_PUBBDG!B:M,PUBBDG_MaxCapacity!B939-2016+2,FALSE)&lt;5.1^-5,0,VLOOKUP(C939,Capacity_PUBBDG!B:M,PUBBDG_MaxCapacity!B939-2016+2,FALSE)*(1+Summary!$C$10))</f>
        <v>0</v>
      </c>
    </row>
    <row r="940" spans="1:4" x14ac:dyDescent="0.25">
      <c r="A940" t="s">
        <v>2</v>
      </c>
      <c r="B940">
        <f t="shared" si="22"/>
        <v>2020</v>
      </c>
      <c r="C940" t="str">
        <f t="shared" si="23"/>
        <v>PUBBDGPSINewSHPLT___STDELC_16</v>
      </c>
      <c r="D940">
        <f>IF(VLOOKUP(C940,Capacity_PUBBDG!B:M,PUBBDG_MaxCapacity!B940-2016+2,FALSE)&lt;5.1^-5,0,VLOOKUP(C940,Capacity_PUBBDG!B:M,PUBBDG_MaxCapacity!B940-2016+2,FALSE)*(1+Summary!$C$10))</f>
        <v>0</v>
      </c>
    </row>
    <row r="941" spans="1:4" x14ac:dyDescent="0.25">
      <c r="A941" t="s">
        <v>2</v>
      </c>
      <c r="B941">
        <f t="shared" si="22"/>
        <v>2020</v>
      </c>
      <c r="C941" t="str">
        <f t="shared" si="23"/>
        <v>PUBBDGPSINewWH______STDELC_16</v>
      </c>
      <c r="D941">
        <f>IF(VLOOKUP(C941,Capacity_PUBBDG!B:M,PUBBDG_MaxCapacity!B941-2016+2,FALSE)&lt;5.1^-5,0,VLOOKUP(C941,Capacity_PUBBDG!B:M,PUBBDG_MaxCapacity!B941-2016+2,FALSE)*(1+Summary!$C$10))</f>
        <v>0</v>
      </c>
    </row>
    <row r="942" spans="1:4" x14ac:dyDescent="0.25">
      <c r="A942" t="s">
        <v>2</v>
      </c>
      <c r="B942">
        <f t="shared" si="22"/>
        <v>2020</v>
      </c>
      <c r="C942" t="str">
        <f t="shared" si="23"/>
        <v>PUBBDGPSIOldAE______STDELC_16</v>
      </c>
      <c r="D942">
        <f>IF(VLOOKUP(C942,Capacity_PUBBDG!B:M,PUBBDG_MaxCapacity!B942-2016+2,FALSE)&lt;5.1^-5,0,VLOOKUP(C942,Capacity_PUBBDG!B:M,PUBBDG_MaxCapacity!B942-2016+2,FALSE)*(1+Summary!$C$10))</f>
        <v>16.831512324902949</v>
      </c>
    </row>
    <row r="943" spans="1:4" x14ac:dyDescent="0.25">
      <c r="A943" t="s">
        <v>2</v>
      </c>
      <c r="B943">
        <f t="shared" si="22"/>
        <v>2020</v>
      </c>
      <c r="C943" t="str">
        <f t="shared" si="23"/>
        <v>PUBBDGPSIOldAM______STDELC_16</v>
      </c>
      <c r="D943">
        <f>IF(VLOOKUP(C943,Capacity_PUBBDG!B:M,PUBBDG_MaxCapacity!B943-2016+2,FALSE)&lt;5.1^-5,0,VLOOKUP(C943,Capacity_PUBBDG!B:M,PUBBDG_MaxCapacity!B943-2016+2,FALSE)*(1+Summary!$C$10))</f>
        <v>3.0080815778019625</v>
      </c>
    </row>
    <row r="944" spans="1:4" x14ac:dyDescent="0.25">
      <c r="A944" t="s">
        <v>2</v>
      </c>
      <c r="B944">
        <f t="shared" si="22"/>
        <v>2020</v>
      </c>
      <c r="C944" t="str">
        <f t="shared" si="23"/>
        <v>PUBBDGPSIOldLIFLC___STDELC_16</v>
      </c>
      <c r="D944">
        <f>IF(VLOOKUP(C944,Capacity_PUBBDG!B:M,PUBBDG_MaxCapacity!B944-2016+2,FALSE)&lt;5.1^-5,0,VLOOKUP(C944,Capacity_PUBBDG!B:M,PUBBDG_MaxCapacity!B944-2016+2,FALSE)*(1+Summary!$C$10))</f>
        <v>46.848027704576531</v>
      </c>
    </row>
    <row r="945" spans="1:4" x14ac:dyDescent="0.25">
      <c r="A945" t="s">
        <v>2</v>
      </c>
      <c r="B945">
        <f t="shared" si="22"/>
        <v>2020</v>
      </c>
      <c r="C945" t="str">
        <f t="shared" si="23"/>
        <v>PUBBDGPSIOldLIFLU___STDELC_16</v>
      </c>
      <c r="D945">
        <f>IF(VLOOKUP(C945,Capacity_PUBBDG!B:M,PUBBDG_MaxCapacity!B945-2016+2,FALSE)&lt;5.1^-5,0,VLOOKUP(C945,Capacity_PUBBDG!B:M,PUBBDG_MaxCapacity!B945-2016+2,FALSE)*(1+Summary!$C$10))</f>
        <v>172.87046445718121</v>
      </c>
    </row>
    <row r="946" spans="1:4" x14ac:dyDescent="0.25">
      <c r="A946" t="s">
        <v>2</v>
      </c>
      <c r="B946">
        <f t="shared" si="22"/>
        <v>2020</v>
      </c>
      <c r="C946" t="str">
        <f t="shared" si="23"/>
        <v>PUBBDGPSIOldLIHAL___STDELC_16</v>
      </c>
      <c r="D946">
        <f>IF(VLOOKUP(C946,Capacity_PUBBDG!B:M,PUBBDG_MaxCapacity!B946-2016+2,FALSE)&lt;5.1^-5,0,VLOOKUP(C946,Capacity_PUBBDG!B:M,PUBBDG_MaxCapacity!B946-2016+2,FALSE)*(1+Summary!$C$10))</f>
        <v>100.34906465142147</v>
      </c>
    </row>
    <row r="947" spans="1:4" x14ac:dyDescent="0.25">
      <c r="A947" t="s">
        <v>2</v>
      </c>
      <c r="B947">
        <f t="shared" si="22"/>
        <v>2020</v>
      </c>
      <c r="C947" t="str">
        <f t="shared" si="23"/>
        <v>PUBBDGPSIOldLIINC___STDELC_16</v>
      </c>
      <c r="D947">
        <f>IF(VLOOKUP(C947,Capacity_PUBBDG!B:M,PUBBDG_MaxCapacity!B947-2016+2,FALSE)&lt;5.1^-5,0,VLOOKUP(C947,Capacity_PUBBDG!B:M,PUBBDG_MaxCapacity!B947-2016+2,FALSE)*(1+Summary!$C$10))</f>
        <v>322.30015615580066</v>
      </c>
    </row>
    <row r="948" spans="1:4" x14ac:dyDescent="0.25">
      <c r="A948" t="s">
        <v>2</v>
      </c>
      <c r="B948">
        <f t="shared" si="22"/>
        <v>2020</v>
      </c>
      <c r="C948" t="str">
        <f t="shared" si="23"/>
        <v>PUBBDGPSIOldLILED___STDELC_16</v>
      </c>
      <c r="D948">
        <f>IF(VLOOKUP(C948,Capacity_PUBBDG!B:M,PUBBDG_MaxCapacity!B948-2016+2,FALSE)&lt;5.1^-5,0,VLOOKUP(C948,Capacity_PUBBDG!B:M,PUBBDG_MaxCapacity!B948-2016+2,FALSE)*(1+Summary!$C$10))</f>
        <v>1.5769333627649331</v>
      </c>
    </row>
    <row r="949" spans="1:4" x14ac:dyDescent="0.25">
      <c r="A949" t="s">
        <v>2</v>
      </c>
      <c r="B949">
        <f t="shared" si="22"/>
        <v>2020</v>
      </c>
      <c r="C949" t="str">
        <f t="shared" si="23"/>
        <v>PUBBDGPSIOldSC______STDELC_16</v>
      </c>
      <c r="D949">
        <f>IF(VLOOKUP(C949,Capacity_PUBBDG!B:M,PUBBDG_MaxCapacity!B949-2016+2,FALSE)&lt;5.1^-5,0,VLOOKUP(C949,Capacity_PUBBDG!B:M,PUBBDG_MaxCapacity!B949-2016+2,FALSE)*(1+Summary!$C$10))</f>
        <v>29.496888395320841</v>
      </c>
    </row>
    <row r="950" spans="1:4" x14ac:dyDescent="0.25">
      <c r="A950" t="s">
        <v>2</v>
      </c>
      <c r="B950">
        <f t="shared" si="22"/>
        <v>2020</v>
      </c>
      <c r="C950" t="str">
        <f t="shared" si="23"/>
        <v>PUBBDGPSIOldSHFUR___STDELC_16</v>
      </c>
      <c r="D950">
        <f>IF(VLOOKUP(C950,Capacity_PUBBDG!B:M,PUBBDG_MaxCapacity!B950-2016+2,FALSE)&lt;5.1^-5,0,VLOOKUP(C950,Capacity_PUBBDG!B:M,PUBBDG_MaxCapacity!B950-2016+2,FALSE)*(1+Summary!$C$10))</f>
        <v>2.3887537953328368</v>
      </c>
    </row>
    <row r="951" spans="1:4" x14ac:dyDescent="0.25">
      <c r="A951" t="s">
        <v>2</v>
      </c>
      <c r="B951">
        <f t="shared" si="22"/>
        <v>2020</v>
      </c>
      <c r="C951" t="str">
        <f t="shared" si="23"/>
        <v>PUBBDGPSIOldSHHEP___STDELC_16</v>
      </c>
      <c r="D951">
        <f>IF(VLOOKUP(C951,Capacity_PUBBDG!B:M,PUBBDG_MaxCapacity!B951-2016+2,FALSE)&lt;5.1^-5,0,VLOOKUP(C951,Capacity_PUBBDG!B:M,PUBBDG_MaxCapacity!B951-2016+2,FALSE)*(1+Summary!$C$10))</f>
        <v>3.7222036169306443E-4</v>
      </c>
    </row>
    <row r="952" spans="1:4" x14ac:dyDescent="0.25">
      <c r="A952" t="s">
        <v>2</v>
      </c>
      <c r="B952">
        <f t="shared" si="22"/>
        <v>2020</v>
      </c>
      <c r="C952" t="str">
        <f t="shared" si="23"/>
        <v>PUBBDGPSIOldSHPLT___STDELC_16</v>
      </c>
      <c r="D952">
        <f>IF(VLOOKUP(C952,Capacity_PUBBDG!B:M,PUBBDG_MaxCapacity!B952-2016+2,FALSE)&lt;5.1^-5,0,VLOOKUP(C952,Capacity_PUBBDG!B:M,PUBBDG_MaxCapacity!B952-2016+2,FALSE)*(1+Summary!$C$10))</f>
        <v>2.6018525158639219</v>
      </c>
    </row>
    <row r="953" spans="1:4" x14ac:dyDescent="0.25">
      <c r="A953" t="s">
        <v>2</v>
      </c>
      <c r="B953">
        <f t="shared" si="22"/>
        <v>2020</v>
      </c>
      <c r="C953" t="str">
        <f t="shared" si="23"/>
        <v>PUBBDGPSIOldWH______STDELC_16</v>
      </c>
      <c r="D953">
        <f>IF(VLOOKUP(C953,Capacity_PUBBDG!B:M,PUBBDG_MaxCapacity!B953-2016+2,FALSE)&lt;5.1^-5,0,VLOOKUP(C953,Capacity_PUBBDG!B:M,PUBBDG_MaxCapacity!B953-2016+2,FALSE)*(1+Summary!$C$10))</f>
        <v>1.1191192903721761</v>
      </c>
    </row>
    <row r="954" spans="1:4" x14ac:dyDescent="0.25">
      <c r="A954" t="s">
        <v>2</v>
      </c>
      <c r="B954">
        <f t="shared" si="22"/>
        <v>2020</v>
      </c>
      <c r="C954" t="str">
        <f t="shared" si="23"/>
        <v>PUBBDGSBDNewAE______STDELC_16</v>
      </c>
      <c r="D954">
        <f>IF(VLOOKUP(C954,Capacity_PUBBDG!B:M,PUBBDG_MaxCapacity!B954-2016+2,FALSE)&lt;5.1^-5,0,VLOOKUP(C954,Capacity_PUBBDG!B:M,PUBBDG_MaxCapacity!B954-2016+2,FALSE)*(1+Summary!$C$10))</f>
        <v>0</v>
      </c>
    </row>
    <row r="955" spans="1:4" x14ac:dyDescent="0.25">
      <c r="A955" t="s">
        <v>2</v>
      </c>
      <c r="B955">
        <f t="shared" si="22"/>
        <v>2020</v>
      </c>
      <c r="C955" t="str">
        <f t="shared" si="23"/>
        <v>PUBBDGSBDNewAM______STDELC_16</v>
      </c>
      <c r="D955">
        <f>IF(VLOOKUP(C955,Capacity_PUBBDG!B:M,PUBBDG_MaxCapacity!B955-2016+2,FALSE)&lt;5.1^-5,0,VLOOKUP(C955,Capacity_PUBBDG!B:M,PUBBDG_MaxCapacity!B955-2016+2,FALSE)*(1+Summary!$C$10))</f>
        <v>0</v>
      </c>
    </row>
    <row r="956" spans="1:4" x14ac:dyDescent="0.25">
      <c r="A956" t="s">
        <v>2</v>
      </c>
      <c r="B956">
        <f t="shared" si="22"/>
        <v>2020</v>
      </c>
      <c r="C956" t="str">
        <f t="shared" si="23"/>
        <v>PUBBDGSBDNewLIFLC___STDELC_16</v>
      </c>
      <c r="D956">
        <f>IF(VLOOKUP(C956,Capacity_PUBBDG!B:M,PUBBDG_MaxCapacity!B956-2016+2,FALSE)&lt;5.1^-5,0,VLOOKUP(C956,Capacity_PUBBDG!B:M,PUBBDG_MaxCapacity!B956-2016+2,FALSE)*(1+Summary!$C$10))</f>
        <v>0</v>
      </c>
    </row>
    <row r="957" spans="1:4" x14ac:dyDescent="0.25">
      <c r="A957" t="s">
        <v>2</v>
      </c>
      <c r="B957">
        <f t="shared" si="22"/>
        <v>2020</v>
      </c>
      <c r="C957" t="str">
        <f t="shared" si="23"/>
        <v>PUBBDGSBDNewLIFLU___STDELC_16</v>
      </c>
      <c r="D957">
        <f>IF(VLOOKUP(C957,Capacity_PUBBDG!B:M,PUBBDG_MaxCapacity!B957-2016+2,FALSE)&lt;5.1^-5,0,VLOOKUP(C957,Capacity_PUBBDG!B:M,PUBBDG_MaxCapacity!B957-2016+2,FALSE)*(1+Summary!$C$10))</f>
        <v>0</v>
      </c>
    </row>
    <row r="958" spans="1:4" x14ac:dyDescent="0.25">
      <c r="A958" t="s">
        <v>2</v>
      </c>
      <c r="B958">
        <f t="shared" si="22"/>
        <v>2020</v>
      </c>
      <c r="C958" t="str">
        <f t="shared" si="23"/>
        <v>PUBBDGSBDNewLIHAL___STDELC_16</v>
      </c>
      <c r="D958">
        <f>IF(VLOOKUP(C958,Capacity_PUBBDG!B:M,PUBBDG_MaxCapacity!B958-2016+2,FALSE)&lt;5.1^-5,0,VLOOKUP(C958,Capacity_PUBBDG!B:M,PUBBDG_MaxCapacity!B958-2016+2,FALSE)*(1+Summary!$C$10))</f>
        <v>0</v>
      </c>
    </row>
    <row r="959" spans="1:4" x14ac:dyDescent="0.25">
      <c r="A959" t="s">
        <v>2</v>
      </c>
      <c r="B959">
        <f t="shared" si="22"/>
        <v>2020</v>
      </c>
      <c r="C959" t="str">
        <f t="shared" si="23"/>
        <v>PUBBDGSBDNewLIINC___STDELC_16</v>
      </c>
      <c r="D959">
        <f>IF(VLOOKUP(C959,Capacity_PUBBDG!B:M,PUBBDG_MaxCapacity!B959-2016+2,FALSE)&lt;5.1^-5,0,VLOOKUP(C959,Capacity_PUBBDG!B:M,PUBBDG_MaxCapacity!B959-2016+2,FALSE)*(1+Summary!$C$10))</f>
        <v>0</v>
      </c>
    </row>
    <row r="960" spans="1:4" x14ac:dyDescent="0.25">
      <c r="A960" t="s">
        <v>2</v>
      </c>
      <c r="B960">
        <f t="shared" si="22"/>
        <v>2020</v>
      </c>
      <c r="C960" t="str">
        <f t="shared" si="23"/>
        <v>PUBBDGSBDNewLILED___STDELC_16</v>
      </c>
      <c r="D960">
        <f>IF(VLOOKUP(C960,Capacity_PUBBDG!B:M,PUBBDG_MaxCapacity!B960-2016+2,FALSE)&lt;5.1^-5,0,VLOOKUP(C960,Capacity_PUBBDG!B:M,PUBBDG_MaxCapacity!B960-2016+2,FALSE)*(1+Summary!$C$10))</f>
        <v>0</v>
      </c>
    </row>
    <row r="961" spans="1:4" x14ac:dyDescent="0.25">
      <c r="A961" t="s">
        <v>2</v>
      </c>
      <c r="B961">
        <f t="shared" si="22"/>
        <v>2020</v>
      </c>
      <c r="C961" t="str">
        <f t="shared" si="23"/>
        <v>PUBBDGSBDNewSC______STDELC_16</v>
      </c>
      <c r="D961">
        <f>IF(VLOOKUP(C961,Capacity_PUBBDG!B:M,PUBBDG_MaxCapacity!B961-2016+2,FALSE)&lt;5.1^-5,0,VLOOKUP(C961,Capacity_PUBBDG!B:M,PUBBDG_MaxCapacity!B961-2016+2,FALSE)*(1+Summary!$C$10))</f>
        <v>0</v>
      </c>
    </row>
    <row r="962" spans="1:4" x14ac:dyDescent="0.25">
      <c r="A962" t="s">
        <v>2</v>
      </c>
      <c r="B962">
        <f t="shared" si="22"/>
        <v>2020</v>
      </c>
      <c r="C962" t="str">
        <f t="shared" si="23"/>
        <v>PUBBDGSBDNewSHFUR___STDELC_16</v>
      </c>
      <c r="D962">
        <f>IF(VLOOKUP(C962,Capacity_PUBBDG!B:M,PUBBDG_MaxCapacity!B962-2016+2,FALSE)&lt;5.1^-5,0,VLOOKUP(C962,Capacity_PUBBDG!B:M,PUBBDG_MaxCapacity!B962-2016+2,FALSE)*(1+Summary!$C$10))</f>
        <v>0</v>
      </c>
    </row>
    <row r="963" spans="1:4" x14ac:dyDescent="0.25">
      <c r="A963" t="s">
        <v>2</v>
      </c>
      <c r="B963">
        <f t="shared" si="22"/>
        <v>2020</v>
      </c>
      <c r="C963" t="str">
        <f t="shared" si="23"/>
        <v>PUBBDGSBDNewSHHEP___STDELC_16</v>
      </c>
      <c r="D963">
        <f>IF(VLOOKUP(C963,Capacity_PUBBDG!B:M,PUBBDG_MaxCapacity!B963-2016+2,FALSE)&lt;5.1^-5,0,VLOOKUP(C963,Capacity_PUBBDG!B:M,PUBBDG_MaxCapacity!B963-2016+2,FALSE)*(1+Summary!$C$10))</f>
        <v>0</v>
      </c>
    </row>
    <row r="964" spans="1:4" x14ac:dyDescent="0.25">
      <c r="A964" t="s">
        <v>2</v>
      </c>
      <c r="B964">
        <f t="shared" si="22"/>
        <v>2020</v>
      </c>
      <c r="C964" t="str">
        <f t="shared" si="23"/>
        <v>PUBBDGSBDNewSHPLT___STDELC_16</v>
      </c>
      <c r="D964">
        <f>IF(VLOOKUP(C964,Capacity_PUBBDG!B:M,PUBBDG_MaxCapacity!B964-2016+2,FALSE)&lt;5.1^-5,0,VLOOKUP(C964,Capacity_PUBBDG!B:M,PUBBDG_MaxCapacity!B964-2016+2,FALSE)*(1+Summary!$C$10))</f>
        <v>0</v>
      </c>
    </row>
    <row r="965" spans="1:4" x14ac:dyDescent="0.25">
      <c r="A965" t="s">
        <v>2</v>
      </c>
      <c r="B965">
        <f t="shared" si="22"/>
        <v>2020</v>
      </c>
      <c r="C965" t="str">
        <f t="shared" si="23"/>
        <v>PUBBDGSBDNewWH______STDELC_16</v>
      </c>
      <c r="D965">
        <f>IF(VLOOKUP(C965,Capacity_PUBBDG!B:M,PUBBDG_MaxCapacity!B965-2016+2,FALSE)&lt;5.1^-5,0,VLOOKUP(C965,Capacity_PUBBDG!B:M,PUBBDG_MaxCapacity!B965-2016+2,FALSE)*(1+Summary!$C$10))</f>
        <v>0</v>
      </c>
    </row>
    <row r="966" spans="1:4" x14ac:dyDescent="0.25">
      <c r="A966" t="s">
        <v>2</v>
      </c>
      <c r="B966">
        <f t="shared" si="22"/>
        <v>2020</v>
      </c>
      <c r="C966" t="str">
        <f t="shared" si="23"/>
        <v>PUBBDGSBDOldAE______STDELC_16</v>
      </c>
      <c r="D966">
        <f>IF(VLOOKUP(C966,Capacity_PUBBDG!B:M,PUBBDG_MaxCapacity!B966-2016+2,FALSE)&lt;5.1^-5,0,VLOOKUP(C966,Capacity_PUBBDG!B:M,PUBBDG_MaxCapacity!B966-2016+2,FALSE)*(1+Summary!$C$10))</f>
        <v>6.4279212207035652</v>
      </c>
    </row>
    <row r="967" spans="1:4" x14ac:dyDescent="0.25">
      <c r="A967" t="s">
        <v>2</v>
      </c>
      <c r="B967">
        <f t="shared" si="22"/>
        <v>2020</v>
      </c>
      <c r="C967" t="str">
        <f t="shared" si="23"/>
        <v>PUBBDGSBDOldAM______STDELC_16</v>
      </c>
      <c r="D967">
        <f>IF(VLOOKUP(C967,Capacity_PUBBDG!B:M,PUBBDG_MaxCapacity!B967-2016+2,FALSE)&lt;5.1^-5,0,VLOOKUP(C967,Capacity_PUBBDG!B:M,PUBBDG_MaxCapacity!B967-2016+2,FALSE)*(1+Summary!$C$10))</f>
        <v>2.2474021998496756</v>
      </c>
    </row>
    <row r="968" spans="1:4" x14ac:dyDescent="0.25">
      <c r="A968" t="s">
        <v>2</v>
      </c>
      <c r="B968">
        <f t="shared" si="22"/>
        <v>2020</v>
      </c>
      <c r="C968" t="str">
        <f t="shared" si="23"/>
        <v>PUBBDGSBDOldLIFLC___STDELC_16</v>
      </c>
      <c r="D968">
        <f>IF(VLOOKUP(C968,Capacity_PUBBDG!B:M,PUBBDG_MaxCapacity!B968-2016+2,FALSE)&lt;5.1^-5,0,VLOOKUP(C968,Capacity_PUBBDG!B:M,PUBBDG_MaxCapacity!B968-2016+2,FALSE)*(1+Summary!$C$10))</f>
        <v>34.435996557715868</v>
      </c>
    </row>
    <row r="969" spans="1:4" x14ac:dyDescent="0.25">
      <c r="A969" t="s">
        <v>2</v>
      </c>
      <c r="B969">
        <f t="shared" si="22"/>
        <v>2020</v>
      </c>
      <c r="C969" t="str">
        <f t="shared" si="23"/>
        <v>PUBBDGSBDOldLIFLU___STDELC_16</v>
      </c>
      <c r="D969">
        <f>IF(VLOOKUP(C969,Capacity_PUBBDG!B:M,PUBBDG_MaxCapacity!B969-2016+2,FALSE)&lt;5.1^-5,0,VLOOKUP(C969,Capacity_PUBBDG!B:M,PUBBDG_MaxCapacity!B969-2016+2,FALSE)*(1+Summary!$C$10))</f>
        <v>129.05989392632117</v>
      </c>
    </row>
    <row r="970" spans="1:4" x14ac:dyDescent="0.25">
      <c r="A970" t="s">
        <v>2</v>
      </c>
      <c r="B970">
        <f t="shared" si="22"/>
        <v>2020</v>
      </c>
      <c r="C970" t="str">
        <f t="shared" si="23"/>
        <v>PUBBDGSBDOldLIHAL___STDELC_16</v>
      </c>
      <c r="D970">
        <f>IF(VLOOKUP(C970,Capacity_PUBBDG!B:M,PUBBDG_MaxCapacity!B970-2016+2,FALSE)&lt;5.1^-5,0,VLOOKUP(C970,Capacity_PUBBDG!B:M,PUBBDG_MaxCapacity!B970-2016+2,FALSE)*(1+Summary!$C$10))</f>
        <v>73.765183899469093</v>
      </c>
    </row>
    <row r="971" spans="1:4" x14ac:dyDescent="0.25">
      <c r="A971" t="s">
        <v>2</v>
      </c>
      <c r="B971">
        <f t="shared" si="22"/>
        <v>2020</v>
      </c>
      <c r="C971" t="str">
        <f t="shared" si="23"/>
        <v>PUBBDGSBDOldLIINC___STDELC_16</v>
      </c>
      <c r="D971">
        <f>IF(VLOOKUP(C971,Capacity_PUBBDG!B:M,PUBBDG_MaxCapacity!B971-2016+2,FALSE)&lt;5.1^-5,0,VLOOKUP(C971,Capacity_PUBBDG!B:M,PUBBDG_MaxCapacity!B971-2016+2,FALSE)*(1+Summary!$C$10))</f>
        <v>236.91830143407958</v>
      </c>
    </row>
    <row r="972" spans="1:4" x14ac:dyDescent="0.25">
      <c r="A972" t="s">
        <v>2</v>
      </c>
      <c r="B972">
        <f t="shared" si="22"/>
        <v>2020</v>
      </c>
      <c r="C972" t="str">
        <f t="shared" si="23"/>
        <v>PUBBDGSBDOldLILED___STDELC_16</v>
      </c>
      <c r="D972">
        <f>IF(VLOOKUP(C972,Capacity_PUBBDG!B:M,PUBBDG_MaxCapacity!B972-2016+2,FALSE)&lt;5.1^-5,0,VLOOKUP(C972,Capacity_PUBBDG!B:M,PUBBDG_MaxCapacity!B972-2016+2,FALSE)*(1+Summary!$C$10))</f>
        <v>1.2572843181343527</v>
      </c>
    </row>
    <row r="973" spans="1:4" x14ac:dyDescent="0.25">
      <c r="A973" t="s">
        <v>2</v>
      </c>
      <c r="B973">
        <f t="shared" si="22"/>
        <v>2020</v>
      </c>
      <c r="C973" t="str">
        <f t="shared" si="23"/>
        <v>PUBBDGSBDOldSC______STDELC_16</v>
      </c>
      <c r="D973">
        <f>IF(VLOOKUP(C973,Capacity_PUBBDG!B:M,PUBBDG_MaxCapacity!B973-2016+2,FALSE)&lt;5.1^-5,0,VLOOKUP(C973,Capacity_PUBBDG!B:M,PUBBDG_MaxCapacity!B973-2016+2,FALSE)*(1+Summary!$C$10))</f>
        <v>23.377732660466179</v>
      </c>
    </row>
    <row r="974" spans="1:4" x14ac:dyDescent="0.25">
      <c r="A974" t="s">
        <v>2</v>
      </c>
      <c r="B974">
        <f t="shared" si="22"/>
        <v>2020</v>
      </c>
      <c r="C974" t="str">
        <f t="shared" si="23"/>
        <v>PUBBDGSBDOldSHFUR___STDELC_16</v>
      </c>
      <c r="D974">
        <f>IF(VLOOKUP(C974,Capacity_PUBBDG!B:M,PUBBDG_MaxCapacity!B974-2016+2,FALSE)&lt;5.1^-5,0,VLOOKUP(C974,Capacity_PUBBDG!B:M,PUBBDG_MaxCapacity!B974-2016+2,FALSE)*(1+Summary!$C$10))</f>
        <v>1.8677856133358395</v>
      </c>
    </row>
    <row r="975" spans="1:4" x14ac:dyDescent="0.25">
      <c r="A975" t="s">
        <v>2</v>
      </c>
      <c r="B975">
        <f t="shared" si="22"/>
        <v>2020</v>
      </c>
      <c r="C975" t="str">
        <f t="shared" si="23"/>
        <v>PUBBDGSBDOldSHHEP___STDELC_16</v>
      </c>
      <c r="D975">
        <f>IF(VLOOKUP(C975,Capacity_PUBBDG!B:M,PUBBDG_MaxCapacity!B975-2016+2,FALSE)&lt;5.1^-5,0,VLOOKUP(C975,Capacity_PUBBDG!B:M,PUBBDG_MaxCapacity!B975-2016+2,FALSE)*(1+Summary!$C$10))</f>
        <v>3.6688353926130703E-4</v>
      </c>
    </row>
    <row r="976" spans="1:4" x14ac:dyDescent="0.25">
      <c r="A976" t="s">
        <v>2</v>
      </c>
      <c r="B976">
        <f t="shared" si="22"/>
        <v>2020</v>
      </c>
      <c r="C976" t="str">
        <f t="shared" si="23"/>
        <v>PUBBDGSBDOldSHPLT___STDELC_16</v>
      </c>
      <c r="D976">
        <f>IF(VLOOKUP(C976,Capacity_PUBBDG!B:M,PUBBDG_MaxCapacity!B976-2016+2,FALSE)&lt;5.1^-5,0,VLOOKUP(C976,Capacity_PUBBDG!B:M,PUBBDG_MaxCapacity!B976-2016+2,FALSE)*(1+Summary!$C$10))</f>
        <v>2.1205399043888304</v>
      </c>
    </row>
    <row r="977" spans="1:4" x14ac:dyDescent="0.25">
      <c r="A977" t="s">
        <v>2</v>
      </c>
      <c r="B977">
        <f t="shared" si="22"/>
        <v>2020</v>
      </c>
      <c r="C977" t="str">
        <f t="shared" si="23"/>
        <v>PUBBDGSBDOldWH______STDELC_16</v>
      </c>
      <c r="D977">
        <f>IF(VLOOKUP(C977,Capacity_PUBBDG!B:M,PUBBDG_MaxCapacity!B977-2016+2,FALSE)&lt;5.1^-5,0,VLOOKUP(C977,Capacity_PUBBDG!B:M,PUBBDG_MaxCapacity!B977-2016+2,FALSE)*(1+Summary!$C$10))</f>
        <v>0.46428310301205483</v>
      </c>
    </row>
    <row r="978" spans="1:4" x14ac:dyDescent="0.25">
      <c r="A978" t="s">
        <v>2</v>
      </c>
      <c r="B978">
        <f t="shared" si="22"/>
        <v>2020</v>
      </c>
      <c r="C978" t="str">
        <f t="shared" si="23"/>
        <v>PUBBDGHSPNewSHFUR___STDHFO_16</v>
      </c>
      <c r="D978">
        <f>IF(VLOOKUP(C978,Capacity_PUBBDG!B:M,PUBBDG_MaxCapacity!B978-2016+2,FALSE)&lt;5.1^-5,0,VLOOKUP(C978,Capacity_PUBBDG!B:M,PUBBDG_MaxCapacity!B978-2016+2,FALSE)*(1+Summary!$C$10))</f>
        <v>0</v>
      </c>
    </row>
    <row r="979" spans="1:4" x14ac:dyDescent="0.25">
      <c r="A979" t="s">
        <v>2</v>
      </c>
      <c r="B979">
        <f t="shared" ref="B979:B1042" si="24">B771+1</f>
        <v>2020</v>
      </c>
      <c r="C979" t="str">
        <f t="shared" ref="C979:C1042" si="25">C771</f>
        <v>PUBBDGHSPNewWH______STDHFO_16</v>
      </c>
      <c r="D979">
        <f>IF(VLOOKUP(C979,Capacity_PUBBDG!B:M,PUBBDG_MaxCapacity!B979-2016+2,FALSE)&lt;5.1^-5,0,VLOOKUP(C979,Capacity_PUBBDG!B:M,PUBBDG_MaxCapacity!B979-2016+2,FALSE)*(1+Summary!$C$10))</f>
        <v>0</v>
      </c>
    </row>
    <row r="980" spans="1:4" x14ac:dyDescent="0.25">
      <c r="A980" t="s">
        <v>2</v>
      </c>
      <c r="B980">
        <f t="shared" si="24"/>
        <v>2020</v>
      </c>
      <c r="C980" t="str">
        <f t="shared" si="25"/>
        <v>PUBBDGHSPOldSHFUR___STDHFO_16</v>
      </c>
      <c r="D980">
        <f>IF(VLOOKUP(C980,Capacity_PUBBDG!B:M,PUBBDG_MaxCapacity!B980-2016+2,FALSE)&lt;5.1^-5,0,VLOOKUP(C980,Capacity_PUBBDG!B:M,PUBBDG_MaxCapacity!B980-2016+2,FALSE)*(1+Summary!$C$10))</f>
        <v>3.7218473901162556E-4</v>
      </c>
    </row>
    <row r="981" spans="1:4" x14ac:dyDescent="0.25">
      <c r="A981" t="s">
        <v>2</v>
      </c>
      <c r="B981">
        <f t="shared" si="24"/>
        <v>2020</v>
      </c>
      <c r="C981" t="str">
        <f t="shared" si="25"/>
        <v>PUBBDGHSPOldWH______STDHFO_16</v>
      </c>
      <c r="D981">
        <f>IF(VLOOKUP(C981,Capacity_PUBBDG!B:M,PUBBDG_MaxCapacity!B981-2016+2,FALSE)&lt;5.1^-5,0,VLOOKUP(C981,Capacity_PUBBDG!B:M,PUBBDG_MaxCapacity!B981-2016+2,FALSE)*(1+Summary!$C$10))</f>
        <v>0.88320435159757316</v>
      </c>
    </row>
    <row r="982" spans="1:4" x14ac:dyDescent="0.25">
      <c r="A982" t="s">
        <v>2</v>
      </c>
      <c r="B982">
        <f t="shared" si="24"/>
        <v>2020</v>
      </c>
      <c r="C982" t="str">
        <f t="shared" si="25"/>
        <v>PUBBDGMUNNewSHFUR___STDHFO_16</v>
      </c>
      <c r="D982">
        <f>IF(VLOOKUP(C982,Capacity_PUBBDG!B:M,PUBBDG_MaxCapacity!B982-2016+2,FALSE)&lt;5.1^-5,0,VLOOKUP(C982,Capacity_PUBBDG!B:M,PUBBDG_MaxCapacity!B982-2016+2,FALSE)*(1+Summary!$C$10))</f>
        <v>0</v>
      </c>
    </row>
    <row r="983" spans="1:4" x14ac:dyDescent="0.25">
      <c r="A983" t="s">
        <v>2</v>
      </c>
      <c r="B983">
        <f t="shared" si="24"/>
        <v>2020</v>
      </c>
      <c r="C983" t="str">
        <f t="shared" si="25"/>
        <v>PUBBDGMUNNewWH______STDHFO_16</v>
      </c>
      <c r="D983">
        <f>IF(VLOOKUP(C983,Capacity_PUBBDG!B:M,PUBBDG_MaxCapacity!B983-2016+2,FALSE)&lt;5.1^-5,0,VLOOKUP(C983,Capacity_PUBBDG!B:M,PUBBDG_MaxCapacity!B983-2016+2,FALSE)*(1+Summary!$C$10))</f>
        <v>0</v>
      </c>
    </row>
    <row r="984" spans="1:4" x14ac:dyDescent="0.25">
      <c r="A984" t="s">
        <v>2</v>
      </c>
      <c r="B984">
        <f t="shared" si="24"/>
        <v>2020</v>
      </c>
      <c r="C984" t="str">
        <f t="shared" si="25"/>
        <v>PUBBDGMUNOldSHFUR___STDHFO_16</v>
      </c>
      <c r="D984">
        <f>IF(VLOOKUP(C984,Capacity_PUBBDG!B:M,PUBBDG_MaxCapacity!B984-2016+2,FALSE)&lt;5.1^-5,0,VLOOKUP(C984,Capacity_PUBBDG!B:M,PUBBDG_MaxCapacity!B984-2016+2,FALSE)*(1+Summary!$C$10))</f>
        <v>3.6631266220648386E-4</v>
      </c>
    </row>
    <row r="985" spans="1:4" x14ac:dyDescent="0.25">
      <c r="A985" t="s">
        <v>2</v>
      </c>
      <c r="B985">
        <f t="shared" si="24"/>
        <v>2020</v>
      </c>
      <c r="C985" t="str">
        <f t="shared" si="25"/>
        <v>PUBBDGMUNOldWH______STDHFO_16</v>
      </c>
      <c r="D985">
        <f>IF(VLOOKUP(C985,Capacity_PUBBDG!B:M,PUBBDG_MaxCapacity!B985-2016+2,FALSE)&lt;5.1^-5,0,VLOOKUP(C985,Capacity_PUBBDG!B:M,PUBBDG_MaxCapacity!B985-2016+2,FALSE)*(1+Summary!$C$10))</f>
        <v>9.6005869243134964E-2</v>
      </c>
    </row>
    <row r="986" spans="1:4" x14ac:dyDescent="0.25">
      <c r="A986" t="s">
        <v>2</v>
      </c>
      <c r="B986">
        <f t="shared" si="24"/>
        <v>2020</v>
      </c>
      <c r="C986" t="str">
        <f t="shared" si="25"/>
        <v>PUBBDGPSINewSHFUR___STDHFO_16</v>
      </c>
      <c r="D986">
        <f>IF(VLOOKUP(C986,Capacity_PUBBDG!B:M,PUBBDG_MaxCapacity!B986-2016+2,FALSE)&lt;5.1^-5,0,VLOOKUP(C986,Capacity_PUBBDG!B:M,PUBBDG_MaxCapacity!B986-2016+2,FALSE)*(1+Summary!$C$10))</f>
        <v>0</v>
      </c>
    </row>
    <row r="987" spans="1:4" x14ac:dyDescent="0.25">
      <c r="A987" t="s">
        <v>2</v>
      </c>
      <c r="B987">
        <f t="shared" si="24"/>
        <v>2020</v>
      </c>
      <c r="C987" t="str">
        <f t="shared" si="25"/>
        <v>PUBBDGPSINewWH______STDHFO_16</v>
      </c>
      <c r="D987">
        <f>IF(VLOOKUP(C987,Capacity_PUBBDG!B:M,PUBBDG_MaxCapacity!B987-2016+2,FALSE)&lt;5.1^-5,0,VLOOKUP(C987,Capacity_PUBBDG!B:M,PUBBDG_MaxCapacity!B987-2016+2,FALSE)*(1+Summary!$C$10))</f>
        <v>0</v>
      </c>
    </row>
    <row r="988" spans="1:4" x14ac:dyDescent="0.25">
      <c r="A988" t="s">
        <v>2</v>
      </c>
      <c r="B988">
        <f t="shared" si="24"/>
        <v>2020</v>
      </c>
      <c r="C988" t="str">
        <f t="shared" si="25"/>
        <v>PUBBDGPSIOldSHFUR___STDHFO_16</v>
      </c>
      <c r="D988">
        <f>IF(VLOOKUP(C988,Capacity_PUBBDG!B:M,PUBBDG_MaxCapacity!B988-2016+2,FALSE)&lt;5.1^-5,0,VLOOKUP(C988,Capacity_PUBBDG!B:M,PUBBDG_MaxCapacity!B988-2016+2,FALSE)*(1+Summary!$C$10))</f>
        <v>3.723535942069643E-4</v>
      </c>
    </row>
    <row r="989" spans="1:4" x14ac:dyDescent="0.25">
      <c r="A989" t="s">
        <v>2</v>
      </c>
      <c r="B989">
        <f t="shared" si="24"/>
        <v>2020</v>
      </c>
      <c r="C989" t="str">
        <f t="shared" si="25"/>
        <v>PUBBDGPSIOldWH______STDHFO_16</v>
      </c>
      <c r="D989">
        <f>IF(VLOOKUP(C989,Capacity_PUBBDG!B:M,PUBBDG_MaxCapacity!B989-2016+2,FALSE)&lt;5.1^-5,0,VLOOKUP(C989,Capacity_PUBBDG!B:M,PUBBDG_MaxCapacity!B989-2016+2,FALSE)*(1+Summary!$C$10))</f>
        <v>1.2411856658815725</v>
      </c>
    </row>
    <row r="990" spans="1:4" x14ac:dyDescent="0.25">
      <c r="A990" t="s">
        <v>2</v>
      </c>
      <c r="B990">
        <f t="shared" si="24"/>
        <v>2020</v>
      </c>
      <c r="C990" t="str">
        <f t="shared" si="25"/>
        <v>PUBBDGSBDNewSHFUR___STDHFO_16</v>
      </c>
      <c r="D990">
        <f>IF(VLOOKUP(C990,Capacity_PUBBDG!B:M,PUBBDG_MaxCapacity!B990-2016+2,FALSE)&lt;5.1^-5,0,VLOOKUP(C990,Capacity_PUBBDG!B:M,PUBBDG_MaxCapacity!B990-2016+2,FALSE)*(1+Summary!$C$10))</f>
        <v>0</v>
      </c>
    </row>
    <row r="991" spans="1:4" x14ac:dyDescent="0.25">
      <c r="A991" t="s">
        <v>2</v>
      </c>
      <c r="B991">
        <f t="shared" si="24"/>
        <v>2020</v>
      </c>
      <c r="C991" t="str">
        <f t="shared" si="25"/>
        <v>PUBBDGSBDNewWH______STDHFO_16</v>
      </c>
      <c r="D991">
        <f>IF(VLOOKUP(C991,Capacity_PUBBDG!B:M,PUBBDG_MaxCapacity!B991-2016+2,FALSE)&lt;5.1^-5,0,VLOOKUP(C991,Capacity_PUBBDG!B:M,PUBBDG_MaxCapacity!B991-2016+2,FALSE)*(1+Summary!$C$10))</f>
        <v>0</v>
      </c>
    </row>
    <row r="992" spans="1:4" x14ac:dyDescent="0.25">
      <c r="A992" t="s">
        <v>2</v>
      </c>
      <c r="B992">
        <f t="shared" si="24"/>
        <v>2020</v>
      </c>
      <c r="C992" t="str">
        <f t="shared" si="25"/>
        <v>PUBBDGSBDOldSHFUR___STDHFO_16</v>
      </c>
      <c r="D992">
        <f>IF(VLOOKUP(C992,Capacity_PUBBDG!B:M,PUBBDG_MaxCapacity!B992-2016+2,FALSE)&lt;5.1^-5,0,VLOOKUP(C992,Capacity_PUBBDG!B:M,PUBBDG_MaxCapacity!B992-2016+2,FALSE)*(1+Summary!$C$10))</f>
        <v>3.6700755964465904E-4</v>
      </c>
    </row>
    <row r="993" spans="1:4" x14ac:dyDescent="0.25">
      <c r="A993" t="s">
        <v>2</v>
      </c>
      <c r="B993">
        <f t="shared" si="24"/>
        <v>2020</v>
      </c>
      <c r="C993" t="str">
        <f t="shared" si="25"/>
        <v>PUBBDGSBDOldWH______STDHFO_16</v>
      </c>
      <c r="D993">
        <f>IF(VLOOKUP(C993,Capacity_PUBBDG!B:M,PUBBDG_MaxCapacity!B993-2016+2,FALSE)&lt;5.1^-5,0,VLOOKUP(C993,Capacity_PUBBDG!B:M,PUBBDG_MaxCapacity!B993-2016+2,FALSE)*(1+Summary!$C$10))</f>
        <v>0.3307357259647033</v>
      </c>
    </row>
    <row r="994" spans="1:4" x14ac:dyDescent="0.25">
      <c r="A994" t="s">
        <v>2</v>
      </c>
      <c r="B994">
        <f t="shared" si="24"/>
        <v>2020</v>
      </c>
      <c r="C994" t="str">
        <f t="shared" si="25"/>
        <v>PUBBDGHSPNewSHFUR___STDKER_16</v>
      </c>
      <c r="D994">
        <f>IF(VLOOKUP(C994,Capacity_PUBBDG!B:M,PUBBDG_MaxCapacity!B994-2016+2,FALSE)&lt;5.1^-5,0,VLOOKUP(C994,Capacity_PUBBDG!B:M,PUBBDG_MaxCapacity!B994-2016+2,FALSE)*(1+Summary!$C$10))</f>
        <v>0</v>
      </c>
    </row>
    <row r="995" spans="1:4" x14ac:dyDescent="0.25">
      <c r="A995" t="s">
        <v>2</v>
      </c>
      <c r="B995">
        <f t="shared" si="24"/>
        <v>2020</v>
      </c>
      <c r="C995" t="str">
        <f t="shared" si="25"/>
        <v>PUBBDGHSPNewWH______STDKER_16</v>
      </c>
      <c r="D995">
        <f>IF(VLOOKUP(C995,Capacity_PUBBDG!B:M,PUBBDG_MaxCapacity!B995-2016+2,FALSE)&lt;5.1^-5,0,VLOOKUP(C995,Capacity_PUBBDG!B:M,PUBBDG_MaxCapacity!B995-2016+2,FALSE)*(1+Summary!$C$10))</f>
        <v>0</v>
      </c>
    </row>
    <row r="996" spans="1:4" x14ac:dyDescent="0.25">
      <c r="A996" t="s">
        <v>2</v>
      </c>
      <c r="B996">
        <f t="shared" si="24"/>
        <v>2020</v>
      </c>
      <c r="C996" t="str">
        <f t="shared" si="25"/>
        <v>PUBBDGHSPOldSHFUR___STDKER_16</v>
      </c>
      <c r="D996">
        <f>IF(VLOOKUP(C996,Capacity_PUBBDG!B:M,PUBBDG_MaxCapacity!B996-2016+2,FALSE)&lt;5.1^-5,0,VLOOKUP(C996,Capacity_PUBBDG!B:M,PUBBDG_MaxCapacity!B996-2016+2,FALSE)*(1+Summary!$C$10))</f>
        <v>3.721870608572485E-4</v>
      </c>
    </row>
    <row r="997" spans="1:4" x14ac:dyDescent="0.25">
      <c r="A997" t="s">
        <v>2</v>
      </c>
      <c r="B997">
        <f t="shared" si="24"/>
        <v>2020</v>
      </c>
      <c r="C997" t="str">
        <f t="shared" si="25"/>
        <v>PUBBDGHSPOldWH______STDKER_16</v>
      </c>
      <c r="D997">
        <f>IF(VLOOKUP(C997,Capacity_PUBBDG!B:M,PUBBDG_MaxCapacity!B997-2016+2,FALSE)&lt;5.1^-5,0,VLOOKUP(C997,Capacity_PUBBDG!B:M,PUBBDG_MaxCapacity!B997-2016+2,FALSE)*(1+Summary!$C$10))</f>
        <v>0.8835896122926441</v>
      </c>
    </row>
    <row r="998" spans="1:4" x14ac:dyDescent="0.25">
      <c r="A998" t="s">
        <v>2</v>
      </c>
      <c r="B998">
        <f t="shared" si="24"/>
        <v>2020</v>
      </c>
      <c r="C998" t="str">
        <f t="shared" si="25"/>
        <v>PUBBDGMUNNewSHFUR___STDKER_16</v>
      </c>
      <c r="D998">
        <f>IF(VLOOKUP(C998,Capacity_PUBBDG!B:M,PUBBDG_MaxCapacity!B998-2016+2,FALSE)&lt;5.1^-5,0,VLOOKUP(C998,Capacity_PUBBDG!B:M,PUBBDG_MaxCapacity!B998-2016+2,FALSE)*(1+Summary!$C$10))</f>
        <v>0</v>
      </c>
    </row>
    <row r="999" spans="1:4" x14ac:dyDescent="0.25">
      <c r="A999" t="s">
        <v>2</v>
      </c>
      <c r="B999">
        <f t="shared" si="24"/>
        <v>2020</v>
      </c>
      <c r="C999" t="str">
        <f t="shared" si="25"/>
        <v>PUBBDGMUNNewWH______STDKER_16</v>
      </c>
      <c r="D999">
        <f>IF(VLOOKUP(C999,Capacity_PUBBDG!B:M,PUBBDG_MaxCapacity!B999-2016+2,FALSE)&lt;5.1^-5,0,VLOOKUP(C999,Capacity_PUBBDG!B:M,PUBBDG_MaxCapacity!B999-2016+2,FALSE)*(1+Summary!$C$10))</f>
        <v>0</v>
      </c>
    </row>
    <row r="1000" spans="1:4" x14ac:dyDescent="0.25">
      <c r="A1000" t="s">
        <v>2</v>
      </c>
      <c r="B1000">
        <f t="shared" si="24"/>
        <v>2020</v>
      </c>
      <c r="C1000" t="str">
        <f t="shared" si="25"/>
        <v>PUBBDGMUNOldSHFUR___STDKER_16</v>
      </c>
      <c r="D1000">
        <f>IF(VLOOKUP(C1000,Capacity_PUBBDG!B:M,PUBBDG_MaxCapacity!B1000-2016+2,FALSE)&lt;5.1^-5,0,VLOOKUP(C1000,Capacity_PUBBDG!B:M,PUBBDG_MaxCapacity!B1000-2016+2,FALSE)*(1+Summary!$C$10))</f>
        <v>3.6631492099404678E-4</v>
      </c>
    </row>
    <row r="1001" spans="1:4" x14ac:dyDescent="0.25">
      <c r="A1001" t="s">
        <v>2</v>
      </c>
      <c r="B1001">
        <f t="shared" si="24"/>
        <v>2020</v>
      </c>
      <c r="C1001" t="str">
        <f t="shared" si="25"/>
        <v>PUBBDGMUNOldWH______STDKER_16</v>
      </c>
      <c r="D1001">
        <f>IF(VLOOKUP(C1001,Capacity_PUBBDG!B:M,PUBBDG_MaxCapacity!B1001-2016+2,FALSE)&lt;5.1^-5,0,VLOOKUP(C1001,Capacity_PUBBDG!B:M,PUBBDG_MaxCapacity!B1001-2016+2,FALSE)*(1+Summary!$C$10))</f>
        <v>9.6009736652180419E-2</v>
      </c>
    </row>
    <row r="1002" spans="1:4" x14ac:dyDescent="0.25">
      <c r="A1002" t="s">
        <v>2</v>
      </c>
      <c r="B1002">
        <f t="shared" si="24"/>
        <v>2020</v>
      </c>
      <c r="C1002" t="str">
        <f t="shared" si="25"/>
        <v>PUBBDGPSINewSHFUR___STDKER_16</v>
      </c>
      <c r="D1002">
        <f>IF(VLOOKUP(C1002,Capacity_PUBBDG!B:M,PUBBDG_MaxCapacity!B1002-2016+2,FALSE)&lt;5.1^-5,0,VLOOKUP(C1002,Capacity_PUBBDG!B:M,PUBBDG_MaxCapacity!B1002-2016+2,FALSE)*(1+Summary!$C$10))</f>
        <v>0</v>
      </c>
    </row>
    <row r="1003" spans="1:4" x14ac:dyDescent="0.25">
      <c r="A1003" t="s">
        <v>2</v>
      </c>
      <c r="B1003">
        <f t="shared" si="24"/>
        <v>2020</v>
      </c>
      <c r="C1003" t="str">
        <f t="shared" si="25"/>
        <v>PUBBDGPSINewWH______STDKER_16</v>
      </c>
      <c r="D1003">
        <f>IF(VLOOKUP(C1003,Capacity_PUBBDG!B:M,PUBBDG_MaxCapacity!B1003-2016+2,FALSE)&lt;5.1^-5,0,VLOOKUP(C1003,Capacity_PUBBDG!B:M,PUBBDG_MaxCapacity!B1003-2016+2,FALSE)*(1+Summary!$C$10))</f>
        <v>0</v>
      </c>
    </row>
    <row r="1004" spans="1:4" x14ac:dyDescent="0.25">
      <c r="A1004" t="s">
        <v>2</v>
      </c>
      <c r="B1004">
        <f t="shared" si="24"/>
        <v>2020</v>
      </c>
      <c r="C1004" t="str">
        <f t="shared" si="25"/>
        <v>PUBBDGPSIOldSHFUR___STDKER_16</v>
      </c>
      <c r="D1004">
        <f>IF(VLOOKUP(C1004,Capacity_PUBBDG!B:M,PUBBDG_MaxCapacity!B1004-2016+2,FALSE)&lt;5.1^-5,0,VLOOKUP(C1004,Capacity_PUBBDG!B:M,PUBBDG_MaxCapacity!B1004-2016+2,FALSE)*(1+Summary!$C$10))</f>
        <v>3.7235591792769045E-4</v>
      </c>
    </row>
    <row r="1005" spans="1:4" x14ac:dyDescent="0.25">
      <c r="A1005" t="s">
        <v>2</v>
      </c>
      <c r="B1005">
        <f t="shared" si="24"/>
        <v>2020</v>
      </c>
      <c r="C1005" t="str">
        <f t="shared" si="25"/>
        <v>PUBBDGPSIOldWH______STDKER_16</v>
      </c>
      <c r="D1005">
        <f>IF(VLOOKUP(C1005,Capacity_PUBBDG!B:M,PUBBDG_MaxCapacity!B1005-2016+2,FALSE)&lt;5.1^-5,0,VLOOKUP(C1005,Capacity_PUBBDG!B:M,PUBBDG_MaxCapacity!B1005-2016+2,FALSE)*(1+Summary!$C$10))</f>
        <v>1.241880927734841</v>
      </c>
    </row>
    <row r="1006" spans="1:4" x14ac:dyDescent="0.25">
      <c r="A1006" t="s">
        <v>2</v>
      </c>
      <c r="B1006">
        <f t="shared" si="24"/>
        <v>2020</v>
      </c>
      <c r="C1006" t="str">
        <f t="shared" si="25"/>
        <v>PUBBDGSBDNewSHFUR___STDKER_16</v>
      </c>
      <c r="D1006">
        <f>IF(VLOOKUP(C1006,Capacity_PUBBDG!B:M,PUBBDG_MaxCapacity!B1006-2016+2,FALSE)&lt;5.1^-5,0,VLOOKUP(C1006,Capacity_PUBBDG!B:M,PUBBDG_MaxCapacity!B1006-2016+2,FALSE)*(1+Summary!$C$10))</f>
        <v>0</v>
      </c>
    </row>
    <row r="1007" spans="1:4" x14ac:dyDescent="0.25">
      <c r="A1007" t="s">
        <v>2</v>
      </c>
      <c r="B1007">
        <f t="shared" si="24"/>
        <v>2020</v>
      </c>
      <c r="C1007" t="str">
        <f t="shared" si="25"/>
        <v>PUBBDGSBDNewWH______STDKER_16</v>
      </c>
      <c r="D1007">
        <f>IF(VLOOKUP(C1007,Capacity_PUBBDG!B:M,PUBBDG_MaxCapacity!B1007-2016+2,FALSE)&lt;5.1^-5,0,VLOOKUP(C1007,Capacity_PUBBDG!B:M,PUBBDG_MaxCapacity!B1007-2016+2,FALSE)*(1+Summary!$C$10))</f>
        <v>0</v>
      </c>
    </row>
    <row r="1008" spans="1:4" x14ac:dyDescent="0.25">
      <c r="A1008" t="s">
        <v>2</v>
      </c>
      <c r="B1008">
        <f t="shared" si="24"/>
        <v>2020</v>
      </c>
      <c r="C1008" t="str">
        <f t="shared" si="25"/>
        <v>PUBBDGSBDOldSHFUR___STDKER_16</v>
      </c>
      <c r="D1008">
        <f>IF(VLOOKUP(C1008,Capacity_PUBBDG!B:M,PUBBDG_MaxCapacity!B1008-2016+2,FALSE)&lt;5.1^-5,0,VLOOKUP(C1008,Capacity_PUBBDG!B:M,PUBBDG_MaxCapacity!B1008-2016+2,FALSE)*(1+Summary!$C$10))</f>
        <v>3.6700982145217653E-4</v>
      </c>
    </row>
    <row r="1009" spans="1:4" x14ac:dyDescent="0.25">
      <c r="A1009" t="s">
        <v>2</v>
      </c>
      <c r="B1009">
        <f t="shared" si="24"/>
        <v>2020</v>
      </c>
      <c r="C1009" t="str">
        <f t="shared" si="25"/>
        <v>PUBBDGSBDOldWH______STDKER_16</v>
      </c>
      <c r="D1009">
        <f>IF(VLOOKUP(C1009,Capacity_PUBBDG!B:M,PUBBDG_MaxCapacity!B1009-2016+2,FALSE)&lt;5.1^-5,0,VLOOKUP(C1009,Capacity_PUBBDG!B:M,PUBBDG_MaxCapacity!B1009-2016+2,FALSE)*(1+Summary!$C$10))</f>
        <v>0.33079808112672376</v>
      </c>
    </row>
    <row r="1010" spans="1:4" x14ac:dyDescent="0.25">
      <c r="A1010" t="s">
        <v>2</v>
      </c>
      <c r="B1010">
        <f t="shared" si="24"/>
        <v>2020</v>
      </c>
      <c r="C1010" t="str">
        <f t="shared" si="25"/>
        <v>PUBBDGHSPNewSHFUR___STDLFO_16</v>
      </c>
      <c r="D1010">
        <f>IF(VLOOKUP(C1010,Capacity_PUBBDG!B:M,PUBBDG_MaxCapacity!B1010-2016+2,FALSE)&lt;5.1^-5,0,VLOOKUP(C1010,Capacity_PUBBDG!B:M,PUBBDG_MaxCapacity!B1010-2016+2,FALSE)*(1+Summary!$C$10))</f>
        <v>0</v>
      </c>
    </row>
    <row r="1011" spans="1:4" x14ac:dyDescent="0.25">
      <c r="A1011" t="s">
        <v>2</v>
      </c>
      <c r="B1011">
        <f t="shared" si="24"/>
        <v>2020</v>
      </c>
      <c r="C1011" t="str">
        <f t="shared" si="25"/>
        <v>PUBBDGHSPNewWH______STDLFO_16</v>
      </c>
      <c r="D1011">
        <f>IF(VLOOKUP(C1011,Capacity_PUBBDG!B:M,PUBBDG_MaxCapacity!B1011-2016+2,FALSE)&lt;5.1^-5,0,VLOOKUP(C1011,Capacity_PUBBDG!B:M,PUBBDG_MaxCapacity!B1011-2016+2,FALSE)*(1+Summary!$C$10))</f>
        <v>0</v>
      </c>
    </row>
    <row r="1012" spans="1:4" x14ac:dyDescent="0.25">
      <c r="A1012" t="s">
        <v>2</v>
      </c>
      <c r="B1012">
        <f t="shared" si="24"/>
        <v>2020</v>
      </c>
      <c r="C1012" t="str">
        <f t="shared" si="25"/>
        <v>PUBBDGHSPOldSHFUR___STDLFO_16</v>
      </c>
      <c r="D1012">
        <f>IF(VLOOKUP(C1012,Capacity_PUBBDG!B:M,PUBBDG_MaxCapacity!B1012-2016+2,FALSE)&lt;5.1^-5,0,VLOOKUP(C1012,Capacity_PUBBDG!B:M,PUBBDG_MaxCapacity!B1012-2016+2,FALSE)*(1+Summary!$C$10))</f>
        <v>4.2458262419579391</v>
      </c>
    </row>
    <row r="1013" spans="1:4" x14ac:dyDescent="0.25">
      <c r="A1013" t="s">
        <v>2</v>
      </c>
      <c r="B1013">
        <f t="shared" si="24"/>
        <v>2020</v>
      </c>
      <c r="C1013" t="str">
        <f t="shared" si="25"/>
        <v>PUBBDGHSPOldWH______STDLFO_16</v>
      </c>
      <c r="D1013">
        <f>IF(VLOOKUP(C1013,Capacity_PUBBDG!B:M,PUBBDG_MaxCapacity!B1013-2016+2,FALSE)&lt;5.1^-5,0,VLOOKUP(C1013,Capacity_PUBBDG!B:M,PUBBDG_MaxCapacity!B1013-2016+2,FALSE)*(1+Summary!$C$10))</f>
        <v>1.5909047865397647</v>
      </c>
    </row>
    <row r="1014" spans="1:4" x14ac:dyDescent="0.25">
      <c r="A1014" t="s">
        <v>2</v>
      </c>
      <c r="B1014">
        <f t="shared" si="24"/>
        <v>2020</v>
      </c>
      <c r="C1014" t="str">
        <f t="shared" si="25"/>
        <v>PUBBDGMUNNewSHFUR___STDLFO_16</v>
      </c>
      <c r="D1014">
        <f>IF(VLOOKUP(C1014,Capacity_PUBBDG!B:M,PUBBDG_MaxCapacity!B1014-2016+2,FALSE)&lt;5.1^-5,0,VLOOKUP(C1014,Capacity_PUBBDG!B:M,PUBBDG_MaxCapacity!B1014-2016+2,FALSE)*(1+Summary!$C$10))</f>
        <v>0</v>
      </c>
    </row>
    <row r="1015" spans="1:4" x14ac:dyDescent="0.25">
      <c r="A1015" t="s">
        <v>2</v>
      </c>
      <c r="B1015">
        <f t="shared" si="24"/>
        <v>2020</v>
      </c>
      <c r="C1015" t="str">
        <f t="shared" si="25"/>
        <v>PUBBDGMUNNewWH______STDLFO_16</v>
      </c>
      <c r="D1015">
        <f>IF(VLOOKUP(C1015,Capacity_PUBBDG!B:M,PUBBDG_MaxCapacity!B1015-2016+2,FALSE)&lt;5.1^-5,0,VLOOKUP(C1015,Capacity_PUBBDG!B:M,PUBBDG_MaxCapacity!B1015-2016+2,FALSE)*(1+Summary!$C$10))</f>
        <v>0</v>
      </c>
    </row>
    <row r="1016" spans="1:4" x14ac:dyDescent="0.25">
      <c r="A1016" t="s">
        <v>2</v>
      </c>
      <c r="B1016">
        <f t="shared" si="24"/>
        <v>2020</v>
      </c>
      <c r="C1016" t="str">
        <f t="shared" si="25"/>
        <v>PUBBDGMUNOldSHFUR___STDLFO_16</v>
      </c>
      <c r="D1016">
        <f>IF(VLOOKUP(C1016,Capacity_PUBBDG!B:M,PUBBDG_MaxCapacity!B1016-2016+2,FALSE)&lt;5.1^-5,0,VLOOKUP(C1016,Capacity_PUBBDG!B:M,PUBBDG_MaxCapacity!B1016-2016+2,FALSE)*(1+Summary!$C$10))</f>
        <v>3.6618628005904741E-4</v>
      </c>
    </row>
    <row r="1017" spans="1:4" x14ac:dyDescent="0.25">
      <c r="A1017" t="s">
        <v>2</v>
      </c>
      <c r="B1017">
        <f t="shared" si="24"/>
        <v>2020</v>
      </c>
      <c r="C1017" t="str">
        <f t="shared" si="25"/>
        <v>PUBBDGMUNOldWH______STDLFO_16</v>
      </c>
      <c r="D1017">
        <f>IF(VLOOKUP(C1017,Capacity_PUBBDG!B:M,PUBBDG_MaxCapacity!B1017-2016+2,FALSE)&lt;5.1^-5,0,VLOOKUP(C1017,Capacity_PUBBDG!B:M,PUBBDG_MaxCapacity!B1017-2016+2,FALSE)*(1+Summary!$C$10))</f>
        <v>9.5666882027951775E-2</v>
      </c>
    </row>
    <row r="1018" spans="1:4" x14ac:dyDescent="0.25">
      <c r="A1018" t="s">
        <v>2</v>
      </c>
      <c r="B1018">
        <f t="shared" si="24"/>
        <v>2020</v>
      </c>
      <c r="C1018" t="str">
        <f t="shared" si="25"/>
        <v>PUBBDGPSINewSHFUR___STDLFO_16</v>
      </c>
      <c r="D1018">
        <f>IF(VLOOKUP(C1018,Capacity_PUBBDG!B:M,PUBBDG_MaxCapacity!B1018-2016+2,FALSE)&lt;5.1^-5,0,VLOOKUP(C1018,Capacity_PUBBDG!B:M,PUBBDG_MaxCapacity!B1018-2016+2,FALSE)*(1+Summary!$C$10))</f>
        <v>0</v>
      </c>
    </row>
    <row r="1019" spans="1:4" x14ac:dyDescent="0.25">
      <c r="A1019" t="s">
        <v>2</v>
      </c>
      <c r="B1019">
        <f t="shared" si="24"/>
        <v>2020</v>
      </c>
      <c r="C1019" t="str">
        <f t="shared" si="25"/>
        <v>PUBBDGPSINewWH______STDLFO_16</v>
      </c>
      <c r="D1019">
        <f>IF(VLOOKUP(C1019,Capacity_PUBBDG!B:M,PUBBDG_MaxCapacity!B1019-2016+2,FALSE)&lt;5.1^-5,0,VLOOKUP(C1019,Capacity_PUBBDG!B:M,PUBBDG_MaxCapacity!B1019-2016+2,FALSE)*(1+Summary!$C$10))</f>
        <v>0</v>
      </c>
    </row>
    <row r="1020" spans="1:4" x14ac:dyDescent="0.25">
      <c r="A1020" t="s">
        <v>2</v>
      </c>
      <c r="B1020">
        <f t="shared" si="24"/>
        <v>2020</v>
      </c>
      <c r="C1020" t="str">
        <f t="shared" si="25"/>
        <v>PUBBDGPSIOldSHFUR___STDLFO_16</v>
      </c>
      <c r="D1020">
        <f>IF(VLOOKUP(C1020,Capacity_PUBBDG!B:M,PUBBDG_MaxCapacity!B1020-2016+2,FALSE)&lt;5.1^-5,0,VLOOKUP(C1020,Capacity_PUBBDG!B:M,PUBBDG_MaxCapacity!B1020-2016+2,FALSE)*(1+Summary!$C$10))</f>
        <v>1.9110398946601168</v>
      </c>
    </row>
    <row r="1021" spans="1:4" x14ac:dyDescent="0.25">
      <c r="A1021" t="s">
        <v>2</v>
      </c>
      <c r="B1021">
        <f t="shared" si="24"/>
        <v>2020</v>
      </c>
      <c r="C1021" t="str">
        <f t="shared" si="25"/>
        <v>PUBBDGPSIOldWH______STDLFO_16</v>
      </c>
      <c r="D1021">
        <f>IF(VLOOKUP(C1021,Capacity_PUBBDG!B:M,PUBBDG_MaxCapacity!B1021-2016+2,FALSE)&lt;5.1^-5,0,VLOOKUP(C1021,Capacity_PUBBDG!B:M,PUBBDG_MaxCapacity!B1021-2016+2,FALSE)*(1+Summary!$C$10))</f>
        <v>1.5576250691253608</v>
      </c>
    </row>
    <row r="1022" spans="1:4" x14ac:dyDescent="0.25">
      <c r="A1022" t="s">
        <v>2</v>
      </c>
      <c r="B1022">
        <f t="shared" si="24"/>
        <v>2020</v>
      </c>
      <c r="C1022" t="str">
        <f t="shared" si="25"/>
        <v>PUBBDGSBDNewSHFUR___STDLFO_16</v>
      </c>
      <c r="D1022">
        <f>IF(VLOOKUP(C1022,Capacity_PUBBDG!B:M,PUBBDG_MaxCapacity!B1022-2016+2,FALSE)&lt;5.1^-5,0,VLOOKUP(C1022,Capacity_PUBBDG!B:M,PUBBDG_MaxCapacity!B1022-2016+2,FALSE)*(1+Summary!$C$10))</f>
        <v>0</v>
      </c>
    </row>
    <row r="1023" spans="1:4" x14ac:dyDescent="0.25">
      <c r="A1023" t="s">
        <v>2</v>
      </c>
      <c r="B1023">
        <f t="shared" si="24"/>
        <v>2020</v>
      </c>
      <c r="C1023" t="str">
        <f t="shared" si="25"/>
        <v>PUBBDGSBDNewWH______STDLFO_16</v>
      </c>
      <c r="D1023">
        <f>IF(VLOOKUP(C1023,Capacity_PUBBDG!B:M,PUBBDG_MaxCapacity!B1023-2016+2,FALSE)&lt;5.1^-5,0,VLOOKUP(C1023,Capacity_PUBBDG!B:M,PUBBDG_MaxCapacity!B1023-2016+2,FALSE)*(1+Summary!$C$10))</f>
        <v>0</v>
      </c>
    </row>
    <row r="1024" spans="1:4" x14ac:dyDescent="0.25">
      <c r="A1024" t="s">
        <v>2</v>
      </c>
      <c r="B1024">
        <f t="shared" si="24"/>
        <v>2020</v>
      </c>
      <c r="C1024" t="str">
        <f t="shared" si="25"/>
        <v>PUBBDGSBDOldSHFUR___STDLFO_16</v>
      </c>
      <c r="D1024">
        <f>IF(VLOOKUP(C1024,Capacity_PUBBDG!B:M,PUBBDG_MaxCapacity!B1024-2016+2,FALSE)&lt;5.1^-5,0,VLOOKUP(C1024,Capacity_PUBBDG!B:M,PUBBDG_MaxCapacity!B1024-2016+2,FALSE)*(1+Summary!$C$10))</f>
        <v>3.6688342871907828E-4</v>
      </c>
    </row>
    <row r="1025" spans="1:4" x14ac:dyDescent="0.25">
      <c r="A1025" t="s">
        <v>2</v>
      </c>
      <c r="B1025">
        <f t="shared" si="24"/>
        <v>2020</v>
      </c>
      <c r="C1025" t="str">
        <f t="shared" si="25"/>
        <v>PUBBDGSBDOldWH______STDLFO_16</v>
      </c>
      <c r="D1025">
        <f>IF(VLOOKUP(C1025,Capacity_PUBBDG!B:M,PUBBDG_MaxCapacity!B1025-2016+2,FALSE)&lt;5.1^-5,0,VLOOKUP(C1025,Capacity_PUBBDG!B:M,PUBBDG_MaxCapacity!B1025-2016+2,FALSE)*(1+Summary!$C$10))</f>
        <v>0.32357657267785339</v>
      </c>
    </row>
    <row r="1026" spans="1:4" x14ac:dyDescent="0.25">
      <c r="A1026" t="s">
        <v>2</v>
      </c>
      <c r="B1026">
        <f t="shared" si="24"/>
        <v>2020</v>
      </c>
      <c r="C1026" t="str">
        <f t="shared" si="25"/>
        <v>PUBBDGHSPNewAE______STDPRO_16</v>
      </c>
      <c r="D1026">
        <f>IF(VLOOKUP(C1026,Capacity_PUBBDG!B:M,PUBBDG_MaxCapacity!B1026-2016+2,FALSE)&lt;5.1^-5,0,VLOOKUP(C1026,Capacity_PUBBDG!B:M,PUBBDG_MaxCapacity!B1026-2016+2,FALSE)*(1+Summary!$C$10))</f>
        <v>0</v>
      </c>
    </row>
    <row r="1027" spans="1:4" x14ac:dyDescent="0.25">
      <c r="A1027" t="s">
        <v>2</v>
      </c>
      <c r="B1027">
        <f t="shared" si="24"/>
        <v>2020</v>
      </c>
      <c r="C1027" t="str">
        <f t="shared" si="25"/>
        <v>PUBBDGHSPNewSHFUR___STDPRO_16</v>
      </c>
      <c r="D1027">
        <f>IF(VLOOKUP(C1027,Capacity_PUBBDG!B:M,PUBBDG_MaxCapacity!B1027-2016+2,FALSE)&lt;5.1^-5,0,VLOOKUP(C1027,Capacity_PUBBDG!B:M,PUBBDG_MaxCapacity!B1027-2016+2,FALSE)*(1+Summary!$C$10))</f>
        <v>0</v>
      </c>
    </row>
    <row r="1028" spans="1:4" x14ac:dyDescent="0.25">
      <c r="A1028" t="s">
        <v>2</v>
      </c>
      <c r="B1028">
        <f t="shared" si="24"/>
        <v>2020</v>
      </c>
      <c r="C1028" t="str">
        <f t="shared" si="25"/>
        <v>PUBBDGHSPOldAE______STDPRO_16</v>
      </c>
      <c r="D1028">
        <f>IF(VLOOKUP(C1028,Capacity_PUBBDG!B:M,PUBBDG_MaxCapacity!B1028-2016+2,FALSE)&lt;5.1^-5,0,VLOOKUP(C1028,Capacity_PUBBDG!B:M,PUBBDG_MaxCapacity!B1028-2016+2,FALSE)*(1+Summary!$C$10))</f>
        <v>3.8363107448336636E-4</v>
      </c>
    </row>
    <row r="1029" spans="1:4" x14ac:dyDescent="0.25">
      <c r="A1029" t="s">
        <v>2</v>
      </c>
      <c r="B1029">
        <f t="shared" si="24"/>
        <v>2020</v>
      </c>
      <c r="C1029" t="str">
        <f t="shared" si="25"/>
        <v>PUBBDGHSPOldSHFUR___STDPRO_16</v>
      </c>
      <c r="D1029">
        <f>IF(VLOOKUP(C1029,Capacity_PUBBDG!B:M,PUBBDG_MaxCapacity!B1029-2016+2,FALSE)&lt;5.1^-5,0,VLOOKUP(C1029,Capacity_PUBBDG!B:M,PUBBDG_MaxCapacity!B1029-2016+2,FALSE)*(1+Summary!$C$10))</f>
        <v>3.7362326492830603E-4</v>
      </c>
    </row>
    <row r="1030" spans="1:4" x14ac:dyDescent="0.25">
      <c r="A1030" t="s">
        <v>2</v>
      </c>
      <c r="B1030">
        <f t="shared" si="24"/>
        <v>2020</v>
      </c>
      <c r="C1030" t="str">
        <f t="shared" si="25"/>
        <v>PUBBDGMUNNewAE______STDPRO_16</v>
      </c>
      <c r="D1030">
        <f>IF(VLOOKUP(C1030,Capacity_PUBBDG!B:M,PUBBDG_MaxCapacity!B1030-2016+2,FALSE)&lt;5.1^-5,0,VLOOKUP(C1030,Capacity_PUBBDG!B:M,PUBBDG_MaxCapacity!B1030-2016+2,FALSE)*(1+Summary!$C$10))</f>
        <v>0</v>
      </c>
    </row>
    <row r="1031" spans="1:4" x14ac:dyDescent="0.25">
      <c r="A1031" t="s">
        <v>2</v>
      </c>
      <c r="B1031">
        <f t="shared" si="24"/>
        <v>2020</v>
      </c>
      <c r="C1031" t="str">
        <f t="shared" si="25"/>
        <v>PUBBDGMUNNewSHFUR___STDPRO_16</v>
      </c>
      <c r="D1031">
        <f>IF(VLOOKUP(C1031,Capacity_PUBBDG!B:M,PUBBDG_MaxCapacity!B1031-2016+2,FALSE)&lt;5.1^-5,0,VLOOKUP(C1031,Capacity_PUBBDG!B:M,PUBBDG_MaxCapacity!B1031-2016+2,FALSE)*(1+Summary!$C$10))</f>
        <v>0</v>
      </c>
    </row>
    <row r="1032" spans="1:4" x14ac:dyDescent="0.25">
      <c r="A1032" t="s">
        <v>2</v>
      </c>
      <c r="B1032">
        <f t="shared" si="24"/>
        <v>2020</v>
      </c>
      <c r="C1032" t="str">
        <f t="shared" si="25"/>
        <v>PUBBDGMUNOldAE______STDPRO_16</v>
      </c>
      <c r="D1032">
        <f>IF(VLOOKUP(C1032,Capacity_PUBBDG!B:M,PUBBDG_MaxCapacity!B1032-2016+2,FALSE)&lt;5.1^-5,0,VLOOKUP(C1032,Capacity_PUBBDG!B:M,PUBBDG_MaxCapacity!B1032-2016+2,FALSE)*(1+Summary!$C$10))</f>
        <v>3.7328613910940609E-4</v>
      </c>
    </row>
    <row r="1033" spans="1:4" x14ac:dyDescent="0.25">
      <c r="A1033" t="s">
        <v>2</v>
      </c>
      <c r="B1033">
        <f t="shared" si="24"/>
        <v>2020</v>
      </c>
      <c r="C1033" t="str">
        <f t="shared" si="25"/>
        <v>PUBBDGMUNOldSHFUR___STDPRO_16</v>
      </c>
      <c r="D1033">
        <f>IF(VLOOKUP(C1033,Capacity_PUBBDG!B:M,PUBBDG_MaxCapacity!B1033-2016+2,FALSE)&lt;5.1^-5,0,VLOOKUP(C1033,Capacity_PUBBDG!B:M,PUBBDG_MaxCapacity!B1033-2016+2,FALSE)*(1+Summary!$C$10))</f>
        <v>3.6765387599553258E-4</v>
      </c>
    </row>
    <row r="1034" spans="1:4" x14ac:dyDescent="0.25">
      <c r="A1034" t="s">
        <v>2</v>
      </c>
      <c r="B1034">
        <f t="shared" si="24"/>
        <v>2020</v>
      </c>
      <c r="C1034" t="str">
        <f t="shared" si="25"/>
        <v>PUBBDGPSINewAE______STDPRO_16</v>
      </c>
      <c r="D1034">
        <f>IF(VLOOKUP(C1034,Capacity_PUBBDG!B:M,PUBBDG_MaxCapacity!B1034-2016+2,FALSE)&lt;5.1^-5,0,VLOOKUP(C1034,Capacity_PUBBDG!B:M,PUBBDG_MaxCapacity!B1034-2016+2,FALSE)*(1+Summary!$C$10))</f>
        <v>0</v>
      </c>
    </row>
    <row r="1035" spans="1:4" x14ac:dyDescent="0.25">
      <c r="A1035" t="s">
        <v>2</v>
      </c>
      <c r="B1035">
        <f t="shared" si="24"/>
        <v>2020</v>
      </c>
      <c r="C1035" t="str">
        <f t="shared" si="25"/>
        <v>PUBBDGPSINewSHFUR___STDPRO_16</v>
      </c>
      <c r="D1035">
        <f>IF(VLOOKUP(C1035,Capacity_PUBBDG!B:M,PUBBDG_MaxCapacity!B1035-2016+2,FALSE)&lt;5.1^-5,0,VLOOKUP(C1035,Capacity_PUBBDG!B:M,PUBBDG_MaxCapacity!B1035-2016+2,FALSE)*(1+Summary!$C$10))</f>
        <v>0</v>
      </c>
    </row>
    <row r="1036" spans="1:4" x14ac:dyDescent="0.25">
      <c r="A1036" t="s">
        <v>2</v>
      </c>
      <c r="B1036">
        <f t="shared" si="24"/>
        <v>2020</v>
      </c>
      <c r="C1036" t="str">
        <f t="shared" si="25"/>
        <v>PUBBDGPSIOldAE______STDPRO_16</v>
      </c>
      <c r="D1036">
        <f>IF(VLOOKUP(C1036,Capacity_PUBBDG!B:M,PUBBDG_MaxCapacity!B1036-2016+2,FALSE)&lt;5.1^-5,0,VLOOKUP(C1036,Capacity_PUBBDG!B:M,PUBBDG_MaxCapacity!B1036-2016+2,FALSE)*(1+Summary!$C$10))</f>
        <v>3.7435153174677143E-4</v>
      </c>
    </row>
    <row r="1037" spans="1:4" x14ac:dyDescent="0.25">
      <c r="A1037" t="s">
        <v>2</v>
      </c>
      <c r="B1037">
        <f t="shared" si="24"/>
        <v>2020</v>
      </c>
      <c r="C1037" t="str">
        <f t="shared" si="25"/>
        <v>PUBBDGPSIOldSHFUR___STDPRO_16</v>
      </c>
      <c r="D1037">
        <f>IF(VLOOKUP(C1037,Capacity_PUBBDG!B:M,PUBBDG_MaxCapacity!B1037-2016+2,FALSE)&lt;5.1^-5,0,VLOOKUP(C1037,Capacity_PUBBDG!B:M,PUBBDG_MaxCapacity!B1037-2016+2,FALSE)*(1+Summary!$C$10))</f>
        <v>3.7379665740655196E-4</v>
      </c>
    </row>
    <row r="1038" spans="1:4" x14ac:dyDescent="0.25">
      <c r="A1038" t="s">
        <v>2</v>
      </c>
      <c r="B1038">
        <f t="shared" si="24"/>
        <v>2020</v>
      </c>
      <c r="C1038" t="str">
        <f t="shared" si="25"/>
        <v>PUBBDGSBDNewAE______STDPRO_16</v>
      </c>
      <c r="D1038">
        <f>IF(VLOOKUP(C1038,Capacity_PUBBDG!B:M,PUBBDG_MaxCapacity!B1038-2016+2,FALSE)&lt;5.1^-5,0,VLOOKUP(C1038,Capacity_PUBBDG!B:M,PUBBDG_MaxCapacity!B1038-2016+2,FALSE)*(1+Summary!$C$10))</f>
        <v>0</v>
      </c>
    </row>
    <row r="1039" spans="1:4" x14ac:dyDescent="0.25">
      <c r="A1039" t="s">
        <v>2</v>
      </c>
      <c r="B1039">
        <f t="shared" si="24"/>
        <v>2020</v>
      </c>
      <c r="C1039" t="str">
        <f t="shared" si="25"/>
        <v>PUBBDGSBDNewSHFUR___STDPRO_16</v>
      </c>
      <c r="D1039">
        <f>IF(VLOOKUP(C1039,Capacity_PUBBDG!B:M,PUBBDG_MaxCapacity!B1039-2016+2,FALSE)&lt;5.1^-5,0,VLOOKUP(C1039,Capacity_PUBBDG!B:M,PUBBDG_MaxCapacity!B1039-2016+2,FALSE)*(1+Summary!$C$10))</f>
        <v>0</v>
      </c>
    </row>
    <row r="1040" spans="1:4" x14ac:dyDescent="0.25">
      <c r="A1040" t="s">
        <v>2</v>
      </c>
      <c r="B1040">
        <f t="shared" si="24"/>
        <v>2020</v>
      </c>
      <c r="C1040" t="str">
        <f t="shared" si="25"/>
        <v>PUBBDGSBDOldAE______STDPRO_16</v>
      </c>
      <c r="D1040">
        <f>IF(VLOOKUP(C1040,Capacity_PUBBDG!B:M,PUBBDG_MaxCapacity!B1040-2016+2,FALSE)&lt;5.1^-5,0,VLOOKUP(C1040,Capacity_PUBBDG!B:M,PUBBDG_MaxCapacity!B1040-2016+2,FALSE)*(1+Summary!$C$10))</f>
        <v>3.8458543814738502E-4</v>
      </c>
    </row>
    <row r="1041" spans="1:4" x14ac:dyDescent="0.25">
      <c r="A1041" t="s">
        <v>2</v>
      </c>
      <c r="B1041">
        <f t="shared" si="24"/>
        <v>2020</v>
      </c>
      <c r="C1041" t="str">
        <f t="shared" si="25"/>
        <v>PUBBDGSBDOldSHFUR___STDPRO_16</v>
      </c>
      <c r="D1041">
        <f>IF(VLOOKUP(C1041,Capacity_PUBBDG!B:M,PUBBDG_MaxCapacity!B1041-2016+2,FALSE)&lt;5.1^-5,0,VLOOKUP(C1041,Capacity_PUBBDG!B:M,PUBBDG_MaxCapacity!B1041-2016+2,FALSE)*(1+Summary!$C$10))</f>
        <v>3.6836605748258067E-4</v>
      </c>
    </row>
    <row r="1042" spans="1:4" x14ac:dyDescent="0.25">
      <c r="A1042" t="s">
        <v>2</v>
      </c>
      <c r="B1042">
        <f t="shared" si="24"/>
        <v>2021</v>
      </c>
      <c r="C1042" t="str">
        <f t="shared" si="25"/>
        <v>PUBBDGHSPNewAE______STDNGA_16</v>
      </c>
      <c r="D1042">
        <f>IF(VLOOKUP(C1042,Capacity_PUBBDG!B:M,PUBBDG_MaxCapacity!B1042-2016+2,FALSE)&lt;5.1^-5,0,VLOOKUP(C1042,Capacity_PUBBDG!B:M,PUBBDG_MaxCapacity!B1042-2016+2,FALSE)*(1+Summary!$C$10))</f>
        <v>0</v>
      </c>
    </row>
    <row r="1043" spans="1:4" x14ac:dyDescent="0.25">
      <c r="A1043" t="s">
        <v>2</v>
      </c>
      <c r="B1043">
        <f t="shared" ref="B1043:B1106" si="26">B835+1</f>
        <v>2021</v>
      </c>
      <c r="C1043" t="str">
        <f t="shared" ref="C1043:C1106" si="27">C835</f>
        <v>PUBBDGHSPNewSC______STDNGA_16</v>
      </c>
      <c r="D1043">
        <f>IF(VLOOKUP(C1043,Capacity_PUBBDG!B:M,PUBBDG_MaxCapacity!B1043-2016+2,FALSE)&lt;5.1^-5,0,VLOOKUP(C1043,Capacity_PUBBDG!B:M,PUBBDG_MaxCapacity!B1043-2016+2,FALSE)*(1+Summary!$C$10))</f>
        <v>0</v>
      </c>
    </row>
    <row r="1044" spans="1:4" x14ac:dyDescent="0.25">
      <c r="A1044" t="s">
        <v>2</v>
      </c>
      <c r="B1044">
        <f t="shared" si="26"/>
        <v>2021</v>
      </c>
      <c r="C1044" t="str">
        <f t="shared" si="27"/>
        <v>PUBBDGHSPNewSHFUR___HIGNGA_16</v>
      </c>
      <c r="D1044">
        <f>IF(VLOOKUP(C1044,Capacity_PUBBDG!B:M,PUBBDG_MaxCapacity!B1044-2016+2,FALSE)&lt;5.1^-5,0,VLOOKUP(C1044,Capacity_PUBBDG!B:M,PUBBDG_MaxCapacity!B1044-2016+2,FALSE)*(1+Summary!$C$10))</f>
        <v>0</v>
      </c>
    </row>
    <row r="1045" spans="1:4" x14ac:dyDescent="0.25">
      <c r="A1045" t="s">
        <v>2</v>
      </c>
      <c r="B1045">
        <f t="shared" si="26"/>
        <v>2021</v>
      </c>
      <c r="C1045" t="str">
        <f t="shared" si="27"/>
        <v>PUBBDGHSPNewSHFUR___STDNGA_16</v>
      </c>
      <c r="D1045">
        <f>IF(VLOOKUP(C1045,Capacity_PUBBDG!B:M,PUBBDG_MaxCapacity!B1045-2016+2,FALSE)&lt;5.1^-5,0,VLOOKUP(C1045,Capacity_PUBBDG!B:M,PUBBDG_MaxCapacity!B1045-2016+2,FALSE)*(1+Summary!$C$10))</f>
        <v>0</v>
      </c>
    </row>
    <row r="1046" spans="1:4" x14ac:dyDescent="0.25">
      <c r="A1046" t="s">
        <v>2</v>
      </c>
      <c r="B1046">
        <f t="shared" si="26"/>
        <v>2021</v>
      </c>
      <c r="C1046" t="str">
        <f t="shared" si="27"/>
        <v>PUBBDGHSPNewWH______STDNGA_16</v>
      </c>
      <c r="D1046">
        <f>IF(VLOOKUP(C1046,Capacity_PUBBDG!B:M,PUBBDG_MaxCapacity!B1046-2016+2,FALSE)&lt;5.1^-5,0,VLOOKUP(C1046,Capacity_PUBBDG!B:M,PUBBDG_MaxCapacity!B1046-2016+2,FALSE)*(1+Summary!$C$10))</f>
        <v>0</v>
      </c>
    </row>
    <row r="1047" spans="1:4" x14ac:dyDescent="0.25">
      <c r="A1047" t="s">
        <v>2</v>
      </c>
      <c r="B1047">
        <f t="shared" si="26"/>
        <v>2021</v>
      </c>
      <c r="C1047" t="str">
        <f t="shared" si="27"/>
        <v>PUBBDGHSPOldAE______STDNGA_16</v>
      </c>
      <c r="D1047">
        <f>IF(VLOOKUP(C1047,Capacity_PUBBDG!B:M,PUBBDG_MaxCapacity!B1047-2016+2,FALSE)&lt;5.1^-5,0,VLOOKUP(C1047,Capacity_PUBBDG!B:M,PUBBDG_MaxCapacity!B1047-2016+2,FALSE)*(1+Summary!$C$10))</f>
        <v>0.70428186915110413</v>
      </c>
    </row>
    <row r="1048" spans="1:4" x14ac:dyDescent="0.25">
      <c r="A1048" t="s">
        <v>2</v>
      </c>
      <c r="B1048">
        <f t="shared" si="26"/>
        <v>2021</v>
      </c>
      <c r="C1048" t="str">
        <f t="shared" si="27"/>
        <v>PUBBDGHSPOldSC______STDNGA_16</v>
      </c>
      <c r="D1048">
        <f>IF(VLOOKUP(C1048,Capacity_PUBBDG!B:M,PUBBDG_MaxCapacity!B1048-2016+2,FALSE)&lt;5.1^-5,0,VLOOKUP(C1048,Capacity_PUBBDG!B:M,PUBBDG_MaxCapacity!B1048-2016+2,FALSE)*(1+Summary!$C$10))</f>
        <v>1.7074770883523731</v>
      </c>
    </row>
    <row r="1049" spans="1:4" x14ac:dyDescent="0.25">
      <c r="A1049" t="s">
        <v>2</v>
      </c>
      <c r="B1049">
        <f t="shared" si="26"/>
        <v>2021</v>
      </c>
      <c r="C1049" t="str">
        <f t="shared" si="27"/>
        <v>PUBBDGHSPOldSHFUR___HIGNGA_16</v>
      </c>
      <c r="D1049">
        <f>IF(VLOOKUP(C1049,Capacity_PUBBDG!B:M,PUBBDG_MaxCapacity!B1049-2016+2,FALSE)&lt;5.1^-5,0,VLOOKUP(C1049,Capacity_PUBBDG!B:M,PUBBDG_MaxCapacity!B1049-2016+2,FALSE)*(1+Summary!$C$10))</f>
        <v>8.6286390220796172E-4</v>
      </c>
    </row>
    <row r="1050" spans="1:4" x14ac:dyDescent="0.25">
      <c r="A1050" t="s">
        <v>2</v>
      </c>
      <c r="B1050">
        <f t="shared" si="26"/>
        <v>2021</v>
      </c>
      <c r="C1050" t="str">
        <f t="shared" si="27"/>
        <v>PUBBDGHSPOldSHFUR___STDNGA_16</v>
      </c>
      <c r="D1050">
        <f>IF(VLOOKUP(C1050,Capacity_PUBBDG!B:M,PUBBDG_MaxCapacity!B1050-2016+2,FALSE)&lt;5.1^-5,0,VLOOKUP(C1050,Capacity_PUBBDG!B:M,PUBBDG_MaxCapacity!B1050-2016+2,FALSE)*(1+Summary!$C$10))</f>
        <v>24.500309093529285</v>
      </c>
    </row>
    <row r="1051" spans="1:4" x14ac:dyDescent="0.25">
      <c r="A1051" t="s">
        <v>2</v>
      </c>
      <c r="B1051">
        <f t="shared" si="26"/>
        <v>2021</v>
      </c>
      <c r="C1051" t="str">
        <f t="shared" si="27"/>
        <v>PUBBDGHSPOldWH______STDNGA_16</v>
      </c>
      <c r="D1051">
        <f>IF(VLOOKUP(C1051,Capacity_PUBBDG!B:M,PUBBDG_MaxCapacity!B1051-2016+2,FALSE)&lt;5.1^-5,0,VLOOKUP(C1051,Capacity_PUBBDG!B:M,PUBBDG_MaxCapacity!B1051-2016+2,FALSE)*(1+Summary!$C$10))</f>
        <v>3.901308451773009</v>
      </c>
    </row>
    <row r="1052" spans="1:4" x14ac:dyDescent="0.25">
      <c r="A1052" t="s">
        <v>2</v>
      </c>
      <c r="B1052">
        <f t="shared" si="26"/>
        <v>2021</v>
      </c>
      <c r="C1052" t="str">
        <f t="shared" si="27"/>
        <v>PUBBDGMUNNewAE______STDNGA_16</v>
      </c>
      <c r="D1052">
        <f>IF(VLOOKUP(C1052,Capacity_PUBBDG!B:M,PUBBDG_MaxCapacity!B1052-2016+2,FALSE)&lt;5.1^-5,0,VLOOKUP(C1052,Capacity_PUBBDG!B:M,PUBBDG_MaxCapacity!B1052-2016+2,FALSE)*(1+Summary!$C$10))</f>
        <v>0</v>
      </c>
    </row>
    <row r="1053" spans="1:4" x14ac:dyDescent="0.25">
      <c r="A1053" t="s">
        <v>2</v>
      </c>
      <c r="B1053">
        <f t="shared" si="26"/>
        <v>2021</v>
      </c>
      <c r="C1053" t="str">
        <f t="shared" si="27"/>
        <v>PUBBDGMUNNewSC______STDNGA_16</v>
      </c>
      <c r="D1053">
        <f>IF(VLOOKUP(C1053,Capacity_PUBBDG!B:M,PUBBDG_MaxCapacity!B1053-2016+2,FALSE)&lt;5.1^-5,0,VLOOKUP(C1053,Capacity_PUBBDG!B:M,PUBBDG_MaxCapacity!B1053-2016+2,FALSE)*(1+Summary!$C$10))</f>
        <v>0</v>
      </c>
    </row>
    <row r="1054" spans="1:4" x14ac:dyDescent="0.25">
      <c r="A1054" t="s">
        <v>2</v>
      </c>
      <c r="B1054">
        <f t="shared" si="26"/>
        <v>2021</v>
      </c>
      <c r="C1054" t="str">
        <f t="shared" si="27"/>
        <v>PUBBDGMUNNewSHFUR___HIGNGA_16</v>
      </c>
      <c r="D1054">
        <f>IF(VLOOKUP(C1054,Capacity_PUBBDG!B:M,PUBBDG_MaxCapacity!B1054-2016+2,FALSE)&lt;5.1^-5,0,VLOOKUP(C1054,Capacity_PUBBDG!B:M,PUBBDG_MaxCapacity!B1054-2016+2,FALSE)*(1+Summary!$C$10))</f>
        <v>0</v>
      </c>
    </row>
    <row r="1055" spans="1:4" x14ac:dyDescent="0.25">
      <c r="A1055" t="s">
        <v>2</v>
      </c>
      <c r="B1055">
        <f t="shared" si="26"/>
        <v>2021</v>
      </c>
      <c r="C1055" t="str">
        <f t="shared" si="27"/>
        <v>PUBBDGMUNNewSHFUR___STDNGA_16</v>
      </c>
      <c r="D1055">
        <f>IF(VLOOKUP(C1055,Capacity_PUBBDG!B:M,PUBBDG_MaxCapacity!B1055-2016+2,FALSE)&lt;5.1^-5,0,VLOOKUP(C1055,Capacity_PUBBDG!B:M,PUBBDG_MaxCapacity!B1055-2016+2,FALSE)*(1+Summary!$C$10))</f>
        <v>0</v>
      </c>
    </row>
    <row r="1056" spans="1:4" x14ac:dyDescent="0.25">
      <c r="A1056" t="s">
        <v>2</v>
      </c>
      <c r="B1056">
        <f t="shared" si="26"/>
        <v>2021</v>
      </c>
      <c r="C1056" t="str">
        <f t="shared" si="27"/>
        <v>PUBBDGMUNNewWH______STDNGA_16</v>
      </c>
      <c r="D1056">
        <f>IF(VLOOKUP(C1056,Capacity_PUBBDG!B:M,PUBBDG_MaxCapacity!B1056-2016+2,FALSE)&lt;5.1^-5,0,VLOOKUP(C1056,Capacity_PUBBDG!B:M,PUBBDG_MaxCapacity!B1056-2016+2,FALSE)*(1+Summary!$C$10))</f>
        <v>0</v>
      </c>
    </row>
    <row r="1057" spans="1:4" x14ac:dyDescent="0.25">
      <c r="A1057" t="s">
        <v>2</v>
      </c>
      <c r="B1057">
        <f t="shared" si="26"/>
        <v>2021</v>
      </c>
      <c r="C1057" t="str">
        <f t="shared" si="27"/>
        <v>PUBBDGMUNOldAE______STDNGA_16</v>
      </c>
      <c r="D1057">
        <f>IF(VLOOKUP(C1057,Capacity_PUBBDG!B:M,PUBBDG_MaxCapacity!B1057-2016+2,FALSE)&lt;5.1^-5,0,VLOOKUP(C1057,Capacity_PUBBDG!B:M,PUBBDG_MaxCapacity!B1057-2016+2,FALSE)*(1+Summary!$C$10))</f>
        <v>0.1104394754402853</v>
      </c>
    </row>
    <row r="1058" spans="1:4" x14ac:dyDescent="0.25">
      <c r="A1058" t="s">
        <v>2</v>
      </c>
      <c r="B1058">
        <f t="shared" si="26"/>
        <v>2021</v>
      </c>
      <c r="C1058" t="str">
        <f t="shared" si="27"/>
        <v>PUBBDGMUNOldSC______STDNGA_16</v>
      </c>
      <c r="D1058">
        <f>IF(VLOOKUP(C1058,Capacity_PUBBDG!B:M,PUBBDG_MaxCapacity!B1058-2016+2,FALSE)&lt;5.1^-5,0,VLOOKUP(C1058,Capacity_PUBBDG!B:M,PUBBDG_MaxCapacity!B1058-2016+2,FALSE)*(1+Summary!$C$10))</f>
        <v>1.8992689941060565</v>
      </c>
    </row>
    <row r="1059" spans="1:4" x14ac:dyDescent="0.25">
      <c r="A1059" t="s">
        <v>2</v>
      </c>
      <c r="B1059">
        <f t="shared" si="26"/>
        <v>2021</v>
      </c>
      <c r="C1059" t="str">
        <f t="shared" si="27"/>
        <v>PUBBDGMUNOldSHFUR___HIGNGA_16</v>
      </c>
      <c r="D1059">
        <f>IF(VLOOKUP(C1059,Capacity_PUBBDG!B:M,PUBBDG_MaxCapacity!B1059-2016+2,FALSE)&lt;5.1^-5,0,VLOOKUP(C1059,Capacity_PUBBDG!B:M,PUBBDG_MaxCapacity!B1059-2016+2,FALSE)*(1+Summary!$C$10))</f>
        <v>8.449336466050311E-4</v>
      </c>
    </row>
    <row r="1060" spans="1:4" x14ac:dyDescent="0.25">
      <c r="A1060" t="s">
        <v>2</v>
      </c>
      <c r="B1060">
        <f t="shared" si="26"/>
        <v>2021</v>
      </c>
      <c r="C1060" t="str">
        <f t="shared" si="27"/>
        <v>PUBBDGMUNOldSHFUR___STDNGA_16</v>
      </c>
      <c r="D1060">
        <f>IF(VLOOKUP(C1060,Capacity_PUBBDG!B:M,PUBBDG_MaxCapacity!B1060-2016+2,FALSE)&lt;5.1^-5,0,VLOOKUP(C1060,Capacity_PUBBDG!B:M,PUBBDG_MaxCapacity!B1060-2016+2,FALSE)*(1+Summary!$C$10))</f>
        <v>31.645887838693774</v>
      </c>
    </row>
    <row r="1061" spans="1:4" x14ac:dyDescent="0.25">
      <c r="A1061" t="s">
        <v>2</v>
      </c>
      <c r="B1061">
        <f t="shared" si="26"/>
        <v>2021</v>
      </c>
      <c r="C1061" t="str">
        <f t="shared" si="27"/>
        <v>PUBBDGMUNOldWH______STDNGA_16</v>
      </c>
      <c r="D1061">
        <f>IF(VLOOKUP(C1061,Capacity_PUBBDG!B:M,PUBBDG_MaxCapacity!B1061-2016+2,FALSE)&lt;5.1^-5,0,VLOOKUP(C1061,Capacity_PUBBDG!B:M,PUBBDG_MaxCapacity!B1061-2016+2,FALSE)*(1+Summary!$C$10))</f>
        <v>2.6081531470268757</v>
      </c>
    </row>
    <row r="1062" spans="1:4" x14ac:dyDescent="0.25">
      <c r="A1062" t="s">
        <v>2</v>
      </c>
      <c r="B1062">
        <f t="shared" si="26"/>
        <v>2021</v>
      </c>
      <c r="C1062" t="str">
        <f t="shared" si="27"/>
        <v>PUBBDGPSINewAE______STDNGA_16</v>
      </c>
      <c r="D1062">
        <f>IF(VLOOKUP(C1062,Capacity_PUBBDG!B:M,PUBBDG_MaxCapacity!B1062-2016+2,FALSE)&lt;5.1^-5,0,VLOOKUP(C1062,Capacity_PUBBDG!B:M,PUBBDG_MaxCapacity!B1062-2016+2,FALSE)*(1+Summary!$C$10))</f>
        <v>0</v>
      </c>
    </row>
    <row r="1063" spans="1:4" x14ac:dyDescent="0.25">
      <c r="A1063" t="s">
        <v>2</v>
      </c>
      <c r="B1063">
        <f t="shared" si="26"/>
        <v>2021</v>
      </c>
      <c r="C1063" t="str">
        <f t="shared" si="27"/>
        <v>PUBBDGPSINewSC______STDNGA_16</v>
      </c>
      <c r="D1063">
        <f>IF(VLOOKUP(C1063,Capacity_PUBBDG!B:M,PUBBDG_MaxCapacity!B1063-2016+2,FALSE)&lt;5.1^-5,0,VLOOKUP(C1063,Capacity_PUBBDG!B:M,PUBBDG_MaxCapacity!B1063-2016+2,FALSE)*(1+Summary!$C$10))</f>
        <v>0</v>
      </c>
    </row>
    <row r="1064" spans="1:4" x14ac:dyDescent="0.25">
      <c r="A1064" t="s">
        <v>2</v>
      </c>
      <c r="B1064">
        <f t="shared" si="26"/>
        <v>2021</v>
      </c>
      <c r="C1064" t="str">
        <f t="shared" si="27"/>
        <v>PUBBDGPSINewSHFUR___HIGNGA_16</v>
      </c>
      <c r="D1064">
        <f>IF(VLOOKUP(C1064,Capacity_PUBBDG!B:M,PUBBDG_MaxCapacity!B1064-2016+2,FALSE)&lt;5.1^-5,0,VLOOKUP(C1064,Capacity_PUBBDG!B:M,PUBBDG_MaxCapacity!B1064-2016+2,FALSE)*(1+Summary!$C$10))</f>
        <v>0</v>
      </c>
    </row>
    <row r="1065" spans="1:4" x14ac:dyDescent="0.25">
      <c r="A1065" t="s">
        <v>2</v>
      </c>
      <c r="B1065">
        <f t="shared" si="26"/>
        <v>2021</v>
      </c>
      <c r="C1065" t="str">
        <f t="shared" si="27"/>
        <v>PUBBDGPSINewSHFUR___STDNGA_16</v>
      </c>
      <c r="D1065">
        <f>IF(VLOOKUP(C1065,Capacity_PUBBDG!B:M,PUBBDG_MaxCapacity!B1065-2016+2,FALSE)&lt;5.1^-5,0,VLOOKUP(C1065,Capacity_PUBBDG!B:M,PUBBDG_MaxCapacity!B1065-2016+2,FALSE)*(1+Summary!$C$10))</f>
        <v>0</v>
      </c>
    </row>
    <row r="1066" spans="1:4" x14ac:dyDescent="0.25">
      <c r="A1066" t="s">
        <v>2</v>
      </c>
      <c r="B1066">
        <f t="shared" si="26"/>
        <v>2021</v>
      </c>
      <c r="C1066" t="str">
        <f t="shared" si="27"/>
        <v>PUBBDGPSINewWH______STDNGA_16</v>
      </c>
      <c r="D1066">
        <f>IF(VLOOKUP(C1066,Capacity_PUBBDG!B:M,PUBBDG_MaxCapacity!B1066-2016+2,FALSE)&lt;5.1^-5,0,VLOOKUP(C1066,Capacity_PUBBDG!B:M,PUBBDG_MaxCapacity!B1066-2016+2,FALSE)*(1+Summary!$C$10))</f>
        <v>0</v>
      </c>
    </row>
    <row r="1067" spans="1:4" x14ac:dyDescent="0.25">
      <c r="A1067" t="s">
        <v>2</v>
      </c>
      <c r="B1067">
        <f t="shared" si="26"/>
        <v>2021</v>
      </c>
      <c r="C1067" t="str">
        <f t="shared" si="27"/>
        <v>PUBBDGPSIOldAE______STDNGA_16</v>
      </c>
      <c r="D1067">
        <f>IF(VLOOKUP(C1067,Capacity_PUBBDG!B:M,PUBBDG_MaxCapacity!B1067-2016+2,FALSE)&lt;5.1^-5,0,VLOOKUP(C1067,Capacity_PUBBDG!B:M,PUBBDG_MaxCapacity!B1067-2016+2,FALSE)*(1+Summary!$C$10))</f>
        <v>0.24590641817312278</v>
      </c>
    </row>
    <row r="1068" spans="1:4" x14ac:dyDescent="0.25">
      <c r="A1068" t="s">
        <v>2</v>
      </c>
      <c r="B1068">
        <f t="shared" si="26"/>
        <v>2021</v>
      </c>
      <c r="C1068" t="str">
        <f t="shared" si="27"/>
        <v>PUBBDGPSIOldSC______STDNGA_16</v>
      </c>
      <c r="D1068">
        <f>IF(VLOOKUP(C1068,Capacity_PUBBDG!B:M,PUBBDG_MaxCapacity!B1068-2016+2,FALSE)&lt;5.1^-5,0,VLOOKUP(C1068,Capacity_PUBBDG!B:M,PUBBDG_MaxCapacity!B1068-2016+2,FALSE)*(1+Summary!$C$10))</f>
        <v>5.7626335281931107</v>
      </c>
    </row>
    <row r="1069" spans="1:4" x14ac:dyDescent="0.25">
      <c r="A1069" t="s">
        <v>2</v>
      </c>
      <c r="B1069">
        <f t="shared" si="26"/>
        <v>2021</v>
      </c>
      <c r="C1069" t="str">
        <f t="shared" si="27"/>
        <v>PUBBDGPSIOldSHFUR___HIGNGA_16</v>
      </c>
      <c r="D1069">
        <f>IF(VLOOKUP(C1069,Capacity_PUBBDG!B:M,PUBBDG_MaxCapacity!B1069-2016+2,FALSE)&lt;5.1^-5,0,VLOOKUP(C1069,Capacity_PUBBDG!B:M,PUBBDG_MaxCapacity!B1069-2016+2,FALSE)*(1+Summary!$C$10))</f>
        <v>8.6334012170612823E-4</v>
      </c>
    </row>
    <row r="1070" spans="1:4" x14ac:dyDescent="0.25">
      <c r="A1070" t="s">
        <v>2</v>
      </c>
      <c r="B1070">
        <f t="shared" si="26"/>
        <v>2021</v>
      </c>
      <c r="C1070" t="str">
        <f t="shared" si="27"/>
        <v>PUBBDGPSIOldSHFUR___STDNGA_16</v>
      </c>
      <c r="D1070">
        <f>IF(VLOOKUP(C1070,Capacity_PUBBDG!B:M,PUBBDG_MaxCapacity!B1070-2016+2,FALSE)&lt;5.1^-5,0,VLOOKUP(C1070,Capacity_PUBBDG!B:M,PUBBDG_MaxCapacity!B1070-2016+2,FALSE)*(1+Summary!$C$10))</f>
        <v>42.537599471491255</v>
      </c>
    </row>
    <row r="1071" spans="1:4" x14ac:dyDescent="0.25">
      <c r="A1071" t="s">
        <v>2</v>
      </c>
      <c r="B1071">
        <f t="shared" si="26"/>
        <v>2021</v>
      </c>
      <c r="C1071" t="str">
        <f t="shared" si="27"/>
        <v>PUBBDGPSIOldWH______STDNGA_16</v>
      </c>
      <c r="D1071">
        <f>IF(VLOOKUP(C1071,Capacity_PUBBDG!B:M,PUBBDG_MaxCapacity!B1071-2016+2,FALSE)&lt;5.1^-5,0,VLOOKUP(C1071,Capacity_PUBBDG!B:M,PUBBDG_MaxCapacity!B1071-2016+2,FALSE)*(1+Summary!$C$10))</f>
        <v>4.4786621207090569</v>
      </c>
    </row>
    <row r="1072" spans="1:4" x14ac:dyDescent="0.25">
      <c r="A1072" t="s">
        <v>2</v>
      </c>
      <c r="B1072">
        <f t="shared" si="26"/>
        <v>2021</v>
      </c>
      <c r="C1072" t="str">
        <f t="shared" si="27"/>
        <v>PUBBDGSBDNewAE______STDNGA_16</v>
      </c>
      <c r="D1072">
        <f>IF(VLOOKUP(C1072,Capacity_PUBBDG!B:M,PUBBDG_MaxCapacity!B1072-2016+2,FALSE)&lt;5.1^-5,0,VLOOKUP(C1072,Capacity_PUBBDG!B:M,PUBBDG_MaxCapacity!B1072-2016+2,FALSE)*(1+Summary!$C$10))</f>
        <v>0</v>
      </c>
    </row>
    <row r="1073" spans="1:4" x14ac:dyDescent="0.25">
      <c r="A1073" t="s">
        <v>2</v>
      </c>
      <c r="B1073">
        <f t="shared" si="26"/>
        <v>2021</v>
      </c>
      <c r="C1073" t="str">
        <f t="shared" si="27"/>
        <v>PUBBDGSBDNewSC______STDNGA_16</v>
      </c>
      <c r="D1073">
        <f>IF(VLOOKUP(C1073,Capacity_PUBBDG!B:M,PUBBDG_MaxCapacity!B1073-2016+2,FALSE)&lt;5.1^-5,0,VLOOKUP(C1073,Capacity_PUBBDG!B:M,PUBBDG_MaxCapacity!B1073-2016+2,FALSE)*(1+Summary!$C$10))</f>
        <v>0</v>
      </c>
    </row>
    <row r="1074" spans="1:4" x14ac:dyDescent="0.25">
      <c r="A1074" t="s">
        <v>2</v>
      </c>
      <c r="B1074">
        <f t="shared" si="26"/>
        <v>2021</v>
      </c>
      <c r="C1074" t="str">
        <f t="shared" si="27"/>
        <v>PUBBDGSBDNewSHFUR___HIGNGA_16</v>
      </c>
      <c r="D1074">
        <f>IF(VLOOKUP(C1074,Capacity_PUBBDG!B:M,PUBBDG_MaxCapacity!B1074-2016+2,FALSE)&lt;5.1^-5,0,VLOOKUP(C1074,Capacity_PUBBDG!B:M,PUBBDG_MaxCapacity!B1074-2016+2,FALSE)*(1+Summary!$C$10))</f>
        <v>0</v>
      </c>
    </row>
    <row r="1075" spans="1:4" x14ac:dyDescent="0.25">
      <c r="A1075" t="s">
        <v>2</v>
      </c>
      <c r="B1075">
        <f t="shared" si="26"/>
        <v>2021</v>
      </c>
      <c r="C1075" t="str">
        <f t="shared" si="27"/>
        <v>PUBBDGSBDNewSHFUR___STDNGA_16</v>
      </c>
      <c r="D1075">
        <f>IF(VLOOKUP(C1075,Capacity_PUBBDG!B:M,PUBBDG_MaxCapacity!B1075-2016+2,FALSE)&lt;5.1^-5,0,VLOOKUP(C1075,Capacity_PUBBDG!B:M,PUBBDG_MaxCapacity!B1075-2016+2,FALSE)*(1+Summary!$C$10))</f>
        <v>0</v>
      </c>
    </row>
    <row r="1076" spans="1:4" x14ac:dyDescent="0.25">
      <c r="A1076" t="s">
        <v>2</v>
      </c>
      <c r="B1076">
        <f t="shared" si="26"/>
        <v>2021</v>
      </c>
      <c r="C1076" t="str">
        <f t="shared" si="27"/>
        <v>PUBBDGSBDNewWH______STDNGA_16</v>
      </c>
      <c r="D1076">
        <f>IF(VLOOKUP(C1076,Capacity_PUBBDG!B:M,PUBBDG_MaxCapacity!B1076-2016+2,FALSE)&lt;5.1^-5,0,VLOOKUP(C1076,Capacity_PUBBDG!B:M,PUBBDG_MaxCapacity!B1076-2016+2,FALSE)*(1+Summary!$C$10))</f>
        <v>0</v>
      </c>
    </row>
    <row r="1077" spans="1:4" x14ac:dyDescent="0.25">
      <c r="A1077" t="s">
        <v>2</v>
      </c>
      <c r="B1077">
        <f t="shared" si="26"/>
        <v>2021</v>
      </c>
      <c r="C1077" t="str">
        <f t="shared" si="27"/>
        <v>PUBBDGSBDOldAE______STDNGA_16</v>
      </c>
      <c r="D1077">
        <f>IF(VLOOKUP(C1077,Capacity_PUBBDG!B:M,PUBBDG_MaxCapacity!B1077-2016+2,FALSE)&lt;5.1^-5,0,VLOOKUP(C1077,Capacity_PUBBDG!B:M,PUBBDG_MaxCapacity!B1077-2016+2,FALSE)*(1+Summary!$C$10))</f>
        <v>4.229351651840636</v>
      </c>
    </row>
    <row r="1078" spans="1:4" x14ac:dyDescent="0.25">
      <c r="A1078" t="s">
        <v>2</v>
      </c>
      <c r="B1078">
        <f t="shared" si="26"/>
        <v>2021</v>
      </c>
      <c r="C1078" t="str">
        <f t="shared" si="27"/>
        <v>PUBBDGSBDOldSC______STDNGA_16</v>
      </c>
      <c r="D1078">
        <f>IF(VLOOKUP(C1078,Capacity_PUBBDG!B:M,PUBBDG_MaxCapacity!B1078-2016+2,FALSE)&lt;5.1^-5,0,VLOOKUP(C1078,Capacity_PUBBDG!B:M,PUBBDG_MaxCapacity!B1078-2016+2,FALSE)*(1+Summary!$C$10))</f>
        <v>10.083447273875755</v>
      </c>
    </row>
    <row r="1079" spans="1:4" x14ac:dyDescent="0.25">
      <c r="A1079" t="s">
        <v>2</v>
      </c>
      <c r="B1079">
        <f t="shared" si="26"/>
        <v>2021</v>
      </c>
      <c r="C1079" t="str">
        <f t="shared" si="27"/>
        <v>PUBBDGSBDOldSHFUR___HIGNGA_16</v>
      </c>
      <c r="D1079">
        <f>IF(VLOOKUP(C1079,Capacity_PUBBDG!B:M,PUBBDG_MaxCapacity!B1079-2016+2,FALSE)&lt;5.1^-5,0,VLOOKUP(C1079,Capacity_PUBBDG!B:M,PUBBDG_MaxCapacity!B1079-2016+2,FALSE)*(1+Summary!$C$10))</f>
        <v>8.4692001951151721E-4</v>
      </c>
    </row>
    <row r="1080" spans="1:4" x14ac:dyDescent="0.25">
      <c r="A1080" t="s">
        <v>2</v>
      </c>
      <c r="B1080">
        <f t="shared" si="26"/>
        <v>2021</v>
      </c>
      <c r="C1080" t="str">
        <f t="shared" si="27"/>
        <v>PUBBDGSBDOldSHFUR___STDNGA_16</v>
      </c>
      <c r="D1080">
        <f>IF(VLOOKUP(C1080,Capacity_PUBBDG!B:M,PUBBDG_MaxCapacity!B1080-2016+2,FALSE)&lt;5.1^-5,0,VLOOKUP(C1080,Capacity_PUBBDG!B:M,PUBBDG_MaxCapacity!B1080-2016+2,FALSE)*(1+Summary!$C$10))</f>
        <v>43.895192460179153</v>
      </c>
    </row>
    <row r="1081" spans="1:4" x14ac:dyDescent="0.25">
      <c r="A1081" t="s">
        <v>2</v>
      </c>
      <c r="B1081">
        <f t="shared" si="26"/>
        <v>2021</v>
      </c>
      <c r="C1081" t="str">
        <f t="shared" si="27"/>
        <v>PUBBDGSBDOldWH______STDNGA_16</v>
      </c>
      <c r="D1081">
        <f>IF(VLOOKUP(C1081,Capacity_PUBBDG!B:M,PUBBDG_MaxCapacity!B1081-2016+2,FALSE)&lt;5.1^-5,0,VLOOKUP(C1081,Capacity_PUBBDG!B:M,PUBBDG_MaxCapacity!B1081-2016+2,FALSE)*(1+Summary!$C$10))</f>
        <v>4.6326403219051944</v>
      </c>
    </row>
    <row r="1082" spans="1:4" x14ac:dyDescent="0.25">
      <c r="A1082" t="s">
        <v>2</v>
      </c>
      <c r="B1082">
        <f t="shared" si="26"/>
        <v>2021</v>
      </c>
      <c r="C1082" t="str">
        <f t="shared" si="27"/>
        <v>PUBBDGHSPNewSH_________DHE_16</v>
      </c>
      <c r="D1082">
        <f>IF(VLOOKUP(C1082,Capacity_PUBBDG!B:M,PUBBDG_MaxCapacity!B1082-2016+2,FALSE)&lt;5.1^-5,0,VLOOKUP(C1082,Capacity_PUBBDG!B:M,PUBBDG_MaxCapacity!B1082-2016+2,FALSE)*(1+Summary!$C$10))</f>
        <v>0</v>
      </c>
    </row>
    <row r="1083" spans="1:4" x14ac:dyDescent="0.25">
      <c r="A1083" t="s">
        <v>2</v>
      </c>
      <c r="B1083">
        <f t="shared" si="26"/>
        <v>2021</v>
      </c>
      <c r="C1083" t="str">
        <f t="shared" si="27"/>
        <v>PUBBDGHSPOldSH_________DHE_16</v>
      </c>
      <c r="D1083">
        <f>IF(VLOOKUP(C1083,Capacity_PUBBDG!B:M,PUBBDG_MaxCapacity!B1083-2016+2,FALSE)&lt;5.1^-5,0,VLOOKUP(C1083,Capacity_PUBBDG!B:M,PUBBDG_MaxCapacity!B1083-2016+2,FALSE)*(1+Summary!$C$10))</f>
        <v>7.8514231223371294</v>
      </c>
    </row>
    <row r="1084" spans="1:4" x14ac:dyDescent="0.25">
      <c r="A1084" t="s">
        <v>2</v>
      </c>
      <c r="B1084">
        <f t="shared" si="26"/>
        <v>2021</v>
      </c>
      <c r="C1084" t="str">
        <f t="shared" si="27"/>
        <v>PUBBDGMUNNewSH_________DHE_16</v>
      </c>
      <c r="D1084">
        <f>IF(VLOOKUP(C1084,Capacity_PUBBDG!B:M,PUBBDG_MaxCapacity!B1084-2016+2,FALSE)&lt;5.1^-5,0,VLOOKUP(C1084,Capacity_PUBBDG!B:M,PUBBDG_MaxCapacity!B1084-2016+2,FALSE)*(1+Summary!$C$10))</f>
        <v>0</v>
      </c>
    </row>
    <row r="1085" spans="1:4" x14ac:dyDescent="0.25">
      <c r="A1085" t="s">
        <v>2</v>
      </c>
      <c r="B1085">
        <f t="shared" si="26"/>
        <v>2021</v>
      </c>
      <c r="C1085" t="str">
        <f t="shared" si="27"/>
        <v>PUBBDGMUNOldSH_________DHE_16</v>
      </c>
      <c r="D1085">
        <f>IF(VLOOKUP(C1085,Capacity_PUBBDG!B:M,PUBBDG_MaxCapacity!B1085-2016+2,FALSE)&lt;5.1^-5,0,VLOOKUP(C1085,Capacity_PUBBDG!B:M,PUBBDG_MaxCapacity!B1085-2016+2,FALSE)*(1+Summary!$C$10))</f>
        <v>1.7519500591406301</v>
      </c>
    </row>
    <row r="1086" spans="1:4" x14ac:dyDescent="0.25">
      <c r="A1086" t="s">
        <v>2</v>
      </c>
      <c r="B1086">
        <f t="shared" si="26"/>
        <v>2021</v>
      </c>
      <c r="C1086" t="str">
        <f t="shared" si="27"/>
        <v>PUBBDGPSINewSH_________DHE_16</v>
      </c>
      <c r="D1086">
        <f>IF(VLOOKUP(C1086,Capacity_PUBBDG!B:M,PUBBDG_MaxCapacity!B1086-2016+2,FALSE)&lt;5.1^-5,0,VLOOKUP(C1086,Capacity_PUBBDG!B:M,PUBBDG_MaxCapacity!B1086-2016+2,FALSE)*(1+Summary!$C$10))</f>
        <v>0</v>
      </c>
    </row>
    <row r="1087" spans="1:4" x14ac:dyDescent="0.25">
      <c r="A1087" t="s">
        <v>2</v>
      </c>
      <c r="B1087">
        <f t="shared" si="26"/>
        <v>2021</v>
      </c>
      <c r="C1087" t="str">
        <f t="shared" si="27"/>
        <v>PUBBDGPSIOldSH_________DHE_16</v>
      </c>
      <c r="D1087">
        <f>IF(VLOOKUP(C1087,Capacity_PUBBDG!B:M,PUBBDG_MaxCapacity!B1087-2016+2,FALSE)&lt;5.1^-5,0,VLOOKUP(C1087,Capacity_PUBBDG!B:M,PUBBDG_MaxCapacity!B1087-2016+2,FALSE)*(1+Summary!$C$10))</f>
        <v>19.862735629485993</v>
      </c>
    </row>
    <row r="1088" spans="1:4" x14ac:dyDescent="0.25">
      <c r="A1088" t="s">
        <v>2</v>
      </c>
      <c r="B1088">
        <f t="shared" si="26"/>
        <v>2021</v>
      </c>
      <c r="C1088" t="str">
        <f t="shared" si="27"/>
        <v>PUBBDGSBDNewSH_________DHE_16</v>
      </c>
      <c r="D1088">
        <f>IF(VLOOKUP(C1088,Capacity_PUBBDG!B:M,PUBBDG_MaxCapacity!B1088-2016+2,FALSE)&lt;5.1^-5,0,VLOOKUP(C1088,Capacity_PUBBDG!B:M,PUBBDG_MaxCapacity!B1088-2016+2,FALSE)*(1+Summary!$C$10))</f>
        <v>0</v>
      </c>
    </row>
    <row r="1089" spans="1:4" x14ac:dyDescent="0.25">
      <c r="A1089" t="s">
        <v>2</v>
      </c>
      <c r="B1089">
        <f t="shared" si="26"/>
        <v>2021</v>
      </c>
      <c r="C1089" t="str">
        <f t="shared" si="27"/>
        <v>PUBBDGSBDOldSH_________DHE_16</v>
      </c>
      <c r="D1089">
        <f>IF(VLOOKUP(C1089,Capacity_PUBBDG!B:M,PUBBDG_MaxCapacity!B1089-2016+2,FALSE)&lt;5.1^-5,0,VLOOKUP(C1089,Capacity_PUBBDG!B:M,PUBBDG_MaxCapacity!B1089-2016+2,FALSE)*(1+Summary!$C$10))</f>
        <v>5.2264427467123573</v>
      </c>
    </row>
    <row r="1090" spans="1:4" x14ac:dyDescent="0.25">
      <c r="A1090" t="s">
        <v>2</v>
      </c>
      <c r="B1090">
        <f t="shared" si="26"/>
        <v>2021</v>
      </c>
      <c r="C1090" t="str">
        <f t="shared" si="27"/>
        <v>PUBBDGHSPNewAE______STDELC_16</v>
      </c>
      <c r="D1090">
        <f>IF(VLOOKUP(C1090,Capacity_PUBBDG!B:M,PUBBDG_MaxCapacity!B1090-2016+2,FALSE)&lt;5.1^-5,0,VLOOKUP(C1090,Capacity_PUBBDG!B:M,PUBBDG_MaxCapacity!B1090-2016+2,FALSE)*(1+Summary!$C$10))</f>
        <v>0</v>
      </c>
    </row>
    <row r="1091" spans="1:4" x14ac:dyDescent="0.25">
      <c r="A1091" t="s">
        <v>2</v>
      </c>
      <c r="B1091">
        <f t="shared" si="26"/>
        <v>2021</v>
      </c>
      <c r="C1091" t="str">
        <f t="shared" si="27"/>
        <v>PUBBDGHSPNewAM______STDELC_16</v>
      </c>
      <c r="D1091">
        <f>IF(VLOOKUP(C1091,Capacity_PUBBDG!B:M,PUBBDG_MaxCapacity!B1091-2016+2,FALSE)&lt;5.1^-5,0,VLOOKUP(C1091,Capacity_PUBBDG!B:M,PUBBDG_MaxCapacity!B1091-2016+2,FALSE)*(1+Summary!$C$10))</f>
        <v>0</v>
      </c>
    </row>
    <row r="1092" spans="1:4" x14ac:dyDescent="0.25">
      <c r="A1092" t="s">
        <v>2</v>
      </c>
      <c r="B1092">
        <f t="shared" si="26"/>
        <v>2021</v>
      </c>
      <c r="C1092" t="str">
        <f t="shared" si="27"/>
        <v>PUBBDGHSPNewLIFLC___STDELC_16</v>
      </c>
      <c r="D1092">
        <f>IF(VLOOKUP(C1092,Capacity_PUBBDG!B:M,PUBBDG_MaxCapacity!B1092-2016+2,FALSE)&lt;5.1^-5,0,VLOOKUP(C1092,Capacity_PUBBDG!B:M,PUBBDG_MaxCapacity!B1092-2016+2,FALSE)*(1+Summary!$C$10))</f>
        <v>0</v>
      </c>
    </row>
    <row r="1093" spans="1:4" x14ac:dyDescent="0.25">
      <c r="A1093" t="s">
        <v>2</v>
      </c>
      <c r="B1093">
        <f t="shared" si="26"/>
        <v>2021</v>
      </c>
      <c r="C1093" t="str">
        <f t="shared" si="27"/>
        <v>PUBBDGHSPNewLIFLU___STDELC_16</v>
      </c>
      <c r="D1093">
        <f>IF(VLOOKUP(C1093,Capacity_PUBBDG!B:M,PUBBDG_MaxCapacity!B1093-2016+2,FALSE)&lt;5.1^-5,0,VLOOKUP(C1093,Capacity_PUBBDG!B:M,PUBBDG_MaxCapacity!B1093-2016+2,FALSE)*(1+Summary!$C$10))</f>
        <v>0</v>
      </c>
    </row>
    <row r="1094" spans="1:4" x14ac:dyDescent="0.25">
      <c r="A1094" t="s">
        <v>2</v>
      </c>
      <c r="B1094">
        <f t="shared" si="26"/>
        <v>2021</v>
      </c>
      <c r="C1094" t="str">
        <f t="shared" si="27"/>
        <v>PUBBDGHSPNewLIHAL___STDELC_16</v>
      </c>
      <c r="D1094">
        <f>IF(VLOOKUP(C1094,Capacity_PUBBDG!B:M,PUBBDG_MaxCapacity!B1094-2016+2,FALSE)&lt;5.1^-5,0,VLOOKUP(C1094,Capacity_PUBBDG!B:M,PUBBDG_MaxCapacity!B1094-2016+2,FALSE)*(1+Summary!$C$10))</f>
        <v>0</v>
      </c>
    </row>
    <row r="1095" spans="1:4" x14ac:dyDescent="0.25">
      <c r="A1095" t="s">
        <v>2</v>
      </c>
      <c r="B1095">
        <f t="shared" si="26"/>
        <v>2021</v>
      </c>
      <c r="C1095" t="str">
        <f t="shared" si="27"/>
        <v>PUBBDGHSPNewLIINC___STDELC_16</v>
      </c>
      <c r="D1095">
        <f>IF(VLOOKUP(C1095,Capacity_PUBBDG!B:M,PUBBDG_MaxCapacity!B1095-2016+2,FALSE)&lt;5.1^-5,0,VLOOKUP(C1095,Capacity_PUBBDG!B:M,PUBBDG_MaxCapacity!B1095-2016+2,FALSE)*(1+Summary!$C$10))</f>
        <v>0</v>
      </c>
    </row>
    <row r="1096" spans="1:4" x14ac:dyDescent="0.25">
      <c r="A1096" t="s">
        <v>2</v>
      </c>
      <c r="B1096">
        <f t="shared" si="26"/>
        <v>2021</v>
      </c>
      <c r="C1096" t="str">
        <f t="shared" si="27"/>
        <v>PUBBDGHSPNewLILED___STDELC_16</v>
      </c>
      <c r="D1096">
        <f>IF(VLOOKUP(C1096,Capacity_PUBBDG!B:M,PUBBDG_MaxCapacity!B1096-2016+2,FALSE)&lt;5.1^-5,0,VLOOKUP(C1096,Capacity_PUBBDG!B:M,PUBBDG_MaxCapacity!B1096-2016+2,FALSE)*(1+Summary!$C$10))</f>
        <v>0</v>
      </c>
    </row>
    <row r="1097" spans="1:4" x14ac:dyDescent="0.25">
      <c r="A1097" t="s">
        <v>2</v>
      </c>
      <c r="B1097">
        <f t="shared" si="26"/>
        <v>2021</v>
      </c>
      <c r="C1097" t="str">
        <f t="shared" si="27"/>
        <v>PUBBDGHSPNewSC______STDELC_16</v>
      </c>
      <c r="D1097">
        <f>IF(VLOOKUP(C1097,Capacity_PUBBDG!B:M,PUBBDG_MaxCapacity!B1097-2016+2,FALSE)&lt;5.1^-5,0,VLOOKUP(C1097,Capacity_PUBBDG!B:M,PUBBDG_MaxCapacity!B1097-2016+2,FALSE)*(1+Summary!$C$10))</f>
        <v>0</v>
      </c>
    </row>
    <row r="1098" spans="1:4" x14ac:dyDescent="0.25">
      <c r="A1098" t="s">
        <v>2</v>
      </c>
      <c r="B1098">
        <f t="shared" si="26"/>
        <v>2021</v>
      </c>
      <c r="C1098" t="str">
        <f t="shared" si="27"/>
        <v>PUBBDGHSPNewSHFUR___STDELC_16</v>
      </c>
      <c r="D1098">
        <f>IF(VLOOKUP(C1098,Capacity_PUBBDG!B:M,PUBBDG_MaxCapacity!B1098-2016+2,FALSE)&lt;5.1^-5,0,VLOOKUP(C1098,Capacity_PUBBDG!B:M,PUBBDG_MaxCapacity!B1098-2016+2,FALSE)*(1+Summary!$C$10))</f>
        <v>0</v>
      </c>
    </row>
    <row r="1099" spans="1:4" x14ac:dyDescent="0.25">
      <c r="A1099" t="s">
        <v>2</v>
      </c>
      <c r="B1099">
        <f t="shared" si="26"/>
        <v>2021</v>
      </c>
      <c r="C1099" t="str">
        <f t="shared" si="27"/>
        <v>PUBBDGHSPNewSHHEP___STDELC_16</v>
      </c>
      <c r="D1099">
        <f>IF(VLOOKUP(C1099,Capacity_PUBBDG!B:M,PUBBDG_MaxCapacity!B1099-2016+2,FALSE)&lt;5.1^-5,0,VLOOKUP(C1099,Capacity_PUBBDG!B:M,PUBBDG_MaxCapacity!B1099-2016+2,FALSE)*(1+Summary!$C$10))</f>
        <v>0</v>
      </c>
    </row>
    <row r="1100" spans="1:4" x14ac:dyDescent="0.25">
      <c r="A1100" t="s">
        <v>2</v>
      </c>
      <c r="B1100">
        <f t="shared" si="26"/>
        <v>2021</v>
      </c>
      <c r="C1100" t="str">
        <f t="shared" si="27"/>
        <v>PUBBDGHSPNewSHPLT___STDELC_16</v>
      </c>
      <c r="D1100">
        <f>IF(VLOOKUP(C1100,Capacity_PUBBDG!B:M,PUBBDG_MaxCapacity!B1100-2016+2,FALSE)&lt;5.1^-5,0,VLOOKUP(C1100,Capacity_PUBBDG!B:M,PUBBDG_MaxCapacity!B1100-2016+2,FALSE)*(1+Summary!$C$10))</f>
        <v>0</v>
      </c>
    </row>
    <row r="1101" spans="1:4" x14ac:dyDescent="0.25">
      <c r="A1101" t="s">
        <v>2</v>
      </c>
      <c r="B1101">
        <f t="shared" si="26"/>
        <v>2021</v>
      </c>
      <c r="C1101" t="str">
        <f t="shared" si="27"/>
        <v>PUBBDGHSPNewWH______STDELC_16</v>
      </c>
      <c r="D1101">
        <f>IF(VLOOKUP(C1101,Capacity_PUBBDG!B:M,PUBBDG_MaxCapacity!B1101-2016+2,FALSE)&lt;5.1^-5,0,VLOOKUP(C1101,Capacity_PUBBDG!B:M,PUBBDG_MaxCapacity!B1101-2016+2,FALSE)*(1+Summary!$C$10))</f>
        <v>0</v>
      </c>
    </row>
    <row r="1102" spans="1:4" x14ac:dyDescent="0.25">
      <c r="A1102" t="s">
        <v>2</v>
      </c>
      <c r="B1102">
        <f t="shared" si="26"/>
        <v>2021</v>
      </c>
      <c r="C1102" t="str">
        <f t="shared" si="27"/>
        <v>PUBBDGHSPOldAE______STDELC_16</v>
      </c>
      <c r="D1102">
        <f>IF(VLOOKUP(C1102,Capacity_PUBBDG!B:M,PUBBDG_MaxCapacity!B1102-2016+2,FALSE)&lt;5.1^-5,0,VLOOKUP(C1102,Capacity_PUBBDG!B:M,PUBBDG_MaxCapacity!B1102-2016+2,FALSE)*(1+Summary!$C$10))</f>
        <v>12.952465352656178</v>
      </c>
    </row>
    <row r="1103" spans="1:4" x14ac:dyDescent="0.25">
      <c r="A1103" t="s">
        <v>2</v>
      </c>
      <c r="B1103">
        <f t="shared" si="26"/>
        <v>2021</v>
      </c>
      <c r="C1103" t="str">
        <f t="shared" si="27"/>
        <v>PUBBDGHSPOldAM______STDELC_16</v>
      </c>
      <c r="D1103">
        <f>IF(VLOOKUP(C1103,Capacity_PUBBDG!B:M,PUBBDG_MaxCapacity!B1103-2016+2,FALSE)&lt;5.1^-5,0,VLOOKUP(C1103,Capacity_PUBBDG!B:M,PUBBDG_MaxCapacity!B1103-2016+2,FALSE)*(1+Summary!$C$10))</f>
        <v>1.9819481927086107</v>
      </c>
    </row>
    <row r="1104" spans="1:4" x14ac:dyDescent="0.25">
      <c r="A1104" t="s">
        <v>2</v>
      </c>
      <c r="B1104">
        <f t="shared" si="26"/>
        <v>2021</v>
      </c>
      <c r="C1104" t="str">
        <f t="shared" si="27"/>
        <v>PUBBDGHSPOldLIFLC___STDELC_16</v>
      </c>
      <c r="D1104">
        <f>IF(VLOOKUP(C1104,Capacity_PUBBDG!B:M,PUBBDG_MaxCapacity!B1104-2016+2,FALSE)&lt;5.1^-5,0,VLOOKUP(C1104,Capacity_PUBBDG!B:M,PUBBDG_MaxCapacity!B1104-2016+2,FALSE)*(1+Summary!$C$10))</f>
        <v>31.34709046712404</v>
      </c>
    </row>
    <row r="1105" spans="1:4" x14ac:dyDescent="0.25">
      <c r="A1105" t="s">
        <v>2</v>
      </c>
      <c r="B1105">
        <f t="shared" si="26"/>
        <v>2021</v>
      </c>
      <c r="C1105" t="str">
        <f t="shared" si="27"/>
        <v>PUBBDGHSPOldLIFLU___STDELC_16</v>
      </c>
      <c r="D1105">
        <f>IF(VLOOKUP(C1105,Capacity_PUBBDG!B:M,PUBBDG_MaxCapacity!B1105-2016+2,FALSE)&lt;5.1^-5,0,VLOOKUP(C1105,Capacity_PUBBDG!B:M,PUBBDG_MaxCapacity!B1105-2016+2,FALSE)*(1+Summary!$C$10))</f>
        <v>116.78801262909077</v>
      </c>
    </row>
    <row r="1106" spans="1:4" x14ac:dyDescent="0.25">
      <c r="A1106" t="s">
        <v>2</v>
      </c>
      <c r="B1106">
        <f t="shared" si="26"/>
        <v>2021</v>
      </c>
      <c r="C1106" t="str">
        <f t="shared" si="27"/>
        <v>PUBBDGHSPOldLIHAL___STDELC_16</v>
      </c>
      <c r="D1106">
        <f>IF(VLOOKUP(C1106,Capacity_PUBBDG!B:M,PUBBDG_MaxCapacity!B1106-2016+2,FALSE)&lt;5.1^-5,0,VLOOKUP(C1106,Capacity_PUBBDG!B:M,PUBBDG_MaxCapacity!B1106-2016+2,FALSE)*(1+Summary!$C$10))</f>
        <v>66.977109642999537</v>
      </c>
    </row>
    <row r="1107" spans="1:4" x14ac:dyDescent="0.25">
      <c r="A1107" t="s">
        <v>2</v>
      </c>
      <c r="B1107">
        <f t="shared" ref="B1107:B1170" si="28">B899+1</f>
        <v>2021</v>
      </c>
      <c r="C1107" t="str">
        <f t="shared" ref="C1107:C1170" si="29">C899</f>
        <v>PUBBDGHSPOldLIINC___STDELC_16</v>
      </c>
      <c r="D1107">
        <f>IF(VLOOKUP(C1107,Capacity_PUBBDG!B:M,PUBBDG_MaxCapacity!B1107-2016+2,FALSE)&lt;5.1^-5,0,VLOOKUP(C1107,Capacity_PUBBDG!B:M,PUBBDG_MaxCapacity!B1107-2016+2,FALSE)*(1+Summary!$C$10))</f>
        <v>215.11642859725339</v>
      </c>
    </row>
    <row r="1108" spans="1:4" x14ac:dyDescent="0.25">
      <c r="A1108" t="s">
        <v>2</v>
      </c>
      <c r="B1108">
        <f t="shared" si="28"/>
        <v>2021</v>
      </c>
      <c r="C1108" t="str">
        <f t="shared" si="29"/>
        <v>PUBBDGHSPOldLILED___STDELC_16</v>
      </c>
      <c r="D1108">
        <f>IF(VLOOKUP(C1108,Capacity_PUBBDG!B:M,PUBBDG_MaxCapacity!B1108-2016+2,FALSE)&lt;5.1^-5,0,VLOOKUP(C1108,Capacity_PUBBDG!B:M,PUBBDG_MaxCapacity!B1108-2016+2,FALSE)*(1+Summary!$C$10))</f>
        <v>1.3330442497267789</v>
      </c>
    </row>
    <row r="1109" spans="1:4" x14ac:dyDescent="0.25">
      <c r="A1109" t="s">
        <v>2</v>
      </c>
      <c r="B1109">
        <f t="shared" si="28"/>
        <v>2021</v>
      </c>
      <c r="C1109" t="str">
        <f t="shared" si="29"/>
        <v>PUBBDGHSPOldSC______STDELC_16</v>
      </c>
      <c r="D1109">
        <f>IF(VLOOKUP(C1109,Capacity_PUBBDG!B:M,PUBBDG_MaxCapacity!B1109-2016+2,FALSE)&lt;5.1^-5,0,VLOOKUP(C1109,Capacity_PUBBDG!B:M,PUBBDG_MaxCapacity!B1109-2016+2,FALSE)*(1+Summary!$C$10))</f>
        <v>26.002247467883148</v>
      </c>
    </row>
    <row r="1110" spans="1:4" x14ac:dyDescent="0.25">
      <c r="A1110" t="s">
        <v>2</v>
      </c>
      <c r="B1110">
        <f t="shared" si="28"/>
        <v>2021</v>
      </c>
      <c r="C1110" t="str">
        <f t="shared" si="29"/>
        <v>PUBBDGHSPOldSHFUR___STDELC_16</v>
      </c>
      <c r="D1110">
        <f>IF(VLOOKUP(C1110,Capacity_PUBBDG!B:M,PUBBDG_MaxCapacity!B1110-2016+2,FALSE)&lt;5.1^-5,0,VLOOKUP(C1110,Capacity_PUBBDG!B:M,PUBBDG_MaxCapacity!B1110-2016+2,FALSE)*(1+Summary!$C$10))</f>
        <v>1.407859008170905</v>
      </c>
    </row>
    <row r="1111" spans="1:4" x14ac:dyDescent="0.25">
      <c r="A1111" t="s">
        <v>2</v>
      </c>
      <c r="B1111">
        <f t="shared" si="28"/>
        <v>2021</v>
      </c>
      <c r="C1111" t="str">
        <f t="shared" si="29"/>
        <v>PUBBDGHSPOldSHHEP___STDELC_16</v>
      </c>
      <c r="D1111">
        <f>IF(VLOOKUP(C1111,Capacity_PUBBDG!B:M,PUBBDG_MaxCapacity!B1111-2016+2,FALSE)&lt;5.1^-5,0,VLOOKUP(C1111,Capacity_PUBBDG!B:M,PUBBDG_MaxCapacity!B1111-2016+2,FALSE)*(1+Summary!$C$10))</f>
        <v>4.2004327191618812E-4</v>
      </c>
    </row>
    <row r="1112" spans="1:4" x14ac:dyDescent="0.25">
      <c r="A1112" t="s">
        <v>2</v>
      </c>
      <c r="B1112">
        <f t="shared" si="28"/>
        <v>2021</v>
      </c>
      <c r="C1112" t="str">
        <f t="shared" si="29"/>
        <v>PUBBDGHSPOldSHPLT___STDELC_16</v>
      </c>
      <c r="D1112">
        <f>IF(VLOOKUP(C1112,Capacity_PUBBDG!B:M,PUBBDG_MaxCapacity!B1112-2016+2,FALSE)&lt;5.1^-5,0,VLOOKUP(C1112,Capacity_PUBBDG!B:M,PUBBDG_MaxCapacity!B1112-2016+2,FALSE)*(1+Summary!$C$10))</f>
        <v>1.5943402147310382</v>
      </c>
    </row>
    <row r="1113" spans="1:4" x14ac:dyDescent="0.25">
      <c r="A1113" t="s">
        <v>2</v>
      </c>
      <c r="B1113">
        <f t="shared" si="28"/>
        <v>2021</v>
      </c>
      <c r="C1113" t="str">
        <f t="shared" si="29"/>
        <v>PUBBDGHSPOldWH______STDELC_16</v>
      </c>
      <c r="D1113">
        <f>IF(VLOOKUP(C1113,Capacity_PUBBDG!B:M,PUBBDG_MaxCapacity!B1113-2016+2,FALSE)&lt;5.1^-5,0,VLOOKUP(C1113,Capacity_PUBBDG!B:M,PUBBDG_MaxCapacity!B1113-2016+2,FALSE)*(1+Summary!$C$10))</f>
        <v>0.84729629901177617</v>
      </c>
    </row>
    <row r="1114" spans="1:4" x14ac:dyDescent="0.25">
      <c r="A1114" t="s">
        <v>2</v>
      </c>
      <c r="B1114">
        <f t="shared" si="28"/>
        <v>2021</v>
      </c>
      <c r="C1114" t="str">
        <f t="shared" si="29"/>
        <v>PUBBDGMUNNewAE______STDELC_16</v>
      </c>
      <c r="D1114">
        <f>IF(VLOOKUP(C1114,Capacity_PUBBDG!B:M,PUBBDG_MaxCapacity!B1114-2016+2,FALSE)&lt;5.1^-5,0,VLOOKUP(C1114,Capacity_PUBBDG!B:M,PUBBDG_MaxCapacity!B1114-2016+2,FALSE)*(1+Summary!$C$10))</f>
        <v>0</v>
      </c>
    </row>
    <row r="1115" spans="1:4" x14ac:dyDescent="0.25">
      <c r="A1115" t="s">
        <v>2</v>
      </c>
      <c r="B1115">
        <f t="shared" si="28"/>
        <v>2021</v>
      </c>
      <c r="C1115" t="str">
        <f t="shared" si="29"/>
        <v>PUBBDGMUNNewAM______STDELC_16</v>
      </c>
      <c r="D1115">
        <f>IF(VLOOKUP(C1115,Capacity_PUBBDG!B:M,PUBBDG_MaxCapacity!B1115-2016+2,FALSE)&lt;5.1^-5,0,VLOOKUP(C1115,Capacity_PUBBDG!B:M,PUBBDG_MaxCapacity!B1115-2016+2,FALSE)*(1+Summary!$C$10))</f>
        <v>0</v>
      </c>
    </row>
    <row r="1116" spans="1:4" x14ac:dyDescent="0.25">
      <c r="A1116" t="s">
        <v>2</v>
      </c>
      <c r="B1116">
        <f t="shared" si="28"/>
        <v>2021</v>
      </c>
      <c r="C1116" t="str">
        <f t="shared" si="29"/>
        <v>PUBBDGMUNNewLIFLC___STDELC_16</v>
      </c>
      <c r="D1116">
        <f>IF(VLOOKUP(C1116,Capacity_PUBBDG!B:M,PUBBDG_MaxCapacity!B1116-2016+2,FALSE)&lt;5.1^-5,0,VLOOKUP(C1116,Capacity_PUBBDG!B:M,PUBBDG_MaxCapacity!B1116-2016+2,FALSE)*(1+Summary!$C$10))</f>
        <v>0</v>
      </c>
    </row>
    <row r="1117" spans="1:4" x14ac:dyDescent="0.25">
      <c r="A1117" t="s">
        <v>2</v>
      </c>
      <c r="B1117">
        <f t="shared" si="28"/>
        <v>2021</v>
      </c>
      <c r="C1117" t="str">
        <f t="shared" si="29"/>
        <v>PUBBDGMUNNewLIFLU___STDELC_16</v>
      </c>
      <c r="D1117">
        <f>IF(VLOOKUP(C1117,Capacity_PUBBDG!B:M,PUBBDG_MaxCapacity!B1117-2016+2,FALSE)&lt;5.1^-5,0,VLOOKUP(C1117,Capacity_PUBBDG!B:M,PUBBDG_MaxCapacity!B1117-2016+2,FALSE)*(1+Summary!$C$10))</f>
        <v>0</v>
      </c>
    </row>
    <row r="1118" spans="1:4" x14ac:dyDescent="0.25">
      <c r="A1118" t="s">
        <v>2</v>
      </c>
      <c r="B1118">
        <f t="shared" si="28"/>
        <v>2021</v>
      </c>
      <c r="C1118" t="str">
        <f t="shared" si="29"/>
        <v>PUBBDGMUNNewLIHAL___STDELC_16</v>
      </c>
      <c r="D1118">
        <f>IF(VLOOKUP(C1118,Capacity_PUBBDG!B:M,PUBBDG_MaxCapacity!B1118-2016+2,FALSE)&lt;5.1^-5,0,VLOOKUP(C1118,Capacity_PUBBDG!B:M,PUBBDG_MaxCapacity!B1118-2016+2,FALSE)*(1+Summary!$C$10))</f>
        <v>0</v>
      </c>
    </row>
    <row r="1119" spans="1:4" x14ac:dyDescent="0.25">
      <c r="A1119" t="s">
        <v>2</v>
      </c>
      <c r="B1119">
        <f t="shared" si="28"/>
        <v>2021</v>
      </c>
      <c r="C1119" t="str">
        <f t="shared" si="29"/>
        <v>PUBBDGMUNNewLIINC___STDELC_16</v>
      </c>
      <c r="D1119">
        <f>IF(VLOOKUP(C1119,Capacity_PUBBDG!B:M,PUBBDG_MaxCapacity!B1119-2016+2,FALSE)&lt;5.1^-5,0,VLOOKUP(C1119,Capacity_PUBBDG!B:M,PUBBDG_MaxCapacity!B1119-2016+2,FALSE)*(1+Summary!$C$10))</f>
        <v>0</v>
      </c>
    </row>
    <row r="1120" spans="1:4" x14ac:dyDescent="0.25">
      <c r="A1120" t="s">
        <v>2</v>
      </c>
      <c r="B1120">
        <f t="shared" si="28"/>
        <v>2021</v>
      </c>
      <c r="C1120" t="str">
        <f t="shared" si="29"/>
        <v>PUBBDGMUNNewLILED___STDELC_16</v>
      </c>
      <c r="D1120">
        <f>IF(VLOOKUP(C1120,Capacity_PUBBDG!B:M,PUBBDG_MaxCapacity!B1120-2016+2,FALSE)&lt;5.1^-5,0,VLOOKUP(C1120,Capacity_PUBBDG!B:M,PUBBDG_MaxCapacity!B1120-2016+2,FALSE)*(1+Summary!$C$10))</f>
        <v>0</v>
      </c>
    </row>
    <row r="1121" spans="1:4" x14ac:dyDescent="0.25">
      <c r="A1121" t="s">
        <v>2</v>
      </c>
      <c r="B1121">
        <f t="shared" si="28"/>
        <v>2021</v>
      </c>
      <c r="C1121" t="str">
        <f t="shared" si="29"/>
        <v>PUBBDGMUNNewSC______STDELC_16</v>
      </c>
      <c r="D1121">
        <f>IF(VLOOKUP(C1121,Capacity_PUBBDG!B:M,PUBBDG_MaxCapacity!B1121-2016+2,FALSE)&lt;5.1^-5,0,VLOOKUP(C1121,Capacity_PUBBDG!B:M,PUBBDG_MaxCapacity!B1121-2016+2,FALSE)*(1+Summary!$C$10))</f>
        <v>0</v>
      </c>
    </row>
    <row r="1122" spans="1:4" x14ac:dyDescent="0.25">
      <c r="A1122" t="s">
        <v>2</v>
      </c>
      <c r="B1122">
        <f t="shared" si="28"/>
        <v>2021</v>
      </c>
      <c r="C1122" t="str">
        <f t="shared" si="29"/>
        <v>PUBBDGMUNNewSHFUR___STDELC_16</v>
      </c>
      <c r="D1122">
        <f>IF(VLOOKUP(C1122,Capacity_PUBBDG!B:M,PUBBDG_MaxCapacity!B1122-2016+2,FALSE)&lt;5.1^-5,0,VLOOKUP(C1122,Capacity_PUBBDG!B:M,PUBBDG_MaxCapacity!B1122-2016+2,FALSE)*(1+Summary!$C$10))</f>
        <v>0</v>
      </c>
    </row>
    <row r="1123" spans="1:4" x14ac:dyDescent="0.25">
      <c r="A1123" t="s">
        <v>2</v>
      </c>
      <c r="B1123">
        <f t="shared" si="28"/>
        <v>2021</v>
      </c>
      <c r="C1123" t="str">
        <f t="shared" si="29"/>
        <v>PUBBDGMUNNewSHHEP___STDELC_16</v>
      </c>
      <c r="D1123">
        <f>IF(VLOOKUP(C1123,Capacity_PUBBDG!B:M,PUBBDG_MaxCapacity!B1123-2016+2,FALSE)&lt;5.1^-5,0,VLOOKUP(C1123,Capacity_PUBBDG!B:M,PUBBDG_MaxCapacity!B1123-2016+2,FALSE)*(1+Summary!$C$10))</f>
        <v>0</v>
      </c>
    </row>
    <row r="1124" spans="1:4" x14ac:dyDescent="0.25">
      <c r="A1124" t="s">
        <v>2</v>
      </c>
      <c r="B1124">
        <f t="shared" si="28"/>
        <v>2021</v>
      </c>
      <c r="C1124" t="str">
        <f t="shared" si="29"/>
        <v>PUBBDGMUNNewSHPLT___STDELC_16</v>
      </c>
      <c r="D1124">
        <f>IF(VLOOKUP(C1124,Capacity_PUBBDG!B:M,PUBBDG_MaxCapacity!B1124-2016+2,FALSE)&lt;5.1^-5,0,VLOOKUP(C1124,Capacity_PUBBDG!B:M,PUBBDG_MaxCapacity!B1124-2016+2,FALSE)*(1+Summary!$C$10))</f>
        <v>0</v>
      </c>
    </row>
    <row r="1125" spans="1:4" x14ac:dyDescent="0.25">
      <c r="A1125" t="s">
        <v>2</v>
      </c>
      <c r="B1125">
        <f t="shared" si="28"/>
        <v>2021</v>
      </c>
      <c r="C1125" t="str">
        <f t="shared" si="29"/>
        <v>PUBBDGMUNNewWH______STDELC_16</v>
      </c>
      <c r="D1125">
        <f>IF(VLOOKUP(C1125,Capacity_PUBBDG!B:M,PUBBDG_MaxCapacity!B1125-2016+2,FALSE)&lt;5.1^-5,0,VLOOKUP(C1125,Capacity_PUBBDG!B:M,PUBBDG_MaxCapacity!B1125-2016+2,FALSE)*(1+Summary!$C$10))</f>
        <v>0</v>
      </c>
    </row>
    <row r="1126" spans="1:4" x14ac:dyDescent="0.25">
      <c r="A1126" t="s">
        <v>2</v>
      </c>
      <c r="B1126">
        <f t="shared" si="28"/>
        <v>2021</v>
      </c>
      <c r="C1126" t="str">
        <f t="shared" si="29"/>
        <v>PUBBDGMUNOldAE______STDELC_16</v>
      </c>
      <c r="D1126">
        <f>IF(VLOOKUP(C1126,Capacity_PUBBDG!B:M,PUBBDG_MaxCapacity!B1126-2016+2,FALSE)&lt;5.1^-5,0,VLOOKUP(C1126,Capacity_PUBBDG!B:M,PUBBDG_MaxCapacity!B1126-2016+2,FALSE)*(1+Summary!$C$10))</f>
        <v>6.1105090997404536</v>
      </c>
    </row>
    <row r="1127" spans="1:4" x14ac:dyDescent="0.25">
      <c r="A1127" t="s">
        <v>2</v>
      </c>
      <c r="B1127">
        <f t="shared" si="28"/>
        <v>2021</v>
      </c>
      <c r="C1127" t="str">
        <f t="shared" si="29"/>
        <v>PUBBDGMUNOldAM______STDELC_16</v>
      </c>
      <c r="D1127">
        <f>IF(VLOOKUP(C1127,Capacity_PUBBDG!B:M,PUBBDG_MaxCapacity!B1127-2016+2,FALSE)&lt;5.1^-5,0,VLOOKUP(C1127,Capacity_PUBBDG!B:M,PUBBDG_MaxCapacity!B1127-2016+2,FALSE)*(1+Summary!$C$10))</f>
        <v>1.6468943171288726</v>
      </c>
    </row>
    <row r="1128" spans="1:4" x14ac:dyDescent="0.25">
      <c r="A1128" t="s">
        <v>2</v>
      </c>
      <c r="B1128">
        <f t="shared" si="28"/>
        <v>2021</v>
      </c>
      <c r="C1128" t="str">
        <f t="shared" si="29"/>
        <v>PUBBDGMUNOldLIFLC___STDELC_16</v>
      </c>
      <c r="D1128">
        <f>IF(VLOOKUP(C1128,Capacity_PUBBDG!B:M,PUBBDG_MaxCapacity!B1128-2016+2,FALSE)&lt;5.1^-5,0,VLOOKUP(C1128,Capacity_PUBBDG!B:M,PUBBDG_MaxCapacity!B1128-2016+2,FALSE)*(1+Summary!$C$10))</f>
        <v>20.715446811206423</v>
      </c>
    </row>
    <row r="1129" spans="1:4" x14ac:dyDescent="0.25">
      <c r="A1129" t="s">
        <v>2</v>
      </c>
      <c r="B1129">
        <f t="shared" si="28"/>
        <v>2021</v>
      </c>
      <c r="C1129" t="str">
        <f t="shared" si="29"/>
        <v>PUBBDGMUNOldLIFLU___STDELC_16</v>
      </c>
      <c r="D1129">
        <f>IF(VLOOKUP(C1129,Capacity_PUBBDG!B:M,PUBBDG_MaxCapacity!B1129-2016+2,FALSE)&lt;5.1^-5,0,VLOOKUP(C1129,Capacity_PUBBDG!B:M,PUBBDG_MaxCapacity!B1129-2016+2,FALSE)*(1+Summary!$C$10))</f>
        <v>80.532354094798237</v>
      </c>
    </row>
    <row r="1130" spans="1:4" x14ac:dyDescent="0.25">
      <c r="A1130" t="s">
        <v>2</v>
      </c>
      <c r="B1130">
        <f t="shared" si="28"/>
        <v>2021</v>
      </c>
      <c r="C1130" t="str">
        <f t="shared" si="29"/>
        <v>PUBBDGMUNOldLIHAL___STDELC_16</v>
      </c>
      <c r="D1130">
        <f>IF(VLOOKUP(C1130,Capacity_PUBBDG!B:M,PUBBDG_MaxCapacity!B1130-2016+2,FALSE)&lt;5.1^-5,0,VLOOKUP(C1130,Capacity_PUBBDG!B:M,PUBBDG_MaxCapacity!B1130-2016+2,FALSE)*(1+Summary!$C$10))</f>
        <v>44.316625277383395</v>
      </c>
    </row>
    <row r="1131" spans="1:4" x14ac:dyDescent="0.25">
      <c r="A1131" t="s">
        <v>2</v>
      </c>
      <c r="B1131">
        <f t="shared" si="28"/>
        <v>2021</v>
      </c>
      <c r="C1131" t="str">
        <f t="shared" si="29"/>
        <v>PUBBDGMUNOldLIINC___STDELC_16</v>
      </c>
      <c r="D1131">
        <f>IF(VLOOKUP(C1131,Capacity_PUBBDG!B:M,PUBBDG_MaxCapacity!B1131-2016+2,FALSE)&lt;5.1^-5,0,VLOOKUP(C1131,Capacity_PUBBDG!B:M,PUBBDG_MaxCapacity!B1131-2016+2,FALSE)*(1+Summary!$C$10))</f>
        <v>142.33570102898653</v>
      </c>
    </row>
    <row r="1132" spans="1:4" x14ac:dyDescent="0.25">
      <c r="A1132" t="s">
        <v>2</v>
      </c>
      <c r="B1132">
        <f t="shared" si="28"/>
        <v>2021</v>
      </c>
      <c r="C1132" t="str">
        <f t="shared" si="29"/>
        <v>PUBBDGMUNOldLILED___STDELC_16</v>
      </c>
      <c r="D1132">
        <f>IF(VLOOKUP(C1132,Capacity_PUBBDG!B:M,PUBBDG_MaxCapacity!B1132-2016+2,FALSE)&lt;5.1^-5,0,VLOOKUP(C1132,Capacity_PUBBDG!B:M,PUBBDG_MaxCapacity!B1132-2016+2,FALSE)*(1+Summary!$C$10))</f>
        <v>0.90509584511413554</v>
      </c>
    </row>
    <row r="1133" spans="1:4" x14ac:dyDescent="0.25">
      <c r="A1133" t="s">
        <v>2</v>
      </c>
      <c r="B1133">
        <f t="shared" si="28"/>
        <v>2021</v>
      </c>
      <c r="C1133" t="str">
        <f t="shared" si="29"/>
        <v>PUBBDGMUNOldSC______STDELC_16</v>
      </c>
      <c r="D1133">
        <f>IF(VLOOKUP(C1133,Capacity_PUBBDG!B:M,PUBBDG_MaxCapacity!B1133-2016+2,FALSE)&lt;5.1^-5,0,VLOOKUP(C1133,Capacity_PUBBDG!B:M,PUBBDG_MaxCapacity!B1133-2016+2,FALSE)*(1+Summary!$C$10))</f>
        <v>21.084461990325654</v>
      </c>
    </row>
    <row r="1134" spans="1:4" x14ac:dyDescent="0.25">
      <c r="A1134" t="s">
        <v>2</v>
      </c>
      <c r="B1134">
        <f t="shared" si="28"/>
        <v>2021</v>
      </c>
      <c r="C1134" t="str">
        <f t="shared" si="29"/>
        <v>PUBBDGMUNOldSHFUR___STDELC_16</v>
      </c>
      <c r="D1134">
        <f>IF(VLOOKUP(C1134,Capacity_PUBBDG!B:M,PUBBDG_MaxCapacity!B1134-2016+2,FALSE)&lt;5.1^-5,0,VLOOKUP(C1134,Capacity_PUBBDG!B:M,PUBBDG_MaxCapacity!B1134-2016+2,FALSE)*(1+Summary!$C$10))</f>
        <v>1.3205867594691638</v>
      </c>
    </row>
    <row r="1135" spans="1:4" x14ac:dyDescent="0.25">
      <c r="A1135" t="s">
        <v>2</v>
      </c>
      <c r="B1135">
        <f t="shared" si="28"/>
        <v>2021</v>
      </c>
      <c r="C1135" t="str">
        <f t="shared" si="29"/>
        <v>PUBBDGMUNOldSHHEP___STDELC_16</v>
      </c>
      <c r="D1135">
        <f>IF(VLOOKUP(C1135,Capacity_PUBBDG!B:M,PUBBDG_MaxCapacity!B1135-2016+2,FALSE)&lt;5.1^-5,0,VLOOKUP(C1135,Capacity_PUBBDG!B:M,PUBBDG_MaxCapacity!B1135-2016+2,FALSE)*(1+Summary!$C$10))</f>
        <v>4.1384252184483144E-4</v>
      </c>
    </row>
    <row r="1136" spans="1:4" x14ac:dyDescent="0.25">
      <c r="A1136" t="s">
        <v>2</v>
      </c>
      <c r="B1136">
        <f t="shared" si="28"/>
        <v>2021</v>
      </c>
      <c r="C1136" t="str">
        <f t="shared" si="29"/>
        <v>PUBBDGMUNOldSHPLT___STDELC_16</v>
      </c>
      <c r="D1136">
        <f>IF(VLOOKUP(C1136,Capacity_PUBBDG!B:M,PUBBDG_MaxCapacity!B1136-2016+2,FALSE)&lt;5.1^-5,0,VLOOKUP(C1136,Capacity_PUBBDG!B:M,PUBBDG_MaxCapacity!B1136-2016+2,FALSE)*(1+Summary!$C$10))</f>
        <v>1.6253545305877219</v>
      </c>
    </row>
    <row r="1137" spans="1:4" x14ac:dyDescent="0.25">
      <c r="A1137" t="s">
        <v>2</v>
      </c>
      <c r="B1137">
        <f t="shared" si="28"/>
        <v>2021</v>
      </c>
      <c r="C1137" t="str">
        <f t="shared" si="29"/>
        <v>PUBBDGMUNOldWH______STDELC_16</v>
      </c>
      <c r="D1137">
        <f>IF(VLOOKUP(C1137,Capacity_PUBBDG!B:M,PUBBDG_MaxCapacity!B1137-2016+2,FALSE)&lt;5.1^-5,0,VLOOKUP(C1137,Capacity_PUBBDG!B:M,PUBBDG_MaxCapacity!B1137-2016+2,FALSE)*(1+Summary!$C$10))</f>
        <v>0.81133396874906694</v>
      </c>
    </row>
    <row r="1138" spans="1:4" x14ac:dyDescent="0.25">
      <c r="A1138" t="s">
        <v>2</v>
      </c>
      <c r="B1138">
        <f t="shared" si="28"/>
        <v>2021</v>
      </c>
      <c r="C1138" t="str">
        <f t="shared" si="29"/>
        <v>PUBBDGPSINewAE______STDELC_16</v>
      </c>
      <c r="D1138">
        <f>IF(VLOOKUP(C1138,Capacity_PUBBDG!B:M,PUBBDG_MaxCapacity!B1138-2016+2,FALSE)&lt;5.1^-5,0,VLOOKUP(C1138,Capacity_PUBBDG!B:M,PUBBDG_MaxCapacity!B1138-2016+2,FALSE)*(1+Summary!$C$10))</f>
        <v>0</v>
      </c>
    </row>
    <row r="1139" spans="1:4" x14ac:dyDescent="0.25">
      <c r="A1139" t="s">
        <v>2</v>
      </c>
      <c r="B1139">
        <f t="shared" si="28"/>
        <v>2021</v>
      </c>
      <c r="C1139" t="str">
        <f t="shared" si="29"/>
        <v>PUBBDGPSINewAM______STDELC_16</v>
      </c>
      <c r="D1139">
        <f>IF(VLOOKUP(C1139,Capacity_PUBBDG!B:M,PUBBDG_MaxCapacity!B1139-2016+2,FALSE)&lt;5.1^-5,0,VLOOKUP(C1139,Capacity_PUBBDG!B:M,PUBBDG_MaxCapacity!B1139-2016+2,FALSE)*(1+Summary!$C$10))</f>
        <v>0</v>
      </c>
    </row>
    <row r="1140" spans="1:4" x14ac:dyDescent="0.25">
      <c r="A1140" t="s">
        <v>2</v>
      </c>
      <c r="B1140">
        <f t="shared" si="28"/>
        <v>2021</v>
      </c>
      <c r="C1140" t="str">
        <f t="shared" si="29"/>
        <v>PUBBDGPSINewLIFLC___STDELC_16</v>
      </c>
      <c r="D1140">
        <f>IF(VLOOKUP(C1140,Capacity_PUBBDG!B:M,PUBBDG_MaxCapacity!B1140-2016+2,FALSE)&lt;5.1^-5,0,VLOOKUP(C1140,Capacity_PUBBDG!B:M,PUBBDG_MaxCapacity!B1140-2016+2,FALSE)*(1+Summary!$C$10))</f>
        <v>0</v>
      </c>
    </row>
    <row r="1141" spans="1:4" x14ac:dyDescent="0.25">
      <c r="A1141" t="s">
        <v>2</v>
      </c>
      <c r="B1141">
        <f t="shared" si="28"/>
        <v>2021</v>
      </c>
      <c r="C1141" t="str">
        <f t="shared" si="29"/>
        <v>PUBBDGPSINewLIFLU___STDELC_16</v>
      </c>
      <c r="D1141">
        <f>IF(VLOOKUP(C1141,Capacity_PUBBDG!B:M,PUBBDG_MaxCapacity!B1141-2016+2,FALSE)&lt;5.1^-5,0,VLOOKUP(C1141,Capacity_PUBBDG!B:M,PUBBDG_MaxCapacity!B1141-2016+2,FALSE)*(1+Summary!$C$10))</f>
        <v>0</v>
      </c>
    </row>
    <row r="1142" spans="1:4" x14ac:dyDescent="0.25">
      <c r="A1142" t="s">
        <v>2</v>
      </c>
      <c r="B1142">
        <f t="shared" si="28"/>
        <v>2021</v>
      </c>
      <c r="C1142" t="str">
        <f t="shared" si="29"/>
        <v>PUBBDGPSINewLIHAL___STDELC_16</v>
      </c>
      <c r="D1142">
        <f>IF(VLOOKUP(C1142,Capacity_PUBBDG!B:M,PUBBDG_MaxCapacity!B1142-2016+2,FALSE)&lt;5.1^-5,0,VLOOKUP(C1142,Capacity_PUBBDG!B:M,PUBBDG_MaxCapacity!B1142-2016+2,FALSE)*(1+Summary!$C$10))</f>
        <v>0</v>
      </c>
    </row>
    <row r="1143" spans="1:4" x14ac:dyDescent="0.25">
      <c r="A1143" t="s">
        <v>2</v>
      </c>
      <c r="B1143">
        <f t="shared" si="28"/>
        <v>2021</v>
      </c>
      <c r="C1143" t="str">
        <f t="shared" si="29"/>
        <v>PUBBDGPSINewLIINC___STDELC_16</v>
      </c>
      <c r="D1143">
        <f>IF(VLOOKUP(C1143,Capacity_PUBBDG!B:M,PUBBDG_MaxCapacity!B1143-2016+2,FALSE)&lt;5.1^-5,0,VLOOKUP(C1143,Capacity_PUBBDG!B:M,PUBBDG_MaxCapacity!B1143-2016+2,FALSE)*(1+Summary!$C$10))</f>
        <v>0</v>
      </c>
    </row>
    <row r="1144" spans="1:4" x14ac:dyDescent="0.25">
      <c r="A1144" t="s">
        <v>2</v>
      </c>
      <c r="B1144">
        <f t="shared" si="28"/>
        <v>2021</v>
      </c>
      <c r="C1144" t="str">
        <f t="shared" si="29"/>
        <v>PUBBDGPSINewLILED___STDELC_16</v>
      </c>
      <c r="D1144">
        <f>IF(VLOOKUP(C1144,Capacity_PUBBDG!B:M,PUBBDG_MaxCapacity!B1144-2016+2,FALSE)&lt;5.1^-5,0,VLOOKUP(C1144,Capacity_PUBBDG!B:M,PUBBDG_MaxCapacity!B1144-2016+2,FALSE)*(1+Summary!$C$10))</f>
        <v>0</v>
      </c>
    </row>
    <row r="1145" spans="1:4" x14ac:dyDescent="0.25">
      <c r="A1145" t="s">
        <v>2</v>
      </c>
      <c r="B1145">
        <f t="shared" si="28"/>
        <v>2021</v>
      </c>
      <c r="C1145" t="str">
        <f t="shared" si="29"/>
        <v>PUBBDGPSINewSC______STDELC_16</v>
      </c>
      <c r="D1145">
        <f>IF(VLOOKUP(C1145,Capacity_PUBBDG!B:M,PUBBDG_MaxCapacity!B1145-2016+2,FALSE)&lt;5.1^-5,0,VLOOKUP(C1145,Capacity_PUBBDG!B:M,PUBBDG_MaxCapacity!B1145-2016+2,FALSE)*(1+Summary!$C$10))</f>
        <v>0</v>
      </c>
    </row>
    <row r="1146" spans="1:4" x14ac:dyDescent="0.25">
      <c r="A1146" t="s">
        <v>2</v>
      </c>
      <c r="B1146">
        <f t="shared" si="28"/>
        <v>2021</v>
      </c>
      <c r="C1146" t="str">
        <f t="shared" si="29"/>
        <v>PUBBDGPSINewSHFUR___STDELC_16</v>
      </c>
      <c r="D1146">
        <f>IF(VLOOKUP(C1146,Capacity_PUBBDG!B:M,PUBBDG_MaxCapacity!B1146-2016+2,FALSE)&lt;5.1^-5,0,VLOOKUP(C1146,Capacity_PUBBDG!B:M,PUBBDG_MaxCapacity!B1146-2016+2,FALSE)*(1+Summary!$C$10))</f>
        <v>0</v>
      </c>
    </row>
    <row r="1147" spans="1:4" x14ac:dyDescent="0.25">
      <c r="A1147" t="s">
        <v>2</v>
      </c>
      <c r="B1147">
        <f t="shared" si="28"/>
        <v>2021</v>
      </c>
      <c r="C1147" t="str">
        <f t="shared" si="29"/>
        <v>PUBBDGPSINewSHHEP___STDELC_16</v>
      </c>
      <c r="D1147">
        <f>IF(VLOOKUP(C1147,Capacity_PUBBDG!B:M,PUBBDG_MaxCapacity!B1147-2016+2,FALSE)&lt;5.1^-5,0,VLOOKUP(C1147,Capacity_PUBBDG!B:M,PUBBDG_MaxCapacity!B1147-2016+2,FALSE)*(1+Summary!$C$10))</f>
        <v>0</v>
      </c>
    </row>
    <row r="1148" spans="1:4" x14ac:dyDescent="0.25">
      <c r="A1148" t="s">
        <v>2</v>
      </c>
      <c r="B1148">
        <f t="shared" si="28"/>
        <v>2021</v>
      </c>
      <c r="C1148" t="str">
        <f t="shared" si="29"/>
        <v>PUBBDGPSINewSHPLT___STDELC_16</v>
      </c>
      <c r="D1148">
        <f>IF(VLOOKUP(C1148,Capacity_PUBBDG!B:M,PUBBDG_MaxCapacity!B1148-2016+2,FALSE)&lt;5.1^-5,0,VLOOKUP(C1148,Capacity_PUBBDG!B:M,PUBBDG_MaxCapacity!B1148-2016+2,FALSE)*(1+Summary!$C$10))</f>
        <v>0</v>
      </c>
    </row>
    <row r="1149" spans="1:4" x14ac:dyDescent="0.25">
      <c r="A1149" t="s">
        <v>2</v>
      </c>
      <c r="B1149">
        <f t="shared" si="28"/>
        <v>2021</v>
      </c>
      <c r="C1149" t="str">
        <f t="shared" si="29"/>
        <v>PUBBDGPSINewWH______STDELC_16</v>
      </c>
      <c r="D1149">
        <f>IF(VLOOKUP(C1149,Capacity_PUBBDG!B:M,PUBBDG_MaxCapacity!B1149-2016+2,FALSE)&lt;5.1^-5,0,VLOOKUP(C1149,Capacity_PUBBDG!B:M,PUBBDG_MaxCapacity!B1149-2016+2,FALSE)*(1+Summary!$C$10))</f>
        <v>0</v>
      </c>
    </row>
    <row r="1150" spans="1:4" x14ac:dyDescent="0.25">
      <c r="A1150" t="s">
        <v>2</v>
      </c>
      <c r="B1150">
        <f t="shared" si="28"/>
        <v>2021</v>
      </c>
      <c r="C1150" t="str">
        <f t="shared" si="29"/>
        <v>PUBBDGPSIOldAE______STDELC_16</v>
      </c>
      <c r="D1150">
        <f>IF(VLOOKUP(C1150,Capacity_PUBBDG!B:M,PUBBDG_MaxCapacity!B1150-2016+2,FALSE)&lt;5.1^-5,0,VLOOKUP(C1150,Capacity_PUBBDG!B:M,PUBBDG_MaxCapacity!B1150-2016+2,FALSE)*(1+Summary!$C$10))</f>
        <v>16.903008588069273</v>
      </c>
    </row>
    <row r="1151" spans="1:4" x14ac:dyDescent="0.25">
      <c r="A1151" t="s">
        <v>2</v>
      </c>
      <c r="B1151">
        <f t="shared" si="28"/>
        <v>2021</v>
      </c>
      <c r="C1151" t="str">
        <f t="shared" si="29"/>
        <v>PUBBDGPSIOldAM______STDELC_16</v>
      </c>
      <c r="D1151">
        <f>IF(VLOOKUP(C1151,Capacity_PUBBDG!B:M,PUBBDG_MaxCapacity!B1151-2016+2,FALSE)&lt;5.1^-5,0,VLOOKUP(C1151,Capacity_PUBBDG!B:M,PUBBDG_MaxCapacity!B1151-2016+2,FALSE)*(1+Summary!$C$10))</f>
        <v>3.0209856649399156</v>
      </c>
    </row>
    <row r="1152" spans="1:4" x14ac:dyDescent="0.25">
      <c r="A1152" t="s">
        <v>2</v>
      </c>
      <c r="B1152">
        <f t="shared" si="28"/>
        <v>2021</v>
      </c>
      <c r="C1152" t="str">
        <f t="shared" si="29"/>
        <v>PUBBDGPSIOldLIFLC___STDELC_16</v>
      </c>
      <c r="D1152">
        <f>IF(VLOOKUP(C1152,Capacity_PUBBDG!B:M,PUBBDG_MaxCapacity!B1152-2016+2,FALSE)&lt;5.1^-5,0,VLOOKUP(C1152,Capacity_PUBBDG!B:M,PUBBDG_MaxCapacity!B1152-2016+2,FALSE)*(1+Summary!$C$10))</f>
        <v>47.048678012993378</v>
      </c>
    </row>
    <row r="1153" spans="1:4" x14ac:dyDescent="0.25">
      <c r="A1153" t="s">
        <v>2</v>
      </c>
      <c r="B1153">
        <f t="shared" si="28"/>
        <v>2021</v>
      </c>
      <c r="C1153" t="str">
        <f t="shared" si="29"/>
        <v>PUBBDGPSIOldLIFLU___STDELC_16</v>
      </c>
      <c r="D1153">
        <f>IF(VLOOKUP(C1153,Capacity_PUBBDG!B:M,PUBBDG_MaxCapacity!B1153-2016+2,FALSE)&lt;5.1^-5,0,VLOOKUP(C1153,Capacity_PUBBDG!B:M,PUBBDG_MaxCapacity!B1153-2016+2,FALSE)*(1+Summary!$C$10))</f>
        <v>173.310205475359</v>
      </c>
    </row>
    <row r="1154" spans="1:4" x14ac:dyDescent="0.25">
      <c r="A1154" t="s">
        <v>2</v>
      </c>
      <c r="B1154">
        <f t="shared" si="28"/>
        <v>2021</v>
      </c>
      <c r="C1154" t="str">
        <f t="shared" si="29"/>
        <v>PUBBDGPSIOldLIHAL___STDELC_16</v>
      </c>
      <c r="D1154">
        <f>IF(VLOOKUP(C1154,Capacity_PUBBDG!B:M,PUBBDG_MaxCapacity!B1154-2016+2,FALSE)&lt;5.1^-5,0,VLOOKUP(C1154,Capacity_PUBBDG!B:M,PUBBDG_MaxCapacity!B1154-2016+2,FALSE)*(1+Summary!$C$10))</f>
        <v>100.56370149535856</v>
      </c>
    </row>
    <row r="1155" spans="1:4" x14ac:dyDescent="0.25">
      <c r="A1155" t="s">
        <v>2</v>
      </c>
      <c r="B1155">
        <f t="shared" si="28"/>
        <v>2021</v>
      </c>
      <c r="C1155" t="str">
        <f t="shared" si="29"/>
        <v>PUBBDGPSIOldLIINC___STDELC_16</v>
      </c>
      <c r="D1155">
        <f>IF(VLOOKUP(C1155,Capacity_PUBBDG!B:M,PUBBDG_MaxCapacity!B1155-2016+2,FALSE)&lt;5.1^-5,0,VLOOKUP(C1155,Capacity_PUBBDG!B:M,PUBBDG_MaxCapacity!B1155-2016+2,FALSE)*(1+Summary!$C$10))</f>
        <v>322.98952400538371</v>
      </c>
    </row>
    <row r="1156" spans="1:4" x14ac:dyDescent="0.25">
      <c r="A1156" t="s">
        <v>2</v>
      </c>
      <c r="B1156">
        <f t="shared" si="28"/>
        <v>2021</v>
      </c>
      <c r="C1156" t="str">
        <f t="shared" si="29"/>
        <v>PUBBDGPSIOldLILED___STDELC_16</v>
      </c>
      <c r="D1156">
        <f>IF(VLOOKUP(C1156,Capacity_PUBBDG!B:M,PUBBDG_MaxCapacity!B1156-2016+2,FALSE)&lt;5.1^-5,0,VLOOKUP(C1156,Capacity_PUBBDG!B:M,PUBBDG_MaxCapacity!B1156-2016+2,FALSE)*(1+Summary!$C$10))</f>
        <v>1.7747847008126818</v>
      </c>
    </row>
    <row r="1157" spans="1:4" x14ac:dyDescent="0.25">
      <c r="A1157" t="s">
        <v>2</v>
      </c>
      <c r="B1157">
        <f t="shared" si="28"/>
        <v>2021</v>
      </c>
      <c r="C1157" t="str">
        <f t="shared" si="29"/>
        <v>PUBBDGPSIOldSC______STDELC_16</v>
      </c>
      <c r="D1157">
        <f>IF(VLOOKUP(C1157,Capacity_PUBBDG!B:M,PUBBDG_MaxCapacity!B1157-2016+2,FALSE)&lt;5.1^-5,0,VLOOKUP(C1157,Capacity_PUBBDG!B:M,PUBBDG_MaxCapacity!B1157-2016+2,FALSE)*(1+Summary!$C$10))</f>
        <v>29.566737648266489</v>
      </c>
    </row>
    <row r="1158" spans="1:4" x14ac:dyDescent="0.25">
      <c r="A1158" t="s">
        <v>2</v>
      </c>
      <c r="B1158">
        <f t="shared" si="28"/>
        <v>2021</v>
      </c>
      <c r="C1158" t="str">
        <f t="shared" si="29"/>
        <v>PUBBDGPSIOldSHFUR___STDELC_16</v>
      </c>
      <c r="D1158">
        <f>IF(VLOOKUP(C1158,Capacity_PUBBDG!B:M,PUBBDG_MaxCapacity!B1158-2016+2,FALSE)&lt;5.1^-5,0,VLOOKUP(C1158,Capacity_PUBBDG!B:M,PUBBDG_MaxCapacity!B1158-2016+2,FALSE)*(1+Summary!$C$10))</f>
        <v>2.4135274477583906</v>
      </c>
    </row>
    <row r="1159" spans="1:4" x14ac:dyDescent="0.25">
      <c r="A1159" t="s">
        <v>2</v>
      </c>
      <c r="B1159">
        <f t="shared" si="28"/>
        <v>2021</v>
      </c>
      <c r="C1159" t="str">
        <f t="shared" si="29"/>
        <v>PUBBDGPSIOldSHHEP___STDELC_16</v>
      </c>
      <c r="D1159">
        <f>IF(VLOOKUP(C1159,Capacity_PUBBDG!B:M,PUBBDG_MaxCapacity!B1159-2016+2,FALSE)&lt;5.1^-5,0,VLOOKUP(C1159,Capacity_PUBBDG!B:M,PUBBDG_MaxCapacity!B1159-2016+2,FALSE)*(1+Summary!$C$10))</f>
        <v>4.2020490282016133E-4</v>
      </c>
    </row>
    <row r="1160" spans="1:4" x14ac:dyDescent="0.25">
      <c r="A1160" t="s">
        <v>2</v>
      </c>
      <c r="B1160">
        <f t="shared" si="28"/>
        <v>2021</v>
      </c>
      <c r="C1160" t="str">
        <f t="shared" si="29"/>
        <v>PUBBDGPSIOldSHPLT___STDELC_16</v>
      </c>
      <c r="D1160">
        <f>IF(VLOOKUP(C1160,Capacity_PUBBDG!B:M,PUBBDG_MaxCapacity!B1160-2016+2,FALSE)&lt;5.1^-5,0,VLOOKUP(C1160,Capacity_PUBBDG!B:M,PUBBDG_MaxCapacity!B1160-2016+2,FALSE)*(1+Summary!$C$10))</f>
        <v>2.6439741752577679</v>
      </c>
    </row>
    <row r="1161" spans="1:4" x14ac:dyDescent="0.25">
      <c r="A1161" t="s">
        <v>2</v>
      </c>
      <c r="B1161">
        <f t="shared" si="28"/>
        <v>2021</v>
      </c>
      <c r="C1161" t="str">
        <f t="shared" si="29"/>
        <v>PUBBDGPSIOldWH______STDELC_16</v>
      </c>
      <c r="D1161">
        <f>IF(VLOOKUP(C1161,Capacity_PUBBDG!B:M,PUBBDG_MaxCapacity!B1161-2016+2,FALSE)&lt;5.1^-5,0,VLOOKUP(C1161,Capacity_PUBBDG!B:M,PUBBDG_MaxCapacity!B1161-2016+2,FALSE)*(1+Summary!$C$10))</f>
        <v>1.1317557119336885</v>
      </c>
    </row>
    <row r="1162" spans="1:4" x14ac:dyDescent="0.25">
      <c r="A1162" t="s">
        <v>2</v>
      </c>
      <c r="B1162">
        <f t="shared" si="28"/>
        <v>2021</v>
      </c>
      <c r="C1162" t="str">
        <f t="shared" si="29"/>
        <v>PUBBDGSBDNewAE______STDELC_16</v>
      </c>
      <c r="D1162">
        <f>IF(VLOOKUP(C1162,Capacity_PUBBDG!B:M,PUBBDG_MaxCapacity!B1162-2016+2,FALSE)&lt;5.1^-5,0,VLOOKUP(C1162,Capacity_PUBBDG!B:M,PUBBDG_MaxCapacity!B1162-2016+2,FALSE)*(1+Summary!$C$10))</f>
        <v>0</v>
      </c>
    </row>
    <row r="1163" spans="1:4" x14ac:dyDescent="0.25">
      <c r="A1163" t="s">
        <v>2</v>
      </c>
      <c r="B1163">
        <f t="shared" si="28"/>
        <v>2021</v>
      </c>
      <c r="C1163" t="str">
        <f t="shared" si="29"/>
        <v>PUBBDGSBDNewAM______STDELC_16</v>
      </c>
      <c r="D1163">
        <f>IF(VLOOKUP(C1163,Capacity_PUBBDG!B:M,PUBBDG_MaxCapacity!B1163-2016+2,FALSE)&lt;5.1^-5,0,VLOOKUP(C1163,Capacity_PUBBDG!B:M,PUBBDG_MaxCapacity!B1163-2016+2,FALSE)*(1+Summary!$C$10))</f>
        <v>0</v>
      </c>
    </row>
    <row r="1164" spans="1:4" x14ac:dyDescent="0.25">
      <c r="A1164" t="s">
        <v>2</v>
      </c>
      <c r="B1164">
        <f t="shared" si="28"/>
        <v>2021</v>
      </c>
      <c r="C1164" t="str">
        <f t="shared" si="29"/>
        <v>PUBBDGSBDNewLIFLC___STDELC_16</v>
      </c>
      <c r="D1164">
        <f>IF(VLOOKUP(C1164,Capacity_PUBBDG!B:M,PUBBDG_MaxCapacity!B1164-2016+2,FALSE)&lt;5.1^-5,0,VLOOKUP(C1164,Capacity_PUBBDG!B:M,PUBBDG_MaxCapacity!B1164-2016+2,FALSE)*(1+Summary!$C$10))</f>
        <v>0</v>
      </c>
    </row>
    <row r="1165" spans="1:4" x14ac:dyDescent="0.25">
      <c r="A1165" t="s">
        <v>2</v>
      </c>
      <c r="B1165">
        <f t="shared" si="28"/>
        <v>2021</v>
      </c>
      <c r="C1165" t="str">
        <f t="shared" si="29"/>
        <v>PUBBDGSBDNewLIFLU___STDELC_16</v>
      </c>
      <c r="D1165">
        <f>IF(VLOOKUP(C1165,Capacity_PUBBDG!B:M,PUBBDG_MaxCapacity!B1165-2016+2,FALSE)&lt;5.1^-5,0,VLOOKUP(C1165,Capacity_PUBBDG!B:M,PUBBDG_MaxCapacity!B1165-2016+2,FALSE)*(1+Summary!$C$10))</f>
        <v>0</v>
      </c>
    </row>
    <row r="1166" spans="1:4" x14ac:dyDescent="0.25">
      <c r="A1166" t="s">
        <v>2</v>
      </c>
      <c r="B1166">
        <f t="shared" si="28"/>
        <v>2021</v>
      </c>
      <c r="C1166" t="str">
        <f t="shared" si="29"/>
        <v>PUBBDGSBDNewLIHAL___STDELC_16</v>
      </c>
      <c r="D1166">
        <f>IF(VLOOKUP(C1166,Capacity_PUBBDG!B:M,PUBBDG_MaxCapacity!B1166-2016+2,FALSE)&lt;5.1^-5,0,VLOOKUP(C1166,Capacity_PUBBDG!B:M,PUBBDG_MaxCapacity!B1166-2016+2,FALSE)*(1+Summary!$C$10))</f>
        <v>0</v>
      </c>
    </row>
    <row r="1167" spans="1:4" x14ac:dyDescent="0.25">
      <c r="A1167" t="s">
        <v>2</v>
      </c>
      <c r="B1167">
        <f t="shared" si="28"/>
        <v>2021</v>
      </c>
      <c r="C1167" t="str">
        <f t="shared" si="29"/>
        <v>PUBBDGSBDNewLIINC___STDELC_16</v>
      </c>
      <c r="D1167">
        <f>IF(VLOOKUP(C1167,Capacity_PUBBDG!B:M,PUBBDG_MaxCapacity!B1167-2016+2,FALSE)&lt;5.1^-5,0,VLOOKUP(C1167,Capacity_PUBBDG!B:M,PUBBDG_MaxCapacity!B1167-2016+2,FALSE)*(1+Summary!$C$10))</f>
        <v>0</v>
      </c>
    </row>
    <row r="1168" spans="1:4" x14ac:dyDescent="0.25">
      <c r="A1168" t="s">
        <v>2</v>
      </c>
      <c r="B1168">
        <f t="shared" si="28"/>
        <v>2021</v>
      </c>
      <c r="C1168" t="str">
        <f t="shared" si="29"/>
        <v>PUBBDGSBDNewLILED___STDELC_16</v>
      </c>
      <c r="D1168">
        <f>IF(VLOOKUP(C1168,Capacity_PUBBDG!B:M,PUBBDG_MaxCapacity!B1168-2016+2,FALSE)&lt;5.1^-5,0,VLOOKUP(C1168,Capacity_PUBBDG!B:M,PUBBDG_MaxCapacity!B1168-2016+2,FALSE)*(1+Summary!$C$10))</f>
        <v>0</v>
      </c>
    </row>
    <row r="1169" spans="1:4" x14ac:dyDescent="0.25">
      <c r="A1169" t="s">
        <v>2</v>
      </c>
      <c r="B1169">
        <f t="shared" si="28"/>
        <v>2021</v>
      </c>
      <c r="C1169" t="str">
        <f t="shared" si="29"/>
        <v>PUBBDGSBDNewSC______STDELC_16</v>
      </c>
      <c r="D1169">
        <f>IF(VLOOKUP(C1169,Capacity_PUBBDG!B:M,PUBBDG_MaxCapacity!B1169-2016+2,FALSE)&lt;5.1^-5,0,VLOOKUP(C1169,Capacity_PUBBDG!B:M,PUBBDG_MaxCapacity!B1169-2016+2,FALSE)*(1+Summary!$C$10))</f>
        <v>0</v>
      </c>
    </row>
    <row r="1170" spans="1:4" x14ac:dyDescent="0.25">
      <c r="A1170" t="s">
        <v>2</v>
      </c>
      <c r="B1170">
        <f t="shared" si="28"/>
        <v>2021</v>
      </c>
      <c r="C1170" t="str">
        <f t="shared" si="29"/>
        <v>PUBBDGSBDNewSHFUR___STDELC_16</v>
      </c>
      <c r="D1170">
        <f>IF(VLOOKUP(C1170,Capacity_PUBBDG!B:M,PUBBDG_MaxCapacity!B1170-2016+2,FALSE)&lt;5.1^-5,0,VLOOKUP(C1170,Capacity_PUBBDG!B:M,PUBBDG_MaxCapacity!B1170-2016+2,FALSE)*(1+Summary!$C$10))</f>
        <v>0</v>
      </c>
    </row>
    <row r="1171" spans="1:4" x14ac:dyDescent="0.25">
      <c r="A1171" t="s">
        <v>2</v>
      </c>
      <c r="B1171">
        <f t="shared" ref="B1171:B1234" si="30">B963+1</f>
        <v>2021</v>
      </c>
      <c r="C1171" t="str">
        <f t="shared" ref="C1171:C1234" si="31">C963</f>
        <v>PUBBDGSBDNewSHHEP___STDELC_16</v>
      </c>
      <c r="D1171">
        <f>IF(VLOOKUP(C1171,Capacity_PUBBDG!B:M,PUBBDG_MaxCapacity!B1171-2016+2,FALSE)&lt;5.1^-5,0,VLOOKUP(C1171,Capacity_PUBBDG!B:M,PUBBDG_MaxCapacity!B1171-2016+2,FALSE)*(1+Summary!$C$10))</f>
        <v>0</v>
      </c>
    </row>
    <row r="1172" spans="1:4" x14ac:dyDescent="0.25">
      <c r="A1172" t="s">
        <v>2</v>
      </c>
      <c r="B1172">
        <f t="shared" si="30"/>
        <v>2021</v>
      </c>
      <c r="C1172" t="str">
        <f t="shared" si="31"/>
        <v>PUBBDGSBDNewSHPLT___STDELC_16</v>
      </c>
      <c r="D1172">
        <f>IF(VLOOKUP(C1172,Capacity_PUBBDG!B:M,PUBBDG_MaxCapacity!B1172-2016+2,FALSE)&lt;5.1^-5,0,VLOOKUP(C1172,Capacity_PUBBDG!B:M,PUBBDG_MaxCapacity!B1172-2016+2,FALSE)*(1+Summary!$C$10))</f>
        <v>0</v>
      </c>
    </row>
    <row r="1173" spans="1:4" x14ac:dyDescent="0.25">
      <c r="A1173" t="s">
        <v>2</v>
      </c>
      <c r="B1173">
        <f t="shared" si="30"/>
        <v>2021</v>
      </c>
      <c r="C1173" t="str">
        <f t="shared" si="31"/>
        <v>PUBBDGSBDNewWH______STDELC_16</v>
      </c>
      <c r="D1173">
        <f>IF(VLOOKUP(C1173,Capacity_PUBBDG!B:M,PUBBDG_MaxCapacity!B1173-2016+2,FALSE)&lt;5.1^-5,0,VLOOKUP(C1173,Capacity_PUBBDG!B:M,PUBBDG_MaxCapacity!B1173-2016+2,FALSE)*(1+Summary!$C$10))</f>
        <v>0</v>
      </c>
    </row>
    <row r="1174" spans="1:4" x14ac:dyDescent="0.25">
      <c r="A1174" t="s">
        <v>2</v>
      </c>
      <c r="B1174">
        <f t="shared" si="30"/>
        <v>2021</v>
      </c>
      <c r="C1174" t="str">
        <f t="shared" si="31"/>
        <v>PUBBDGSBDOldAE______STDELC_16</v>
      </c>
      <c r="D1174">
        <f>IF(VLOOKUP(C1174,Capacity_PUBBDG!B:M,PUBBDG_MaxCapacity!B1174-2016+2,FALSE)&lt;5.1^-5,0,VLOOKUP(C1174,Capacity_PUBBDG!B:M,PUBBDG_MaxCapacity!B1174-2016+2,FALSE)*(1+Summary!$C$10))</f>
        <v>6.5064462819628019</v>
      </c>
    </row>
    <row r="1175" spans="1:4" x14ac:dyDescent="0.25">
      <c r="A1175" t="s">
        <v>2</v>
      </c>
      <c r="B1175">
        <f t="shared" si="30"/>
        <v>2021</v>
      </c>
      <c r="C1175" t="str">
        <f t="shared" si="31"/>
        <v>PUBBDGSBDOldAM______STDELC_16</v>
      </c>
      <c r="D1175">
        <f>IF(VLOOKUP(C1175,Capacity_PUBBDG!B:M,PUBBDG_MaxCapacity!B1175-2016+2,FALSE)&lt;5.1^-5,0,VLOOKUP(C1175,Capacity_PUBBDG!B:M,PUBBDG_MaxCapacity!B1175-2016+2,FALSE)*(1+Summary!$C$10))</f>
        <v>2.2749199208058979</v>
      </c>
    </row>
    <row r="1176" spans="1:4" x14ac:dyDescent="0.25">
      <c r="A1176" t="s">
        <v>2</v>
      </c>
      <c r="B1176">
        <f t="shared" si="30"/>
        <v>2021</v>
      </c>
      <c r="C1176" t="str">
        <f t="shared" si="31"/>
        <v>PUBBDGSBDOldLIFLC___STDELC_16</v>
      </c>
      <c r="D1176">
        <f>IF(VLOOKUP(C1176,Capacity_PUBBDG!B:M,PUBBDG_MaxCapacity!B1176-2016+2,FALSE)&lt;5.1^-5,0,VLOOKUP(C1176,Capacity_PUBBDG!B:M,PUBBDG_MaxCapacity!B1176-2016+2,FALSE)*(1+Summary!$C$10))</f>
        <v>34.770532509546612</v>
      </c>
    </row>
    <row r="1177" spans="1:4" x14ac:dyDescent="0.25">
      <c r="A1177" t="s">
        <v>2</v>
      </c>
      <c r="B1177">
        <f t="shared" si="30"/>
        <v>2021</v>
      </c>
      <c r="C1177" t="str">
        <f t="shared" si="31"/>
        <v>PUBBDGSBDOldLIFLU___STDELC_16</v>
      </c>
      <c r="D1177">
        <f>IF(VLOOKUP(C1177,Capacity_PUBBDG!B:M,PUBBDG_MaxCapacity!B1177-2016+2,FALSE)&lt;5.1^-5,0,VLOOKUP(C1177,Capacity_PUBBDG!B:M,PUBBDG_MaxCapacity!B1177-2016+2,FALSE)*(1+Summary!$C$10))</f>
        <v>130.31192945202062</v>
      </c>
    </row>
    <row r="1178" spans="1:4" x14ac:dyDescent="0.25">
      <c r="A1178" t="s">
        <v>2</v>
      </c>
      <c r="B1178">
        <f t="shared" si="30"/>
        <v>2021</v>
      </c>
      <c r="C1178" t="str">
        <f t="shared" si="31"/>
        <v>PUBBDGSBDOldLIHAL___STDELC_16</v>
      </c>
      <c r="D1178">
        <f>IF(VLOOKUP(C1178,Capacity_PUBBDG!B:M,PUBBDG_MaxCapacity!B1178-2016+2,FALSE)&lt;5.1^-5,0,VLOOKUP(C1178,Capacity_PUBBDG!B:M,PUBBDG_MaxCapacity!B1178-2016+2,FALSE)*(1+Summary!$C$10))</f>
        <v>74.226743469847236</v>
      </c>
    </row>
    <row r="1179" spans="1:4" x14ac:dyDescent="0.25">
      <c r="A1179" t="s">
        <v>2</v>
      </c>
      <c r="B1179">
        <f t="shared" si="30"/>
        <v>2021</v>
      </c>
      <c r="C1179" t="str">
        <f t="shared" si="31"/>
        <v>PUBBDGSBDOldLIINC___STDELC_16</v>
      </c>
      <c r="D1179">
        <f>IF(VLOOKUP(C1179,Capacity_PUBBDG!B:M,PUBBDG_MaxCapacity!B1179-2016+2,FALSE)&lt;5.1^-5,0,VLOOKUP(C1179,Capacity_PUBBDG!B:M,PUBBDG_MaxCapacity!B1179-2016+2,FALSE)*(1+Summary!$C$10))</f>
        <v>238.40073336835084</v>
      </c>
    </row>
    <row r="1180" spans="1:4" x14ac:dyDescent="0.25">
      <c r="A1180" t="s">
        <v>2</v>
      </c>
      <c r="B1180">
        <f t="shared" si="30"/>
        <v>2021</v>
      </c>
      <c r="C1180" t="str">
        <f t="shared" si="31"/>
        <v>PUBBDGSBDOldLILED___STDELC_16</v>
      </c>
      <c r="D1180">
        <f>IF(VLOOKUP(C1180,Capacity_PUBBDG!B:M,PUBBDG_MaxCapacity!B1180-2016+2,FALSE)&lt;5.1^-5,0,VLOOKUP(C1180,Capacity_PUBBDG!B:M,PUBBDG_MaxCapacity!B1180-2016+2,FALSE)*(1+Summary!$C$10))</f>
        <v>1.4727156291774612</v>
      </c>
    </row>
    <row r="1181" spans="1:4" x14ac:dyDescent="0.25">
      <c r="A1181" t="s">
        <v>2</v>
      </c>
      <c r="B1181">
        <f t="shared" si="30"/>
        <v>2021</v>
      </c>
      <c r="C1181" t="str">
        <f t="shared" si="31"/>
        <v>PUBBDGSBDOldSC______STDELC_16</v>
      </c>
      <c r="D1181">
        <f>IF(VLOOKUP(C1181,Capacity_PUBBDG!B:M,PUBBDG_MaxCapacity!B1181-2016+2,FALSE)&lt;5.1^-5,0,VLOOKUP(C1181,Capacity_PUBBDG!B:M,PUBBDG_MaxCapacity!B1181-2016+2,FALSE)*(1+Summary!$C$10))</f>
        <v>23.558410117554786</v>
      </c>
    </row>
    <row r="1182" spans="1:4" x14ac:dyDescent="0.25">
      <c r="A1182" t="s">
        <v>2</v>
      </c>
      <c r="B1182">
        <f t="shared" si="30"/>
        <v>2021</v>
      </c>
      <c r="C1182" t="str">
        <f t="shared" si="31"/>
        <v>PUBBDGSBDOldSHFUR___STDELC_16</v>
      </c>
      <c r="D1182">
        <f>IF(VLOOKUP(C1182,Capacity_PUBBDG!B:M,PUBBDG_MaxCapacity!B1182-2016+2,FALSE)&lt;5.1^-5,0,VLOOKUP(C1182,Capacity_PUBBDG!B:M,PUBBDG_MaxCapacity!B1182-2016+2,FALSE)*(1+Summary!$C$10))</f>
        <v>1.9209198404567096</v>
      </c>
    </row>
    <row r="1183" spans="1:4" x14ac:dyDescent="0.25">
      <c r="A1183" t="s">
        <v>2</v>
      </c>
      <c r="B1183">
        <f t="shared" si="30"/>
        <v>2021</v>
      </c>
      <c r="C1183" t="str">
        <f t="shared" si="31"/>
        <v>PUBBDGSBDOldSHHEP___STDELC_16</v>
      </c>
      <c r="D1183">
        <f>IF(VLOOKUP(C1183,Capacity_PUBBDG!B:M,PUBBDG_MaxCapacity!B1183-2016+2,FALSE)&lt;5.1^-5,0,VLOOKUP(C1183,Capacity_PUBBDG!B:M,PUBBDG_MaxCapacity!B1183-2016+2,FALSE)*(1+Summary!$C$10))</f>
        <v>4.1453633591199474E-4</v>
      </c>
    </row>
    <row r="1184" spans="1:4" x14ac:dyDescent="0.25">
      <c r="A1184" t="s">
        <v>2</v>
      </c>
      <c r="B1184">
        <f t="shared" si="30"/>
        <v>2021</v>
      </c>
      <c r="C1184" t="str">
        <f t="shared" si="31"/>
        <v>PUBBDGSBDOldSHPLT___STDELC_16</v>
      </c>
      <c r="D1184">
        <f>IF(VLOOKUP(C1184,Capacity_PUBBDG!B:M,PUBBDG_MaxCapacity!B1184-2016+2,FALSE)&lt;5.1^-5,0,VLOOKUP(C1184,Capacity_PUBBDG!B:M,PUBBDG_MaxCapacity!B1184-2016+2,FALSE)*(1+Summary!$C$10))</f>
        <v>2.2108980641436169</v>
      </c>
    </row>
    <row r="1185" spans="1:4" x14ac:dyDescent="0.25">
      <c r="A1185" t="s">
        <v>2</v>
      </c>
      <c r="B1185">
        <f t="shared" si="30"/>
        <v>2021</v>
      </c>
      <c r="C1185" t="str">
        <f t="shared" si="31"/>
        <v>PUBBDGSBDOldWH______STDELC_16</v>
      </c>
      <c r="D1185">
        <f>IF(VLOOKUP(C1185,Capacity_PUBBDG!B:M,PUBBDG_MaxCapacity!B1185-2016+2,FALSE)&lt;5.1^-5,0,VLOOKUP(C1185,Capacity_PUBBDG!B:M,PUBBDG_MaxCapacity!B1185-2016+2,FALSE)*(1+Summary!$C$10))</f>
        <v>0.47702422361772173</v>
      </c>
    </row>
    <row r="1186" spans="1:4" x14ac:dyDescent="0.25">
      <c r="A1186" t="s">
        <v>2</v>
      </c>
      <c r="B1186">
        <f t="shared" si="30"/>
        <v>2021</v>
      </c>
      <c r="C1186" t="str">
        <f t="shared" si="31"/>
        <v>PUBBDGHSPNewSHFUR___STDHFO_16</v>
      </c>
      <c r="D1186">
        <f>IF(VLOOKUP(C1186,Capacity_PUBBDG!B:M,PUBBDG_MaxCapacity!B1186-2016+2,FALSE)&lt;5.1^-5,0,VLOOKUP(C1186,Capacity_PUBBDG!B:M,PUBBDG_MaxCapacity!B1186-2016+2,FALSE)*(1+Summary!$C$10))</f>
        <v>0</v>
      </c>
    </row>
    <row r="1187" spans="1:4" x14ac:dyDescent="0.25">
      <c r="A1187" t="s">
        <v>2</v>
      </c>
      <c r="B1187">
        <f t="shared" si="30"/>
        <v>2021</v>
      </c>
      <c r="C1187" t="str">
        <f t="shared" si="31"/>
        <v>PUBBDGHSPNewWH______STDHFO_16</v>
      </c>
      <c r="D1187">
        <f>IF(VLOOKUP(C1187,Capacity_PUBBDG!B:M,PUBBDG_MaxCapacity!B1187-2016+2,FALSE)&lt;5.1^-5,0,VLOOKUP(C1187,Capacity_PUBBDG!B:M,PUBBDG_MaxCapacity!B1187-2016+2,FALSE)*(1+Summary!$C$10))</f>
        <v>0</v>
      </c>
    </row>
    <row r="1188" spans="1:4" x14ac:dyDescent="0.25">
      <c r="A1188" t="s">
        <v>2</v>
      </c>
      <c r="B1188">
        <f t="shared" si="30"/>
        <v>2021</v>
      </c>
      <c r="C1188" t="str">
        <f t="shared" si="31"/>
        <v>PUBBDGHSPOldSHFUR___STDHFO_16</v>
      </c>
      <c r="D1188">
        <f>IF(VLOOKUP(C1188,Capacity_PUBBDG!B:M,PUBBDG_MaxCapacity!B1188-2016+2,FALSE)&lt;5.1^-5,0,VLOOKUP(C1188,Capacity_PUBBDG!B:M,PUBBDG_MaxCapacity!B1188-2016+2,FALSE)*(1+Summary!$C$10))</f>
        <v>4.2017366684443007E-4</v>
      </c>
    </row>
    <row r="1189" spans="1:4" x14ac:dyDescent="0.25">
      <c r="A1189" t="s">
        <v>2</v>
      </c>
      <c r="B1189">
        <f t="shared" si="30"/>
        <v>2021</v>
      </c>
      <c r="C1189" t="str">
        <f t="shared" si="31"/>
        <v>PUBBDGHSPOldWH______STDHFO_16</v>
      </c>
      <c r="D1189">
        <f>IF(VLOOKUP(C1189,Capacity_PUBBDG!B:M,PUBBDG_MaxCapacity!B1189-2016+2,FALSE)&lt;5.1^-5,0,VLOOKUP(C1189,Capacity_PUBBDG!B:M,PUBBDG_MaxCapacity!B1189-2016+2,FALSE)*(1+Summary!$C$10))</f>
        <v>0.89579308248388545</v>
      </c>
    </row>
    <row r="1190" spans="1:4" x14ac:dyDescent="0.25">
      <c r="A1190" t="s">
        <v>2</v>
      </c>
      <c r="B1190">
        <f t="shared" si="30"/>
        <v>2021</v>
      </c>
      <c r="C1190" t="str">
        <f t="shared" si="31"/>
        <v>PUBBDGMUNNewSHFUR___STDHFO_16</v>
      </c>
      <c r="D1190">
        <f>IF(VLOOKUP(C1190,Capacity_PUBBDG!B:M,PUBBDG_MaxCapacity!B1190-2016+2,FALSE)&lt;5.1^-5,0,VLOOKUP(C1190,Capacity_PUBBDG!B:M,PUBBDG_MaxCapacity!B1190-2016+2,FALSE)*(1+Summary!$C$10))</f>
        <v>0</v>
      </c>
    </row>
    <row r="1191" spans="1:4" x14ac:dyDescent="0.25">
      <c r="A1191" t="s">
        <v>2</v>
      </c>
      <c r="B1191">
        <f t="shared" si="30"/>
        <v>2021</v>
      </c>
      <c r="C1191" t="str">
        <f t="shared" si="31"/>
        <v>PUBBDGMUNNewWH______STDHFO_16</v>
      </c>
      <c r="D1191">
        <f>IF(VLOOKUP(C1191,Capacity_PUBBDG!B:M,PUBBDG_MaxCapacity!B1191-2016+2,FALSE)&lt;5.1^-5,0,VLOOKUP(C1191,Capacity_PUBBDG!B:M,PUBBDG_MaxCapacity!B1191-2016+2,FALSE)*(1+Summary!$C$10))</f>
        <v>0</v>
      </c>
    </row>
    <row r="1192" spans="1:4" x14ac:dyDescent="0.25">
      <c r="A1192" t="s">
        <v>2</v>
      </c>
      <c r="B1192">
        <f t="shared" si="30"/>
        <v>2021</v>
      </c>
      <c r="C1192" t="str">
        <f t="shared" si="31"/>
        <v>PUBBDGMUNOldSHFUR___STDHFO_16</v>
      </c>
      <c r="D1192">
        <f>IF(VLOOKUP(C1192,Capacity_PUBBDG!B:M,PUBBDG_MaxCapacity!B1192-2016+2,FALSE)&lt;5.1^-5,0,VLOOKUP(C1192,Capacity_PUBBDG!B:M,PUBBDG_MaxCapacity!B1192-2016+2,FALSE)*(1+Summary!$C$10))</f>
        <v>4.1396377731762546E-4</v>
      </c>
    </row>
    <row r="1193" spans="1:4" x14ac:dyDescent="0.25">
      <c r="A1193" t="s">
        <v>2</v>
      </c>
      <c r="B1193">
        <f t="shared" si="30"/>
        <v>2021</v>
      </c>
      <c r="C1193" t="str">
        <f t="shared" si="31"/>
        <v>PUBBDGMUNOldWH______STDHFO_16</v>
      </c>
      <c r="D1193">
        <f>IF(VLOOKUP(C1193,Capacity_PUBBDG!B:M,PUBBDG_MaxCapacity!B1193-2016+2,FALSE)&lt;5.1^-5,0,VLOOKUP(C1193,Capacity_PUBBDG!B:M,PUBBDG_MaxCapacity!B1193-2016+2,FALSE)*(1+Summary!$C$10))</f>
        <v>0.1091716964463573</v>
      </c>
    </row>
    <row r="1194" spans="1:4" x14ac:dyDescent="0.25">
      <c r="A1194" t="s">
        <v>2</v>
      </c>
      <c r="B1194">
        <f t="shared" si="30"/>
        <v>2021</v>
      </c>
      <c r="C1194" t="str">
        <f t="shared" si="31"/>
        <v>PUBBDGPSINewSHFUR___STDHFO_16</v>
      </c>
      <c r="D1194">
        <f>IF(VLOOKUP(C1194,Capacity_PUBBDG!B:M,PUBBDG_MaxCapacity!B1194-2016+2,FALSE)&lt;5.1^-5,0,VLOOKUP(C1194,Capacity_PUBBDG!B:M,PUBBDG_MaxCapacity!B1194-2016+2,FALSE)*(1+Summary!$C$10))</f>
        <v>0</v>
      </c>
    </row>
    <row r="1195" spans="1:4" x14ac:dyDescent="0.25">
      <c r="A1195" t="s">
        <v>2</v>
      </c>
      <c r="B1195">
        <f t="shared" si="30"/>
        <v>2021</v>
      </c>
      <c r="C1195" t="str">
        <f t="shared" si="31"/>
        <v>PUBBDGPSINewWH______STDHFO_16</v>
      </c>
      <c r="D1195">
        <f>IF(VLOOKUP(C1195,Capacity_PUBBDG!B:M,PUBBDG_MaxCapacity!B1195-2016+2,FALSE)&lt;5.1^-5,0,VLOOKUP(C1195,Capacity_PUBBDG!B:M,PUBBDG_MaxCapacity!B1195-2016+2,FALSE)*(1+Summary!$C$10))</f>
        <v>0</v>
      </c>
    </row>
    <row r="1196" spans="1:4" x14ac:dyDescent="0.25">
      <c r="A1196" t="s">
        <v>2</v>
      </c>
      <c r="B1196">
        <f t="shared" si="30"/>
        <v>2021</v>
      </c>
      <c r="C1196" t="str">
        <f t="shared" si="31"/>
        <v>PUBBDGPSIOldSHFUR___STDHFO_16</v>
      </c>
      <c r="D1196">
        <f>IF(VLOOKUP(C1196,Capacity_PUBBDG!B:M,PUBBDG_MaxCapacity!B1196-2016+2,FALSE)&lt;5.1^-5,0,VLOOKUP(C1196,Capacity_PUBBDG!B:M,PUBBDG_MaxCapacity!B1196-2016+2,FALSE)*(1+Summary!$C$10))</f>
        <v>4.2034353102739474E-4</v>
      </c>
    </row>
    <row r="1197" spans="1:4" x14ac:dyDescent="0.25">
      <c r="A1197" t="s">
        <v>2</v>
      </c>
      <c r="B1197">
        <f t="shared" si="30"/>
        <v>2021</v>
      </c>
      <c r="C1197" t="str">
        <f t="shared" si="31"/>
        <v>PUBBDGPSIOldWH______STDHFO_16</v>
      </c>
      <c r="D1197">
        <f>IF(VLOOKUP(C1197,Capacity_PUBBDG!B:M,PUBBDG_MaxCapacity!B1197-2016+2,FALSE)&lt;5.1^-5,0,VLOOKUP(C1197,Capacity_PUBBDG!B:M,PUBBDG_MaxCapacity!B1197-2016+2,FALSE)*(1+Summary!$C$10))</f>
        <v>1.2538305320377885</v>
      </c>
    </row>
    <row r="1198" spans="1:4" x14ac:dyDescent="0.25">
      <c r="A1198" t="s">
        <v>2</v>
      </c>
      <c r="B1198">
        <f t="shared" si="30"/>
        <v>2021</v>
      </c>
      <c r="C1198" t="str">
        <f t="shared" si="31"/>
        <v>PUBBDGSBDNewSHFUR___STDHFO_16</v>
      </c>
      <c r="D1198">
        <f>IF(VLOOKUP(C1198,Capacity_PUBBDG!B:M,PUBBDG_MaxCapacity!B1198-2016+2,FALSE)&lt;5.1^-5,0,VLOOKUP(C1198,Capacity_PUBBDG!B:M,PUBBDG_MaxCapacity!B1198-2016+2,FALSE)*(1+Summary!$C$10))</f>
        <v>0</v>
      </c>
    </row>
    <row r="1199" spans="1:4" x14ac:dyDescent="0.25">
      <c r="A1199" t="s">
        <v>2</v>
      </c>
      <c r="B1199">
        <f t="shared" si="30"/>
        <v>2021</v>
      </c>
      <c r="C1199" t="str">
        <f t="shared" si="31"/>
        <v>PUBBDGSBDNewWH______STDHFO_16</v>
      </c>
      <c r="D1199">
        <f>IF(VLOOKUP(C1199,Capacity_PUBBDG!B:M,PUBBDG_MaxCapacity!B1199-2016+2,FALSE)&lt;5.1^-5,0,VLOOKUP(C1199,Capacity_PUBBDG!B:M,PUBBDG_MaxCapacity!B1199-2016+2,FALSE)*(1+Summary!$C$10))</f>
        <v>0</v>
      </c>
    </row>
    <row r="1200" spans="1:4" x14ac:dyDescent="0.25">
      <c r="A1200" t="s">
        <v>2</v>
      </c>
      <c r="B1200">
        <f t="shared" si="30"/>
        <v>2021</v>
      </c>
      <c r="C1200" t="str">
        <f t="shared" si="31"/>
        <v>PUBBDGSBDOldSHFUR___STDHFO_16</v>
      </c>
      <c r="D1200">
        <f>IF(VLOOKUP(C1200,Capacity_PUBBDG!B:M,PUBBDG_MaxCapacity!B1200-2016+2,FALSE)&lt;5.1^-5,0,VLOOKUP(C1200,Capacity_PUBBDG!B:M,PUBBDG_MaxCapacity!B1200-2016+2,FALSE)*(1+Summary!$C$10))</f>
        <v>4.1466512186544866E-4</v>
      </c>
    </row>
    <row r="1201" spans="1:4" x14ac:dyDescent="0.25">
      <c r="A1201" t="s">
        <v>2</v>
      </c>
      <c r="B1201">
        <f t="shared" si="30"/>
        <v>2021</v>
      </c>
      <c r="C1201" t="str">
        <f t="shared" si="31"/>
        <v>PUBBDGSBDOldWH______STDHFO_16</v>
      </c>
      <c r="D1201">
        <f>IF(VLOOKUP(C1201,Capacity_PUBBDG!B:M,PUBBDG_MaxCapacity!B1201-2016+2,FALSE)&lt;5.1^-5,0,VLOOKUP(C1201,Capacity_PUBBDG!B:M,PUBBDG_MaxCapacity!B1201-2016+2,FALSE)*(1+Summary!$C$10))</f>
        <v>0.34339636609695906</v>
      </c>
    </row>
    <row r="1202" spans="1:4" x14ac:dyDescent="0.25">
      <c r="A1202" t="s">
        <v>2</v>
      </c>
      <c r="B1202">
        <f t="shared" si="30"/>
        <v>2021</v>
      </c>
      <c r="C1202" t="str">
        <f t="shared" si="31"/>
        <v>PUBBDGHSPNewSHFUR___STDKER_16</v>
      </c>
      <c r="D1202">
        <f>IF(VLOOKUP(C1202,Capacity_PUBBDG!B:M,PUBBDG_MaxCapacity!B1202-2016+2,FALSE)&lt;5.1^-5,0,VLOOKUP(C1202,Capacity_PUBBDG!B:M,PUBBDG_MaxCapacity!B1202-2016+2,FALSE)*(1+Summary!$C$10))</f>
        <v>0</v>
      </c>
    </row>
    <row r="1203" spans="1:4" x14ac:dyDescent="0.25">
      <c r="A1203" t="s">
        <v>2</v>
      </c>
      <c r="B1203">
        <f t="shared" si="30"/>
        <v>2021</v>
      </c>
      <c r="C1203" t="str">
        <f t="shared" si="31"/>
        <v>PUBBDGHSPNewWH______STDKER_16</v>
      </c>
      <c r="D1203">
        <f>IF(VLOOKUP(C1203,Capacity_PUBBDG!B:M,PUBBDG_MaxCapacity!B1203-2016+2,FALSE)&lt;5.1^-5,0,VLOOKUP(C1203,Capacity_PUBBDG!B:M,PUBBDG_MaxCapacity!B1203-2016+2,FALSE)*(1+Summary!$C$10))</f>
        <v>0</v>
      </c>
    </row>
    <row r="1204" spans="1:4" x14ac:dyDescent="0.25">
      <c r="A1204" t="s">
        <v>2</v>
      </c>
      <c r="B1204">
        <f t="shared" si="30"/>
        <v>2021</v>
      </c>
      <c r="C1204" t="str">
        <f t="shared" si="31"/>
        <v>PUBBDGHSPOldSHFUR___STDKER_16</v>
      </c>
      <c r="D1204">
        <f>IF(VLOOKUP(C1204,Capacity_PUBBDG!B:M,PUBBDG_MaxCapacity!B1204-2016+2,FALSE)&lt;5.1^-5,0,VLOOKUP(C1204,Capacity_PUBBDG!B:M,PUBBDG_MaxCapacity!B1204-2016+2,FALSE)*(1+Summary!$C$10))</f>
        <v>4.2017636040601647E-4</v>
      </c>
    </row>
    <row r="1205" spans="1:4" x14ac:dyDescent="0.25">
      <c r="A1205" t="s">
        <v>2</v>
      </c>
      <c r="B1205">
        <f t="shared" si="30"/>
        <v>2021</v>
      </c>
      <c r="C1205" t="str">
        <f t="shared" si="31"/>
        <v>PUBBDGHSPOldWH______STDKER_16</v>
      </c>
      <c r="D1205">
        <f>IF(VLOOKUP(C1205,Capacity_PUBBDG!B:M,PUBBDG_MaxCapacity!B1205-2016+2,FALSE)&lt;5.1^-5,0,VLOOKUP(C1205,Capacity_PUBBDG!B:M,PUBBDG_MaxCapacity!B1205-2016+2,FALSE)*(1+Summary!$C$10))</f>
        <v>0.89617891956386142</v>
      </c>
    </row>
    <row r="1206" spans="1:4" x14ac:dyDescent="0.25">
      <c r="A1206" t="s">
        <v>2</v>
      </c>
      <c r="B1206">
        <f t="shared" si="30"/>
        <v>2021</v>
      </c>
      <c r="C1206" t="str">
        <f t="shared" si="31"/>
        <v>PUBBDGMUNNewSHFUR___STDKER_16</v>
      </c>
      <c r="D1206">
        <f>IF(VLOOKUP(C1206,Capacity_PUBBDG!B:M,PUBBDG_MaxCapacity!B1206-2016+2,FALSE)&lt;5.1^-5,0,VLOOKUP(C1206,Capacity_PUBBDG!B:M,PUBBDG_MaxCapacity!B1206-2016+2,FALSE)*(1+Summary!$C$10))</f>
        <v>0</v>
      </c>
    </row>
    <row r="1207" spans="1:4" x14ac:dyDescent="0.25">
      <c r="A1207" t="s">
        <v>2</v>
      </c>
      <c r="B1207">
        <f t="shared" si="30"/>
        <v>2021</v>
      </c>
      <c r="C1207" t="str">
        <f t="shared" si="31"/>
        <v>PUBBDGMUNNewWH______STDKER_16</v>
      </c>
      <c r="D1207">
        <f>IF(VLOOKUP(C1207,Capacity_PUBBDG!B:M,PUBBDG_MaxCapacity!B1207-2016+2,FALSE)&lt;5.1^-5,0,VLOOKUP(C1207,Capacity_PUBBDG!B:M,PUBBDG_MaxCapacity!B1207-2016+2,FALSE)*(1+Summary!$C$10))</f>
        <v>0</v>
      </c>
    </row>
    <row r="1208" spans="1:4" x14ac:dyDescent="0.25">
      <c r="A1208" t="s">
        <v>2</v>
      </c>
      <c r="B1208">
        <f t="shared" si="30"/>
        <v>2021</v>
      </c>
      <c r="C1208" t="str">
        <f t="shared" si="31"/>
        <v>PUBBDGMUNOldSHFUR___STDKER_16</v>
      </c>
      <c r="D1208">
        <f>IF(VLOOKUP(C1208,Capacity_PUBBDG!B:M,PUBBDG_MaxCapacity!B1208-2016+2,FALSE)&lt;5.1^-5,0,VLOOKUP(C1208,Capacity_PUBBDG!B:M,PUBBDG_MaxCapacity!B1208-2016+2,FALSE)*(1+Summary!$C$10))</f>
        <v>4.1396640219106852E-4</v>
      </c>
    </row>
    <row r="1209" spans="1:4" x14ac:dyDescent="0.25">
      <c r="A1209" t="s">
        <v>2</v>
      </c>
      <c r="B1209">
        <f t="shared" si="30"/>
        <v>2021</v>
      </c>
      <c r="C1209" t="str">
        <f t="shared" si="31"/>
        <v>PUBBDGMUNOldWH______STDKER_16</v>
      </c>
      <c r="D1209">
        <f>IF(VLOOKUP(C1209,Capacity_PUBBDG!B:M,PUBBDG_MaxCapacity!B1209-2016+2,FALSE)&lt;5.1^-5,0,VLOOKUP(C1209,Capacity_PUBBDG!B:M,PUBBDG_MaxCapacity!B1209-2016+2,FALSE)*(1+Summary!$C$10))</f>
        <v>0.10917620233123244</v>
      </c>
    </row>
    <row r="1210" spans="1:4" x14ac:dyDescent="0.25">
      <c r="A1210" t="s">
        <v>2</v>
      </c>
      <c r="B1210">
        <f t="shared" si="30"/>
        <v>2021</v>
      </c>
      <c r="C1210" t="str">
        <f t="shared" si="31"/>
        <v>PUBBDGPSINewSHFUR___STDKER_16</v>
      </c>
      <c r="D1210">
        <f>IF(VLOOKUP(C1210,Capacity_PUBBDG!B:M,PUBBDG_MaxCapacity!B1210-2016+2,FALSE)&lt;5.1^-5,0,VLOOKUP(C1210,Capacity_PUBBDG!B:M,PUBBDG_MaxCapacity!B1210-2016+2,FALSE)*(1+Summary!$C$10))</f>
        <v>0</v>
      </c>
    </row>
    <row r="1211" spans="1:4" x14ac:dyDescent="0.25">
      <c r="A1211" t="s">
        <v>2</v>
      </c>
      <c r="B1211">
        <f t="shared" si="30"/>
        <v>2021</v>
      </c>
      <c r="C1211" t="str">
        <f t="shared" si="31"/>
        <v>PUBBDGPSINewWH______STDKER_16</v>
      </c>
      <c r="D1211">
        <f>IF(VLOOKUP(C1211,Capacity_PUBBDG!B:M,PUBBDG_MaxCapacity!B1211-2016+2,FALSE)&lt;5.1^-5,0,VLOOKUP(C1211,Capacity_PUBBDG!B:M,PUBBDG_MaxCapacity!B1211-2016+2,FALSE)*(1+Summary!$C$10))</f>
        <v>0</v>
      </c>
    </row>
    <row r="1212" spans="1:4" x14ac:dyDescent="0.25">
      <c r="A1212" t="s">
        <v>2</v>
      </c>
      <c r="B1212">
        <f t="shared" si="30"/>
        <v>2021</v>
      </c>
      <c r="C1212" t="str">
        <f t="shared" si="31"/>
        <v>PUBBDGPSIOldSHFUR___STDKER_16</v>
      </c>
      <c r="D1212">
        <f>IF(VLOOKUP(C1212,Capacity_PUBBDG!B:M,PUBBDG_MaxCapacity!B1212-2016+2,FALSE)&lt;5.1^-5,0,VLOOKUP(C1212,Capacity_PUBBDG!B:M,PUBBDG_MaxCapacity!B1212-2016+2,FALSE)*(1+Summary!$C$10))</f>
        <v>4.2034622874234781E-4</v>
      </c>
    </row>
    <row r="1213" spans="1:4" x14ac:dyDescent="0.25">
      <c r="A1213" t="s">
        <v>2</v>
      </c>
      <c r="B1213">
        <f t="shared" si="30"/>
        <v>2021</v>
      </c>
      <c r="C1213" t="str">
        <f t="shared" si="31"/>
        <v>PUBBDGPSIOldWH______STDKER_16</v>
      </c>
      <c r="D1213">
        <f>IF(VLOOKUP(C1213,Capacity_PUBBDG!B:M,PUBBDG_MaxCapacity!B1213-2016+2,FALSE)&lt;5.1^-5,0,VLOOKUP(C1213,Capacity_PUBBDG!B:M,PUBBDG_MaxCapacity!B1213-2016+2,FALSE)*(1+Summary!$C$10))</f>
        <v>1.2545263747530024</v>
      </c>
    </row>
    <row r="1214" spans="1:4" x14ac:dyDescent="0.25">
      <c r="A1214" t="s">
        <v>2</v>
      </c>
      <c r="B1214">
        <f t="shared" si="30"/>
        <v>2021</v>
      </c>
      <c r="C1214" t="str">
        <f t="shared" si="31"/>
        <v>PUBBDGSBDNewSHFUR___STDKER_16</v>
      </c>
      <c r="D1214">
        <f>IF(VLOOKUP(C1214,Capacity_PUBBDG!B:M,PUBBDG_MaxCapacity!B1214-2016+2,FALSE)&lt;5.1^-5,0,VLOOKUP(C1214,Capacity_PUBBDG!B:M,PUBBDG_MaxCapacity!B1214-2016+2,FALSE)*(1+Summary!$C$10))</f>
        <v>0</v>
      </c>
    </row>
    <row r="1215" spans="1:4" x14ac:dyDescent="0.25">
      <c r="A1215" t="s">
        <v>2</v>
      </c>
      <c r="B1215">
        <f t="shared" si="30"/>
        <v>2021</v>
      </c>
      <c r="C1215" t="str">
        <f t="shared" si="31"/>
        <v>PUBBDGSBDNewWH______STDKER_16</v>
      </c>
      <c r="D1215">
        <f>IF(VLOOKUP(C1215,Capacity_PUBBDG!B:M,PUBBDG_MaxCapacity!B1215-2016+2,FALSE)&lt;5.1^-5,0,VLOOKUP(C1215,Capacity_PUBBDG!B:M,PUBBDG_MaxCapacity!B1215-2016+2,FALSE)*(1+Summary!$C$10))</f>
        <v>0</v>
      </c>
    </row>
    <row r="1216" spans="1:4" x14ac:dyDescent="0.25">
      <c r="A1216" t="s">
        <v>2</v>
      </c>
      <c r="B1216">
        <f t="shared" si="30"/>
        <v>2021</v>
      </c>
      <c r="C1216" t="str">
        <f t="shared" si="31"/>
        <v>PUBBDGSBDOldSHFUR___STDKER_16</v>
      </c>
      <c r="D1216">
        <f>IF(VLOOKUP(C1216,Capacity_PUBBDG!B:M,PUBBDG_MaxCapacity!B1216-2016+2,FALSE)&lt;5.1^-5,0,VLOOKUP(C1216,Capacity_PUBBDG!B:M,PUBBDG_MaxCapacity!B1216-2016+2,FALSE)*(1+Summary!$C$10))</f>
        <v>4.1466775207434846E-4</v>
      </c>
    </row>
    <row r="1217" spans="1:4" x14ac:dyDescent="0.25">
      <c r="A1217" t="s">
        <v>2</v>
      </c>
      <c r="B1217">
        <f t="shared" si="30"/>
        <v>2021</v>
      </c>
      <c r="C1217" t="str">
        <f t="shared" si="31"/>
        <v>PUBBDGSBDOldWH______STDKER_16</v>
      </c>
      <c r="D1217">
        <f>IF(VLOOKUP(C1217,Capacity_PUBBDG!B:M,PUBBDG_MaxCapacity!B1217-2016+2,FALSE)&lt;5.1^-5,0,VLOOKUP(C1217,Capacity_PUBBDG!B:M,PUBBDG_MaxCapacity!B1217-2016+2,FALSE)*(1+Summary!$C$10))</f>
        <v>0.3434593049201074</v>
      </c>
    </row>
    <row r="1218" spans="1:4" x14ac:dyDescent="0.25">
      <c r="A1218" t="s">
        <v>2</v>
      </c>
      <c r="B1218">
        <f t="shared" si="30"/>
        <v>2021</v>
      </c>
      <c r="C1218" t="str">
        <f t="shared" si="31"/>
        <v>PUBBDGHSPNewSHFUR___STDLFO_16</v>
      </c>
      <c r="D1218">
        <f>IF(VLOOKUP(C1218,Capacity_PUBBDG!B:M,PUBBDG_MaxCapacity!B1218-2016+2,FALSE)&lt;5.1^-5,0,VLOOKUP(C1218,Capacity_PUBBDG!B:M,PUBBDG_MaxCapacity!B1218-2016+2,FALSE)*(1+Summary!$C$10))</f>
        <v>0</v>
      </c>
    </row>
    <row r="1219" spans="1:4" x14ac:dyDescent="0.25">
      <c r="A1219" t="s">
        <v>2</v>
      </c>
      <c r="B1219">
        <f t="shared" si="30"/>
        <v>2021</v>
      </c>
      <c r="C1219" t="str">
        <f t="shared" si="31"/>
        <v>PUBBDGHSPNewWH______STDLFO_16</v>
      </c>
      <c r="D1219">
        <f>IF(VLOOKUP(C1219,Capacity_PUBBDG!B:M,PUBBDG_MaxCapacity!B1219-2016+2,FALSE)&lt;5.1^-5,0,VLOOKUP(C1219,Capacity_PUBBDG!B:M,PUBBDG_MaxCapacity!B1219-2016+2,FALSE)*(1+Summary!$C$10))</f>
        <v>0</v>
      </c>
    </row>
    <row r="1220" spans="1:4" x14ac:dyDescent="0.25">
      <c r="A1220" t="s">
        <v>2</v>
      </c>
      <c r="B1220">
        <f t="shared" si="30"/>
        <v>2021</v>
      </c>
      <c r="C1220" t="str">
        <f t="shared" si="31"/>
        <v>PUBBDGHSPOldSHFUR___STDLFO_16</v>
      </c>
      <c r="D1220">
        <f>IF(VLOOKUP(C1220,Capacity_PUBBDG!B:M,PUBBDG_MaxCapacity!B1220-2016+2,FALSE)&lt;5.1^-5,0,VLOOKUP(C1220,Capacity_PUBBDG!B:M,PUBBDG_MaxCapacity!B1220-2016+2,FALSE)*(1+Summary!$C$10))</f>
        <v>4.3406723615787417</v>
      </c>
    </row>
    <row r="1221" spans="1:4" x14ac:dyDescent="0.25">
      <c r="A1221" t="s">
        <v>2</v>
      </c>
      <c r="B1221">
        <f t="shared" si="30"/>
        <v>2021</v>
      </c>
      <c r="C1221" t="str">
        <f t="shared" si="31"/>
        <v>PUBBDGHSPOldWH______STDLFO_16</v>
      </c>
      <c r="D1221">
        <f>IF(VLOOKUP(C1221,Capacity_PUBBDG!B:M,PUBBDG_MaxCapacity!B1221-2016+2,FALSE)&lt;5.1^-5,0,VLOOKUP(C1221,Capacity_PUBBDG!B:M,PUBBDG_MaxCapacity!B1221-2016+2,FALSE)*(1+Summary!$C$10))</f>
        <v>1.6035429628781395</v>
      </c>
    </row>
    <row r="1222" spans="1:4" x14ac:dyDescent="0.25">
      <c r="A1222" t="s">
        <v>2</v>
      </c>
      <c r="B1222">
        <f t="shared" si="30"/>
        <v>2021</v>
      </c>
      <c r="C1222" t="str">
        <f t="shared" si="31"/>
        <v>PUBBDGMUNNewSHFUR___STDLFO_16</v>
      </c>
      <c r="D1222">
        <f>IF(VLOOKUP(C1222,Capacity_PUBBDG!B:M,PUBBDG_MaxCapacity!B1222-2016+2,FALSE)&lt;5.1^-5,0,VLOOKUP(C1222,Capacity_PUBBDG!B:M,PUBBDG_MaxCapacity!B1222-2016+2,FALSE)*(1+Summary!$C$10))</f>
        <v>0</v>
      </c>
    </row>
    <row r="1223" spans="1:4" x14ac:dyDescent="0.25">
      <c r="A1223" t="s">
        <v>2</v>
      </c>
      <c r="B1223">
        <f t="shared" si="30"/>
        <v>2021</v>
      </c>
      <c r="C1223" t="str">
        <f t="shared" si="31"/>
        <v>PUBBDGMUNNewWH______STDLFO_16</v>
      </c>
      <c r="D1223">
        <f>IF(VLOOKUP(C1223,Capacity_PUBBDG!B:M,PUBBDG_MaxCapacity!B1223-2016+2,FALSE)&lt;5.1^-5,0,VLOOKUP(C1223,Capacity_PUBBDG!B:M,PUBBDG_MaxCapacity!B1223-2016+2,FALSE)*(1+Summary!$C$10))</f>
        <v>0</v>
      </c>
    </row>
    <row r="1224" spans="1:4" x14ac:dyDescent="0.25">
      <c r="A1224" t="s">
        <v>2</v>
      </c>
      <c r="B1224">
        <f t="shared" si="30"/>
        <v>2021</v>
      </c>
      <c r="C1224" t="str">
        <f t="shared" si="31"/>
        <v>PUBBDGMUNOldSHFUR___STDLFO_16</v>
      </c>
      <c r="D1224">
        <f>IF(VLOOKUP(C1224,Capacity_PUBBDG!B:M,PUBBDG_MaxCapacity!B1224-2016+2,FALSE)&lt;5.1^-5,0,VLOOKUP(C1224,Capacity_PUBBDG!B:M,PUBBDG_MaxCapacity!B1224-2016+2,FALSE)*(1+Summary!$C$10))</f>
        <v>4.1383176485365977E-4</v>
      </c>
    </row>
    <row r="1225" spans="1:4" x14ac:dyDescent="0.25">
      <c r="A1225" t="s">
        <v>2</v>
      </c>
      <c r="B1225">
        <f t="shared" si="30"/>
        <v>2021</v>
      </c>
      <c r="C1225" t="str">
        <f t="shared" si="31"/>
        <v>PUBBDGMUNOldWH______STDLFO_16</v>
      </c>
      <c r="D1225">
        <f>IF(VLOOKUP(C1225,Capacity_PUBBDG!B:M,PUBBDG_MaxCapacity!B1225-2016+2,FALSE)&lt;5.1^-5,0,VLOOKUP(C1225,Capacity_PUBBDG!B:M,PUBBDG_MaxCapacity!B1225-2016+2,FALSE)*(1+Summary!$C$10))</f>
        <v>0.10881884113856718</v>
      </c>
    </row>
    <row r="1226" spans="1:4" x14ac:dyDescent="0.25">
      <c r="A1226" t="s">
        <v>2</v>
      </c>
      <c r="B1226">
        <f t="shared" si="30"/>
        <v>2021</v>
      </c>
      <c r="C1226" t="str">
        <f t="shared" si="31"/>
        <v>PUBBDGPSINewSHFUR___STDLFO_16</v>
      </c>
      <c r="D1226">
        <f>IF(VLOOKUP(C1226,Capacity_PUBBDG!B:M,PUBBDG_MaxCapacity!B1226-2016+2,FALSE)&lt;5.1^-5,0,VLOOKUP(C1226,Capacity_PUBBDG!B:M,PUBBDG_MaxCapacity!B1226-2016+2,FALSE)*(1+Summary!$C$10))</f>
        <v>0</v>
      </c>
    </row>
    <row r="1227" spans="1:4" x14ac:dyDescent="0.25">
      <c r="A1227" t="s">
        <v>2</v>
      </c>
      <c r="B1227">
        <f t="shared" si="30"/>
        <v>2021</v>
      </c>
      <c r="C1227" t="str">
        <f t="shared" si="31"/>
        <v>PUBBDGPSINewWH______STDLFO_16</v>
      </c>
      <c r="D1227">
        <f>IF(VLOOKUP(C1227,Capacity_PUBBDG!B:M,PUBBDG_MaxCapacity!B1227-2016+2,FALSE)&lt;5.1^-5,0,VLOOKUP(C1227,Capacity_PUBBDG!B:M,PUBBDG_MaxCapacity!B1227-2016+2,FALSE)*(1+Summary!$C$10))</f>
        <v>0</v>
      </c>
    </row>
    <row r="1228" spans="1:4" x14ac:dyDescent="0.25">
      <c r="A1228" t="s">
        <v>2</v>
      </c>
      <c r="B1228">
        <f t="shared" si="30"/>
        <v>2021</v>
      </c>
      <c r="C1228" t="str">
        <f t="shared" si="31"/>
        <v>PUBBDGPSIOldSHFUR___STDLFO_16</v>
      </c>
      <c r="D1228">
        <f>IF(VLOOKUP(C1228,Capacity_PUBBDG!B:M,PUBBDG_MaxCapacity!B1228-2016+2,FALSE)&lt;5.1^-5,0,VLOOKUP(C1228,Capacity_PUBBDG!B:M,PUBBDG_MaxCapacity!B1228-2016+2,FALSE)*(1+Summary!$C$10))</f>
        <v>1.9308759746044133</v>
      </c>
    </row>
    <row r="1229" spans="1:4" x14ac:dyDescent="0.25">
      <c r="A1229" t="s">
        <v>2</v>
      </c>
      <c r="B1229">
        <f t="shared" si="30"/>
        <v>2021</v>
      </c>
      <c r="C1229" t="str">
        <f t="shared" si="31"/>
        <v>PUBBDGPSIOldWH______STDLFO_16</v>
      </c>
      <c r="D1229">
        <f>IF(VLOOKUP(C1229,Capacity_PUBBDG!B:M,PUBBDG_MaxCapacity!B1229-2016+2,FALSE)&lt;5.1^-5,0,VLOOKUP(C1229,Capacity_PUBBDG!B:M,PUBBDG_MaxCapacity!B1229-2016+2,FALSE)*(1+Summary!$C$10))</f>
        <v>1.5702844884005083</v>
      </c>
    </row>
    <row r="1230" spans="1:4" x14ac:dyDescent="0.25">
      <c r="A1230" t="s">
        <v>2</v>
      </c>
      <c r="B1230">
        <f t="shared" si="30"/>
        <v>2021</v>
      </c>
      <c r="C1230" t="str">
        <f t="shared" si="31"/>
        <v>PUBBDGSBDNewSHFUR___STDLFO_16</v>
      </c>
      <c r="D1230">
        <f>IF(VLOOKUP(C1230,Capacity_PUBBDG!B:M,PUBBDG_MaxCapacity!B1230-2016+2,FALSE)&lt;5.1^-5,0,VLOOKUP(C1230,Capacity_PUBBDG!B:M,PUBBDG_MaxCapacity!B1230-2016+2,FALSE)*(1+Summary!$C$10))</f>
        <v>0</v>
      </c>
    </row>
    <row r="1231" spans="1:4" x14ac:dyDescent="0.25">
      <c r="A1231" t="s">
        <v>2</v>
      </c>
      <c r="B1231">
        <f t="shared" si="30"/>
        <v>2021</v>
      </c>
      <c r="C1231" t="str">
        <f t="shared" si="31"/>
        <v>PUBBDGSBDNewWH______STDLFO_16</v>
      </c>
      <c r="D1231">
        <f>IF(VLOOKUP(C1231,Capacity_PUBBDG!B:M,PUBBDG_MaxCapacity!B1231-2016+2,FALSE)&lt;5.1^-5,0,VLOOKUP(C1231,Capacity_PUBBDG!B:M,PUBBDG_MaxCapacity!B1231-2016+2,FALSE)*(1+Summary!$C$10))</f>
        <v>0</v>
      </c>
    </row>
    <row r="1232" spans="1:4" x14ac:dyDescent="0.25">
      <c r="A1232" t="s">
        <v>2</v>
      </c>
      <c r="B1232">
        <f t="shared" si="30"/>
        <v>2021</v>
      </c>
      <c r="C1232" t="str">
        <f t="shared" si="31"/>
        <v>PUBBDGSBDOldSHFUR___STDLFO_16</v>
      </c>
      <c r="D1232">
        <f>IF(VLOOKUP(C1232,Capacity_PUBBDG!B:M,PUBBDG_MaxCapacity!B1232-2016+2,FALSE)&lt;5.1^-5,0,VLOOKUP(C1232,Capacity_PUBBDG!B:M,PUBBDG_MaxCapacity!B1232-2016+2,FALSE)*(1+Summary!$C$10))</f>
        <v>4.1453535058753914E-4</v>
      </c>
    </row>
    <row r="1233" spans="1:4" x14ac:dyDescent="0.25">
      <c r="A1233" t="s">
        <v>2</v>
      </c>
      <c r="B1233">
        <f t="shared" si="30"/>
        <v>2021</v>
      </c>
      <c r="C1233" t="str">
        <f t="shared" si="31"/>
        <v>PUBBDGSBDOldWH______STDLFO_16</v>
      </c>
      <c r="D1233">
        <f>IF(VLOOKUP(C1233,Capacity_PUBBDG!B:M,PUBBDG_MaxCapacity!B1233-2016+2,FALSE)&lt;5.1^-5,0,VLOOKUP(C1233,Capacity_PUBBDG!B:M,PUBBDG_MaxCapacity!B1233-2016+2,FALSE)*(1+Summary!$C$10))</f>
        <v>0.33622645007525143</v>
      </c>
    </row>
    <row r="1234" spans="1:4" x14ac:dyDescent="0.25">
      <c r="A1234" t="s">
        <v>2</v>
      </c>
      <c r="B1234">
        <f t="shared" si="30"/>
        <v>2021</v>
      </c>
      <c r="C1234" t="str">
        <f t="shared" si="31"/>
        <v>PUBBDGHSPNewAE______STDPRO_16</v>
      </c>
      <c r="D1234">
        <f>IF(VLOOKUP(C1234,Capacity_PUBBDG!B:M,PUBBDG_MaxCapacity!B1234-2016+2,FALSE)&lt;5.1^-5,0,VLOOKUP(C1234,Capacity_PUBBDG!B:M,PUBBDG_MaxCapacity!B1234-2016+2,FALSE)*(1+Summary!$C$10))</f>
        <v>0</v>
      </c>
    </row>
    <row r="1235" spans="1:4" x14ac:dyDescent="0.25">
      <c r="A1235" t="s">
        <v>2</v>
      </c>
      <c r="B1235">
        <f t="shared" ref="B1235:B1298" si="32">B1027+1</f>
        <v>2021</v>
      </c>
      <c r="C1235" t="str">
        <f t="shared" ref="C1235:C1298" si="33">C1027</f>
        <v>PUBBDGHSPNewSHFUR___STDPRO_16</v>
      </c>
      <c r="D1235">
        <f>IF(VLOOKUP(C1235,Capacity_PUBBDG!B:M,PUBBDG_MaxCapacity!B1235-2016+2,FALSE)&lt;5.1^-5,0,VLOOKUP(C1235,Capacity_PUBBDG!B:M,PUBBDG_MaxCapacity!B1235-2016+2,FALSE)*(1+Summary!$C$10))</f>
        <v>0</v>
      </c>
    </row>
    <row r="1236" spans="1:4" x14ac:dyDescent="0.25">
      <c r="A1236" t="s">
        <v>2</v>
      </c>
      <c r="B1236">
        <f t="shared" si="32"/>
        <v>2021</v>
      </c>
      <c r="C1236" t="str">
        <f t="shared" si="33"/>
        <v>PUBBDGHSPOldAE______STDPRO_16</v>
      </c>
      <c r="D1236">
        <f>IF(VLOOKUP(C1236,Capacity_PUBBDG!B:M,PUBBDG_MaxCapacity!B1236-2016+2,FALSE)&lt;5.1^-5,0,VLOOKUP(C1236,Capacity_PUBBDG!B:M,PUBBDG_MaxCapacity!B1236-2016+2,FALSE)*(1+Summary!$C$10))</f>
        <v>4.3211504777001549E-4</v>
      </c>
    </row>
    <row r="1237" spans="1:4" x14ac:dyDescent="0.25">
      <c r="A1237" t="s">
        <v>2</v>
      </c>
      <c r="B1237">
        <f t="shared" si="32"/>
        <v>2021</v>
      </c>
      <c r="C1237" t="str">
        <f t="shared" si="33"/>
        <v>PUBBDGHSPOldSHFUR___STDPRO_16</v>
      </c>
      <c r="D1237">
        <f>IF(VLOOKUP(C1237,Capacity_PUBBDG!B:M,PUBBDG_MaxCapacity!B1237-2016+2,FALSE)&lt;5.1^-5,0,VLOOKUP(C1237,Capacity_PUBBDG!B:M,PUBBDG_MaxCapacity!B1237-2016+2,FALSE)*(1+Summary!$C$10))</f>
        <v>4.2166089274634112E-4</v>
      </c>
    </row>
    <row r="1238" spans="1:4" x14ac:dyDescent="0.25">
      <c r="A1238" t="s">
        <v>2</v>
      </c>
      <c r="B1238">
        <f t="shared" si="32"/>
        <v>2021</v>
      </c>
      <c r="C1238" t="str">
        <f t="shared" si="33"/>
        <v>PUBBDGMUNNewAE______STDPRO_16</v>
      </c>
      <c r="D1238">
        <f>IF(VLOOKUP(C1238,Capacity_PUBBDG!B:M,PUBBDG_MaxCapacity!B1238-2016+2,FALSE)&lt;5.1^-5,0,VLOOKUP(C1238,Capacity_PUBBDG!B:M,PUBBDG_MaxCapacity!B1238-2016+2,FALSE)*(1+Summary!$C$10))</f>
        <v>0</v>
      </c>
    </row>
    <row r="1239" spans="1:4" x14ac:dyDescent="0.25">
      <c r="A1239" t="s">
        <v>2</v>
      </c>
      <c r="B1239">
        <f t="shared" si="32"/>
        <v>2021</v>
      </c>
      <c r="C1239" t="str">
        <f t="shared" si="33"/>
        <v>PUBBDGMUNNewSHFUR___STDPRO_16</v>
      </c>
      <c r="D1239">
        <f>IF(VLOOKUP(C1239,Capacity_PUBBDG!B:M,PUBBDG_MaxCapacity!B1239-2016+2,FALSE)&lt;5.1^-5,0,VLOOKUP(C1239,Capacity_PUBBDG!B:M,PUBBDG_MaxCapacity!B1239-2016+2,FALSE)*(1+Summary!$C$10))</f>
        <v>0</v>
      </c>
    </row>
    <row r="1240" spans="1:4" x14ac:dyDescent="0.25">
      <c r="A1240" t="s">
        <v>2</v>
      </c>
      <c r="B1240">
        <f t="shared" si="32"/>
        <v>2021</v>
      </c>
      <c r="C1240" t="str">
        <f t="shared" si="33"/>
        <v>PUBBDGMUNOldAE______STDPRO_16</v>
      </c>
      <c r="D1240">
        <f>IF(VLOOKUP(C1240,Capacity_PUBBDG!B:M,PUBBDG_MaxCapacity!B1240-2016+2,FALSE)&lt;5.1^-5,0,VLOOKUP(C1240,Capacity_PUBBDG!B:M,PUBBDG_MaxCapacity!B1240-2016+2,FALSE)*(1+Summary!$C$10))</f>
        <v>4.221671809664522E-4</v>
      </c>
    </row>
    <row r="1241" spans="1:4" x14ac:dyDescent="0.25">
      <c r="A1241" t="s">
        <v>2</v>
      </c>
      <c r="B1241">
        <f t="shared" si="32"/>
        <v>2021</v>
      </c>
      <c r="C1241" t="str">
        <f t="shared" si="33"/>
        <v>PUBBDGMUNOldSHFUR___STDPRO_16</v>
      </c>
      <c r="D1241">
        <f>IF(VLOOKUP(C1241,Capacity_PUBBDG!B:M,PUBBDG_MaxCapacity!B1241-2016+2,FALSE)&lt;5.1^-5,0,VLOOKUP(C1241,Capacity_PUBBDG!B:M,PUBBDG_MaxCapacity!B1241-2016+2,FALSE)*(1+Summary!$C$10))</f>
        <v>4.1535216097655556E-4</v>
      </c>
    </row>
    <row r="1242" spans="1:4" x14ac:dyDescent="0.25">
      <c r="A1242" t="s">
        <v>2</v>
      </c>
      <c r="B1242">
        <f t="shared" si="32"/>
        <v>2021</v>
      </c>
      <c r="C1242" t="str">
        <f t="shared" si="33"/>
        <v>PUBBDGPSINewAE______STDPRO_16</v>
      </c>
      <c r="D1242">
        <f>IF(VLOOKUP(C1242,Capacity_PUBBDG!B:M,PUBBDG_MaxCapacity!B1242-2016+2,FALSE)&lt;5.1^-5,0,VLOOKUP(C1242,Capacity_PUBBDG!B:M,PUBBDG_MaxCapacity!B1242-2016+2,FALSE)*(1+Summary!$C$10))</f>
        <v>0</v>
      </c>
    </row>
    <row r="1243" spans="1:4" x14ac:dyDescent="0.25">
      <c r="A1243" t="s">
        <v>2</v>
      </c>
      <c r="B1243">
        <f t="shared" si="32"/>
        <v>2021</v>
      </c>
      <c r="C1243" t="str">
        <f t="shared" si="33"/>
        <v>PUBBDGPSINewSHFUR___STDPRO_16</v>
      </c>
      <c r="D1243">
        <f>IF(VLOOKUP(C1243,Capacity_PUBBDG!B:M,PUBBDG_MaxCapacity!B1243-2016+2,FALSE)&lt;5.1^-5,0,VLOOKUP(C1243,Capacity_PUBBDG!B:M,PUBBDG_MaxCapacity!B1243-2016+2,FALSE)*(1+Summary!$C$10))</f>
        <v>0</v>
      </c>
    </row>
    <row r="1244" spans="1:4" x14ac:dyDescent="0.25">
      <c r="A1244" t="s">
        <v>2</v>
      </c>
      <c r="B1244">
        <f t="shared" si="32"/>
        <v>2021</v>
      </c>
      <c r="C1244" t="str">
        <f t="shared" si="33"/>
        <v>PUBBDGPSIOldAE______STDPRO_16</v>
      </c>
      <c r="D1244">
        <f>IF(VLOOKUP(C1244,Capacity_PUBBDG!B:M,PUBBDG_MaxCapacity!B1244-2016+2,FALSE)&lt;5.1^-5,0,VLOOKUP(C1244,Capacity_PUBBDG!B:M,PUBBDG_MaxCapacity!B1244-2016+2,FALSE)*(1+Summary!$C$10))</f>
        <v>4.2278202726651155E-4</v>
      </c>
    </row>
    <row r="1245" spans="1:4" x14ac:dyDescent="0.25">
      <c r="A1245" t="s">
        <v>2</v>
      </c>
      <c r="B1245">
        <f t="shared" si="32"/>
        <v>2021</v>
      </c>
      <c r="C1245" t="str">
        <f t="shared" si="33"/>
        <v>PUBBDGPSIOldSHFUR___STDPRO_16</v>
      </c>
      <c r="D1245">
        <f>IF(VLOOKUP(C1245,Capacity_PUBBDG!B:M,PUBBDG_MaxCapacity!B1245-2016+2,FALSE)&lt;5.1^-5,0,VLOOKUP(C1245,Capacity_PUBBDG!B:M,PUBBDG_MaxCapacity!B1245-2016+2,FALSE)*(1+Summary!$C$10))</f>
        <v>4.2183508269779226E-4</v>
      </c>
    </row>
    <row r="1246" spans="1:4" x14ac:dyDescent="0.25">
      <c r="A1246" t="s">
        <v>2</v>
      </c>
      <c r="B1246">
        <f t="shared" si="32"/>
        <v>2021</v>
      </c>
      <c r="C1246" t="str">
        <f t="shared" si="33"/>
        <v>PUBBDGSBDNewAE______STDPRO_16</v>
      </c>
      <c r="D1246">
        <f>IF(VLOOKUP(C1246,Capacity_PUBBDG!B:M,PUBBDG_MaxCapacity!B1246-2016+2,FALSE)&lt;5.1^-5,0,VLOOKUP(C1246,Capacity_PUBBDG!B:M,PUBBDG_MaxCapacity!B1246-2016+2,FALSE)*(1+Summary!$C$10))</f>
        <v>0</v>
      </c>
    </row>
    <row r="1247" spans="1:4" x14ac:dyDescent="0.25">
      <c r="A1247" t="s">
        <v>2</v>
      </c>
      <c r="B1247">
        <f t="shared" si="32"/>
        <v>2021</v>
      </c>
      <c r="C1247" t="str">
        <f t="shared" si="33"/>
        <v>PUBBDGSBDNewSHFUR___STDPRO_16</v>
      </c>
      <c r="D1247">
        <f>IF(VLOOKUP(C1247,Capacity_PUBBDG!B:M,PUBBDG_MaxCapacity!B1247-2016+2,FALSE)&lt;5.1^-5,0,VLOOKUP(C1247,Capacity_PUBBDG!B:M,PUBBDG_MaxCapacity!B1247-2016+2,FALSE)*(1+Summary!$C$10))</f>
        <v>0</v>
      </c>
    </row>
    <row r="1248" spans="1:4" x14ac:dyDescent="0.25">
      <c r="A1248" t="s">
        <v>2</v>
      </c>
      <c r="B1248">
        <f t="shared" si="32"/>
        <v>2021</v>
      </c>
      <c r="C1248" t="str">
        <f t="shared" si="33"/>
        <v>PUBBDGSBDOldAE______STDPRO_16</v>
      </c>
      <c r="D1248">
        <f>IF(VLOOKUP(C1248,Capacity_PUBBDG!B:M,PUBBDG_MaxCapacity!B1248-2016+2,FALSE)&lt;5.1^-5,0,VLOOKUP(C1248,Capacity_PUBBDG!B:M,PUBBDG_MaxCapacity!B1248-2016+2,FALSE)*(1+Summary!$C$10))</f>
        <v>4.3301844721206802E-4</v>
      </c>
    </row>
    <row r="1249" spans="1:4" x14ac:dyDescent="0.25">
      <c r="A1249" t="s">
        <v>2</v>
      </c>
      <c r="B1249">
        <f t="shared" si="32"/>
        <v>2021</v>
      </c>
      <c r="C1249" t="str">
        <f t="shared" si="33"/>
        <v>PUBBDGSBDOldSHFUR___STDPRO_16</v>
      </c>
      <c r="D1249">
        <f>IF(VLOOKUP(C1249,Capacity_PUBBDG!B:M,PUBBDG_MaxCapacity!B1249-2016+2,FALSE)&lt;5.1^-5,0,VLOOKUP(C1249,Capacity_PUBBDG!B:M,PUBBDG_MaxCapacity!B1249-2016+2,FALSE)*(1+Summary!$C$10))</f>
        <v>4.1607058016345227E-4</v>
      </c>
    </row>
    <row r="1250" spans="1:4" x14ac:dyDescent="0.25">
      <c r="A1250" t="s">
        <v>2</v>
      </c>
      <c r="B1250">
        <f t="shared" si="32"/>
        <v>2022</v>
      </c>
      <c r="C1250" t="str">
        <f t="shared" si="33"/>
        <v>PUBBDGHSPNewAE______STDNGA_16</v>
      </c>
      <c r="D1250">
        <f>IF(VLOOKUP(C1250,Capacity_PUBBDG!B:M,PUBBDG_MaxCapacity!B1250-2016+2,FALSE)&lt;5.1^-5,0,VLOOKUP(C1250,Capacity_PUBBDG!B:M,PUBBDG_MaxCapacity!B1250-2016+2,FALSE)*(1+Summary!$C$10))</f>
        <v>0</v>
      </c>
    </row>
    <row r="1251" spans="1:4" x14ac:dyDescent="0.25">
      <c r="A1251" t="s">
        <v>2</v>
      </c>
      <c r="B1251">
        <f t="shared" si="32"/>
        <v>2022</v>
      </c>
      <c r="C1251" t="str">
        <f t="shared" si="33"/>
        <v>PUBBDGHSPNewSC______STDNGA_16</v>
      </c>
      <c r="D1251">
        <f>IF(VLOOKUP(C1251,Capacity_PUBBDG!B:M,PUBBDG_MaxCapacity!B1251-2016+2,FALSE)&lt;5.1^-5,0,VLOOKUP(C1251,Capacity_PUBBDG!B:M,PUBBDG_MaxCapacity!B1251-2016+2,FALSE)*(1+Summary!$C$10))</f>
        <v>0</v>
      </c>
    </row>
    <row r="1252" spans="1:4" x14ac:dyDescent="0.25">
      <c r="A1252" t="s">
        <v>2</v>
      </c>
      <c r="B1252">
        <f t="shared" si="32"/>
        <v>2022</v>
      </c>
      <c r="C1252" t="str">
        <f t="shared" si="33"/>
        <v>PUBBDGHSPNewSHFUR___HIGNGA_16</v>
      </c>
      <c r="D1252">
        <f>IF(VLOOKUP(C1252,Capacity_PUBBDG!B:M,PUBBDG_MaxCapacity!B1252-2016+2,FALSE)&lt;5.1^-5,0,VLOOKUP(C1252,Capacity_PUBBDG!B:M,PUBBDG_MaxCapacity!B1252-2016+2,FALSE)*(1+Summary!$C$10))</f>
        <v>0</v>
      </c>
    </row>
    <row r="1253" spans="1:4" x14ac:dyDescent="0.25">
      <c r="A1253" t="s">
        <v>2</v>
      </c>
      <c r="B1253">
        <f t="shared" si="32"/>
        <v>2022</v>
      </c>
      <c r="C1253" t="str">
        <f t="shared" si="33"/>
        <v>PUBBDGHSPNewSHFUR___STDNGA_16</v>
      </c>
      <c r="D1253">
        <f>IF(VLOOKUP(C1253,Capacity_PUBBDG!B:M,PUBBDG_MaxCapacity!B1253-2016+2,FALSE)&lt;5.1^-5,0,VLOOKUP(C1253,Capacity_PUBBDG!B:M,PUBBDG_MaxCapacity!B1253-2016+2,FALSE)*(1+Summary!$C$10))</f>
        <v>0</v>
      </c>
    </row>
    <row r="1254" spans="1:4" x14ac:dyDescent="0.25">
      <c r="A1254" t="s">
        <v>2</v>
      </c>
      <c r="B1254">
        <f t="shared" si="32"/>
        <v>2022</v>
      </c>
      <c r="C1254" t="str">
        <f t="shared" si="33"/>
        <v>PUBBDGHSPNewWH______STDNGA_16</v>
      </c>
      <c r="D1254">
        <f>IF(VLOOKUP(C1254,Capacity_PUBBDG!B:M,PUBBDG_MaxCapacity!B1254-2016+2,FALSE)&lt;5.1^-5,0,VLOOKUP(C1254,Capacity_PUBBDG!B:M,PUBBDG_MaxCapacity!B1254-2016+2,FALSE)*(1+Summary!$C$10))</f>
        <v>0</v>
      </c>
    </row>
    <row r="1255" spans="1:4" x14ac:dyDescent="0.25">
      <c r="A1255" t="s">
        <v>2</v>
      </c>
      <c r="B1255">
        <f t="shared" si="32"/>
        <v>2022</v>
      </c>
      <c r="C1255" t="str">
        <f t="shared" si="33"/>
        <v>PUBBDGHSPOldAE______STDNGA_16</v>
      </c>
      <c r="D1255">
        <f>IF(VLOOKUP(C1255,Capacity_PUBBDG!B:M,PUBBDG_MaxCapacity!B1255-2016+2,FALSE)&lt;5.1^-5,0,VLOOKUP(C1255,Capacity_PUBBDG!B:M,PUBBDG_MaxCapacity!B1255-2016+2,FALSE)*(1+Summary!$C$10))</f>
        <v>0.70897540375711066</v>
      </c>
    </row>
    <row r="1256" spans="1:4" x14ac:dyDescent="0.25">
      <c r="A1256" t="s">
        <v>2</v>
      </c>
      <c r="B1256">
        <f t="shared" si="32"/>
        <v>2022</v>
      </c>
      <c r="C1256" t="str">
        <f t="shared" si="33"/>
        <v>PUBBDGHSPOldSC______STDNGA_16</v>
      </c>
      <c r="D1256">
        <f>IF(VLOOKUP(C1256,Capacity_PUBBDG!B:M,PUBBDG_MaxCapacity!B1256-2016+2,FALSE)&lt;5.1^-5,0,VLOOKUP(C1256,Capacity_PUBBDG!B:M,PUBBDG_MaxCapacity!B1256-2016+2,FALSE)*(1+Summary!$C$10))</f>
        <v>1.7248211290690367</v>
      </c>
    </row>
    <row r="1257" spans="1:4" x14ac:dyDescent="0.25">
      <c r="A1257" t="s">
        <v>2</v>
      </c>
      <c r="B1257">
        <f t="shared" si="32"/>
        <v>2022</v>
      </c>
      <c r="C1257" t="str">
        <f t="shared" si="33"/>
        <v>PUBBDGHSPOldSHFUR___HIGNGA_16</v>
      </c>
      <c r="D1257">
        <f>IF(VLOOKUP(C1257,Capacity_PUBBDG!B:M,PUBBDG_MaxCapacity!B1257-2016+2,FALSE)&lt;5.1^-5,0,VLOOKUP(C1257,Capacity_PUBBDG!B:M,PUBBDG_MaxCapacity!B1257-2016+2,FALSE)*(1+Summary!$C$10))</f>
        <v>9.379546347376721E-4</v>
      </c>
    </row>
    <row r="1258" spans="1:4" x14ac:dyDescent="0.25">
      <c r="A1258" t="s">
        <v>2</v>
      </c>
      <c r="B1258">
        <f t="shared" si="32"/>
        <v>2022</v>
      </c>
      <c r="C1258" t="str">
        <f t="shared" si="33"/>
        <v>PUBBDGHSPOldSHFUR___STDNGA_16</v>
      </c>
      <c r="D1258">
        <f>IF(VLOOKUP(C1258,Capacity_PUBBDG!B:M,PUBBDG_MaxCapacity!B1258-2016+2,FALSE)&lt;5.1^-5,0,VLOOKUP(C1258,Capacity_PUBBDG!B:M,PUBBDG_MaxCapacity!B1258-2016+2,FALSE)*(1+Summary!$C$10))</f>
        <v>24.906332823354173</v>
      </c>
    </row>
    <row r="1259" spans="1:4" x14ac:dyDescent="0.25">
      <c r="A1259" t="s">
        <v>2</v>
      </c>
      <c r="B1259">
        <f t="shared" si="32"/>
        <v>2022</v>
      </c>
      <c r="C1259" t="str">
        <f t="shared" si="33"/>
        <v>PUBBDGHSPOldWH______STDNGA_16</v>
      </c>
      <c r="D1259">
        <f>IF(VLOOKUP(C1259,Capacity_PUBBDG!B:M,PUBBDG_MaxCapacity!B1259-2016+2,FALSE)&lt;5.1^-5,0,VLOOKUP(C1259,Capacity_PUBBDG!B:M,PUBBDG_MaxCapacity!B1259-2016+2,FALSE)*(1+Summary!$C$10))</f>
        <v>3.9236078496838473</v>
      </c>
    </row>
    <row r="1260" spans="1:4" x14ac:dyDescent="0.25">
      <c r="A1260" t="s">
        <v>2</v>
      </c>
      <c r="B1260">
        <f t="shared" si="32"/>
        <v>2022</v>
      </c>
      <c r="C1260" t="str">
        <f t="shared" si="33"/>
        <v>PUBBDGMUNNewAE______STDNGA_16</v>
      </c>
      <c r="D1260">
        <f>IF(VLOOKUP(C1260,Capacity_PUBBDG!B:M,PUBBDG_MaxCapacity!B1260-2016+2,FALSE)&lt;5.1^-5,0,VLOOKUP(C1260,Capacity_PUBBDG!B:M,PUBBDG_MaxCapacity!B1260-2016+2,FALSE)*(1+Summary!$C$10))</f>
        <v>0</v>
      </c>
    </row>
    <row r="1261" spans="1:4" x14ac:dyDescent="0.25">
      <c r="A1261" t="s">
        <v>2</v>
      </c>
      <c r="B1261">
        <f t="shared" si="32"/>
        <v>2022</v>
      </c>
      <c r="C1261" t="str">
        <f t="shared" si="33"/>
        <v>PUBBDGMUNNewSC______STDNGA_16</v>
      </c>
      <c r="D1261">
        <f>IF(VLOOKUP(C1261,Capacity_PUBBDG!B:M,PUBBDG_MaxCapacity!B1261-2016+2,FALSE)&lt;5.1^-5,0,VLOOKUP(C1261,Capacity_PUBBDG!B:M,PUBBDG_MaxCapacity!B1261-2016+2,FALSE)*(1+Summary!$C$10))</f>
        <v>0</v>
      </c>
    </row>
    <row r="1262" spans="1:4" x14ac:dyDescent="0.25">
      <c r="A1262" t="s">
        <v>2</v>
      </c>
      <c r="B1262">
        <f t="shared" si="32"/>
        <v>2022</v>
      </c>
      <c r="C1262" t="str">
        <f t="shared" si="33"/>
        <v>PUBBDGMUNNewSHFUR___HIGNGA_16</v>
      </c>
      <c r="D1262">
        <f>IF(VLOOKUP(C1262,Capacity_PUBBDG!B:M,PUBBDG_MaxCapacity!B1262-2016+2,FALSE)&lt;5.1^-5,0,VLOOKUP(C1262,Capacity_PUBBDG!B:M,PUBBDG_MaxCapacity!B1262-2016+2,FALSE)*(1+Summary!$C$10))</f>
        <v>0</v>
      </c>
    </row>
    <row r="1263" spans="1:4" x14ac:dyDescent="0.25">
      <c r="A1263" t="s">
        <v>2</v>
      </c>
      <c r="B1263">
        <f t="shared" si="32"/>
        <v>2022</v>
      </c>
      <c r="C1263" t="str">
        <f t="shared" si="33"/>
        <v>PUBBDGMUNNewSHFUR___STDNGA_16</v>
      </c>
      <c r="D1263">
        <f>IF(VLOOKUP(C1263,Capacity_PUBBDG!B:M,PUBBDG_MaxCapacity!B1263-2016+2,FALSE)&lt;5.1^-5,0,VLOOKUP(C1263,Capacity_PUBBDG!B:M,PUBBDG_MaxCapacity!B1263-2016+2,FALSE)*(1+Summary!$C$10))</f>
        <v>0</v>
      </c>
    </row>
    <row r="1264" spans="1:4" x14ac:dyDescent="0.25">
      <c r="A1264" t="s">
        <v>2</v>
      </c>
      <c r="B1264">
        <f t="shared" si="32"/>
        <v>2022</v>
      </c>
      <c r="C1264" t="str">
        <f t="shared" si="33"/>
        <v>PUBBDGMUNNewWH______STDNGA_16</v>
      </c>
      <c r="D1264">
        <f>IF(VLOOKUP(C1264,Capacity_PUBBDG!B:M,PUBBDG_MaxCapacity!B1264-2016+2,FALSE)&lt;5.1^-5,0,VLOOKUP(C1264,Capacity_PUBBDG!B:M,PUBBDG_MaxCapacity!B1264-2016+2,FALSE)*(1+Summary!$C$10))</f>
        <v>0</v>
      </c>
    </row>
    <row r="1265" spans="1:4" x14ac:dyDescent="0.25">
      <c r="A1265" t="s">
        <v>2</v>
      </c>
      <c r="B1265">
        <f t="shared" si="32"/>
        <v>2022</v>
      </c>
      <c r="C1265" t="str">
        <f t="shared" si="33"/>
        <v>PUBBDGMUNOldAE______STDNGA_16</v>
      </c>
      <c r="D1265">
        <f>IF(VLOOKUP(C1265,Capacity_PUBBDG!B:M,PUBBDG_MaxCapacity!B1265-2016+2,FALSE)&lt;5.1^-5,0,VLOOKUP(C1265,Capacity_PUBBDG!B:M,PUBBDG_MaxCapacity!B1265-2016+2,FALSE)*(1+Summary!$C$10))</f>
        <v>0.1120272302921011</v>
      </c>
    </row>
    <row r="1266" spans="1:4" x14ac:dyDescent="0.25">
      <c r="A1266" t="s">
        <v>2</v>
      </c>
      <c r="B1266">
        <f t="shared" si="32"/>
        <v>2022</v>
      </c>
      <c r="C1266" t="str">
        <f t="shared" si="33"/>
        <v>PUBBDGMUNOldSC______STDNGA_16</v>
      </c>
      <c r="D1266">
        <f>IF(VLOOKUP(C1266,Capacity_PUBBDG!B:M,PUBBDG_MaxCapacity!B1266-2016+2,FALSE)&lt;5.1^-5,0,VLOOKUP(C1266,Capacity_PUBBDG!B:M,PUBBDG_MaxCapacity!B1266-2016+2,FALSE)*(1+Summary!$C$10))</f>
        <v>2.1017079841942947</v>
      </c>
    </row>
    <row r="1267" spans="1:4" x14ac:dyDescent="0.25">
      <c r="A1267" t="s">
        <v>2</v>
      </c>
      <c r="B1267">
        <f t="shared" si="32"/>
        <v>2022</v>
      </c>
      <c r="C1267" t="str">
        <f t="shared" si="33"/>
        <v>PUBBDGMUNOldSHFUR___HIGNGA_16</v>
      </c>
      <c r="D1267">
        <f>IF(VLOOKUP(C1267,Capacity_PUBBDG!B:M,PUBBDG_MaxCapacity!B1267-2016+2,FALSE)&lt;5.1^-5,0,VLOOKUP(C1267,Capacity_PUBBDG!B:M,PUBBDG_MaxCapacity!B1267-2016+2,FALSE)*(1+Summary!$C$10))</f>
        <v>9.1953224527911801E-4</v>
      </c>
    </row>
    <row r="1268" spans="1:4" x14ac:dyDescent="0.25">
      <c r="A1268" t="s">
        <v>2</v>
      </c>
      <c r="B1268">
        <f t="shared" si="32"/>
        <v>2022</v>
      </c>
      <c r="C1268" t="str">
        <f t="shared" si="33"/>
        <v>PUBBDGMUNOldSHFUR___STDNGA_16</v>
      </c>
      <c r="D1268">
        <f>IF(VLOOKUP(C1268,Capacity_PUBBDG!B:M,PUBBDG_MaxCapacity!B1268-2016+2,FALSE)&lt;5.1^-5,0,VLOOKUP(C1268,Capacity_PUBBDG!B:M,PUBBDG_MaxCapacity!B1268-2016+2,FALSE)*(1+Summary!$C$10))</f>
        <v>32.826587831160786</v>
      </c>
    </row>
    <row r="1269" spans="1:4" x14ac:dyDescent="0.25">
      <c r="A1269" t="s">
        <v>2</v>
      </c>
      <c r="B1269">
        <f t="shared" si="32"/>
        <v>2022</v>
      </c>
      <c r="C1269" t="str">
        <f t="shared" si="33"/>
        <v>PUBBDGMUNOldWH______STDNGA_16</v>
      </c>
      <c r="D1269">
        <f>IF(VLOOKUP(C1269,Capacity_PUBBDG!B:M,PUBBDG_MaxCapacity!B1269-2016+2,FALSE)&lt;5.1^-5,0,VLOOKUP(C1269,Capacity_PUBBDG!B:M,PUBBDG_MaxCapacity!B1269-2016+2,FALSE)*(1+Summary!$C$10))</f>
        <v>2.6507627155877671</v>
      </c>
    </row>
    <row r="1270" spans="1:4" x14ac:dyDescent="0.25">
      <c r="A1270" t="s">
        <v>2</v>
      </c>
      <c r="B1270">
        <f t="shared" si="32"/>
        <v>2022</v>
      </c>
      <c r="C1270" t="str">
        <f t="shared" si="33"/>
        <v>PUBBDGPSINewAE______STDNGA_16</v>
      </c>
      <c r="D1270">
        <f>IF(VLOOKUP(C1270,Capacity_PUBBDG!B:M,PUBBDG_MaxCapacity!B1270-2016+2,FALSE)&lt;5.1^-5,0,VLOOKUP(C1270,Capacity_PUBBDG!B:M,PUBBDG_MaxCapacity!B1270-2016+2,FALSE)*(1+Summary!$C$10))</f>
        <v>0</v>
      </c>
    </row>
    <row r="1271" spans="1:4" x14ac:dyDescent="0.25">
      <c r="A1271" t="s">
        <v>2</v>
      </c>
      <c r="B1271">
        <f t="shared" si="32"/>
        <v>2022</v>
      </c>
      <c r="C1271" t="str">
        <f t="shared" si="33"/>
        <v>PUBBDGPSINewSC______STDNGA_16</v>
      </c>
      <c r="D1271">
        <f>IF(VLOOKUP(C1271,Capacity_PUBBDG!B:M,PUBBDG_MaxCapacity!B1271-2016+2,FALSE)&lt;5.1^-5,0,VLOOKUP(C1271,Capacity_PUBBDG!B:M,PUBBDG_MaxCapacity!B1271-2016+2,FALSE)*(1+Summary!$C$10))</f>
        <v>0</v>
      </c>
    </row>
    <row r="1272" spans="1:4" x14ac:dyDescent="0.25">
      <c r="A1272" t="s">
        <v>2</v>
      </c>
      <c r="B1272">
        <f t="shared" si="32"/>
        <v>2022</v>
      </c>
      <c r="C1272" t="str">
        <f t="shared" si="33"/>
        <v>PUBBDGPSINewSHFUR___HIGNGA_16</v>
      </c>
      <c r="D1272">
        <f>IF(VLOOKUP(C1272,Capacity_PUBBDG!B:M,PUBBDG_MaxCapacity!B1272-2016+2,FALSE)&lt;5.1^-5,0,VLOOKUP(C1272,Capacity_PUBBDG!B:M,PUBBDG_MaxCapacity!B1272-2016+2,FALSE)*(1+Summary!$C$10))</f>
        <v>0</v>
      </c>
    </row>
    <row r="1273" spans="1:4" x14ac:dyDescent="0.25">
      <c r="A1273" t="s">
        <v>2</v>
      </c>
      <c r="B1273">
        <f t="shared" si="32"/>
        <v>2022</v>
      </c>
      <c r="C1273" t="str">
        <f t="shared" si="33"/>
        <v>PUBBDGPSINewSHFUR___STDNGA_16</v>
      </c>
      <c r="D1273">
        <f>IF(VLOOKUP(C1273,Capacity_PUBBDG!B:M,PUBBDG_MaxCapacity!B1273-2016+2,FALSE)&lt;5.1^-5,0,VLOOKUP(C1273,Capacity_PUBBDG!B:M,PUBBDG_MaxCapacity!B1273-2016+2,FALSE)*(1+Summary!$C$10))</f>
        <v>0</v>
      </c>
    </row>
    <row r="1274" spans="1:4" x14ac:dyDescent="0.25">
      <c r="A1274" t="s">
        <v>2</v>
      </c>
      <c r="B1274">
        <f t="shared" si="32"/>
        <v>2022</v>
      </c>
      <c r="C1274" t="str">
        <f t="shared" si="33"/>
        <v>PUBBDGPSINewWH______STDNGA_16</v>
      </c>
      <c r="D1274">
        <f>IF(VLOOKUP(C1274,Capacity_PUBBDG!B:M,PUBBDG_MaxCapacity!B1274-2016+2,FALSE)&lt;5.1^-5,0,VLOOKUP(C1274,Capacity_PUBBDG!B:M,PUBBDG_MaxCapacity!B1274-2016+2,FALSE)*(1+Summary!$C$10))</f>
        <v>0</v>
      </c>
    </row>
    <row r="1275" spans="1:4" x14ac:dyDescent="0.25">
      <c r="A1275" t="s">
        <v>2</v>
      </c>
      <c r="B1275">
        <f t="shared" si="32"/>
        <v>2022</v>
      </c>
      <c r="C1275" t="str">
        <f t="shared" si="33"/>
        <v>PUBBDGPSIOldAE______STDNGA_16</v>
      </c>
      <c r="D1275">
        <f>IF(VLOOKUP(C1275,Capacity_PUBBDG!B:M,PUBBDG_MaxCapacity!B1275-2016+2,FALSE)&lt;5.1^-5,0,VLOOKUP(C1275,Capacity_PUBBDG!B:M,PUBBDG_MaxCapacity!B1275-2016+2,FALSE)*(1+Summary!$C$10))</f>
        <v>0.24693110515650221</v>
      </c>
    </row>
    <row r="1276" spans="1:4" x14ac:dyDescent="0.25">
      <c r="A1276" t="s">
        <v>2</v>
      </c>
      <c r="B1276">
        <f t="shared" si="32"/>
        <v>2022</v>
      </c>
      <c r="C1276" t="str">
        <f t="shared" si="33"/>
        <v>PUBBDGPSIOldSC______STDNGA_16</v>
      </c>
      <c r="D1276">
        <f>IF(VLOOKUP(C1276,Capacity_PUBBDG!B:M,PUBBDG_MaxCapacity!B1276-2016+2,FALSE)&lt;5.1^-5,0,VLOOKUP(C1276,Capacity_PUBBDG!B:M,PUBBDG_MaxCapacity!B1276-2016+2,FALSE)*(1+Summary!$C$10))</f>
        <v>5.9648660986466178</v>
      </c>
    </row>
    <row r="1277" spans="1:4" x14ac:dyDescent="0.25">
      <c r="A1277" t="s">
        <v>2</v>
      </c>
      <c r="B1277">
        <f t="shared" si="32"/>
        <v>2022</v>
      </c>
      <c r="C1277" t="str">
        <f t="shared" si="33"/>
        <v>PUBBDGPSIOldSHFUR___HIGNGA_16</v>
      </c>
      <c r="D1277">
        <f>IF(VLOOKUP(C1277,Capacity_PUBBDG!B:M,PUBBDG_MaxCapacity!B1277-2016+2,FALSE)&lt;5.1^-5,0,VLOOKUP(C1277,Capacity_PUBBDG!B:M,PUBBDG_MaxCapacity!B1277-2016+2,FALSE)*(1+Summary!$C$10))</f>
        <v>9.3844329909736543E-4</v>
      </c>
    </row>
    <row r="1278" spans="1:4" x14ac:dyDescent="0.25">
      <c r="A1278" t="s">
        <v>2</v>
      </c>
      <c r="B1278">
        <f t="shared" si="32"/>
        <v>2022</v>
      </c>
      <c r="C1278" t="str">
        <f t="shared" si="33"/>
        <v>PUBBDGPSIOldSHFUR___STDNGA_16</v>
      </c>
      <c r="D1278">
        <f>IF(VLOOKUP(C1278,Capacity_PUBBDG!B:M,PUBBDG_MaxCapacity!B1278-2016+2,FALSE)&lt;5.1^-5,0,VLOOKUP(C1278,Capacity_PUBBDG!B:M,PUBBDG_MaxCapacity!B1278-2016+2,FALSE)*(1+Summary!$C$10))</f>
        <v>43.107636695379817</v>
      </c>
    </row>
    <row r="1279" spans="1:4" x14ac:dyDescent="0.25">
      <c r="A1279" t="s">
        <v>2</v>
      </c>
      <c r="B1279">
        <f t="shared" si="32"/>
        <v>2022</v>
      </c>
      <c r="C1279" t="str">
        <f t="shared" si="33"/>
        <v>PUBBDGPSIOldWH______STDNGA_16</v>
      </c>
      <c r="D1279">
        <f>IF(VLOOKUP(C1279,Capacity_PUBBDG!B:M,PUBBDG_MaxCapacity!B1279-2016+2,FALSE)&lt;5.1^-5,0,VLOOKUP(C1279,Capacity_PUBBDG!B:M,PUBBDG_MaxCapacity!B1279-2016+2,FALSE)*(1+Summary!$C$10))</f>
        <v>4.5009952115440077</v>
      </c>
    </row>
    <row r="1280" spans="1:4" x14ac:dyDescent="0.25">
      <c r="A1280" t="s">
        <v>2</v>
      </c>
      <c r="B1280">
        <f t="shared" si="32"/>
        <v>2022</v>
      </c>
      <c r="C1280" t="str">
        <f t="shared" si="33"/>
        <v>PUBBDGSBDNewAE______STDNGA_16</v>
      </c>
      <c r="D1280">
        <f>IF(VLOOKUP(C1280,Capacity_PUBBDG!B:M,PUBBDG_MaxCapacity!B1280-2016+2,FALSE)&lt;5.1^-5,0,VLOOKUP(C1280,Capacity_PUBBDG!B:M,PUBBDG_MaxCapacity!B1280-2016+2,FALSE)*(1+Summary!$C$10))</f>
        <v>0</v>
      </c>
    </row>
    <row r="1281" spans="1:4" x14ac:dyDescent="0.25">
      <c r="A1281" t="s">
        <v>2</v>
      </c>
      <c r="B1281">
        <f t="shared" si="32"/>
        <v>2022</v>
      </c>
      <c r="C1281" t="str">
        <f t="shared" si="33"/>
        <v>PUBBDGSBDNewSC______STDNGA_16</v>
      </c>
      <c r="D1281">
        <f>IF(VLOOKUP(C1281,Capacity_PUBBDG!B:M,PUBBDG_MaxCapacity!B1281-2016+2,FALSE)&lt;5.1^-5,0,VLOOKUP(C1281,Capacity_PUBBDG!B:M,PUBBDG_MaxCapacity!B1281-2016+2,FALSE)*(1+Summary!$C$10))</f>
        <v>0</v>
      </c>
    </row>
    <row r="1282" spans="1:4" x14ac:dyDescent="0.25">
      <c r="A1282" t="s">
        <v>2</v>
      </c>
      <c r="B1282">
        <f t="shared" si="32"/>
        <v>2022</v>
      </c>
      <c r="C1282" t="str">
        <f t="shared" si="33"/>
        <v>PUBBDGSBDNewSHFUR___HIGNGA_16</v>
      </c>
      <c r="D1282">
        <f>IF(VLOOKUP(C1282,Capacity_PUBBDG!B:M,PUBBDG_MaxCapacity!B1282-2016+2,FALSE)&lt;5.1^-5,0,VLOOKUP(C1282,Capacity_PUBBDG!B:M,PUBBDG_MaxCapacity!B1282-2016+2,FALSE)*(1+Summary!$C$10))</f>
        <v>0</v>
      </c>
    </row>
    <row r="1283" spans="1:4" x14ac:dyDescent="0.25">
      <c r="A1283" t="s">
        <v>2</v>
      </c>
      <c r="B1283">
        <f t="shared" si="32"/>
        <v>2022</v>
      </c>
      <c r="C1283" t="str">
        <f t="shared" si="33"/>
        <v>PUBBDGSBDNewSHFUR___STDNGA_16</v>
      </c>
      <c r="D1283">
        <f>IF(VLOOKUP(C1283,Capacity_PUBBDG!B:M,PUBBDG_MaxCapacity!B1283-2016+2,FALSE)&lt;5.1^-5,0,VLOOKUP(C1283,Capacity_PUBBDG!B:M,PUBBDG_MaxCapacity!B1283-2016+2,FALSE)*(1+Summary!$C$10))</f>
        <v>0</v>
      </c>
    </row>
    <row r="1284" spans="1:4" x14ac:dyDescent="0.25">
      <c r="A1284" t="s">
        <v>2</v>
      </c>
      <c r="B1284">
        <f t="shared" si="32"/>
        <v>2022</v>
      </c>
      <c r="C1284" t="str">
        <f t="shared" si="33"/>
        <v>PUBBDGSBDNewWH______STDNGA_16</v>
      </c>
      <c r="D1284">
        <f>IF(VLOOKUP(C1284,Capacity_PUBBDG!B:M,PUBBDG_MaxCapacity!B1284-2016+2,FALSE)&lt;5.1^-5,0,VLOOKUP(C1284,Capacity_PUBBDG!B:M,PUBBDG_MaxCapacity!B1284-2016+2,FALSE)*(1+Summary!$C$10))</f>
        <v>0</v>
      </c>
    </row>
    <row r="1285" spans="1:4" x14ac:dyDescent="0.25">
      <c r="A1285" t="s">
        <v>2</v>
      </c>
      <c r="B1285">
        <f t="shared" si="32"/>
        <v>2022</v>
      </c>
      <c r="C1285" t="str">
        <f t="shared" si="33"/>
        <v>PUBBDGSBDOldAE______STDNGA_16</v>
      </c>
      <c r="D1285">
        <f>IF(VLOOKUP(C1285,Capacity_PUBBDG!B:M,PUBBDG_MaxCapacity!B1285-2016+2,FALSE)&lt;5.1^-5,0,VLOOKUP(C1285,Capacity_PUBBDG!B:M,PUBBDG_MaxCapacity!B1285-2016+2,FALSE)*(1+Summary!$C$10))</f>
        <v>4.2677658822610347</v>
      </c>
    </row>
    <row r="1286" spans="1:4" x14ac:dyDescent="0.25">
      <c r="A1286" t="s">
        <v>2</v>
      </c>
      <c r="B1286">
        <f t="shared" si="32"/>
        <v>2022</v>
      </c>
      <c r="C1286" t="str">
        <f t="shared" si="33"/>
        <v>PUBBDGSBDOldSC______STDNGA_16</v>
      </c>
      <c r="D1286">
        <f>IF(VLOOKUP(C1286,Capacity_PUBBDG!B:M,PUBBDG_MaxCapacity!B1286-2016+2,FALSE)&lt;5.1^-5,0,VLOOKUP(C1286,Capacity_PUBBDG!B:M,PUBBDG_MaxCapacity!B1286-2016+2,FALSE)*(1+Summary!$C$10))</f>
        <v>10.374035451697344</v>
      </c>
    </row>
    <row r="1287" spans="1:4" x14ac:dyDescent="0.25">
      <c r="A1287" t="s">
        <v>2</v>
      </c>
      <c r="B1287">
        <f t="shared" si="32"/>
        <v>2022</v>
      </c>
      <c r="C1287" t="str">
        <f t="shared" si="33"/>
        <v>PUBBDGSBDOldSHFUR___HIGNGA_16</v>
      </c>
      <c r="D1287">
        <f>IF(VLOOKUP(C1287,Capacity_PUBBDG!B:M,PUBBDG_MaxCapacity!B1287-2016+2,FALSE)&lt;5.1^-5,0,VLOOKUP(C1287,Capacity_PUBBDG!B:M,PUBBDG_MaxCapacity!B1287-2016+2,FALSE)*(1+Summary!$C$10))</f>
        <v>9.2153861920348489E-4</v>
      </c>
    </row>
    <row r="1288" spans="1:4" x14ac:dyDescent="0.25">
      <c r="A1288" t="s">
        <v>2</v>
      </c>
      <c r="B1288">
        <f t="shared" si="32"/>
        <v>2022</v>
      </c>
      <c r="C1288" t="str">
        <f t="shared" si="33"/>
        <v>PUBBDGSBDOldSHFUR___STDNGA_16</v>
      </c>
      <c r="D1288">
        <f>IF(VLOOKUP(C1288,Capacity_PUBBDG!B:M,PUBBDG_MaxCapacity!B1288-2016+2,FALSE)&lt;5.1^-5,0,VLOOKUP(C1288,Capacity_PUBBDG!B:M,PUBBDG_MaxCapacity!B1288-2016+2,FALSE)*(1+Summary!$C$10))</f>
        <v>44.82047253024092</v>
      </c>
    </row>
    <row r="1289" spans="1:4" x14ac:dyDescent="0.25">
      <c r="A1289" t="s">
        <v>2</v>
      </c>
      <c r="B1289">
        <f t="shared" si="32"/>
        <v>2022</v>
      </c>
      <c r="C1289" t="str">
        <f t="shared" si="33"/>
        <v>PUBBDGSBDOldWH______STDNGA_16</v>
      </c>
      <c r="D1289">
        <f>IF(VLOOKUP(C1289,Capacity_PUBBDG!B:M,PUBBDG_MaxCapacity!B1289-2016+2,FALSE)&lt;5.1^-5,0,VLOOKUP(C1289,Capacity_PUBBDG!B:M,PUBBDG_MaxCapacity!B1289-2016+2,FALSE)*(1+Summary!$C$10))</f>
        <v>4.6560221709043565</v>
      </c>
    </row>
    <row r="1290" spans="1:4" x14ac:dyDescent="0.25">
      <c r="A1290" t="s">
        <v>2</v>
      </c>
      <c r="B1290">
        <f t="shared" si="32"/>
        <v>2022</v>
      </c>
      <c r="C1290" t="str">
        <f t="shared" si="33"/>
        <v>PUBBDGHSPNewSH_________DHE_16</v>
      </c>
      <c r="D1290">
        <f>IF(VLOOKUP(C1290,Capacity_PUBBDG!B:M,PUBBDG_MaxCapacity!B1290-2016+2,FALSE)&lt;5.1^-5,0,VLOOKUP(C1290,Capacity_PUBBDG!B:M,PUBBDG_MaxCapacity!B1290-2016+2,FALSE)*(1+Summary!$C$10))</f>
        <v>0</v>
      </c>
    </row>
    <row r="1291" spans="1:4" x14ac:dyDescent="0.25">
      <c r="A1291" t="s">
        <v>2</v>
      </c>
      <c r="B1291">
        <f t="shared" si="32"/>
        <v>2022</v>
      </c>
      <c r="C1291" t="str">
        <f t="shared" si="33"/>
        <v>PUBBDGHSPOldSH_________DHE_16</v>
      </c>
      <c r="D1291">
        <f>IF(VLOOKUP(C1291,Capacity_PUBBDG!B:M,PUBBDG_MaxCapacity!B1291-2016+2,FALSE)&lt;5.1^-5,0,VLOOKUP(C1291,Capacity_PUBBDG!B:M,PUBBDG_MaxCapacity!B1291-2016+2,FALSE)*(1+Summary!$C$10))</f>
        <v>14.974289758129668</v>
      </c>
    </row>
    <row r="1292" spans="1:4" x14ac:dyDescent="0.25">
      <c r="A1292" t="s">
        <v>2</v>
      </c>
      <c r="B1292">
        <f t="shared" si="32"/>
        <v>2022</v>
      </c>
      <c r="C1292" t="str">
        <f t="shared" si="33"/>
        <v>PUBBDGMUNNewSH_________DHE_16</v>
      </c>
      <c r="D1292">
        <f>IF(VLOOKUP(C1292,Capacity_PUBBDG!B:M,PUBBDG_MaxCapacity!B1292-2016+2,FALSE)&lt;5.1^-5,0,VLOOKUP(C1292,Capacity_PUBBDG!B:M,PUBBDG_MaxCapacity!B1292-2016+2,FALSE)*(1+Summary!$C$10))</f>
        <v>0</v>
      </c>
    </row>
    <row r="1293" spans="1:4" x14ac:dyDescent="0.25">
      <c r="A1293" t="s">
        <v>2</v>
      </c>
      <c r="B1293">
        <f t="shared" si="32"/>
        <v>2022</v>
      </c>
      <c r="C1293" t="str">
        <f t="shared" si="33"/>
        <v>PUBBDGMUNOldSH_________DHE_16</v>
      </c>
      <c r="D1293">
        <f>IF(VLOOKUP(C1293,Capacity_PUBBDG!B:M,PUBBDG_MaxCapacity!B1293-2016+2,FALSE)&lt;5.1^-5,0,VLOOKUP(C1293,Capacity_PUBBDG!B:M,PUBBDG_MaxCapacity!B1293-2016+2,FALSE)*(1+Summary!$C$10))</f>
        <v>3.1063066854807526</v>
      </c>
    </row>
    <row r="1294" spans="1:4" x14ac:dyDescent="0.25">
      <c r="A1294" t="s">
        <v>2</v>
      </c>
      <c r="B1294">
        <f t="shared" si="32"/>
        <v>2022</v>
      </c>
      <c r="C1294" t="str">
        <f t="shared" si="33"/>
        <v>PUBBDGPSINewSH_________DHE_16</v>
      </c>
      <c r="D1294">
        <f>IF(VLOOKUP(C1294,Capacity_PUBBDG!B:M,PUBBDG_MaxCapacity!B1294-2016+2,FALSE)&lt;5.1^-5,0,VLOOKUP(C1294,Capacity_PUBBDG!B:M,PUBBDG_MaxCapacity!B1294-2016+2,FALSE)*(1+Summary!$C$10))</f>
        <v>0</v>
      </c>
    </row>
    <row r="1295" spans="1:4" x14ac:dyDescent="0.25">
      <c r="A1295" t="s">
        <v>2</v>
      </c>
      <c r="B1295">
        <f t="shared" si="32"/>
        <v>2022</v>
      </c>
      <c r="C1295" t="str">
        <f t="shared" si="33"/>
        <v>PUBBDGPSIOldSH_________DHE_16</v>
      </c>
      <c r="D1295">
        <f>IF(VLOOKUP(C1295,Capacity_PUBBDG!B:M,PUBBDG_MaxCapacity!B1295-2016+2,FALSE)&lt;5.1^-5,0,VLOOKUP(C1295,Capacity_PUBBDG!B:M,PUBBDG_MaxCapacity!B1295-2016+2,FALSE)*(1+Summary!$C$10))</f>
        <v>38.974631808516733</v>
      </c>
    </row>
    <row r="1296" spans="1:4" x14ac:dyDescent="0.25">
      <c r="A1296" t="s">
        <v>2</v>
      </c>
      <c r="B1296">
        <f t="shared" si="32"/>
        <v>2022</v>
      </c>
      <c r="C1296" t="str">
        <f t="shared" si="33"/>
        <v>PUBBDGSBDNewSH_________DHE_16</v>
      </c>
      <c r="D1296">
        <f>IF(VLOOKUP(C1296,Capacity_PUBBDG!B:M,PUBBDG_MaxCapacity!B1296-2016+2,FALSE)&lt;5.1^-5,0,VLOOKUP(C1296,Capacity_PUBBDG!B:M,PUBBDG_MaxCapacity!B1296-2016+2,FALSE)*(1+Summary!$C$10))</f>
        <v>0</v>
      </c>
    </row>
    <row r="1297" spans="1:4" x14ac:dyDescent="0.25">
      <c r="A1297" t="s">
        <v>2</v>
      </c>
      <c r="B1297">
        <f t="shared" si="32"/>
        <v>2022</v>
      </c>
      <c r="C1297" t="str">
        <f t="shared" si="33"/>
        <v>PUBBDGSBDOldSH_________DHE_16</v>
      </c>
      <c r="D1297">
        <f>IF(VLOOKUP(C1297,Capacity_PUBBDG!B:M,PUBBDG_MaxCapacity!B1297-2016+2,FALSE)&lt;5.1^-5,0,VLOOKUP(C1297,Capacity_PUBBDG!B:M,PUBBDG_MaxCapacity!B1297-2016+2,FALSE)*(1+Summary!$C$10))</f>
        <v>9.8394343633791621</v>
      </c>
    </row>
    <row r="1298" spans="1:4" x14ac:dyDescent="0.25">
      <c r="A1298" t="s">
        <v>2</v>
      </c>
      <c r="B1298">
        <f t="shared" si="32"/>
        <v>2022</v>
      </c>
      <c r="C1298" t="str">
        <f t="shared" si="33"/>
        <v>PUBBDGHSPNewAE______STDELC_16</v>
      </c>
      <c r="D1298">
        <f>IF(VLOOKUP(C1298,Capacity_PUBBDG!B:M,PUBBDG_MaxCapacity!B1298-2016+2,FALSE)&lt;5.1^-5,0,VLOOKUP(C1298,Capacity_PUBBDG!B:M,PUBBDG_MaxCapacity!B1298-2016+2,FALSE)*(1+Summary!$C$10))</f>
        <v>0</v>
      </c>
    </row>
    <row r="1299" spans="1:4" x14ac:dyDescent="0.25">
      <c r="A1299" t="s">
        <v>2</v>
      </c>
      <c r="B1299">
        <f t="shared" ref="B1299:B1362" si="34">B1091+1</f>
        <v>2022</v>
      </c>
      <c r="C1299" t="str">
        <f t="shared" ref="C1299:C1362" si="35">C1091</f>
        <v>PUBBDGHSPNewAM______STDELC_16</v>
      </c>
      <c r="D1299">
        <f>IF(VLOOKUP(C1299,Capacity_PUBBDG!B:M,PUBBDG_MaxCapacity!B1299-2016+2,FALSE)&lt;5.1^-5,0,VLOOKUP(C1299,Capacity_PUBBDG!B:M,PUBBDG_MaxCapacity!B1299-2016+2,FALSE)*(1+Summary!$C$10))</f>
        <v>0</v>
      </c>
    </row>
    <row r="1300" spans="1:4" x14ac:dyDescent="0.25">
      <c r="A1300" t="s">
        <v>2</v>
      </c>
      <c r="B1300">
        <f t="shared" si="34"/>
        <v>2022</v>
      </c>
      <c r="C1300" t="str">
        <f t="shared" si="35"/>
        <v>PUBBDGHSPNewLIFLC___STDELC_16</v>
      </c>
      <c r="D1300">
        <f>IF(VLOOKUP(C1300,Capacity_PUBBDG!B:M,PUBBDG_MaxCapacity!B1300-2016+2,FALSE)&lt;5.1^-5,0,VLOOKUP(C1300,Capacity_PUBBDG!B:M,PUBBDG_MaxCapacity!B1300-2016+2,FALSE)*(1+Summary!$C$10))</f>
        <v>0</v>
      </c>
    </row>
    <row r="1301" spans="1:4" x14ac:dyDescent="0.25">
      <c r="A1301" t="s">
        <v>2</v>
      </c>
      <c r="B1301">
        <f t="shared" si="34"/>
        <v>2022</v>
      </c>
      <c r="C1301" t="str">
        <f t="shared" si="35"/>
        <v>PUBBDGHSPNewLIFLU___STDELC_16</v>
      </c>
      <c r="D1301">
        <f>IF(VLOOKUP(C1301,Capacity_PUBBDG!B:M,PUBBDG_MaxCapacity!B1301-2016+2,FALSE)&lt;5.1^-5,0,VLOOKUP(C1301,Capacity_PUBBDG!B:M,PUBBDG_MaxCapacity!B1301-2016+2,FALSE)*(1+Summary!$C$10))</f>
        <v>0</v>
      </c>
    </row>
    <row r="1302" spans="1:4" x14ac:dyDescent="0.25">
      <c r="A1302" t="s">
        <v>2</v>
      </c>
      <c r="B1302">
        <f t="shared" si="34"/>
        <v>2022</v>
      </c>
      <c r="C1302" t="str">
        <f t="shared" si="35"/>
        <v>PUBBDGHSPNewLIHAL___STDELC_16</v>
      </c>
      <c r="D1302">
        <f>IF(VLOOKUP(C1302,Capacity_PUBBDG!B:M,PUBBDG_MaxCapacity!B1302-2016+2,FALSE)&lt;5.1^-5,0,VLOOKUP(C1302,Capacity_PUBBDG!B:M,PUBBDG_MaxCapacity!B1302-2016+2,FALSE)*(1+Summary!$C$10))</f>
        <v>0</v>
      </c>
    </row>
    <row r="1303" spans="1:4" x14ac:dyDescent="0.25">
      <c r="A1303" t="s">
        <v>2</v>
      </c>
      <c r="B1303">
        <f t="shared" si="34"/>
        <v>2022</v>
      </c>
      <c r="C1303" t="str">
        <f t="shared" si="35"/>
        <v>PUBBDGHSPNewLIINC___STDELC_16</v>
      </c>
      <c r="D1303">
        <f>IF(VLOOKUP(C1303,Capacity_PUBBDG!B:M,PUBBDG_MaxCapacity!B1303-2016+2,FALSE)&lt;5.1^-5,0,VLOOKUP(C1303,Capacity_PUBBDG!B:M,PUBBDG_MaxCapacity!B1303-2016+2,FALSE)*(1+Summary!$C$10))</f>
        <v>0</v>
      </c>
    </row>
    <row r="1304" spans="1:4" x14ac:dyDescent="0.25">
      <c r="A1304" t="s">
        <v>2</v>
      </c>
      <c r="B1304">
        <f t="shared" si="34"/>
        <v>2022</v>
      </c>
      <c r="C1304" t="str">
        <f t="shared" si="35"/>
        <v>PUBBDGHSPNewLILED___STDELC_16</v>
      </c>
      <c r="D1304">
        <f>IF(VLOOKUP(C1304,Capacity_PUBBDG!B:M,PUBBDG_MaxCapacity!B1304-2016+2,FALSE)&lt;5.1^-5,0,VLOOKUP(C1304,Capacity_PUBBDG!B:M,PUBBDG_MaxCapacity!B1304-2016+2,FALSE)*(1+Summary!$C$10))</f>
        <v>0</v>
      </c>
    </row>
    <row r="1305" spans="1:4" x14ac:dyDescent="0.25">
      <c r="A1305" t="s">
        <v>2</v>
      </c>
      <c r="B1305">
        <f t="shared" si="34"/>
        <v>2022</v>
      </c>
      <c r="C1305" t="str">
        <f t="shared" si="35"/>
        <v>PUBBDGHSPNewSC______STDELC_16</v>
      </c>
      <c r="D1305">
        <f>IF(VLOOKUP(C1305,Capacity_PUBBDG!B:M,PUBBDG_MaxCapacity!B1305-2016+2,FALSE)&lt;5.1^-5,0,VLOOKUP(C1305,Capacity_PUBBDG!B:M,PUBBDG_MaxCapacity!B1305-2016+2,FALSE)*(1+Summary!$C$10))</f>
        <v>0</v>
      </c>
    </row>
    <row r="1306" spans="1:4" x14ac:dyDescent="0.25">
      <c r="A1306" t="s">
        <v>2</v>
      </c>
      <c r="B1306">
        <f t="shared" si="34"/>
        <v>2022</v>
      </c>
      <c r="C1306" t="str">
        <f t="shared" si="35"/>
        <v>PUBBDGHSPNewSHFUR___STDELC_16</v>
      </c>
      <c r="D1306">
        <f>IF(VLOOKUP(C1306,Capacity_PUBBDG!B:M,PUBBDG_MaxCapacity!B1306-2016+2,FALSE)&lt;5.1^-5,0,VLOOKUP(C1306,Capacity_PUBBDG!B:M,PUBBDG_MaxCapacity!B1306-2016+2,FALSE)*(1+Summary!$C$10))</f>
        <v>0</v>
      </c>
    </row>
    <row r="1307" spans="1:4" x14ac:dyDescent="0.25">
      <c r="A1307" t="s">
        <v>2</v>
      </c>
      <c r="B1307">
        <f t="shared" si="34"/>
        <v>2022</v>
      </c>
      <c r="C1307" t="str">
        <f t="shared" si="35"/>
        <v>PUBBDGHSPNewSHHEP___STDELC_16</v>
      </c>
      <c r="D1307">
        <f>IF(VLOOKUP(C1307,Capacity_PUBBDG!B:M,PUBBDG_MaxCapacity!B1307-2016+2,FALSE)&lt;5.1^-5,0,VLOOKUP(C1307,Capacity_PUBBDG!B:M,PUBBDG_MaxCapacity!B1307-2016+2,FALSE)*(1+Summary!$C$10))</f>
        <v>0</v>
      </c>
    </row>
    <row r="1308" spans="1:4" x14ac:dyDescent="0.25">
      <c r="A1308" t="s">
        <v>2</v>
      </c>
      <c r="B1308">
        <f t="shared" si="34"/>
        <v>2022</v>
      </c>
      <c r="C1308" t="str">
        <f t="shared" si="35"/>
        <v>PUBBDGHSPNewSHPLT___STDELC_16</v>
      </c>
      <c r="D1308">
        <f>IF(VLOOKUP(C1308,Capacity_PUBBDG!B:M,PUBBDG_MaxCapacity!B1308-2016+2,FALSE)&lt;5.1^-5,0,VLOOKUP(C1308,Capacity_PUBBDG!B:M,PUBBDG_MaxCapacity!B1308-2016+2,FALSE)*(1+Summary!$C$10))</f>
        <v>0</v>
      </c>
    </row>
    <row r="1309" spans="1:4" x14ac:dyDescent="0.25">
      <c r="A1309" t="s">
        <v>2</v>
      </c>
      <c r="B1309">
        <f t="shared" si="34"/>
        <v>2022</v>
      </c>
      <c r="C1309" t="str">
        <f t="shared" si="35"/>
        <v>PUBBDGHSPNewWH______STDELC_16</v>
      </c>
      <c r="D1309">
        <f>IF(VLOOKUP(C1309,Capacity_PUBBDG!B:M,PUBBDG_MaxCapacity!B1309-2016+2,FALSE)&lt;5.1^-5,0,VLOOKUP(C1309,Capacity_PUBBDG!B:M,PUBBDG_MaxCapacity!B1309-2016+2,FALSE)*(1+Summary!$C$10))</f>
        <v>0</v>
      </c>
    </row>
    <row r="1310" spans="1:4" x14ac:dyDescent="0.25">
      <c r="A1310" t="s">
        <v>2</v>
      </c>
      <c r="B1310">
        <f t="shared" si="34"/>
        <v>2022</v>
      </c>
      <c r="C1310" t="str">
        <f t="shared" si="35"/>
        <v>PUBBDGHSPOldAE______STDELC_16</v>
      </c>
      <c r="D1310">
        <f>IF(VLOOKUP(C1310,Capacity_PUBBDG!B:M,PUBBDG_MaxCapacity!B1310-2016+2,FALSE)&lt;5.1^-5,0,VLOOKUP(C1310,Capacity_PUBBDG!B:M,PUBBDG_MaxCapacity!B1310-2016+2,FALSE)*(1+Summary!$C$10))</f>
        <v>13.043879629865295</v>
      </c>
    </row>
    <row r="1311" spans="1:4" x14ac:dyDescent="0.25">
      <c r="A1311" t="s">
        <v>2</v>
      </c>
      <c r="B1311">
        <f t="shared" si="34"/>
        <v>2022</v>
      </c>
      <c r="C1311" t="str">
        <f t="shared" si="35"/>
        <v>PUBBDGHSPOldAM______STDELC_16</v>
      </c>
      <c r="D1311">
        <f>IF(VLOOKUP(C1311,Capacity_PUBBDG!B:M,PUBBDG_MaxCapacity!B1311-2016+2,FALSE)&lt;5.1^-5,0,VLOOKUP(C1311,Capacity_PUBBDG!B:M,PUBBDG_MaxCapacity!B1311-2016+2,FALSE)*(1+Summary!$C$10))</f>
        <v>1.995534916270123</v>
      </c>
    </row>
    <row r="1312" spans="1:4" x14ac:dyDescent="0.25">
      <c r="A1312" t="s">
        <v>2</v>
      </c>
      <c r="B1312">
        <f t="shared" si="34"/>
        <v>2022</v>
      </c>
      <c r="C1312" t="str">
        <f t="shared" si="35"/>
        <v>PUBBDGHSPOldLIFLC___STDELC_16</v>
      </c>
      <c r="D1312">
        <f>IF(VLOOKUP(C1312,Capacity_PUBBDG!B:M,PUBBDG_MaxCapacity!B1312-2016+2,FALSE)&lt;5.1^-5,0,VLOOKUP(C1312,Capacity_PUBBDG!B:M,PUBBDG_MaxCapacity!B1312-2016+2,FALSE)*(1+Summary!$C$10))</f>
        <v>31.325281446489672</v>
      </c>
    </row>
    <row r="1313" spans="1:4" x14ac:dyDescent="0.25">
      <c r="A1313" t="s">
        <v>2</v>
      </c>
      <c r="B1313">
        <f t="shared" si="34"/>
        <v>2022</v>
      </c>
      <c r="C1313" t="str">
        <f t="shared" si="35"/>
        <v>PUBBDGHSPOldLIFLU___STDELC_16</v>
      </c>
      <c r="D1313">
        <f>IF(VLOOKUP(C1313,Capacity_PUBBDG!B:M,PUBBDG_MaxCapacity!B1313-2016+2,FALSE)&lt;5.1^-5,0,VLOOKUP(C1313,Capacity_PUBBDG!B:M,PUBBDG_MaxCapacity!B1313-2016+2,FALSE)*(1+Summary!$C$10))</f>
        <v>117.58246696691721</v>
      </c>
    </row>
    <row r="1314" spans="1:4" x14ac:dyDescent="0.25">
      <c r="A1314" t="s">
        <v>2</v>
      </c>
      <c r="B1314">
        <f t="shared" si="34"/>
        <v>2022</v>
      </c>
      <c r="C1314" t="str">
        <f t="shared" si="35"/>
        <v>PUBBDGHSPOldLIHAL___STDELC_16</v>
      </c>
      <c r="D1314">
        <f>IF(VLOOKUP(C1314,Capacity_PUBBDG!B:M,PUBBDG_MaxCapacity!B1314-2016+2,FALSE)&lt;5.1^-5,0,VLOOKUP(C1314,Capacity_PUBBDG!B:M,PUBBDG_MaxCapacity!B1314-2016+2,FALSE)*(1+Summary!$C$10))</f>
        <v>67.223055528760028</v>
      </c>
    </row>
    <row r="1315" spans="1:4" x14ac:dyDescent="0.25">
      <c r="A1315" t="s">
        <v>2</v>
      </c>
      <c r="B1315">
        <f t="shared" si="34"/>
        <v>2022</v>
      </c>
      <c r="C1315" t="str">
        <f t="shared" si="35"/>
        <v>PUBBDGHSPOldLIINC___STDELC_16</v>
      </c>
      <c r="D1315">
        <f>IF(VLOOKUP(C1315,Capacity_PUBBDG!B:M,PUBBDG_MaxCapacity!B1315-2016+2,FALSE)&lt;5.1^-5,0,VLOOKUP(C1315,Capacity_PUBBDG!B:M,PUBBDG_MaxCapacity!B1315-2016+2,FALSE)*(1+Summary!$C$10))</f>
        <v>215.90163741511236</v>
      </c>
    </row>
    <row r="1316" spans="1:4" x14ac:dyDescent="0.25">
      <c r="A1316" t="s">
        <v>2</v>
      </c>
      <c r="B1316">
        <f t="shared" si="34"/>
        <v>2022</v>
      </c>
      <c r="C1316" t="str">
        <f t="shared" si="35"/>
        <v>PUBBDGHSPOldLILED___STDELC_16</v>
      </c>
      <c r="D1316">
        <f>IF(VLOOKUP(C1316,Capacity_PUBBDG!B:M,PUBBDG_MaxCapacity!B1316-2016+2,FALSE)&lt;5.1^-5,0,VLOOKUP(C1316,Capacity_PUBBDG!B:M,PUBBDG_MaxCapacity!B1316-2016+2,FALSE)*(1+Summary!$C$10))</f>
        <v>1.5060123500727964</v>
      </c>
    </row>
    <row r="1317" spans="1:4" x14ac:dyDescent="0.25">
      <c r="A1317" t="s">
        <v>2</v>
      </c>
      <c r="B1317">
        <f t="shared" si="34"/>
        <v>2022</v>
      </c>
      <c r="C1317" t="str">
        <f t="shared" si="35"/>
        <v>PUBBDGHSPOldSC______STDELC_16</v>
      </c>
      <c r="D1317">
        <f>IF(VLOOKUP(C1317,Capacity_PUBBDG!B:M,PUBBDG_MaxCapacity!B1317-2016+2,FALSE)&lt;5.1^-5,0,VLOOKUP(C1317,Capacity_PUBBDG!B:M,PUBBDG_MaxCapacity!B1317-2016+2,FALSE)*(1+Summary!$C$10))</f>
        <v>26.35453719428083</v>
      </c>
    </row>
    <row r="1318" spans="1:4" x14ac:dyDescent="0.25">
      <c r="A1318" t="s">
        <v>2</v>
      </c>
      <c r="B1318">
        <f t="shared" si="34"/>
        <v>2022</v>
      </c>
      <c r="C1318" t="str">
        <f t="shared" si="35"/>
        <v>PUBBDGHSPOldSHFUR___STDELC_16</v>
      </c>
      <c r="D1318">
        <f>IF(VLOOKUP(C1318,Capacity_PUBBDG!B:M,PUBBDG_MaxCapacity!B1318-2016+2,FALSE)&lt;5.1^-5,0,VLOOKUP(C1318,Capacity_PUBBDG!B:M,PUBBDG_MaxCapacity!B1318-2016+2,FALSE)*(1+Summary!$C$10))</f>
        <v>1.4307588392158803</v>
      </c>
    </row>
    <row r="1319" spans="1:4" x14ac:dyDescent="0.25">
      <c r="A1319" t="s">
        <v>2</v>
      </c>
      <c r="B1319">
        <f t="shared" si="34"/>
        <v>2022</v>
      </c>
      <c r="C1319" t="str">
        <f t="shared" si="35"/>
        <v>PUBBDGHSPOldSHHEP___STDELC_16</v>
      </c>
      <c r="D1319">
        <f>IF(VLOOKUP(C1319,Capacity_PUBBDG!B:M,PUBBDG_MaxCapacity!B1319-2016+2,FALSE)&lt;5.1^-5,0,VLOOKUP(C1319,Capacity_PUBBDG!B:M,PUBBDG_MaxCapacity!B1319-2016+2,FALSE)*(1+Summary!$C$10))</f>
        <v>4.5744398722570156E-4</v>
      </c>
    </row>
    <row r="1320" spans="1:4" x14ac:dyDescent="0.25">
      <c r="A1320" t="s">
        <v>2</v>
      </c>
      <c r="B1320">
        <f t="shared" si="34"/>
        <v>2022</v>
      </c>
      <c r="C1320" t="str">
        <f t="shared" si="35"/>
        <v>PUBBDGHSPOldSHPLT___STDELC_16</v>
      </c>
      <c r="D1320">
        <f>IF(VLOOKUP(C1320,Capacity_PUBBDG!B:M,PUBBDG_MaxCapacity!B1320-2016+2,FALSE)&lt;5.1^-5,0,VLOOKUP(C1320,Capacity_PUBBDG!B:M,PUBBDG_MaxCapacity!B1320-2016+2,FALSE)*(1+Summary!$C$10))</f>
        <v>1.6336636444938439</v>
      </c>
    </row>
    <row r="1321" spans="1:4" x14ac:dyDescent="0.25">
      <c r="A1321" t="s">
        <v>2</v>
      </c>
      <c r="B1321">
        <f t="shared" si="34"/>
        <v>2022</v>
      </c>
      <c r="C1321" t="str">
        <f t="shared" si="35"/>
        <v>PUBBDGHSPOldWH______STDELC_16</v>
      </c>
      <c r="D1321">
        <f>IF(VLOOKUP(C1321,Capacity_PUBBDG!B:M,PUBBDG_MaxCapacity!B1321-2016+2,FALSE)&lt;5.1^-5,0,VLOOKUP(C1321,Capacity_PUBBDG!B:M,PUBBDG_MaxCapacity!B1321-2016+2,FALSE)*(1+Summary!$C$10))</f>
        <v>0.85836283829476501</v>
      </c>
    </row>
    <row r="1322" spans="1:4" x14ac:dyDescent="0.25">
      <c r="A1322" t="s">
        <v>2</v>
      </c>
      <c r="B1322">
        <f t="shared" si="34"/>
        <v>2022</v>
      </c>
      <c r="C1322" t="str">
        <f t="shared" si="35"/>
        <v>PUBBDGMUNNewAE______STDELC_16</v>
      </c>
      <c r="D1322">
        <f>IF(VLOOKUP(C1322,Capacity_PUBBDG!B:M,PUBBDG_MaxCapacity!B1322-2016+2,FALSE)&lt;5.1^-5,0,VLOOKUP(C1322,Capacity_PUBBDG!B:M,PUBBDG_MaxCapacity!B1322-2016+2,FALSE)*(1+Summary!$C$10))</f>
        <v>0</v>
      </c>
    </row>
    <row r="1323" spans="1:4" x14ac:dyDescent="0.25">
      <c r="A1323" t="s">
        <v>2</v>
      </c>
      <c r="B1323">
        <f t="shared" si="34"/>
        <v>2022</v>
      </c>
      <c r="C1323" t="str">
        <f t="shared" si="35"/>
        <v>PUBBDGMUNNewAM______STDELC_16</v>
      </c>
      <c r="D1323">
        <f>IF(VLOOKUP(C1323,Capacity_PUBBDG!B:M,PUBBDG_MaxCapacity!B1323-2016+2,FALSE)&lt;5.1^-5,0,VLOOKUP(C1323,Capacity_PUBBDG!B:M,PUBBDG_MaxCapacity!B1323-2016+2,FALSE)*(1+Summary!$C$10))</f>
        <v>0</v>
      </c>
    </row>
    <row r="1324" spans="1:4" x14ac:dyDescent="0.25">
      <c r="A1324" t="s">
        <v>2</v>
      </c>
      <c r="B1324">
        <f t="shared" si="34"/>
        <v>2022</v>
      </c>
      <c r="C1324" t="str">
        <f t="shared" si="35"/>
        <v>PUBBDGMUNNewLIFLC___STDELC_16</v>
      </c>
      <c r="D1324">
        <f>IF(VLOOKUP(C1324,Capacity_PUBBDG!B:M,PUBBDG_MaxCapacity!B1324-2016+2,FALSE)&lt;5.1^-5,0,VLOOKUP(C1324,Capacity_PUBBDG!B:M,PUBBDG_MaxCapacity!B1324-2016+2,FALSE)*(1+Summary!$C$10))</f>
        <v>0</v>
      </c>
    </row>
    <row r="1325" spans="1:4" x14ac:dyDescent="0.25">
      <c r="A1325" t="s">
        <v>2</v>
      </c>
      <c r="B1325">
        <f t="shared" si="34"/>
        <v>2022</v>
      </c>
      <c r="C1325" t="str">
        <f t="shared" si="35"/>
        <v>PUBBDGMUNNewLIFLU___STDELC_16</v>
      </c>
      <c r="D1325">
        <f>IF(VLOOKUP(C1325,Capacity_PUBBDG!B:M,PUBBDG_MaxCapacity!B1325-2016+2,FALSE)&lt;5.1^-5,0,VLOOKUP(C1325,Capacity_PUBBDG!B:M,PUBBDG_MaxCapacity!B1325-2016+2,FALSE)*(1+Summary!$C$10))</f>
        <v>0</v>
      </c>
    </row>
    <row r="1326" spans="1:4" x14ac:dyDescent="0.25">
      <c r="A1326" t="s">
        <v>2</v>
      </c>
      <c r="B1326">
        <f t="shared" si="34"/>
        <v>2022</v>
      </c>
      <c r="C1326" t="str">
        <f t="shared" si="35"/>
        <v>PUBBDGMUNNewLIHAL___STDELC_16</v>
      </c>
      <c r="D1326">
        <f>IF(VLOOKUP(C1326,Capacity_PUBBDG!B:M,PUBBDG_MaxCapacity!B1326-2016+2,FALSE)&lt;5.1^-5,0,VLOOKUP(C1326,Capacity_PUBBDG!B:M,PUBBDG_MaxCapacity!B1326-2016+2,FALSE)*(1+Summary!$C$10))</f>
        <v>0</v>
      </c>
    </row>
    <row r="1327" spans="1:4" x14ac:dyDescent="0.25">
      <c r="A1327" t="s">
        <v>2</v>
      </c>
      <c r="B1327">
        <f t="shared" si="34"/>
        <v>2022</v>
      </c>
      <c r="C1327" t="str">
        <f t="shared" si="35"/>
        <v>PUBBDGMUNNewLIINC___STDELC_16</v>
      </c>
      <c r="D1327">
        <f>IF(VLOOKUP(C1327,Capacity_PUBBDG!B:M,PUBBDG_MaxCapacity!B1327-2016+2,FALSE)&lt;5.1^-5,0,VLOOKUP(C1327,Capacity_PUBBDG!B:M,PUBBDG_MaxCapacity!B1327-2016+2,FALSE)*(1+Summary!$C$10))</f>
        <v>0</v>
      </c>
    </row>
    <row r="1328" spans="1:4" x14ac:dyDescent="0.25">
      <c r="A1328" t="s">
        <v>2</v>
      </c>
      <c r="B1328">
        <f t="shared" si="34"/>
        <v>2022</v>
      </c>
      <c r="C1328" t="str">
        <f t="shared" si="35"/>
        <v>PUBBDGMUNNewLILED___STDELC_16</v>
      </c>
      <c r="D1328">
        <f>IF(VLOOKUP(C1328,Capacity_PUBBDG!B:M,PUBBDG_MaxCapacity!B1328-2016+2,FALSE)&lt;5.1^-5,0,VLOOKUP(C1328,Capacity_PUBBDG!B:M,PUBBDG_MaxCapacity!B1328-2016+2,FALSE)*(1+Summary!$C$10))</f>
        <v>0</v>
      </c>
    </row>
    <row r="1329" spans="1:4" x14ac:dyDescent="0.25">
      <c r="A1329" t="s">
        <v>2</v>
      </c>
      <c r="B1329">
        <f t="shared" si="34"/>
        <v>2022</v>
      </c>
      <c r="C1329" t="str">
        <f t="shared" si="35"/>
        <v>PUBBDGMUNNewSC______STDELC_16</v>
      </c>
      <c r="D1329">
        <f>IF(VLOOKUP(C1329,Capacity_PUBBDG!B:M,PUBBDG_MaxCapacity!B1329-2016+2,FALSE)&lt;5.1^-5,0,VLOOKUP(C1329,Capacity_PUBBDG!B:M,PUBBDG_MaxCapacity!B1329-2016+2,FALSE)*(1+Summary!$C$10))</f>
        <v>0</v>
      </c>
    </row>
    <row r="1330" spans="1:4" x14ac:dyDescent="0.25">
      <c r="A1330" t="s">
        <v>2</v>
      </c>
      <c r="B1330">
        <f t="shared" si="34"/>
        <v>2022</v>
      </c>
      <c r="C1330" t="str">
        <f t="shared" si="35"/>
        <v>PUBBDGMUNNewSHFUR___STDELC_16</v>
      </c>
      <c r="D1330">
        <f>IF(VLOOKUP(C1330,Capacity_PUBBDG!B:M,PUBBDG_MaxCapacity!B1330-2016+2,FALSE)&lt;5.1^-5,0,VLOOKUP(C1330,Capacity_PUBBDG!B:M,PUBBDG_MaxCapacity!B1330-2016+2,FALSE)*(1+Summary!$C$10))</f>
        <v>0</v>
      </c>
    </row>
    <row r="1331" spans="1:4" x14ac:dyDescent="0.25">
      <c r="A1331" t="s">
        <v>2</v>
      </c>
      <c r="B1331">
        <f t="shared" si="34"/>
        <v>2022</v>
      </c>
      <c r="C1331" t="str">
        <f t="shared" si="35"/>
        <v>PUBBDGMUNNewSHHEP___STDELC_16</v>
      </c>
      <c r="D1331">
        <f>IF(VLOOKUP(C1331,Capacity_PUBBDG!B:M,PUBBDG_MaxCapacity!B1331-2016+2,FALSE)&lt;5.1^-5,0,VLOOKUP(C1331,Capacity_PUBBDG!B:M,PUBBDG_MaxCapacity!B1331-2016+2,FALSE)*(1+Summary!$C$10))</f>
        <v>0</v>
      </c>
    </row>
    <row r="1332" spans="1:4" x14ac:dyDescent="0.25">
      <c r="A1332" t="s">
        <v>2</v>
      </c>
      <c r="B1332">
        <f t="shared" si="34"/>
        <v>2022</v>
      </c>
      <c r="C1332" t="str">
        <f t="shared" si="35"/>
        <v>PUBBDGMUNNewSHPLT___STDELC_16</v>
      </c>
      <c r="D1332">
        <f>IF(VLOOKUP(C1332,Capacity_PUBBDG!B:M,PUBBDG_MaxCapacity!B1332-2016+2,FALSE)&lt;5.1^-5,0,VLOOKUP(C1332,Capacity_PUBBDG!B:M,PUBBDG_MaxCapacity!B1332-2016+2,FALSE)*(1+Summary!$C$10))</f>
        <v>0</v>
      </c>
    </row>
    <row r="1333" spans="1:4" x14ac:dyDescent="0.25">
      <c r="A1333" t="s">
        <v>2</v>
      </c>
      <c r="B1333">
        <f t="shared" si="34"/>
        <v>2022</v>
      </c>
      <c r="C1333" t="str">
        <f t="shared" si="35"/>
        <v>PUBBDGMUNNewWH______STDELC_16</v>
      </c>
      <c r="D1333">
        <f>IF(VLOOKUP(C1333,Capacity_PUBBDG!B:M,PUBBDG_MaxCapacity!B1333-2016+2,FALSE)&lt;5.1^-5,0,VLOOKUP(C1333,Capacity_PUBBDG!B:M,PUBBDG_MaxCapacity!B1333-2016+2,FALSE)*(1+Summary!$C$10))</f>
        <v>0</v>
      </c>
    </row>
    <row r="1334" spans="1:4" x14ac:dyDescent="0.25">
      <c r="A1334" t="s">
        <v>2</v>
      </c>
      <c r="B1334">
        <f t="shared" si="34"/>
        <v>2022</v>
      </c>
      <c r="C1334" t="str">
        <f t="shared" si="35"/>
        <v>PUBBDGMUNOldAE______STDELC_16</v>
      </c>
      <c r="D1334">
        <f>IF(VLOOKUP(C1334,Capacity_PUBBDG!B:M,PUBBDG_MaxCapacity!B1334-2016+2,FALSE)&lt;5.1^-5,0,VLOOKUP(C1334,Capacity_PUBBDG!B:M,PUBBDG_MaxCapacity!B1334-2016+2,FALSE)*(1+Summary!$C$10))</f>
        <v>6.2182666304996852</v>
      </c>
    </row>
    <row r="1335" spans="1:4" x14ac:dyDescent="0.25">
      <c r="A1335" t="s">
        <v>2</v>
      </c>
      <c r="B1335">
        <f t="shared" si="34"/>
        <v>2022</v>
      </c>
      <c r="C1335" t="str">
        <f t="shared" si="35"/>
        <v>PUBBDGMUNOldAM______STDELC_16</v>
      </c>
      <c r="D1335">
        <f>IF(VLOOKUP(C1335,Capacity_PUBBDG!B:M,PUBBDG_MaxCapacity!B1335-2016+2,FALSE)&lt;5.1^-5,0,VLOOKUP(C1335,Capacity_PUBBDG!B:M,PUBBDG_MaxCapacity!B1335-2016+2,FALSE)*(1+Summary!$C$10))</f>
        <v>1.6755433725717981</v>
      </c>
    </row>
    <row r="1336" spans="1:4" x14ac:dyDescent="0.25">
      <c r="A1336" t="s">
        <v>2</v>
      </c>
      <c r="B1336">
        <f t="shared" si="34"/>
        <v>2022</v>
      </c>
      <c r="C1336" t="str">
        <f t="shared" si="35"/>
        <v>PUBBDGMUNOldLIFLC___STDELC_16</v>
      </c>
      <c r="D1336">
        <f>IF(VLOOKUP(C1336,Capacity_PUBBDG!B:M,PUBBDG_MaxCapacity!B1336-2016+2,FALSE)&lt;5.1^-5,0,VLOOKUP(C1336,Capacity_PUBBDG!B:M,PUBBDG_MaxCapacity!B1336-2016+2,FALSE)*(1+Summary!$C$10))</f>
        <v>20.842671364146721</v>
      </c>
    </row>
    <row r="1337" spans="1:4" x14ac:dyDescent="0.25">
      <c r="A1337" t="s">
        <v>2</v>
      </c>
      <c r="B1337">
        <f t="shared" si="34"/>
        <v>2022</v>
      </c>
      <c r="C1337" t="str">
        <f t="shared" si="35"/>
        <v>PUBBDGMUNOldLIFLU___STDELC_16</v>
      </c>
      <c r="D1337">
        <f>IF(VLOOKUP(C1337,Capacity_PUBBDG!B:M,PUBBDG_MaxCapacity!B1337-2016+2,FALSE)&lt;5.1^-5,0,VLOOKUP(C1337,Capacity_PUBBDG!B:M,PUBBDG_MaxCapacity!B1337-2016+2,FALSE)*(1+Summary!$C$10))</f>
        <v>81.92002887220103</v>
      </c>
    </row>
    <row r="1338" spans="1:4" x14ac:dyDescent="0.25">
      <c r="A1338" t="s">
        <v>2</v>
      </c>
      <c r="B1338">
        <f t="shared" si="34"/>
        <v>2022</v>
      </c>
      <c r="C1338" t="str">
        <f t="shared" si="35"/>
        <v>PUBBDGMUNOldLIHAL___STDELC_16</v>
      </c>
      <c r="D1338">
        <f>IF(VLOOKUP(C1338,Capacity_PUBBDG!B:M,PUBBDG_MaxCapacity!B1338-2016+2,FALSE)&lt;5.1^-5,0,VLOOKUP(C1338,Capacity_PUBBDG!B:M,PUBBDG_MaxCapacity!B1338-2016+2,FALSE)*(1+Summary!$C$10))</f>
        <v>44.73764721093756</v>
      </c>
    </row>
    <row r="1339" spans="1:4" x14ac:dyDescent="0.25">
      <c r="A1339" t="s">
        <v>2</v>
      </c>
      <c r="B1339">
        <f t="shared" si="34"/>
        <v>2022</v>
      </c>
      <c r="C1339" t="str">
        <f t="shared" si="35"/>
        <v>PUBBDGMUNOldLIINC___STDELC_16</v>
      </c>
      <c r="D1339">
        <f>IF(VLOOKUP(C1339,Capacity_PUBBDG!B:M,PUBBDG_MaxCapacity!B1339-2016+2,FALSE)&lt;5.1^-5,0,VLOOKUP(C1339,Capacity_PUBBDG!B:M,PUBBDG_MaxCapacity!B1339-2016+2,FALSE)*(1+Summary!$C$10))</f>
        <v>143.68471479812973</v>
      </c>
    </row>
    <row r="1340" spans="1:4" x14ac:dyDescent="0.25">
      <c r="A1340" t="s">
        <v>2</v>
      </c>
      <c r="B1340">
        <f t="shared" si="34"/>
        <v>2022</v>
      </c>
      <c r="C1340" t="str">
        <f t="shared" si="35"/>
        <v>PUBBDGMUNOldLILED___STDELC_16</v>
      </c>
      <c r="D1340">
        <f>IF(VLOOKUP(C1340,Capacity_PUBBDG!B:M,PUBBDG_MaxCapacity!B1340-2016+2,FALSE)&lt;5.1^-5,0,VLOOKUP(C1340,Capacity_PUBBDG!B:M,PUBBDG_MaxCapacity!B1340-2016+2,FALSE)*(1+Summary!$C$10))</f>
        <v>1.0231648369284094</v>
      </c>
    </row>
    <row r="1341" spans="1:4" x14ac:dyDescent="0.25">
      <c r="A1341" t="s">
        <v>2</v>
      </c>
      <c r="B1341">
        <f t="shared" si="34"/>
        <v>2022</v>
      </c>
      <c r="C1341" t="str">
        <f t="shared" si="35"/>
        <v>PUBBDGMUNOldSC______STDELC_16</v>
      </c>
      <c r="D1341">
        <f>IF(VLOOKUP(C1341,Capacity_PUBBDG!B:M,PUBBDG_MaxCapacity!B1341-2016+2,FALSE)&lt;5.1^-5,0,VLOOKUP(C1341,Capacity_PUBBDG!B:M,PUBBDG_MaxCapacity!B1341-2016+2,FALSE)*(1+Summary!$C$10))</f>
        <v>21.511571674249062</v>
      </c>
    </row>
    <row r="1342" spans="1:4" x14ac:dyDescent="0.25">
      <c r="A1342" t="s">
        <v>2</v>
      </c>
      <c r="B1342">
        <f t="shared" si="34"/>
        <v>2022</v>
      </c>
      <c r="C1342" t="str">
        <f t="shared" si="35"/>
        <v>PUBBDGMUNOldSHFUR___STDELC_16</v>
      </c>
      <c r="D1342">
        <f>IF(VLOOKUP(C1342,Capacity_PUBBDG!B:M,PUBBDG_MaxCapacity!B1342-2016+2,FALSE)&lt;5.1^-5,0,VLOOKUP(C1342,Capacity_PUBBDG!B:M,PUBBDG_MaxCapacity!B1342-2016+2,FALSE)*(1+Summary!$C$10))</f>
        <v>1.3693746604909145</v>
      </c>
    </row>
    <row r="1343" spans="1:4" x14ac:dyDescent="0.25">
      <c r="A1343" t="s">
        <v>2</v>
      </c>
      <c r="B1343">
        <f t="shared" si="34"/>
        <v>2022</v>
      </c>
      <c r="C1343" t="str">
        <f t="shared" si="35"/>
        <v>PUBBDGMUNOldSHHEP___STDELC_16</v>
      </c>
      <c r="D1343">
        <f>IF(VLOOKUP(C1343,Capacity_PUBBDG!B:M,PUBBDG_MaxCapacity!B1343-2016+2,FALSE)&lt;5.1^-5,0,VLOOKUP(C1343,Capacity_PUBBDG!B:M,PUBBDG_MaxCapacity!B1343-2016+2,FALSE)*(1+Summary!$C$10))</f>
        <v>4.5107247965406463E-4</v>
      </c>
    </row>
    <row r="1344" spans="1:4" x14ac:dyDescent="0.25">
      <c r="A1344" t="s">
        <v>2</v>
      </c>
      <c r="B1344">
        <f t="shared" si="34"/>
        <v>2022</v>
      </c>
      <c r="C1344" t="str">
        <f t="shared" si="35"/>
        <v>PUBBDGMUNOldSHPLT___STDELC_16</v>
      </c>
      <c r="D1344">
        <f>IF(VLOOKUP(C1344,Capacity_PUBBDG!B:M,PUBBDG_MaxCapacity!B1344-2016+2,FALSE)&lt;5.1^-5,0,VLOOKUP(C1344,Capacity_PUBBDG!B:M,PUBBDG_MaxCapacity!B1344-2016+2,FALSE)*(1+Summary!$C$10))</f>
        <v>1.7087342265216927</v>
      </c>
    </row>
    <row r="1345" spans="1:4" x14ac:dyDescent="0.25">
      <c r="A1345" t="s">
        <v>2</v>
      </c>
      <c r="B1345">
        <f t="shared" si="34"/>
        <v>2022</v>
      </c>
      <c r="C1345" t="str">
        <f t="shared" si="35"/>
        <v>PUBBDGMUNOldWH______STDELC_16</v>
      </c>
      <c r="D1345">
        <f>IF(VLOOKUP(C1345,Capacity_PUBBDG!B:M,PUBBDG_MaxCapacity!B1345-2016+2,FALSE)&lt;5.1^-5,0,VLOOKUP(C1345,Capacity_PUBBDG!B:M,PUBBDG_MaxCapacity!B1345-2016+2,FALSE)*(1+Summary!$C$10))</f>
        <v>0.82485728627435106</v>
      </c>
    </row>
    <row r="1346" spans="1:4" x14ac:dyDescent="0.25">
      <c r="A1346" t="s">
        <v>2</v>
      </c>
      <c r="B1346">
        <f t="shared" si="34"/>
        <v>2022</v>
      </c>
      <c r="C1346" t="str">
        <f t="shared" si="35"/>
        <v>PUBBDGPSINewAE______STDELC_16</v>
      </c>
      <c r="D1346">
        <f>IF(VLOOKUP(C1346,Capacity_PUBBDG!B:M,PUBBDG_MaxCapacity!B1346-2016+2,FALSE)&lt;5.1^-5,0,VLOOKUP(C1346,Capacity_PUBBDG!B:M,PUBBDG_MaxCapacity!B1346-2016+2,FALSE)*(1+Summary!$C$10))</f>
        <v>0</v>
      </c>
    </row>
    <row r="1347" spans="1:4" x14ac:dyDescent="0.25">
      <c r="A1347" t="s">
        <v>2</v>
      </c>
      <c r="B1347">
        <f t="shared" si="34"/>
        <v>2022</v>
      </c>
      <c r="C1347" t="str">
        <f t="shared" si="35"/>
        <v>PUBBDGPSINewAM______STDELC_16</v>
      </c>
      <c r="D1347">
        <f>IF(VLOOKUP(C1347,Capacity_PUBBDG!B:M,PUBBDG_MaxCapacity!B1347-2016+2,FALSE)&lt;5.1^-5,0,VLOOKUP(C1347,Capacity_PUBBDG!B:M,PUBBDG_MaxCapacity!B1347-2016+2,FALSE)*(1+Summary!$C$10))</f>
        <v>0</v>
      </c>
    </row>
    <row r="1348" spans="1:4" x14ac:dyDescent="0.25">
      <c r="A1348" t="s">
        <v>2</v>
      </c>
      <c r="B1348">
        <f t="shared" si="34"/>
        <v>2022</v>
      </c>
      <c r="C1348" t="str">
        <f t="shared" si="35"/>
        <v>PUBBDGPSINewLIFLC___STDELC_16</v>
      </c>
      <c r="D1348">
        <f>IF(VLOOKUP(C1348,Capacity_PUBBDG!B:M,PUBBDG_MaxCapacity!B1348-2016+2,FALSE)&lt;5.1^-5,0,VLOOKUP(C1348,Capacity_PUBBDG!B:M,PUBBDG_MaxCapacity!B1348-2016+2,FALSE)*(1+Summary!$C$10))</f>
        <v>0</v>
      </c>
    </row>
    <row r="1349" spans="1:4" x14ac:dyDescent="0.25">
      <c r="A1349" t="s">
        <v>2</v>
      </c>
      <c r="B1349">
        <f t="shared" si="34"/>
        <v>2022</v>
      </c>
      <c r="C1349" t="str">
        <f t="shared" si="35"/>
        <v>PUBBDGPSINewLIFLU___STDELC_16</v>
      </c>
      <c r="D1349">
        <f>IF(VLOOKUP(C1349,Capacity_PUBBDG!B:M,PUBBDG_MaxCapacity!B1349-2016+2,FALSE)&lt;5.1^-5,0,VLOOKUP(C1349,Capacity_PUBBDG!B:M,PUBBDG_MaxCapacity!B1349-2016+2,FALSE)*(1+Summary!$C$10))</f>
        <v>0</v>
      </c>
    </row>
    <row r="1350" spans="1:4" x14ac:dyDescent="0.25">
      <c r="A1350" t="s">
        <v>2</v>
      </c>
      <c r="B1350">
        <f t="shared" si="34"/>
        <v>2022</v>
      </c>
      <c r="C1350" t="str">
        <f t="shared" si="35"/>
        <v>PUBBDGPSINewLIHAL___STDELC_16</v>
      </c>
      <c r="D1350">
        <f>IF(VLOOKUP(C1350,Capacity_PUBBDG!B:M,PUBBDG_MaxCapacity!B1350-2016+2,FALSE)&lt;5.1^-5,0,VLOOKUP(C1350,Capacity_PUBBDG!B:M,PUBBDG_MaxCapacity!B1350-2016+2,FALSE)*(1+Summary!$C$10))</f>
        <v>0</v>
      </c>
    </row>
    <row r="1351" spans="1:4" x14ac:dyDescent="0.25">
      <c r="A1351" t="s">
        <v>2</v>
      </c>
      <c r="B1351">
        <f t="shared" si="34"/>
        <v>2022</v>
      </c>
      <c r="C1351" t="str">
        <f t="shared" si="35"/>
        <v>PUBBDGPSINewLIINC___STDELC_16</v>
      </c>
      <c r="D1351">
        <f>IF(VLOOKUP(C1351,Capacity_PUBBDG!B:M,PUBBDG_MaxCapacity!B1351-2016+2,FALSE)&lt;5.1^-5,0,VLOOKUP(C1351,Capacity_PUBBDG!B:M,PUBBDG_MaxCapacity!B1351-2016+2,FALSE)*(1+Summary!$C$10))</f>
        <v>0</v>
      </c>
    </row>
    <row r="1352" spans="1:4" x14ac:dyDescent="0.25">
      <c r="A1352" t="s">
        <v>2</v>
      </c>
      <c r="B1352">
        <f t="shared" si="34"/>
        <v>2022</v>
      </c>
      <c r="C1352" t="str">
        <f t="shared" si="35"/>
        <v>PUBBDGPSINewLILED___STDELC_16</v>
      </c>
      <c r="D1352">
        <f>IF(VLOOKUP(C1352,Capacity_PUBBDG!B:M,PUBBDG_MaxCapacity!B1352-2016+2,FALSE)&lt;5.1^-5,0,VLOOKUP(C1352,Capacity_PUBBDG!B:M,PUBBDG_MaxCapacity!B1352-2016+2,FALSE)*(1+Summary!$C$10))</f>
        <v>0</v>
      </c>
    </row>
    <row r="1353" spans="1:4" x14ac:dyDescent="0.25">
      <c r="A1353" t="s">
        <v>2</v>
      </c>
      <c r="B1353">
        <f t="shared" si="34"/>
        <v>2022</v>
      </c>
      <c r="C1353" t="str">
        <f t="shared" si="35"/>
        <v>PUBBDGPSINewSC______STDELC_16</v>
      </c>
      <c r="D1353">
        <f>IF(VLOOKUP(C1353,Capacity_PUBBDG!B:M,PUBBDG_MaxCapacity!B1353-2016+2,FALSE)&lt;5.1^-5,0,VLOOKUP(C1353,Capacity_PUBBDG!B:M,PUBBDG_MaxCapacity!B1353-2016+2,FALSE)*(1+Summary!$C$10))</f>
        <v>0</v>
      </c>
    </row>
    <row r="1354" spans="1:4" x14ac:dyDescent="0.25">
      <c r="A1354" t="s">
        <v>2</v>
      </c>
      <c r="B1354">
        <f t="shared" si="34"/>
        <v>2022</v>
      </c>
      <c r="C1354" t="str">
        <f t="shared" si="35"/>
        <v>PUBBDGPSINewSHFUR___STDELC_16</v>
      </c>
      <c r="D1354">
        <f>IF(VLOOKUP(C1354,Capacity_PUBBDG!B:M,PUBBDG_MaxCapacity!B1354-2016+2,FALSE)&lt;5.1^-5,0,VLOOKUP(C1354,Capacity_PUBBDG!B:M,PUBBDG_MaxCapacity!B1354-2016+2,FALSE)*(1+Summary!$C$10))</f>
        <v>0</v>
      </c>
    </row>
    <row r="1355" spans="1:4" x14ac:dyDescent="0.25">
      <c r="A1355" t="s">
        <v>2</v>
      </c>
      <c r="B1355">
        <f t="shared" si="34"/>
        <v>2022</v>
      </c>
      <c r="C1355" t="str">
        <f t="shared" si="35"/>
        <v>PUBBDGPSINewSHHEP___STDELC_16</v>
      </c>
      <c r="D1355">
        <f>IF(VLOOKUP(C1355,Capacity_PUBBDG!B:M,PUBBDG_MaxCapacity!B1355-2016+2,FALSE)&lt;5.1^-5,0,VLOOKUP(C1355,Capacity_PUBBDG!B:M,PUBBDG_MaxCapacity!B1355-2016+2,FALSE)*(1+Summary!$C$10))</f>
        <v>0</v>
      </c>
    </row>
    <row r="1356" spans="1:4" x14ac:dyDescent="0.25">
      <c r="A1356" t="s">
        <v>2</v>
      </c>
      <c r="B1356">
        <f t="shared" si="34"/>
        <v>2022</v>
      </c>
      <c r="C1356" t="str">
        <f t="shared" si="35"/>
        <v>PUBBDGPSINewSHPLT___STDELC_16</v>
      </c>
      <c r="D1356">
        <f>IF(VLOOKUP(C1356,Capacity_PUBBDG!B:M,PUBBDG_MaxCapacity!B1356-2016+2,FALSE)&lt;5.1^-5,0,VLOOKUP(C1356,Capacity_PUBBDG!B:M,PUBBDG_MaxCapacity!B1356-2016+2,FALSE)*(1+Summary!$C$10))</f>
        <v>0</v>
      </c>
    </row>
    <row r="1357" spans="1:4" x14ac:dyDescent="0.25">
      <c r="A1357" t="s">
        <v>2</v>
      </c>
      <c r="B1357">
        <f t="shared" si="34"/>
        <v>2022</v>
      </c>
      <c r="C1357" t="str">
        <f t="shared" si="35"/>
        <v>PUBBDGPSINewWH______STDELC_16</v>
      </c>
      <c r="D1357">
        <f>IF(VLOOKUP(C1357,Capacity_PUBBDG!B:M,PUBBDG_MaxCapacity!B1357-2016+2,FALSE)&lt;5.1^-5,0,VLOOKUP(C1357,Capacity_PUBBDG!B:M,PUBBDG_MaxCapacity!B1357-2016+2,FALSE)*(1+Summary!$C$10))</f>
        <v>0</v>
      </c>
    </row>
    <row r="1358" spans="1:4" x14ac:dyDescent="0.25">
      <c r="A1358" t="s">
        <v>2</v>
      </c>
      <c r="B1358">
        <f t="shared" si="34"/>
        <v>2022</v>
      </c>
      <c r="C1358" t="str">
        <f t="shared" si="35"/>
        <v>PUBBDGPSIOldAE______STDELC_16</v>
      </c>
      <c r="D1358">
        <f>IF(VLOOKUP(C1358,Capacity_PUBBDG!B:M,PUBBDG_MaxCapacity!B1358-2016+2,FALSE)&lt;5.1^-5,0,VLOOKUP(C1358,Capacity_PUBBDG!B:M,PUBBDG_MaxCapacity!B1358-2016+2,FALSE)*(1+Summary!$C$10))</f>
        <v>16.995963627255893</v>
      </c>
    </row>
    <row r="1359" spans="1:4" x14ac:dyDescent="0.25">
      <c r="A1359" t="s">
        <v>2</v>
      </c>
      <c r="B1359">
        <f t="shared" si="34"/>
        <v>2022</v>
      </c>
      <c r="C1359" t="str">
        <f t="shared" si="35"/>
        <v>PUBBDGPSIOldAM______STDELC_16</v>
      </c>
      <c r="D1359">
        <f>IF(VLOOKUP(C1359,Capacity_PUBBDG!B:M,PUBBDG_MaxCapacity!B1359-2016+2,FALSE)&lt;5.1^-5,0,VLOOKUP(C1359,Capacity_PUBBDG!B:M,PUBBDG_MaxCapacity!B1359-2016+2,FALSE)*(1+Summary!$C$10))</f>
        <v>3.0371832537447552</v>
      </c>
    </row>
    <row r="1360" spans="1:4" x14ac:dyDescent="0.25">
      <c r="A1360" t="s">
        <v>2</v>
      </c>
      <c r="B1360">
        <f t="shared" si="34"/>
        <v>2022</v>
      </c>
      <c r="C1360" t="str">
        <f t="shared" si="35"/>
        <v>PUBBDGPSIOldLIFLC___STDELC_16</v>
      </c>
      <c r="D1360">
        <f>IF(VLOOKUP(C1360,Capacity_PUBBDG!B:M,PUBBDG_MaxCapacity!B1360-2016+2,FALSE)&lt;5.1^-5,0,VLOOKUP(C1360,Capacity_PUBBDG!B:M,PUBBDG_MaxCapacity!B1360-2016+2,FALSE)*(1+Summary!$C$10))</f>
        <v>47.260311429713894</v>
      </c>
    </row>
    <row r="1361" spans="1:4" x14ac:dyDescent="0.25">
      <c r="A1361" t="s">
        <v>2</v>
      </c>
      <c r="B1361">
        <f t="shared" si="34"/>
        <v>2022</v>
      </c>
      <c r="C1361" t="str">
        <f t="shared" si="35"/>
        <v>PUBBDGPSIOldLIFLU___STDELC_16</v>
      </c>
      <c r="D1361">
        <f>IF(VLOOKUP(C1361,Capacity_PUBBDG!B:M,PUBBDG_MaxCapacity!B1361-2016+2,FALSE)&lt;5.1^-5,0,VLOOKUP(C1361,Capacity_PUBBDG!B:M,PUBBDG_MaxCapacity!B1361-2016+2,FALSE)*(1+Summary!$C$10))</f>
        <v>173.98125882820523</v>
      </c>
    </row>
    <row r="1362" spans="1:4" x14ac:dyDescent="0.25">
      <c r="A1362" t="s">
        <v>2</v>
      </c>
      <c r="B1362">
        <f t="shared" si="34"/>
        <v>2022</v>
      </c>
      <c r="C1362" t="str">
        <f t="shared" si="35"/>
        <v>PUBBDGPSIOldLIHAL___STDELC_16</v>
      </c>
      <c r="D1362">
        <f>IF(VLOOKUP(C1362,Capacity_PUBBDG!B:M,PUBBDG_MaxCapacity!B1362-2016+2,FALSE)&lt;5.1^-5,0,VLOOKUP(C1362,Capacity_PUBBDG!B:M,PUBBDG_MaxCapacity!B1362-2016+2,FALSE)*(1+Summary!$C$10))</f>
        <v>100.84788062059056</v>
      </c>
    </row>
    <row r="1363" spans="1:4" x14ac:dyDescent="0.25">
      <c r="A1363" t="s">
        <v>2</v>
      </c>
      <c r="B1363">
        <f t="shared" ref="B1363:B1426" si="36">B1155+1</f>
        <v>2022</v>
      </c>
      <c r="C1363" t="str">
        <f t="shared" ref="C1363:C1426" si="37">C1155</f>
        <v>PUBBDGPSIOldLIINC___STDELC_16</v>
      </c>
      <c r="D1363">
        <f>IF(VLOOKUP(C1363,Capacity_PUBBDG!B:M,PUBBDG_MaxCapacity!B1363-2016+2,FALSE)&lt;5.1^-5,0,VLOOKUP(C1363,Capacity_PUBBDG!B:M,PUBBDG_MaxCapacity!B1363-2016+2,FALSE)*(1+Summary!$C$10))</f>
        <v>323.89653289794819</v>
      </c>
    </row>
    <row r="1364" spans="1:4" x14ac:dyDescent="0.25">
      <c r="A1364" t="s">
        <v>2</v>
      </c>
      <c r="B1364">
        <f t="shared" si="36"/>
        <v>2022</v>
      </c>
      <c r="C1364" t="str">
        <f t="shared" si="37"/>
        <v>PUBBDGPSIOldLILED___STDELC_16</v>
      </c>
      <c r="D1364">
        <f>IF(VLOOKUP(C1364,Capacity_PUBBDG!B:M,PUBBDG_MaxCapacity!B1364-2016+2,FALSE)&lt;5.1^-5,0,VLOOKUP(C1364,Capacity_PUBBDG!B:M,PUBBDG_MaxCapacity!B1364-2016+2,FALSE)*(1+Summary!$C$10))</f>
        <v>1.9843440862077819</v>
      </c>
    </row>
    <row r="1365" spans="1:4" x14ac:dyDescent="0.25">
      <c r="A1365" t="s">
        <v>2</v>
      </c>
      <c r="B1365">
        <f t="shared" si="36"/>
        <v>2022</v>
      </c>
      <c r="C1365" t="str">
        <f t="shared" si="37"/>
        <v>PUBBDGPSIOldSC______STDELC_16</v>
      </c>
      <c r="D1365">
        <f>IF(VLOOKUP(C1365,Capacity_PUBBDG!B:M,PUBBDG_MaxCapacity!B1365-2016+2,FALSE)&lt;5.1^-5,0,VLOOKUP(C1365,Capacity_PUBBDG!B:M,PUBBDG_MaxCapacity!B1365-2016+2,FALSE)*(1+Summary!$C$10))</f>
        <v>29.660826859690935</v>
      </c>
    </row>
    <row r="1366" spans="1:4" x14ac:dyDescent="0.25">
      <c r="A1366" t="s">
        <v>2</v>
      </c>
      <c r="B1366">
        <f t="shared" si="36"/>
        <v>2022</v>
      </c>
      <c r="C1366" t="str">
        <f t="shared" si="37"/>
        <v>PUBBDGPSIOldSHFUR___STDELC_16</v>
      </c>
      <c r="D1366">
        <f>IF(VLOOKUP(C1366,Capacity_PUBBDG!B:M,PUBBDG_MaxCapacity!B1366-2016+2,FALSE)&lt;5.1^-5,0,VLOOKUP(C1366,Capacity_PUBBDG!B:M,PUBBDG_MaxCapacity!B1366-2016+2,FALSE)*(1+Summary!$C$10))</f>
        <v>2.4453955478823843</v>
      </c>
    </row>
    <row r="1367" spans="1:4" x14ac:dyDescent="0.25">
      <c r="A1367" t="s">
        <v>2</v>
      </c>
      <c r="B1367">
        <f t="shared" si="36"/>
        <v>2022</v>
      </c>
      <c r="C1367" t="str">
        <f t="shared" si="37"/>
        <v>PUBBDGPSIOldSHHEP___STDELC_16</v>
      </c>
      <c r="D1367">
        <f>IF(VLOOKUP(C1367,Capacity_PUBBDG!B:M,PUBBDG_MaxCapacity!B1367-2016+2,FALSE)&lt;5.1^-5,0,VLOOKUP(C1367,Capacity_PUBBDG!B:M,PUBBDG_MaxCapacity!B1367-2016+2,FALSE)*(1+Summary!$C$10))</f>
        <v>4.576086716538555E-4</v>
      </c>
    </row>
    <row r="1368" spans="1:4" x14ac:dyDescent="0.25">
      <c r="A1368" t="s">
        <v>2</v>
      </c>
      <c r="B1368">
        <f t="shared" si="36"/>
        <v>2022</v>
      </c>
      <c r="C1368" t="str">
        <f t="shared" si="37"/>
        <v>PUBBDGPSIOldSHPLT___STDELC_16</v>
      </c>
      <c r="D1368">
        <f>IF(VLOOKUP(C1368,Capacity_PUBBDG!B:M,PUBBDG_MaxCapacity!B1368-2016+2,FALSE)&lt;5.1^-5,0,VLOOKUP(C1368,Capacity_PUBBDG!B:M,PUBBDG_MaxCapacity!B1368-2016+2,FALSE)*(1+Summary!$C$10))</f>
        <v>2.6985933997268301</v>
      </c>
    </row>
    <row r="1369" spans="1:4" x14ac:dyDescent="0.25">
      <c r="A1369" t="s">
        <v>2</v>
      </c>
      <c r="B1369">
        <f t="shared" si="36"/>
        <v>2022</v>
      </c>
      <c r="C1369" t="str">
        <f t="shared" si="37"/>
        <v>PUBBDGPSIOldWH______STDELC_16</v>
      </c>
      <c r="D1369">
        <f>IF(VLOOKUP(C1369,Capacity_PUBBDG!B:M,PUBBDG_MaxCapacity!B1369-2016+2,FALSE)&lt;5.1^-5,0,VLOOKUP(C1369,Capacity_PUBBDG!B:M,PUBBDG_MaxCapacity!B1369-2016+2,FALSE)*(1+Summary!$C$10))</f>
        <v>1.142856832666006</v>
      </c>
    </row>
    <row r="1370" spans="1:4" x14ac:dyDescent="0.25">
      <c r="A1370" t="s">
        <v>2</v>
      </c>
      <c r="B1370">
        <f t="shared" si="36"/>
        <v>2022</v>
      </c>
      <c r="C1370" t="str">
        <f t="shared" si="37"/>
        <v>PUBBDGSBDNewAE______STDELC_16</v>
      </c>
      <c r="D1370">
        <f>IF(VLOOKUP(C1370,Capacity_PUBBDG!B:M,PUBBDG_MaxCapacity!B1370-2016+2,FALSE)&lt;5.1^-5,0,VLOOKUP(C1370,Capacity_PUBBDG!B:M,PUBBDG_MaxCapacity!B1370-2016+2,FALSE)*(1+Summary!$C$10))</f>
        <v>0</v>
      </c>
    </row>
    <row r="1371" spans="1:4" x14ac:dyDescent="0.25">
      <c r="A1371" t="s">
        <v>2</v>
      </c>
      <c r="B1371">
        <f t="shared" si="36"/>
        <v>2022</v>
      </c>
      <c r="C1371" t="str">
        <f t="shared" si="37"/>
        <v>PUBBDGSBDNewAM______STDELC_16</v>
      </c>
      <c r="D1371">
        <f>IF(VLOOKUP(C1371,Capacity_PUBBDG!B:M,PUBBDG_MaxCapacity!B1371-2016+2,FALSE)&lt;5.1^-5,0,VLOOKUP(C1371,Capacity_PUBBDG!B:M,PUBBDG_MaxCapacity!B1371-2016+2,FALSE)*(1+Summary!$C$10))</f>
        <v>0</v>
      </c>
    </row>
    <row r="1372" spans="1:4" x14ac:dyDescent="0.25">
      <c r="A1372" t="s">
        <v>2</v>
      </c>
      <c r="B1372">
        <f t="shared" si="36"/>
        <v>2022</v>
      </c>
      <c r="C1372" t="str">
        <f t="shared" si="37"/>
        <v>PUBBDGSBDNewLIFLC___STDELC_16</v>
      </c>
      <c r="D1372">
        <f>IF(VLOOKUP(C1372,Capacity_PUBBDG!B:M,PUBBDG_MaxCapacity!B1372-2016+2,FALSE)&lt;5.1^-5,0,VLOOKUP(C1372,Capacity_PUBBDG!B:M,PUBBDG_MaxCapacity!B1372-2016+2,FALSE)*(1+Summary!$C$10))</f>
        <v>0</v>
      </c>
    </row>
    <row r="1373" spans="1:4" x14ac:dyDescent="0.25">
      <c r="A1373" t="s">
        <v>2</v>
      </c>
      <c r="B1373">
        <f t="shared" si="36"/>
        <v>2022</v>
      </c>
      <c r="C1373" t="str">
        <f t="shared" si="37"/>
        <v>PUBBDGSBDNewLIFLU___STDELC_16</v>
      </c>
      <c r="D1373">
        <f>IF(VLOOKUP(C1373,Capacity_PUBBDG!B:M,PUBBDG_MaxCapacity!B1373-2016+2,FALSE)&lt;5.1^-5,0,VLOOKUP(C1373,Capacity_PUBBDG!B:M,PUBBDG_MaxCapacity!B1373-2016+2,FALSE)*(1+Summary!$C$10))</f>
        <v>0</v>
      </c>
    </row>
    <row r="1374" spans="1:4" x14ac:dyDescent="0.25">
      <c r="A1374" t="s">
        <v>2</v>
      </c>
      <c r="B1374">
        <f t="shared" si="36"/>
        <v>2022</v>
      </c>
      <c r="C1374" t="str">
        <f t="shared" si="37"/>
        <v>PUBBDGSBDNewLIHAL___STDELC_16</v>
      </c>
      <c r="D1374">
        <f>IF(VLOOKUP(C1374,Capacity_PUBBDG!B:M,PUBBDG_MaxCapacity!B1374-2016+2,FALSE)&lt;5.1^-5,0,VLOOKUP(C1374,Capacity_PUBBDG!B:M,PUBBDG_MaxCapacity!B1374-2016+2,FALSE)*(1+Summary!$C$10))</f>
        <v>0</v>
      </c>
    </row>
    <row r="1375" spans="1:4" x14ac:dyDescent="0.25">
      <c r="A1375" t="s">
        <v>2</v>
      </c>
      <c r="B1375">
        <f t="shared" si="36"/>
        <v>2022</v>
      </c>
      <c r="C1375" t="str">
        <f t="shared" si="37"/>
        <v>PUBBDGSBDNewLIINC___STDELC_16</v>
      </c>
      <c r="D1375">
        <f>IF(VLOOKUP(C1375,Capacity_PUBBDG!B:M,PUBBDG_MaxCapacity!B1375-2016+2,FALSE)&lt;5.1^-5,0,VLOOKUP(C1375,Capacity_PUBBDG!B:M,PUBBDG_MaxCapacity!B1375-2016+2,FALSE)*(1+Summary!$C$10))</f>
        <v>0</v>
      </c>
    </row>
    <row r="1376" spans="1:4" x14ac:dyDescent="0.25">
      <c r="A1376" t="s">
        <v>2</v>
      </c>
      <c r="B1376">
        <f t="shared" si="36"/>
        <v>2022</v>
      </c>
      <c r="C1376" t="str">
        <f t="shared" si="37"/>
        <v>PUBBDGSBDNewLILED___STDELC_16</v>
      </c>
      <c r="D1376">
        <f>IF(VLOOKUP(C1376,Capacity_PUBBDG!B:M,PUBBDG_MaxCapacity!B1376-2016+2,FALSE)&lt;5.1^-5,0,VLOOKUP(C1376,Capacity_PUBBDG!B:M,PUBBDG_MaxCapacity!B1376-2016+2,FALSE)*(1+Summary!$C$10))</f>
        <v>0</v>
      </c>
    </row>
    <row r="1377" spans="1:4" x14ac:dyDescent="0.25">
      <c r="A1377" t="s">
        <v>2</v>
      </c>
      <c r="B1377">
        <f t="shared" si="36"/>
        <v>2022</v>
      </c>
      <c r="C1377" t="str">
        <f t="shared" si="37"/>
        <v>PUBBDGSBDNewSC______STDELC_16</v>
      </c>
      <c r="D1377">
        <f>IF(VLOOKUP(C1377,Capacity_PUBBDG!B:M,PUBBDG_MaxCapacity!B1377-2016+2,FALSE)&lt;5.1^-5,0,VLOOKUP(C1377,Capacity_PUBBDG!B:M,PUBBDG_MaxCapacity!B1377-2016+2,FALSE)*(1+Summary!$C$10))</f>
        <v>0</v>
      </c>
    </row>
    <row r="1378" spans="1:4" x14ac:dyDescent="0.25">
      <c r="A1378" t="s">
        <v>2</v>
      </c>
      <c r="B1378">
        <f t="shared" si="36"/>
        <v>2022</v>
      </c>
      <c r="C1378" t="str">
        <f t="shared" si="37"/>
        <v>PUBBDGSBDNewSHFUR___STDELC_16</v>
      </c>
      <c r="D1378">
        <f>IF(VLOOKUP(C1378,Capacity_PUBBDG!B:M,PUBBDG_MaxCapacity!B1378-2016+2,FALSE)&lt;5.1^-5,0,VLOOKUP(C1378,Capacity_PUBBDG!B:M,PUBBDG_MaxCapacity!B1378-2016+2,FALSE)*(1+Summary!$C$10))</f>
        <v>0</v>
      </c>
    </row>
    <row r="1379" spans="1:4" x14ac:dyDescent="0.25">
      <c r="A1379" t="s">
        <v>2</v>
      </c>
      <c r="B1379">
        <f t="shared" si="36"/>
        <v>2022</v>
      </c>
      <c r="C1379" t="str">
        <f t="shared" si="37"/>
        <v>PUBBDGSBDNewSHHEP___STDELC_16</v>
      </c>
      <c r="D1379">
        <f>IF(VLOOKUP(C1379,Capacity_PUBBDG!B:M,PUBBDG_MaxCapacity!B1379-2016+2,FALSE)&lt;5.1^-5,0,VLOOKUP(C1379,Capacity_PUBBDG!B:M,PUBBDG_MaxCapacity!B1379-2016+2,FALSE)*(1+Summary!$C$10))</f>
        <v>0</v>
      </c>
    </row>
    <row r="1380" spans="1:4" x14ac:dyDescent="0.25">
      <c r="A1380" t="s">
        <v>2</v>
      </c>
      <c r="B1380">
        <f t="shared" si="36"/>
        <v>2022</v>
      </c>
      <c r="C1380" t="str">
        <f t="shared" si="37"/>
        <v>PUBBDGSBDNewSHPLT___STDELC_16</v>
      </c>
      <c r="D1380">
        <f>IF(VLOOKUP(C1380,Capacity_PUBBDG!B:M,PUBBDG_MaxCapacity!B1380-2016+2,FALSE)&lt;5.1^-5,0,VLOOKUP(C1380,Capacity_PUBBDG!B:M,PUBBDG_MaxCapacity!B1380-2016+2,FALSE)*(1+Summary!$C$10))</f>
        <v>0</v>
      </c>
    </row>
    <row r="1381" spans="1:4" x14ac:dyDescent="0.25">
      <c r="A1381" t="s">
        <v>2</v>
      </c>
      <c r="B1381">
        <f t="shared" si="36"/>
        <v>2022</v>
      </c>
      <c r="C1381" t="str">
        <f t="shared" si="37"/>
        <v>PUBBDGSBDNewWH______STDELC_16</v>
      </c>
      <c r="D1381">
        <f>IF(VLOOKUP(C1381,Capacity_PUBBDG!B:M,PUBBDG_MaxCapacity!B1381-2016+2,FALSE)&lt;5.1^-5,0,VLOOKUP(C1381,Capacity_PUBBDG!B:M,PUBBDG_MaxCapacity!B1381-2016+2,FALSE)*(1+Summary!$C$10))</f>
        <v>0</v>
      </c>
    </row>
    <row r="1382" spans="1:4" x14ac:dyDescent="0.25">
      <c r="A1382" t="s">
        <v>2</v>
      </c>
      <c r="B1382">
        <f t="shared" si="36"/>
        <v>2022</v>
      </c>
      <c r="C1382" t="str">
        <f t="shared" si="37"/>
        <v>PUBBDGSBDOldAE______STDELC_16</v>
      </c>
      <c r="D1382">
        <f>IF(VLOOKUP(C1382,Capacity_PUBBDG!B:M,PUBBDG_MaxCapacity!B1382-2016+2,FALSE)&lt;5.1^-5,0,VLOOKUP(C1382,Capacity_PUBBDG!B:M,PUBBDG_MaxCapacity!B1382-2016+2,FALSE)*(1+Summary!$C$10))</f>
        <v>6.565747503888991</v>
      </c>
    </row>
    <row r="1383" spans="1:4" x14ac:dyDescent="0.25">
      <c r="A1383" t="s">
        <v>2</v>
      </c>
      <c r="B1383">
        <f t="shared" si="36"/>
        <v>2022</v>
      </c>
      <c r="C1383" t="str">
        <f t="shared" si="37"/>
        <v>PUBBDGSBDOldAM______STDELC_16</v>
      </c>
      <c r="D1383">
        <f>IF(VLOOKUP(C1383,Capacity_PUBBDG!B:M,PUBBDG_MaxCapacity!B1383-2016+2,FALSE)&lt;5.1^-5,0,VLOOKUP(C1383,Capacity_PUBBDG!B:M,PUBBDG_MaxCapacity!B1383-2016+2,FALSE)*(1+Summary!$C$10))</f>
        <v>2.2953213069117355</v>
      </c>
    </row>
    <row r="1384" spans="1:4" x14ac:dyDescent="0.25">
      <c r="A1384" t="s">
        <v>2</v>
      </c>
      <c r="B1384">
        <f t="shared" si="36"/>
        <v>2022</v>
      </c>
      <c r="C1384" t="str">
        <f t="shared" si="37"/>
        <v>PUBBDGSBDOldLIFLC___STDELC_16</v>
      </c>
      <c r="D1384">
        <f>IF(VLOOKUP(C1384,Capacity_PUBBDG!B:M,PUBBDG_MaxCapacity!B1384-2016+2,FALSE)&lt;5.1^-5,0,VLOOKUP(C1384,Capacity_PUBBDG!B:M,PUBBDG_MaxCapacity!B1384-2016+2,FALSE)*(1+Summary!$C$10))</f>
        <v>34.749424935506013</v>
      </c>
    </row>
    <row r="1385" spans="1:4" x14ac:dyDescent="0.25">
      <c r="A1385" t="s">
        <v>2</v>
      </c>
      <c r="B1385">
        <f t="shared" si="36"/>
        <v>2022</v>
      </c>
      <c r="C1385" t="str">
        <f t="shared" si="37"/>
        <v>PUBBDGSBDOldLIFLU___STDELC_16</v>
      </c>
      <c r="D1385">
        <f>IF(VLOOKUP(C1385,Capacity_PUBBDG!B:M,PUBBDG_MaxCapacity!B1385-2016+2,FALSE)&lt;5.1^-5,0,VLOOKUP(C1385,Capacity_PUBBDG!B:M,PUBBDG_MaxCapacity!B1385-2016+2,FALSE)*(1+Summary!$C$10))</f>
        <v>131.49440468783246</v>
      </c>
    </row>
    <row r="1386" spans="1:4" x14ac:dyDescent="0.25">
      <c r="A1386" t="s">
        <v>2</v>
      </c>
      <c r="B1386">
        <f t="shared" si="36"/>
        <v>2022</v>
      </c>
      <c r="C1386" t="str">
        <f t="shared" si="37"/>
        <v>PUBBDGSBDOldLIHAL___STDELC_16</v>
      </c>
      <c r="D1386">
        <f>IF(VLOOKUP(C1386,Capacity_PUBBDG!B:M,PUBBDG_MaxCapacity!B1386-2016+2,FALSE)&lt;5.1^-5,0,VLOOKUP(C1386,Capacity_PUBBDG!B:M,PUBBDG_MaxCapacity!B1386-2016+2,FALSE)*(1+Summary!$C$10))</f>
        <v>74.581655809620543</v>
      </c>
    </row>
    <row r="1387" spans="1:4" x14ac:dyDescent="0.25">
      <c r="A1387" t="s">
        <v>2</v>
      </c>
      <c r="B1387">
        <f t="shared" si="36"/>
        <v>2022</v>
      </c>
      <c r="C1387" t="str">
        <f t="shared" si="37"/>
        <v>PUBBDGSBDOldLIINC___STDELC_16</v>
      </c>
      <c r="D1387">
        <f>IF(VLOOKUP(C1387,Capacity_PUBBDG!B:M,PUBBDG_MaxCapacity!B1387-2016+2,FALSE)&lt;5.1^-5,0,VLOOKUP(C1387,Capacity_PUBBDG!B:M,PUBBDG_MaxCapacity!B1387-2016+2,FALSE)*(1+Summary!$C$10))</f>
        <v>239.53498957635776</v>
      </c>
    </row>
    <row r="1388" spans="1:4" x14ac:dyDescent="0.25">
      <c r="A1388" t="s">
        <v>2</v>
      </c>
      <c r="B1388">
        <f t="shared" si="36"/>
        <v>2022</v>
      </c>
      <c r="C1388" t="str">
        <f t="shared" si="37"/>
        <v>PUBBDGSBDOldLILED___STDELC_16</v>
      </c>
      <c r="D1388">
        <f>IF(VLOOKUP(C1388,Capacity_PUBBDG!B:M,PUBBDG_MaxCapacity!B1388-2016+2,FALSE)&lt;5.1^-5,0,VLOOKUP(C1388,Capacity_PUBBDG!B:M,PUBBDG_MaxCapacity!B1388-2016+2,FALSE)*(1+Summary!$C$10))</f>
        <v>1.6797833386963987</v>
      </c>
    </row>
    <row r="1389" spans="1:4" x14ac:dyDescent="0.25">
      <c r="A1389" t="s">
        <v>2</v>
      </c>
      <c r="B1389">
        <f t="shared" si="36"/>
        <v>2022</v>
      </c>
      <c r="C1389" t="str">
        <f t="shared" si="37"/>
        <v>PUBBDGSBDOldSC______STDELC_16</v>
      </c>
      <c r="D1389">
        <f>IF(VLOOKUP(C1389,Capacity_PUBBDG!B:M,PUBBDG_MaxCapacity!B1389-2016+2,FALSE)&lt;5.1^-5,0,VLOOKUP(C1389,Capacity_PUBBDG!B:M,PUBBDG_MaxCapacity!B1389-2016+2,FALSE)*(1+Summary!$C$10))</f>
        <v>23.699937459905243</v>
      </c>
    </row>
    <row r="1390" spans="1:4" x14ac:dyDescent="0.25">
      <c r="A1390" t="s">
        <v>2</v>
      </c>
      <c r="B1390">
        <f t="shared" si="36"/>
        <v>2022</v>
      </c>
      <c r="C1390" t="str">
        <f t="shared" si="37"/>
        <v>PUBBDGSBDOldSHFUR___STDELC_16</v>
      </c>
      <c r="D1390">
        <f>IF(VLOOKUP(C1390,Capacity_PUBBDG!B:M,PUBBDG_MaxCapacity!B1390-2016+2,FALSE)&lt;5.1^-5,0,VLOOKUP(C1390,Capacity_PUBBDG!B:M,PUBBDG_MaxCapacity!B1390-2016+2,FALSE)*(1+Summary!$C$10))</f>
        <v>1.9609457235514216</v>
      </c>
    </row>
    <row r="1391" spans="1:4" x14ac:dyDescent="0.25">
      <c r="A1391" t="s">
        <v>2</v>
      </c>
      <c r="B1391">
        <f t="shared" si="36"/>
        <v>2022</v>
      </c>
      <c r="C1391" t="str">
        <f t="shared" si="37"/>
        <v>PUBBDGSBDOldSHHEP___STDELC_16</v>
      </c>
      <c r="D1391">
        <f>IF(VLOOKUP(C1391,Capacity_PUBBDG!B:M,PUBBDG_MaxCapacity!B1391-2016+2,FALSE)&lt;5.1^-5,0,VLOOKUP(C1391,Capacity_PUBBDG!B:M,PUBBDG_MaxCapacity!B1391-2016+2,FALSE)*(1+Summary!$C$10))</f>
        <v>4.517720669213462E-4</v>
      </c>
    </row>
    <row r="1392" spans="1:4" x14ac:dyDescent="0.25">
      <c r="A1392" t="s">
        <v>2</v>
      </c>
      <c r="B1392">
        <f t="shared" si="36"/>
        <v>2022</v>
      </c>
      <c r="C1392" t="str">
        <f t="shared" si="37"/>
        <v>PUBBDGSBDOldSHPLT___STDELC_16</v>
      </c>
      <c r="D1392">
        <f>IF(VLOOKUP(C1392,Capacity_PUBBDG!B:M,PUBBDG_MaxCapacity!B1392-2016+2,FALSE)&lt;5.1^-5,0,VLOOKUP(C1392,Capacity_PUBBDG!B:M,PUBBDG_MaxCapacity!B1392-2016+2,FALSE)*(1+Summary!$C$10))</f>
        <v>2.2793693065700893</v>
      </c>
    </row>
    <row r="1393" spans="1:4" x14ac:dyDescent="0.25">
      <c r="A1393" t="s">
        <v>2</v>
      </c>
      <c r="B1393">
        <f t="shared" si="36"/>
        <v>2022</v>
      </c>
      <c r="C1393" t="str">
        <f t="shared" si="37"/>
        <v>PUBBDGSBDOldWH______STDELC_16</v>
      </c>
      <c r="D1393">
        <f>IF(VLOOKUP(C1393,Capacity_PUBBDG!B:M,PUBBDG_MaxCapacity!B1393-2016+2,FALSE)&lt;5.1^-5,0,VLOOKUP(C1393,Capacity_PUBBDG!B:M,PUBBDG_MaxCapacity!B1393-2016+2,FALSE)*(1+Summary!$C$10))</f>
        <v>0.48816138316237689</v>
      </c>
    </row>
    <row r="1394" spans="1:4" x14ac:dyDescent="0.25">
      <c r="A1394" t="s">
        <v>2</v>
      </c>
      <c r="B1394">
        <f t="shared" si="36"/>
        <v>2022</v>
      </c>
      <c r="C1394" t="str">
        <f t="shared" si="37"/>
        <v>PUBBDGHSPNewSHFUR___STDHFO_16</v>
      </c>
      <c r="D1394">
        <f>IF(VLOOKUP(C1394,Capacity_PUBBDG!B:M,PUBBDG_MaxCapacity!B1394-2016+2,FALSE)&lt;5.1^-5,0,VLOOKUP(C1394,Capacity_PUBBDG!B:M,PUBBDG_MaxCapacity!B1394-2016+2,FALSE)*(1+Summary!$C$10))</f>
        <v>0</v>
      </c>
    </row>
    <row r="1395" spans="1:4" x14ac:dyDescent="0.25">
      <c r="A1395" t="s">
        <v>2</v>
      </c>
      <c r="B1395">
        <f t="shared" si="36"/>
        <v>2022</v>
      </c>
      <c r="C1395" t="str">
        <f t="shared" si="37"/>
        <v>PUBBDGHSPNewWH______STDHFO_16</v>
      </c>
      <c r="D1395">
        <f>IF(VLOOKUP(C1395,Capacity_PUBBDG!B:M,PUBBDG_MaxCapacity!B1395-2016+2,FALSE)&lt;5.1^-5,0,VLOOKUP(C1395,Capacity_PUBBDG!B:M,PUBBDG_MaxCapacity!B1395-2016+2,FALSE)*(1+Summary!$C$10))</f>
        <v>0</v>
      </c>
    </row>
    <row r="1396" spans="1:4" x14ac:dyDescent="0.25">
      <c r="A1396" t="s">
        <v>2</v>
      </c>
      <c r="B1396">
        <f t="shared" si="36"/>
        <v>2022</v>
      </c>
      <c r="C1396" t="str">
        <f t="shared" si="37"/>
        <v>PUBBDGHSPOldSHFUR___STDHFO_16</v>
      </c>
      <c r="D1396">
        <f>IF(VLOOKUP(C1396,Capacity_PUBBDG!B:M,PUBBDG_MaxCapacity!B1396-2016+2,FALSE)&lt;5.1^-5,0,VLOOKUP(C1396,Capacity_PUBBDG!B:M,PUBBDG_MaxCapacity!B1396-2016+2,FALSE)*(1+Summary!$C$10))</f>
        <v>4.5757503802304012E-4</v>
      </c>
    </row>
    <row r="1397" spans="1:4" x14ac:dyDescent="0.25">
      <c r="A1397" t="s">
        <v>2</v>
      </c>
      <c r="B1397">
        <f t="shared" si="36"/>
        <v>2022</v>
      </c>
      <c r="C1397" t="str">
        <f t="shared" si="37"/>
        <v>PUBBDGHSPOldWH______STDHFO_16</v>
      </c>
      <c r="D1397">
        <f>IF(VLOOKUP(C1397,Capacity_PUBBDG!B:M,PUBBDG_MaxCapacity!B1397-2016+2,FALSE)&lt;5.1^-5,0,VLOOKUP(C1397,Capacity_PUBBDG!B:M,PUBBDG_MaxCapacity!B1397-2016+2,FALSE)*(1+Summary!$C$10))</f>
        <v>0.9068627559716177</v>
      </c>
    </row>
    <row r="1398" spans="1:4" x14ac:dyDescent="0.25">
      <c r="A1398" t="s">
        <v>2</v>
      </c>
      <c r="B1398">
        <f t="shared" si="36"/>
        <v>2022</v>
      </c>
      <c r="C1398" t="str">
        <f t="shared" si="37"/>
        <v>PUBBDGMUNNewSHFUR___STDHFO_16</v>
      </c>
      <c r="D1398">
        <f>IF(VLOOKUP(C1398,Capacity_PUBBDG!B:M,PUBBDG_MaxCapacity!B1398-2016+2,FALSE)&lt;5.1^-5,0,VLOOKUP(C1398,Capacity_PUBBDG!B:M,PUBBDG_MaxCapacity!B1398-2016+2,FALSE)*(1+Summary!$C$10))</f>
        <v>0</v>
      </c>
    </row>
    <row r="1399" spans="1:4" x14ac:dyDescent="0.25">
      <c r="A1399" t="s">
        <v>2</v>
      </c>
      <c r="B1399">
        <f t="shared" si="36"/>
        <v>2022</v>
      </c>
      <c r="C1399" t="str">
        <f t="shared" si="37"/>
        <v>PUBBDGMUNNewWH______STDHFO_16</v>
      </c>
      <c r="D1399">
        <f>IF(VLOOKUP(C1399,Capacity_PUBBDG!B:M,PUBBDG_MaxCapacity!B1399-2016+2,FALSE)&lt;5.1^-5,0,VLOOKUP(C1399,Capacity_PUBBDG!B:M,PUBBDG_MaxCapacity!B1399-2016+2,FALSE)*(1+Summary!$C$10))</f>
        <v>0</v>
      </c>
    </row>
    <row r="1400" spans="1:4" x14ac:dyDescent="0.25">
      <c r="A1400" t="s">
        <v>2</v>
      </c>
      <c r="B1400">
        <f t="shared" si="36"/>
        <v>2022</v>
      </c>
      <c r="C1400" t="str">
        <f t="shared" si="37"/>
        <v>PUBBDGMUNOldSHFUR___STDHFO_16</v>
      </c>
      <c r="D1400">
        <f>IF(VLOOKUP(C1400,Capacity_PUBBDG!B:M,PUBBDG_MaxCapacity!B1400-2016+2,FALSE)&lt;5.1^-5,0,VLOOKUP(C1400,Capacity_PUBBDG!B:M,PUBBDG_MaxCapacity!B1400-2016+2,FALSE)*(1+Summary!$C$10))</f>
        <v>4.5119391549798316E-4</v>
      </c>
    </row>
    <row r="1401" spans="1:4" x14ac:dyDescent="0.25">
      <c r="A1401" t="s">
        <v>2</v>
      </c>
      <c r="B1401">
        <f t="shared" si="36"/>
        <v>2022</v>
      </c>
      <c r="C1401" t="str">
        <f t="shared" si="37"/>
        <v>PUBBDGMUNOldWH______STDHFO_16</v>
      </c>
      <c r="D1401">
        <f>IF(VLOOKUP(C1401,Capacity_PUBBDG!B:M,PUBBDG_MaxCapacity!B1401-2016+2,FALSE)&lt;5.1^-5,0,VLOOKUP(C1401,Capacity_PUBBDG!B:M,PUBBDG_MaxCapacity!B1401-2016+2,FALSE)*(1+Summary!$C$10))</f>
        <v>0.1206338310618484</v>
      </c>
    </row>
    <row r="1402" spans="1:4" x14ac:dyDescent="0.25">
      <c r="A1402" t="s">
        <v>2</v>
      </c>
      <c r="B1402">
        <f t="shared" si="36"/>
        <v>2022</v>
      </c>
      <c r="C1402" t="str">
        <f t="shared" si="37"/>
        <v>PUBBDGPSINewSHFUR___STDHFO_16</v>
      </c>
      <c r="D1402">
        <f>IF(VLOOKUP(C1402,Capacity_PUBBDG!B:M,PUBBDG_MaxCapacity!B1402-2016+2,FALSE)&lt;5.1^-5,0,VLOOKUP(C1402,Capacity_PUBBDG!B:M,PUBBDG_MaxCapacity!B1402-2016+2,FALSE)*(1+Summary!$C$10))</f>
        <v>0</v>
      </c>
    </row>
    <row r="1403" spans="1:4" x14ac:dyDescent="0.25">
      <c r="A1403" t="s">
        <v>2</v>
      </c>
      <c r="B1403">
        <f t="shared" si="36"/>
        <v>2022</v>
      </c>
      <c r="C1403" t="str">
        <f t="shared" si="37"/>
        <v>PUBBDGPSINewWH______STDHFO_16</v>
      </c>
      <c r="D1403">
        <f>IF(VLOOKUP(C1403,Capacity_PUBBDG!B:M,PUBBDG_MaxCapacity!B1403-2016+2,FALSE)&lt;5.1^-5,0,VLOOKUP(C1403,Capacity_PUBBDG!B:M,PUBBDG_MaxCapacity!B1403-2016+2,FALSE)*(1+Summary!$C$10))</f>
        <v>0</v>
      </c>
    </row>
    <row r="1404" spans="1:4" x14ac:dyDescent="0.25">
      <c r="A1404" t="s">
        <v>2</v>
      </c>
      <c r="B1404">
        <f t="shared" si="36"/>
        <v>2022</v>
      </c>
      <c r="C1404" t="str">
        <f t="shared" si="37"/>
        <v>PUBBDGPSIOldSHFUR___STDHFO_16</v>
      </c>
      <c r="D1404">
        <f>IF(VLOOKUP(C1404,Capacity_PUBBDG!B:M,PUBBDG_MaxCapacity!B1404-2016+2,FALSE)&lt;5.1^-5,0,VLOOKUP(C1404,Capacity_PUBBDG!B:M,PUBBDG_MaxCapacity!B1404-2016+2,FALSE)*(1+Summary!$C$10))</f>
        <v>4.5774897816296031E-4</v>
      </c>
    </row>
    <row r="1405" spans="1:4" x14ac:dyDescent="0.25">
      <c r="A1405" t="s">
        <v>2</v>
      </c>
      <c r="B1405">
        <f t="shared" si="36"/>
        <v>2022</v>
      </c>
      <c r="C1405" t="str">
        <f t="shared" si="37"/>
        <v>PUBBDGPSIOldWH______STDHFO_16</v>
      </c>
      <c r="D1405">
        <f>IF(VLOOKUP(C1405,Capacity_PUBBDG!B:M,PUBBDG_MaxCapacity!B1405-2016+2,FALSE)&lt;5.1^-5,0,VLOOKUP(C1405,Capacity_PUBBDG!B:M,PUBBDG_MaxCapacity!B1405-2016+2,FALSE)*(1+Summary!$C$10))</f>
        <v>1.2649356048050107</v>
      </c>
    </row>
    <row r="1406" spans="1:4" x14ac:dyDescent="0.25">
      <c r="A1406" t="s">
        <v>2</v>
      </c>
      <c r="B1406">
        <f t="shared" si="36"/>
        <v>2022</v>
      </c>
      <c r="C1406" t="str">
        <f t="shared" si="37"/>
        <v>PUBBDGSBDNewSHFUR___STDHFO_16</v>
      </c>
      <c r="D1406">
        <f>IF(VLOOKUP(C1406,Capacity_PUBBDG!B:M,PUBBDG_MaxCapacity!B1406-2016+2,FALSE)&lt;5.1^-5,0,VLOOKUP(C1406,Capacity_PUBBDG!B:M,PUBBDG_MaxCapacity!B1406-2016+2,FALSE)*(1+Summary!$C$10))</f>
        <v>0</v>
      </c>
    </row>
    <row r="1407" spans="1:4" x14ac:dyDescent="0.25">
      <c r="A1407" t="s">
        <v>2</v>
      </c>
      <c r="B1407">
        <f t="shared" si="36"/>
        <v>2022</v>
      </c>
      <c r="C1407" t="str">
        <f t="shared" si="37"/>
        <v>PUBBDGSBDNewWH______STDHFO_16</v>
      </c>
      <c r="D1407">
        <f>IF(VLOOKUP(C1407,Capacity_PUBBDG!B:M,PUBBDG_MaxCapacity!B1407-2016+2,FALSE)&lt;5.1^-5,0,VLOOKUP(C1407,Capacity_PUBBDG!B:M,PUBBDG_MaxCapacity!B1407-2016+2,FALSE)*(1+Summary!$C$10))</f>
        <v>0</v>
      </c>
    </row>
    <row r="1408" spans="1:4" x14ac:dyDescent="0.25">
      <c r="A1408" t="s">
        <v>2</v>
      </c>
      <c r="B1408">
        <f t="shared" si="36"/>
        <v>2022</v>
      </c>
      <c r="C1408" t="str">
        <f t="shared" si="37"/>
        <v>PUBBDGSBDOldSHFUR___STDHFO_16</v>
      </c>
      <c r="D1408">
        <f>IF(VLOOKUP(C1408,Capacity_PUBBDG!B:M,PUBBDG_MaxCapacity!B1408-2016+2,FALSE)&lt;5.1^-5,0,VLOOKUP(C1408,Capacity_PUBBDG!B:M,PUBBDG_MaxCapacity!B1408-2016+2,FALSE)*(1+Summary!$C$10))</f>
        <v>4.5190209435042158E-4</v>
      </c>
    </row>
    <row r="1409" spans="1:4" x14ac:dyDescent="0.25">
      <c r="A1409" t="s">
        <v>2</v>
      </c>
      <c r="B1409">
        <f t="shared" si="36"/>
        <v>2022</v>
      </c>
      <c r="C1409" t="str">
        <f t="shared" si="37"/>
        <v>PUBBDGSBDOldWH______STDHFO_16</v>
      </c>
      <c r="D1409">
        <f>IF(VLOOKUP(C1409,Capacity_PUBBDG!B:M,PUBBDG_MaxCapacity!B1409-2016+2,FALSE)&lt;5.1^-5,0,VLOOKUP(C1409,Capacity_PUBBDG!B:M,PUBBDG_MaxCapacity!B1409-2016+2,FALSE)*(1+Summary!$C$10))</f>
        <v>0.35451957758325015</v>
      </c>
    </row>
    <row r="1410" spans="1:4" x14ac:dyDescent="0.25">
      <c r="A1410" t="s">
        <v>2</v>
      </c>
      <c r="B1410">
        <f t="shared" si="36"/>
        <v>2022</v>
      </c>
      <c r="C1410" t="str">
        <f t="shared" si="37"/>
        <v>PUBBDGHSPNewSHFUR___STDKER_16</v>
      </c>
      <c r="D1410">
        <f>IF(VLOOKUP(C1410,Capacity_PUBBDG!B:M,PUBBDG_MaxCapacity!B1410-2016+2,FALSE)&lt;5.1^-5,0,VLOOKUP(C1410,Capacity_PUBBDG!B:M,PUBBDG_MaxCapacity!B1410-2016+2,FALSE)*(1+Summary!$C$10))</f>
        <v>0</v>
      </c>
    </row>
    <row r="1411" spans="1:4" x14ac:dyDescent="0.25">
      <c r="A1411" t="s">
        <v>2</v>
      </c>
      <c r="B1411">
        <f t="shared" si="36"/>
        <v>2022</v>
      </c>
      <c r="C1411" t="str">
        <f t="shared" si="37"/>
        <v>PUBBDGHSPNewWH______STDKER_16</v>
      </c>
      <c r="D1411">
        <f>IF(VLOOKUP(C1411,Capacity_PUBBDG!B:M,PUBBDG_MaxCapacity!B1411-2016+2,FALSE)&lt;5.1^-5,0,VLOOKUP(C1411,Capacity_PUBBDG!B:M,PUBBDG_MaxCapacity!B1411-2016+2,FALSE)*(1+Summary!$C$10))</f>
        <v>0</v>
      </c>
    </row>
    <row r="1412" spans="1:4" x14ac:dyDescent="0.25">
      <c r="A1412" t="s">
        <v>2</v>
      </c>
      <c r="B1412">
        <f t="shared" si="36"/>
        <v>2022</v>
      </c>
      <c r="C1412" t="str">
        <f t="shared" si="37"/>
        <v>PUBBDGHSPOldSHFUR___STDKER_16</v>
      </c>
      <c r="D1412">
        <f>IF(VLOOKUP(C1412,Capacity_PUBBDG!B:M,PUBBDG_MaxCapacity!B1412-2016+2,FALSE)&lt;5.1^-5,0,VLOOKUP(C1412,Capacity_PUBBDG!B:M,PUBBDG_MaxCapacity!B1412-2016+2,FALSE)*(1+Summary!$C$10))</f>
        <v>4.5757804297885375E-4</v>
      </c>
    </row>
    <row r="1413" spans="1:4" x14ac:dyDescent="0.25">
      <c r="A1413" t="s">
        <v>2</v>
      </c>
      <c r="B1413">
        <f t="shared" si="36"/>
        <v>2022</v>
      </c>
      <c r="C1413" t="str">
        <f t="shared" si="37"/>
        <v>PUBBDGHSPOldWH______STDKER_16</v>
      </c>
      <c r="D1413">
        <f>IF(VLOOKUP(C1413,Capacity_PUBBDG!B:M,PUBBDG_MaxCapacity!B1413-2016+2,FALSE)&lt;5.1^-5,0,VLOOKUP(C1413,Capacity_PUBBDG!B:M,PUBBDG_MaxCapacity!B1413-2016+2,FALSE)*(1+Summary!$C$10))</f>
        <v>0.90724923585025918</v>
      </c>
    </row>
    <row r="1414" spans="1:4" x14ac:dyDescent="0.25">
      <c r="A1414" t="s">
        <v>2</v>
      </c>
      <c r="B1414">
        <f t="shared" si="36"/>
        <v>2022</v>
      </c>
      <c r="C1414" t="str">
        <f t="shared" si="37"/>
        <v>PUBBDGMUNNewSHFUR___STDKER_16</v>
      </c>
      <c r="D1414">
        <f>IF(VLOOKUP(C1414,Capacity_PUBBDG!B:M,PUBBDG_MaxCapacity!B1414-2016+2,FALSE)&lt;5.1^-5,0,VLOOKUP(C1414,Capacity_PUBBDG!B:M,PUBBDG_MaxCapacity!B1414-2016+2,FALSE)*(1+Summary!$C$10))</f>
        <v>0</v>
      </c>
    </row>
    <row r="1415" spans="1:4" x14ac:dyDescent="0.25">
      <c r="A1415" t="s">
        <v>2</v>
      </c>
      <c r="B1415">
        <f t="shared" si="36"/>
        <v>2022</v>
      </c>
      <c r="C1415" t="str">
        <f t="shared" si="37"/>
        <v>PUBBDGMUNNewWH______STDKER_16</v>
      </c>
      <c r="D1415">
        <f>IF(VLOOKUP(C1415,Capacity_PUBBDG!B:M,PUBBDG_MaxCapacity!B1415-2016+2,FALSE)&lt;5.1^-5,0,VLOOKUP(C1415,Capacity_PUBBDG!B:M,PUBBDG_MaxCapacity!B1415-2016+2,FALSE)*(1+Summary!$C$10))</f>
        <v>0</v>
      </c>
    </row>
    <row r="1416" spans="1:4" x14ac:dyDescent="0.25">
      <c r="A1416" t="s">
        <v>2</v>
      </c>
      <c r="B1416">
        <f t="shared" si="36"/>
        <v>2022</v>
      </c>
      <c r="C1416" t="str">
        <f t="shared" si="37"/>
        <v>PUBBDGMUNOldSHFUR___STDKER_16</v>
      </c>
      <c r="D1416">
        <f>IF(VLOOKUP(C1416,Capacity_PUBBDG!B:M,PUBBDG_MaxCapacity!B1416-2016+2,FALSE)&lt;5.1^-5,0,VLOOKUP(C1416,Capacity_PUBBDG!B:M,PUBBDG_MaxCapacity!B1416-2016+2,FALSE)*(1+Summary!$C$10))</f>
        <v>4.5119684745826329E-4</v>
      </c>
    </row>
    <row r="1417" spans="1:4" x14ac:dyDescent="0.25">
      <c r="A1417" t="s">
        <v>2</v>
      </c>
      <c r="B1417">
        <f t="shared" si="36"/>
        <v>2022</v>
      </c>
      <c r="C1417" t="str">
        <f t="shared" si="37"/>
        <v>PUBBDGMUNOldWH______STDKER_16</v>
      </c>
      <c r="D1417">
        <f>IF(VLOOKUP(C1417,Capacity_PUBBDG!B:M,PUBBDG_MaxCapacity!B1417-2016+2,FALSE)&lt;5.1^-5,0,VLOOKUP(C1417,Capacity_PUBBDG!B:M,PUBBDG_MaxCapacity!B1417-2016+2,FALSE)*(1+Summary!$C$10))</f>
        <v>0.12063902612335968</v>
      </c>
    </row>
    <row r="1418" spans="1:4" x14ac:dyDescent="0.25">
      <c r="A1418" t="s">
        <v>2</v>
      </c>
      <c r="B1418">
        <f t="shared" si="36"/>
        <v>2022</v>
      </c>
      <c r="C1418" t="str">
        <f t="shared" si="37"/>
        <v>PUBBDGPSINewSHFUR___STDKER_16</v>
      </c>
      <c r="D1418">
        <f>IF(VLOOKUP(C1418,Capacity_PUBBDG!B:M,PUBBDG_MaxCapacity!B1418-2016+2,FALSE)&lt;5.1^-5,0,VLOOKUP(C1418,Capacity_PUBBDG!B:M,PUBBDG_MaxCapacity!B1418-2016+2,FALSE)*(1+Summary!$C$10))</f>
        <v>0</v>
      </c>
    </row>
    <row r="1419" spans="1:4" x14ac:dyDescent="0.25">
      <c r="A1419" t="s">
        <v>2</v>
      </c>
      <c r="B1419">
        <f t="shared" si="36"/>
        <v>2022</v>
      </c>
      <c r="C1419" t="str">
        <f t="shared" si="37"/>
        <v>PUBBDGPSINewWH______STDKER_16</v>
      </c>
      <c r="D1419">
        <f>IF(VLOOKUP(C1419,Capacity_PUBBDG!B:M,PUBBDG_MaxCapacity!B1419-2016+2,FALSE)&lt;5.1^-5,0,VLOOKUP(C1419,Capacity_PUBBDG!B:M,PUBBDG_MaxCapacity!B1419-2016+2,FALSE)*(1+Summary!$C$10))</f>
        <v>0</v>
      </c>
    </row>
    <row r="1420" spans="1:4" x14ac:dyDescent="0.25">
      <c r="A1420" t="s">
        <v>2</v>
      </c>
      <c r="B1420">
        <f t="shared" si="36"/>
        <v>2022</v>
      </c>
      <c r="C1420" t="str">
        <f t="shared" si="37"/>
        <v>PUBBDGPSIOldSHFUR___STDKER_16</v>
      </c>
      <c r="D1420">
        <f>IF(VLOOKUP(C1420,Capacity_PUBBDG!B:M,PUBBDG_MaxCapacity!B1420-2016+2,FALSE)&lt;5.1^-5,0,VLOOKUP(C1420,Capacity_PUBBDG!B:M,PUBBDG_MaxCapacity!B1420-2016+2,FALSE)*(1+Summary!$C$10))</f>
        <v>4.5775198914192256E-4</v>
      </c>
    </row>
    <row r="1421" spans="1:4" x14ac:dyDescent="0.25">
      <c r="A1421" t="s">
        <v>2</v>
      </c>
      <c r="B1421">
        <f t="shared" si="36"/>
        <v>2022</v>
      </c>
      <c r="C1421" t="str">
        <f t="shared" si="37"/>
        <v>PUBBDGPSIOldWH______STDKER_16</v>
      </c>
      <c r="D1421">
        <f>IF(VLOOKUP(C1421,Capacity_PUBBDG!B:M,PUBBDG_MaxCapacity!B1421-2016+2,FALSE)&lt;5.1^-5,0,VLOOKUP(C1421,Capacity_PUBBDG!B:M,PUBBDG_MaxCapacity!B1421-2016+2,FALSE)*(1+Summary!$C$10))</f>
        <v>1.2656320960126848</v>
      </c>
    </row>
    <row r="1422" spans="1:4" x14ac:dyDescent="0.25">
      <c r="A1422" t="s">
        <v>2</v>
      </c>
      <c r="B1422">
        <f t="shared" si="36"/>
        <v>2022</v>
      </c>
      <c r="C1422" t="str">
        <f t="shared" si="37"/>
        <v>PUBBDGSBDNewSHFUR___STDKER_16</v>
      </c>
      <c r="D1422">
        <f>IF(VLOOKUP(C1422,Capacity_PUBBDG!B:M,PUBBDG_MaxCapacity!B1422-2016+2,FALSE)&lt;5.1^-5,0,VLOOKUP(C1422,Capacity_PUBBDG!B:M,PUBBDG_MaxCapacity!B1422-2016+2,FALSE)*(1+Summary!$C$10))</f>
        <v>0</v>
      </c>
    </row>
    <row r="1423" spans="1:4" x14ac:dyDescent="0.25">
      <c r="A1423" t="s">
        <v>2</v>
      </c>
      <c r="B1423">
        <f t="shared" si="36"/>
        <v>2022</v>
      </c>
      <c r="C1423" t="str">
        <f t="shared" si="37"/>
        <v>PUBBDGSBDNewWH______STDKER_16</v>
      </c>
      <c r="D1423">
        <f>IF(VLOOKUP(C1423,Capacity_PUBBDG!B:M,PUBBDG_MaxCapacity!B1423-2016+2,FALSE)&lt;5.1^-5,0,VLOOKUP(C1423,Capacity_PUBBDG!B:M,PUBBDG_MaxCapacity!B1423-2016+2,FALSE)*(1+Summary!$C$10))</f>
        <v>0</v>
      </c>
    </row>
    <row r="1424" spans="1:4" x14ac:dyDescent="0.25">
      <c r="A1424" t="s">
        <v>2</v>
      </c>
      <c r="B1424">
        <f t="shared" si="36"/>
        <v>2022</v>
      </c>
      <c r="C1424" t="str">
        <f t="shared" si="37"/>
        <v>PUBBDGSBDOldSHFUR___STDKER_16</v>
      </c>
      <c r="D1424">
        <f>IF(VLOOKUP(C1424,Capacity_PUBBDG!B:M,PUBBDG_MaxCapacity!B1424-2016+2,FALSE)&lt;5.1^-5,0,VLOOKUP(C1424,Capacity_PUBBDG!B:M,PUBBDG_MaxCapacity!B1424-2016+2,FALSE)*(1+Summary!$C$10))</f>
        <v>4.5190503391688531E-4</v>
      </c>
    </row>
    <row r="1425" spans="1:4" x14ac:dyDescent="0.25">
      <c r="A1425" t="s">
        <v>2</v>
      </c>
      <c r="B1425">
        <f t="shared" si="36"/>
        <v>2022</v>
      </c>
      <c r="C1425" t="str">
        <f t="shared" si="37"/>
        <v>PUBBDGSBDOldWH______STDKER_16</v>
      </c>
      <c r="D1425">
        <f>IF(VLOOKUP(C1425,Capacity_PUBBDG!B:M,PUBBDG_MaxCapacity!B1425-2016+2,FALSE)&lt;5.1^-5,0,VLOOKUP(C1425,Capacity_PUBBDG!B:M,PUBBDG_MaxCapacity!B1425-2016+2,FALSE)*(1+Summary!$C$10))</f>
        <v>0.35458316460520534</v>
      </c>
    </row>
    <row r="1426" spans="1:4" x14ac:dyDescent="0.25">
      <c r="A1426" t="s">
        <v>2</v>
      </c>
      <c r="B1426">
        <f t="shared" si="36"/>
        <v>2022</v>
      </c>
      <c r="C1426" t="str">
        <f t="shared" si="37"/>
        <v>PUBBDGHSPNewSHFUR___STDLFO_16</v>
      </c>
      <c r="D1426">
        <f>IF(VLOOKUP(C1426,Capacity_PUBBDG!B:M,PUBBDG_MaxCapacity!B1426-2016+2,FALSE)&lt;5.1^-5,0,VLOOKUP(C1426,Capacity_PUBBDG!B:M,PUBBDG_MaxCapacity!B1426-2016+2,FALSE)*(1+Summary!$C$10))</f>
        <v>0</v>
      </c>
    </row>
    <row r="1427" spans="1:4" x14ac:dyDescent="0.25">
      <c r="A1427" t="s">
        <v>2</v>
      </c>
      <c r="B1427">
        <f t="shared" ref="B1427:B1457" si="38">B1219+1</f>
        <v>2022</v>
      </c>
      <c r="C1427" t="str">
        <f t="shared" ref="C1427:C1457" si="39">C1219</f>
        <v>PUBBDGHSPNewWH______STDLFO_16</v>
      </c>
      <c r="D1427">
        <f>IF(VLOOKUP(C1427,Capacity_PUBBDG!B:M,PUBBDG_MaxCapacity!B1427-2016+2,FALSE)&lt;5.1^-5,0,VLOOKUP(C1427,Capacity_PUBBDG!B:M,PUBBDG_MaxCapacity!B1427-2016+2,FALSE)*(1+Summary!$C$10))</f>
        <v>0</v>
      </c>
    </row>
    <row r="1428" spans="1:4" x14ac:dyDescent="0.25">
      <c r="A1428" t="s">
        <v>2</v>
      </c>
      <c r="B1428">
        <f t="shared" si="38"/>
        <v>2022</v>
      </c>
      <c r="C1428" t="str">
        <f t="shared" si="39"/>
        <v>PUBBDGHSPOldSHFUR___STDLFO_16</v>
      </c>
      <c r="D1428">
        <f>IF(VLOOKUP(C1428,Capacity_PUBBDG!B:M,PUBBDG_MaxCapacity!B1428-2016+2,FALSE)&lt;5.1^-5,0,VLOOKUP(C1428,Capacity_PUBBDG!B:M,PUBBDG_MaxCapacity!B1428-2016+2,FALSE)*(1+Summary!$C$10))</f>
        <v>4.4121759000033434</v>
      </c>
    </row>
    <row r="1429" spans="1:4" x14ac:dyDescent="0.25">
      <c r="A1429" t="s">
        <v>2</v>
      </c>
      <c r="B1429">
        <f t="shared" si="38"/>
        <v>2022</v>
      </c>
      <c r="C1429" t="str">
        <f t="shared" si="39"/>
        <v>PUBBDGHSPOldWH______STDLFO_16</v>
      </c>
      <c r="D1429">
        <f>IF(VLOOKUP(C1429,Capacity_PUBBDG!B:M,PUBBDG_MaxCapacity!B1429-2016+2,FALSE)&lt;5.1^-5,0,VLOOKUP(C1429,Capacity_PUBBDG!B:M,PUBBDG_MaxCapacity!B1429-2016+2,FALSE)*(1+Summary!$C$10))</f>
        <v>1.6146216098524435</v>
      </c>
    </row>
    <row r="1430" spans="1:4" x14ac:dyDescent="0.25">
      <c r="A1430" t="s">
        <v>2</v>
      </c>
      <c r="B1430">
        <f t="shared" si="38"/>
        <v>2022</v>
      </c>
      <c r="C1430" t="str">
        <f t="shared" si="39"/>
        <v>PUBBDGMUNNewSHFUR___STDLFO_16</v>
      </c>
      <c r="D1430">
        <f>IF(VLOOKUP(C1430,Capacity_PUBBDG!B:M,PUBBDG_MaxCapacity!B1430-2016+2,FALSE)&lt;5.1^-5,0,VLOOKUP(C1430,Capacity_PUBBDG!B:M,PUBBDG_MaxCapacity!B1430-2016+2,FALSE)*(1+Summary!$C$10))</f>
        <v>0</v>
      </c>
    </row>
    <row r="1431" spans="1:4" x14ac:dyDescent="0.25">
      <c r="A1431" t="s">
        <v>2</v>
      </c>
      <c r="B1431">
        <f t="shared" si="38"/>
        <v>2022</v>
      </c>
      <c r="C1431" t="str">
        <f t="shared" si="39"/>
        <v>PUBBDGMUNNewWH______STDLFO_16</v>
      </c>
      <c r="D1431">
        <f>IF(VLOOKUP(C1431,Capacity_PUBBDG!B:M,PUBBDG_MaxCapacity!B1431-2016+2,FALSE)&lt;5.1^-5,0,VLOOKUP(C1431,Capacity_PUBBDG!B:M,PUBBDG_MaxCapacity!B1431-2016+2,FALSE)*(1+Summary!$C$10))</f>
        <v>0</v>
      </c>
    </row>
    <row r="1432" spans="1:4" x14ac:dyDescent="0.25">
      <c r="A1432" t="s">
        <v>2</v>
      </c>
      <c r="B1432">
        <f t="shared" si="38"/>
        <v>2022</v>
      </c>
      <c r="C1432" t="str">
        <f t="shared" si="39"/>
        <v>PUBBDGMUNOldSHFUR___STDLFO_16</v>
      </c>
      <c r="D1432">
        <f>IF(VLOOKUP(C1432,Capacity_PUBBDG!B:M,PUBBDG_MaxCapacity!B1432-2016+2,FALSE)&lt;5.1^-5,0,VLOOKUP(C1432,Capacity_PUBBDG!B:M,PUBBDG_MaxCapacity!B1432-2016+2,FALSE)*(1+Summary!$C$10))</f>
        <v>4.5105972528080066E-4</v>
      </c>
    </row>
    <row r="1433" spans="1:4" x14ac:dyDescent="0.25">
      <c r="A1433" t="s">
        <v>2</v>
      </c>
      <c r="B1433">
        <f t="shared" si="38"/>
        <v>2022</v>
      </c>
      <c r="C1433" t="str">
        <f t="shared" si="39"/>
        <v>PUBBDGMUNOldWH______STDLFO_16</v>
      </c>
      <c r="D1433">
        <f>IF(VLOOKUP(C1433,Capacity_PUBBDG!B:M,PUBBDG_MaxCapacity!B1433-2016+2,FALSE)&lt;5.1^-5,0,VLOOKUP(C1433,Capacity_PUBBDG!B:M,PUBBDG_MaxCapacity!B1433-2016+2,FALSE)*(1+Summary!$C$10))</f>
        <v>0.12027374432015066</v>
      </c>
    </row>
    <row r="1434" spans="1:4" x14ac:dyDescent="0.25">
      <c r="A1434" t="s">
        <v>2</v>
      </c>
      <c r="B1434">
        <f t="shared" si="38"/>
        <v>2022</v>
      </c>
      <c r="C1434" t="str">
        <f t="shared" si="39"/>
        <v>PUBBDGPSINewSHFUR___STDLFO_16</v>
      </c>
      <c r="D1434">
        <f>IF(VLOOKUP(C1434,Capacity_PUBBDG!B:M,PUBBDG_MaxCapacity!B1434-2016+2,FALSE)&lt;5.1^-5,0,VLOOKUP(C1434,Capacity_PUBBDG!B:M,PUBBDG_MaxCapacity!B1434-2016+2,FALSE)*(1+Summary!$C$10))</f>
        <v>0</v>
      </c>
    </row>
    <row r="1435" spans="1:4" x14ac:dyDescent="0.25">
      <c r="A1435" t="s">
        <v>2</v>
      </c>
      <c r="B1435">
        <f t="shared" si="38"/>
        <v>2022</v>
      </c>
      <c r="C1435" t="str">
        <f t="shared" si="39"/>
        <v>PUBBDGPSINewWH______STDLFO_16</v>
      </c>
      <c r="D1435">
        <f>IF(VLOOKUP(C1435,Capacity_PUBBDG!B:M,PUBBDG_MaxCapacity!B1435-2016+2,FALSE)&lt;5.1^-5,0,VLOOKUP(C1435,Capacity_PUBBDG!B:M,PUBBDG_MaxCapacity!B1435-2016+2,FALSE)*(1+Summary!$C$10))</f>
        <v>0</v>
      </c>
    </row>
    <row r="1436" spans="1:4" x14ac:dyDescent="0.25">
      <c r="A1436" t="s">
        <v>2</v>
      </c>
      <c r="B1436">
        <f t="shared" si="38"/>
        <v>2022</v>
      </c>
      <c r="C1436" t="str">
        <f t="shared" si="39"/>
        <v>PUBBDGPSIOldSHFUR___STDLFO_16</v>
      </c>
      <c r="D1436">
        <f>IF(VLOOKUP(C1436,Capacity_PUBBDG!B:M,PUBBDG_MaxCapacity!B1436-2016+2,FALSE)&lt;5.1^-5,0,VLOOKUP(C1436,Capacity_PUBBDG!B:M,PUBBDG_MaxCapacity!B1436-2016+2,FALSE)*(1+Summary!$C$10))</f>
        <v>1.9562842714391619</v>
      </c>
    </row>
    <row r="1437" spans="1:4" x14ac:dyDescent="0.25">
      <c r="A1437" t="s">
        <v>2</v>
      </c>
      <c r="B1437">
        <f t="shared" si="38"/>
        <v>2022</v>
      </c>
      <c r="C1437" t="str">
        <f t="shared" si="39"/>
        <v>PUBBDGPSIOldWH______STDLFO_16</v>
      </c>
      <c r="D1437">
        <f>IF(VLOOKUP(C1437,Capacity_PUBBDG!B:M,PUBBDG_MaxCapacity!B1437-2016+2,FALSE)&lt;5.1^-5,0,VLOOKUP(C1437,Capacity_PUBBDG!B:M,PUBBDG_MaxCapacity!B1437-2016+2,FALSE)*(1+Summary!$C$10))</f>
        <v>1.5813887522551258</v>
      </c>
    </row>
    <row r="1438" spans="1:4" x14ac:dyDescent="0.25">
      <c r="A1438" t="s">
        <v>2</v>
      </c>
      <c r="B1438">
        <f t="shared" si="38"/>
        <v>2022</v>
      </c>
      <c r="C1438" t="str">
        <f t="shared" si="39"/>
        <v>PUBBDGSBDNewSHFUR___STDLFO_16</v>
      </c>
      <c r="D1438">
        <f>IF(VLOOKUP(C1438,Capacity_PUBBDG!B:M,PUBBDG_MaxCapacity!B1438-2016+2,FALSE)&lt;5.1^-5,0,VLOOKUP(C1438,Capacity_PUBBDG!B:M,PUBBDG_MaxCapacity!B1438-2016+2,FALSE)*(1+Summary!$C$10))</f>
        <v>0</v>
      </c>
    </row>
    <row r="1439" spans="1:4" x14ac:dyDescent="0.25">
      <c r="A1439" t="s">
        <v>2</v>
      </c>
      <c r="B1439">
        <f t="shared" si="38"/>
        <v>2022</v>
      </c>
      <c r="C1439" t="str">
        <f t="shared" si="39"/>
        <v>PUBBDGSBDNewWH______STDLFO_16</v>
      </c>
      <c r="D1439">
        <f>IF(VLOOKUP(C1439,Capacity_PUBBDG!B:M,PUBBDG_MaxCapacity!B1439-2016+2,FALSE)&lt;5.1^-5,0,VLOOKUP(C1439,Capacity_PUBBDG!B:M,PUBBDG_MaxCapacity!B1439-2016+2,FALSE)*(1+Summary!$C$10))</f>
        <v>0</v>
      </c>
    </row>
    <row r="1440" spans="1:4" x14ac:dyDescent="0.25">
      <c r="A1440" t="s">
        <v>2</v>
      </c>
      <c r="B1440">
        <f t="shared" si="38"/>
        <v>2022</v>
      </c>
      <c r="C1440" t="str">
        <f t="shared" si="39"/>
        <v>PUBBDGSBDOldSHFUR___STDLFO_16</v>
      </c>
      <c r="D1440">
        <f>IF(VLOOKUP(C1440,Capacity_PUBBDG!B:M,PUBBDG_MaxCapacity!B1440-2016+2,FALSE)&lt;5.1^-5,0,VLOOKUP(C1440,Capacity_PUBBDG!B:M,PUBBDG_MaxCapacity!B1440-2016+2,FALSE)*(1+Summary!$C$10))</f>
        <v>4.5177013533829737E-4</v>
      </c>
    </row>
    <row r="1441" spans="1:4" x14ac:dyDescent="0.25">
      <c r="A1441" t="s">
        <v>2</v>
      </c>
      <c r="B1441">
        <f t="shared" si="38"/>
        <v>2022</v>
      </c>
      <c r="C1441" t="str">
        <f t="shared" si="39"/>
        <v>PUBBDGSBDOldWH______STDLFO_16</v>
      </c>
      <c r="D1441">
        <f>IF(VLOOKUP(C1441,Capacity_PUBBDG!B:M,PUBBDG_MaxCapacity!B1441-2016+2,FALSE)&lt;5.1^-5,0,VLOOKUP(C1441,Capacity_PUBBDG!B:M,PUBBDG_MaxCapacity!B1441-2016+2,FALSE)*(1+Summary!$C$10))</f>
        <v>0.34734406738582507</v>
      </c>
    </row>
    <row r="1442" spans="1:4" x14ac:dyDescent="0.25">
      <c r="A1442" t="s">
        <v>2</v>
      </c>
      <c r="B1442">
        <f t="shared" si="38"/>
        <v>2022</v>
      </c>
      <c r="C1442" t="str">
        <f t="shared" si="39"/>
        <v>PUBBDGHSPNewAE______STDPRO_16</v>
      </c>
      <c r="D1442">
        <f>IF(VLOOKUP(C1442,Capacity_PUBBDG!B:M,PUBBDG_MaxCapacity!B1442-2016+2,FALSE)&lt;5.1^-5,0,VLOOKUP(C1442,Capacity_PUBBDG!B:M,PUBBDG_MaxCapacity!B1442-2016+2,FALSE)*(1+Summary!$C$10))</f>
        <v>0</v>
      </c>
    </row>
    <row r="1443" spans="1:4" x14ac:dyDescent="0.25">
      <c r="A1443" t="s">
        <v>2</v>
      </c>
      <c r="B1443">
        <f t="shared" si="38"/>
        <v>2022</v>
      </c>
      <c r="C1443" t="str">
        <f t="shared" si="39"/>
        <v>PUBBDGHSPNewSHFUR___STDPRO_16</v>
      </c>
      <c r="D1443">
        <f>IF(VLOOKUP(C1443,Capacity_PUBBDG!B:M,PUBBDG_MaxCapacity!B1443-2016+2,FALSE)&lt;5.1^-5,0,VLOOKUP(C1443,Capacity_PUBBDG!B:M,PUBBDG_MaxCapacity!B1443-2016+2,FALSE)*(1+Summary!$C$10))</f>
        <v>0</v>
      </c>
    </row>
    <row r="1444" spans="1:4" x14ac:dyDescent="0.25">
      <c r="A1444" t="s">
        <v>2</v>
      </c>
      <c r="B1444">
        <f t="shared" si="38"/>
        <v>2022</v>
      </c>
      <c r="C1444" t="str">
        <f t="shared" si="39"/>
        <v>PUBBDGHSPOldAE______STDPRO_16</v>
      </c>
      <c r="D1444">
        <f>IF(VLOOKUP(C1444,Capacity_PUBBDG!B:M,PUBBDG_MaxCapacity!B1444-2016+2,FALSE)&lt;5.1^-5,0,VLOOKUP(C1444,Capacity_PUBBDG!B:M,PUBBDG_MaxCapacity!B1444-2016+2,FALSE)*(1+Summary!$C$10))</f>
        <v>4.6950938667689152E-4</v>
      </c>
    </row>
    <row r="1445" spans="1:4" x14ac:dyDescent="0.25">
      <c r="A1445" t="s">
        <v>2</v>
      </c>
      <c r="B1445">
        <f t="shared" si="38"/>
        <v>2022</v>
      </c>
      <c r="C1445" t="str">
        <f t="shared" si="39"/>
        <v>PUBBDGHSPOldSHFUR___STDPRO_16</v>
      </c>
      <c r="D1445">
        <f>IF(VLOOKUP(C1445,Capacity_PUBBDG!B:M,PUBBDG_MaxCapacity!B1445-2016+2,FALSE)&lt;5.1^-5,0,VLOOKUP(C1445,Capacity_PUBBDG!B:M,PUBBDG_MaxCapacity!B1445-2016+2,FALSE)*(1+Summary!$C$10))</f>
        <v>4.590804892487098E-4</v>
      </c>
    </row>
    <row r="1446" spans="1:4" x14ac:dyDescent="0.25">
      <c r="A1446" t="s">
        <v>2</v>
      </c>
      <c r="B1446">
        <f t="shared" si="38"/>
        <v>2022</v>
      </c>
      <c r="C1446" t="str">
        <f t="shared" si="39"/>
        <v>PUBBDGMUNNewAE______STDPRO_16</v>
      </c>
      <c r="D1446">
        <f>IF(VLOOKUP(C1446,Capacity_PUBBDG!B:M,PUBBDG_MaxCapacity!B1446-2016+2,FALSE)&lt;5.1^-5,0,VLOOKUP(C1446,Capacity_PUBBDG!B:M,PUBBDG_MaxCapacity!B1446-2016+2,FALSE)*(1+Summary!$C$10))</f>
        <v>0</v>
      </c>
    </row>
    <row r="1447" spans="1:4" x14ac:dyDescent="0.25">
      <c r="A1447" t="s">
        <v>2</v>
      </c>
      <c r="B1447">
        <f t="shared" si="38"/>
        <v>2022</v>
      </c>
      <c r="C1447" t="str">
        <f t="shared" si="39"/>
        <v>PUBBDGMUNNewSHFUR___STDPRO_16</v>
      </c>
      <c r="D1447">
        <f>IF(VLOOKUP(C1447,Capacity_PUBBDG!B:M,PUBBDG_MaxCapacity!B1447-2016+2,FALSE)&lt;5.1^-5,0,VLOOKUP(C1447,Capacity_PUBBDG!B:M,PUBBDG_MaxCapacity!B1447-2016+2,FALSE)*(1+Summary!$C$10))</f>
        <v>0</v>
      </c>
    </row>
    <row r="1448" spans="1:4" x14ac:dyDescent="0.25">
      <c r="A1448" t="s">
        <v>2</v>
      </c>
      <c r="B1448">
        <f t="shared" si="38"/>
        <v>2022</v>
      </c>
      <c r="C1448" t="str">
        <f t="shared" si="39"/>
        <v>PUBBDGMUNOldAE______STDPRO_16</v>
      </c>
      <c r="D1448">
        <f>IF(VLOOKUP(C1448,Capacity_PUBBDG!B:M,PUBBDG_MaxCapacity!B1448-2016+2,FALSE)&lt;5.1^-5,0,VLOOKUP(C1448,Capacity_PUBBDG!B:M,PUBBDG_MaxCapacity!B1448-2016+2,FALSE)*(1+Summary!$C$10))</f>
        <v>4.5991939918583173E-4</v>
      </c>
    </row>
    <row r="1449" spans="1:4" x14ac:dyDescent="0.25">
      <c r="A1449" t="s">
        <v>2</v>
      </c>
      <c r="B1449">
        <f t="shared" si="38"/>
        <v>2022</v>
      </c>
      <c r="C1449" t="str">
        <f t="shared" si="39"/>
        <v>PUBBDGMUNOldSHFUR___STDPRO_16</v>
      </c>
      <c r="D1449">
        <f>IF(VLOOKUP(C1449,Capacity_PUBBDG!B:M,PUBBDG_MaxCapacity!B1449-2016+2,FALSE)&lt;5.1^-5,0,VLOOKUP(C1449,Capacity_PUBBDG!B:M,PUBBDG_MaxCapacity!B1449-2016+2,FALSE)*(1+Summary!$C$10))</f>
        <v>4.5260013978043711E-4</v>
      </c>
    </row>
    <row r="1450" spans="1:4" x14ac:dyDescent="0.25">
      <c r="A1450" t="s">
        <v>2</v>
      </c>
      <c r="B1450">
        <f t="shared" si="38"/>
        <v>2022</v>
      </c>
      <c r="C1450" t="str">
        <f t="shared" si="39"/>
        <v>PUBBDGPSINewAE______STDPRO_16</v>
      </c>
      <c r="D1450">
        <f>IF(VLOOKUP(C1450,Capacity_PUBBDG!B:M,PUBBDG_MaxCapacity!B1450-2016+2,FALSE)&lt;5.1^-5,0,VLOOKUP(C1450,Capacity_PUBBDG!B:M,PUBBDG_MaxCapacity!B1450-2016+2,FALSE)*(1+Summary!$C$10))</f>
        <v>0</v>
      </c>
    </row>
    <row r="1451" spans="1:4" x14ac:dyDescent="0.25">
      <c r="A1451" t="s">
        <v>2</v>
      </c>
      <c r="B1451">
        <f t="shared" si="38"/>
        <v>2022</v>
      </c>
      <c r="C1451" t="str">
        <f t="shared" si="39"/>
        <v>PUBBDGPSINewSHFUR___STDPRO_16</v>
      </c>
      <c r="D1451">
        <f>IF(VLOOKUP(C1451,Capacity_PUBBDG!B:M,PUBBDG_MaxCapacity!B1451-2016+2,FALSE)&lt;5.1^-5,0,VLOOKUP(C1451,Capacity_PUBBDG!B:M,PUBBDG_MaxCapacity!B1451-2016+2,FALSE)*(1+Summary!$C$10))</f>
        <v>0</v>
      </c>
    </row>
    <row r="1452" spans="1:4" x14ac:dyDescent="0.25">
      <c r="A1452" t="s">
        <v>2</v>
      </c>
      <c r="B1452">
        <f t="shared" si="38"/>
        <v>2022</v>
      </c>
      <c r="C1452" t="str">
        <f t="shared" si="39"/>
        <v>PUBBDGPSIOldAE______STDPRO_16</v>
      </c>
      <c r="D1452">
        <f>IF(VLOOKUP(C1452,Capacity_PUBBDG!B:M,PUBBDG_MaxCapacity!B1452-2016+2,FALSE)&lt;5.1^-5,0,VLOOKUP(C1452,Capacity_PUBBDG!B:M,PUBBDG_MaxCapacity!B1452-2016+2,FALSE)*(1+Summary!$C$10))</f>
        <v>4.6031725468611922E-4</v>
      </c>
    </row>
    <row r="1453" spans="1:4" x14ac:dyDescent="0.25">
      <c r="A1453" t="s">
        <v>2</v>
      </c>
      <c r="B1453">
        <f t="shared" si="38"/>
        <v>2022</v>
      </c>
      <c r="C1453" t="str">
        <f t="shared" si="39"/>
        <v>PUBBDGPSIOldSHFUR___STDPRO_16</v>
      </c>
      <c r="D1453">
        <f>IF(VLOOKUP(C1453,Capacity_PUBBDG!B:M,PUBBDG_MaxCapacity!B1453-2016+2,FALSE)&lt;5.1^-5,0,VLOOKUP(C1453,Capacity_PUBBDG!B:M,PUBBDG_MaxCapacity!B1453-2016+2,FALSE)*(1+Summary!$C$10))</f>
        <v>4.5925858425330295E-4</v>
      </c>
    </row>
    <row r="1454" spans="1:4" x14ac:dyDescent="0.25">
      <c r="A1454" t="s">
        <v>2</v>
      </c>
      <c r="B1454">
        <f t="shared" si="38"/>
        <v>2022</v>
      </c>
      <c r="C1454" t="str">
        <f t="shared" si="39"/>
        <v>PUBBDGSBDNewAE______STDPRO_16</v>
      </c>
      <c r="D1454">
        <f>IF(VLOOKUP(C1454,Capacity_PUBBDG!B:M,PUBBDG_MaxCapacity!B1454-2016+2,FALSE)&lt;5.1^-5,0,VLOOKUP(C1454,Capacity_PUBBDG!B:M,PUBBDG_MaxCapacity!B1454-2016+2,FALSE)*(1+Summary!$C$10))</f>
        <v>0</v>
      </c>
    </row>
    <row r="1455" spans="1:4" x14ac:dyDescent="0.25">
      <c r="A1455" t="s">
        <v>2</v>
      </c>
      <c r="B1455">
        <f t="shared" si="38"/>
        <v>2022</v>
      </c>
      <c r="C1455" t="str">
        <f t="shared" si="39"/>
        <v>PUBBDGSBDNewSHFUR___STDPRO_16</v>
      </c>
      <c r="D1455">
        <f>IF(VLOOKUP(C1455,Capacity_PUBBDG!B:M,PUBBDG_MaxCapacity!B1455-2016+2,FALSE)&lt;5.1^-5,0,VLOOKUP(C1455,Capacity_PUBBDG!B:M,PUBBDG_MaxCapacity!B1455-2016+2,FALSE)*(1+Summary!$C$10))</f>
        <v>0</v>
      </c>
    </row>
    <row r="1456" spans="1:4" x14ac:dyDescent="0.25">
      <c r="A1456" t="s">
        <v>2</v>
      </c>
      <c r="B1456">
        <f t="shared" si="38"/>
        <v>2022</v>
      </c>
      <c r="C1456" t="str">
        <f t="shared" si="39"/>
        <v>PUBBDGSBDOldAE______STDPRO_16</v>
      </c>
      <c r="D1456">
        <f>IF(VLOOKUP(C1456,Capacity_PUBBDG!B:M,PUBBDG_MaxCapacity!B1456-2016+2,FALSE)&lt;5.1^-5,0,VLOOKUP(C1456,Capacity_PUBBDG!B:M,PUBBDG_MaxCapacity!B1456-2016+2,FALSE)*(1+Summary!$C$10))</f>
        <v>4.7037148325655589E-4</v>
      </c>
    </row>
    <row r="1457" spans="1:4" x14ac:dyDescent="0.25">
      <c r="A1457" t="s">
        <v>2</v>
      </c>
      <c r="B1457">
        <f t="shared" si="38"/>
        <v>2022</v>
      </c>
      <c r="C1457" t="str">
        <f t="shared" si="39"/>
        <v>PUBBDGSBDOldSHFUR___STDPRO_16</v>
      </c>
      <c r="D1457">
        <f>IF(VLOOKUP(C1457,Capacity_PUBBDG!B:M,PUBBDG_MaxCapacity!B1457-2016+2,FALSE)&lt;5.1^-5,0,VLOOKUP(C1457,Capacity_PUBBDG!B:M,PUBBDG_MaxCapacity!B1457-2016+2,FALSE)*(1+Summary!$C$10))</f>
        <v>4.5332521719859947E-4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L1024"/>
  <sheetViews>
    <sheetView workbookViewId="0">
      <selection activeCell="O6" sqref="O6"/>
    </sheetView>
  </sheetViews>
  <sheetFormatPr defaultRowHeight="15" x14ac:dyDescent="0.25"/>
  <cols>
    <col min="1" max="2" width="10.7109375" customWidth="1"/>
  </cols>
  <sheetData>
    <row r="1" spans="1:12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2050</v>
      </c>
    </row>
    <row r="2" spans="1:12" x14ac:dyDescent="0.25">
      <c r="A2" t="s">
        <v>2</v>
      </c>
      <c r="B2" t="s">
        <v>55</v>
      </c>
      <c r="K2">
        <v>6.590797825168913E-3</v>
      </c>
      <c r="L2">
        <v>0.15270789463941889</v>
      </c>
    </row>
    <row r="3" spans="1:12" x14ac:dyDescent="0.25">
      <c r="A3" t="s">
        <v>2</v>
      </c>
      <c r="B3" t="s">
        <v>56</v>
      </c>
      <c r="K3">
        <v>6.5907978251689139E-3</v>
      </c>
      <c r="L3">
        <v>0.15270789463941889</v>
      </c>
    </row>
    <row r="4" spans="1:12" x14ac:dyDescent="0.25">
      <c r="A4" t="s">
        <v>2</v>
      </c>
      <c r="B4" t="s">
        <v>57</v>
      </c>
      <c r="K4">
        <v>6.5907978251689139E-3</v>
      </c>
      <c r="L4">
        <v>0.15270789463941889</v>
      </c>
    </row>
    <row r="5" spans="1:12" x14ac:dyDescent="0.25">
      <c r="A5" t="s">
        <v>2</v>
      </c>
      <c r="B5" t="s">
        <v>58</v>
      </c>
      <c r="K5">
        <v>6.5907978251689139E-3</v>
      </c>
      <c r="L5">
        <v>0.15270789463941889</v>
      </c>
    </row>
    <row r="6" spans="1:12" x14ac:dyDescent="0.25">
      <c r="A6" t="s">
        <v>2</v>
      </c>
      <c r="B6" t="s">
        <v>59</v>
      </c>
      <c r="K6">
        <v>6.5907978251689139E-3</v>
      </c>
      <c r="L6">
        <v>0.15270789463941889</v>
      </c>
    </row>
    <row r="7" spans="1:12" x14ac:dyDescent="0.25">
      <c r="A7" t="s">
        <v>2</v>
      </c>
      <c r="B7" t="s">
        <v>60</v>
      </c>
      <c r="K7">
        <v>6.5907978251689148E-3</v>
      </c>
      <c r="L7">
        <v>0.15270789463941889</v>
      </c>
    </row>
    <row r="8" spans="1:12" x14ac:dyDescent="0.25">
      <c r="A8" t="s">
        <v>2</v>
      </c>
      <c r="B8" t="s">
        <v>61</v>
      </c>
      <c r="C8">
        <v>1.768813291948095</v>
      </c>
      <c r="D8">
        <v>1.7774836663339939</v>
      </c>
      <c r="E8">
        <v>1.7861540407198939</v>
      </c>
      <c r="F8">
        <v>1.7948244151057919</v>
      </c>
      <c r="G8">
        <v>1.8034947840987381</v>
      </c>
      <c r="H8">
        <v>1.812165158484637</v>
      </c>
      <c r="I8">
        <v>1.8187559563098059</v>
      </c>
      <c r="J8">
        <v>1.825346748742023</v>
      </c>
      <c r="K8">
        <v>1.825346748742023</v>
      </c>
      <c r="L8">
        <v>1.825346748742023</v>
      </c>
    </row>
    <row r="9" spans="1:12" x14ac:dyDescent="0.25">
      <c r="A9" t="s">
        <v>2</v>
      </c>
      <c r="B9" t="s">
        <v>62</v>
      </c>
      <c r="C9">
        <v>1.7688132919480959</v>
      </c>
      <c r="D9">
        <v>1.7774836663339939</v>
      </c>
      <c r="E9">
        <v>1.7861540407198939</v>
      </c>
      <c r="F9">
        <v>1.7948244151057919</v>
      </c>
      <c r="G9">
        <v>1.8034947840987381</v>
      </c>
      <c r="H9">
        <v>1.812165158484637</v>
      </c>
      <c r="I9">
        <v>1.8187559563098059</v>
      </c>
      <c r="J9">
        <v>1.825346748742023</v>
      </c>
      <c r="K9">
        <v>1.825346748742023</v>
      </c>
      <c r="L9">
        <v>1.825346748742023</v>
      </c>
    </row>
    <row r="10" spans="1:12" x14ac:dyDescent="0.25">
      <c r="A10" t="s">
        <v>2</v>
      </c>
      <c r="B10" t="s">
        <v>63</v>
      </c>
      <c r="C10">
        <v>1.7688132919480959</v>
      </c>
      <c r="D10">
        <v>1.7774836663339939</v>
      </c>
      <c r="E10">
        <v>1.7861540407198939</v>
      </c>
      <c r="F10">
        <v>1.794824415105793</v>
      </c>
      <c r="G10">
        <v>1.803494784098739</v>
      </c>
      <c r="H10">
        <v>1.8121651584846381</v>
      </c>
      <c r="I10">
        <v>1.818755956309807</v>
      </c>
      <c r="J10">
        <v>1.8253467487420221</v>
      </c>
      <c r="K10">
        <v>1.8253467487420221</v>
      </c>
      <c r="L10">
        <v>1.8253467487420221</v>
      </c>
    </row>
    <row r="11" spans="1:12" x14ac:dyDescent="0.25">
      <c r="A11" t="s">
        <v>2</v>
      </c>
      <c r="B11" t="s">
        <v>64</v>
      </c>
      <c r="C11">
        <v>1.7688132919480959</v>
      </c>
      <c r="D11">
        <v>1.7774836663339939</v>
      </c>
      <c r="E11">
        <v>1.7861540407198939</v>
      </c>
      <c r="F11">
        <v>1.7948244151057919</v>
      </c>
      <c r="G11">
        <v>1.8034947840987381</v>
      </c>
      <c r="H11">
        <v>1.812165158484637</v>
      </c>
      <c r="I11">
        <v>1.8187559563098059</v>
      </c>
      <c r="J11">
        <v>1.8253467487420221</v>
      </c>
      <c r="K11">
        <v>1.8253467487420221</v>
      </c>
      <c r="L11">
        <v>1.8253467487420221</v>
      </c>
    </row>
    <row r="12" spans="1:12" x14ac:dyDescent="0.25">
      <c r="A12" t="s">
        <v>2</v>
      </c>
      <c r="B12" t="s">
        <v>65</v>
      </c>
      <c r="C12">
        <v>1.7688132919480959</v>
      </c>
      <c r="D12">
        <v>1.7774836663339939</v>
      </c>
      <c r="E12">
        <v>1.786154040719893</v>
      </c>
      <c r="F12">
        <v>1.7948244151057919</v>
      </c>
      <c r="G12">
        <v>1.8034947840987381</v>
      </c>
      <c r="H12">
        <v>1.812165158484637</v>
      </c>
      <c r="I12">
        <v>1.8187559563098059</v>
      </c>
      <c r="J12">
        <v>1.8253467487420221</v>
      </c>
      <c r="K12">
        <v>1.8253467487420221</v>
      </c>
      <c r="L12">
        <v>1.8253467487420221</v>
      </c>
    </row>
    <row r="13" spans="1:12" x14ac:dyDescent="0.25">
      <c r="A13" t="s">
        <v>2</v>
      </c>
      <c r="B13" t="s">
        <v>66</v>
      </c>
      <c r="C13">
        <v>1.7688132919480959</v>
      </c>
      <c r="D13">
        <v>1.7774836663339939</v>
      </c>
      <c r="E13">
        <v>1.7861540407198939</v>
      </c>
      <c r="F13">
        <v>1.7948244151057919</v>
      </c>
      <c r="G13">
        <v>1.8034947840987381</v>
      </c>
      <c r="H13">
        <v>1.812165158484637</v>
      </c>
      <c r="I13">
        <v>1.818755956309807</v>
      </c>
      <c r="J13">
        <v>1.825346748742023</v>
      </c>
      <c r="K13">
        <v>1.825346748742023</v>
      </c>
      <c r="L13">
        <v>1.825346748742023</v>
      </c>
    </row>
    <row r="14" spans="1:12" x14ac:dyDescent="0.25">
      <c r="A14" t="s">
        <v>2</v>
      </c>
      <c r="B14" t="s">
        <v>67</v>
      </c>
      <c r="K14">
        <v>2.0464945706588189E-2</v>
      </c>
      <c r="L14">
        <v>0.57373697614357155</v>
      </c>
    </row>
    <row r="15" spans="1:12" x14ac:dyDescent="0.25">
      <c r="A15" t="s">
        <v>2</v>
      </c>
      <c r="B15" t="s">
        <v>68</v>
      </c>
      <c r="K15">
        <v>2.0464945706588189E-2</v>
      </c>
      <c r="L15">
        <v>0.57373697614357155</v>
      </c>
    </row>
    <row r="16" spans="1:12" x14ac:dyDescent="0.25">
      <c r="A16" t="s">
        <v>2</v>
      </c>
      <c r="B16" t="s">
        <v>69</v>
      </c>
      <c r="K16">
        <v>2.0464945706588189E-2</v>
      </c>
      <c r="L16">
        <v>0.57373697614357155</v>
      </c>
    </row>
    <row r="17" spans="1:12" x14ac:dyDescent="0.25">
      <c r="A17" t="s">
        <v>2</v>
      </c>
      <c r="B17" t="s">
        <v>70</v>
      </c>
      <c r="K17">
        <v>2.0464945706588189E-2</v>
      </c>
      <c r="L17">
        <v>0.57373697614357155</v>
      </c>
    </row>
    <row r="18" spans="1:12" x14ac:dyDescent="0.25">
      <c r="A18" t="s">
        <v>2</v>
      </c>
      <c r="B18" t="s">
        <v>71</v>
      </c>
      <c r="K18">
        <v>2.0464945706588189E-2</v>
      </c>
      <c r="L18">
        <v>0.57373697614357144</v>
      </c>
    </row>
    <row r="19" spans="1:12" x14ac:dyDescent="0.25">
      <c r="A19" t="s">
        <v>2</v>
      </c>
      <c r="B19" t="s">
        <v>72</v>
      </c>
      <c r="K19">
        <v>2.0464945706588189E-2</v>
      </c>
      <c r="L19">
        <v>0.57373697614357144</v>
      </c>
    </row>
    <row r="20" spans="1:12" x14ac:dyDescent="0.25">
      <c r="A20" t="s">
        <v>2</v>
      </c>
      <c r="B20" t="s">
        <v>73</v>
      </c>
      <c r="C20">
        <v>2.0190560680440002</v>
      </c>
      <c r="D20">
        <v>2.0479388161175929</v>
      </c>
      <c r="E20">
        <v>2.0768215641911869</v>
      </c>
      <c r="F20">
        <v>2.1057043122647809</v>
      </c>
      <c r="G20">
        <v>2.1345870536476559</v>
      </c>
      <c r="H20">
        <v>2.1634697950305291</v>
      </c>
      <c r="I20">
        <v>2.1839347474278372</v>
      </c>
      <c r="J20">
        <v>2.2043996931344241</v>
      </c>
      <c r="K20">
        <v>2.2043996931344241</v>
      </c>
      <c r="L20">
        <v>2.2043996931344241</v>
      </c>
    </row>
    <row r="21" spans="1:12" x14ac:dyDescent="0.25">
      <c r="A21" t="s">
        <v>2</v>
      </c>
      <c r="B21" t="s">
        <v>74</v>
      </c>
      <c r="C21">
        <v>2.0190560680440002</v>
      </c>
      <c r="D21">
        <v>2.0479388161175942</v>
      </c>
      <c r="E21">
        <v>2.0768215641911878</v>
      </c>
      <c r="F21">
        <v>2.1057043122647818</v>
      </c>
      <c r="G21">
        <v>2.1345870536476572</v>
      </c>
      <c r="H21">
        <v>2.1634697950305291</v>
      </c>
      <c r="I21">
        <v>2.1839347474278372</v>
      </c>
      <c r="J21">
        <v>2.204399693134425</v>
      </c>
      <c r="K21">
        <v>2.204399693134425</v>
      </c>
      <c r="L21">
        <v>2.204399693134425</v>
      </c>
    </row>
    <row r="22" spans="1:12" x14ac:dyDescent="0.25">
      <c r="A22" t="s">
        <v>2</v>
      </c>
      <c r="B22" t="s">
        <v>75</v>
      </c>
      <c r="C22">
        <v>2.0190560680440002</v>
      </c>
      <c r="D22">
        <v>2.0479388161175942</v>
      </c>
      <c r="E22">
        <v>2.0768215641911878</v>
      </c>
      <c r="F22">
        <v>2.1057043122647818</v>
      </c>
      <c r="G22">
        <v>2.1345870536476572</v>
      </c>
      <c r="H22">
        <v>2.1634697950305291</v>
      </c>
      <c r="I22">
        <v>2.1839347474278372</v>
      </c>
      <c r="J22">
        <v>2.204399693134425</v>
      </c>
      <c r="K22">
        <v>2.204399693134425</v>
      </c>
      <c r="L22">
        <v>2.204399693134425</v>
      </c>
    </row>
    <row r="23" spans="1:12" x14ac:dyDescent="0.25">
      <c r="A23" t="s">
        <v>2</v>
      </c>
      <c r="B23" t="s">
        <v>76</v>
      </c>
      <c r="C23">
        <v>2.0190560680440002</v>
      </c>
      <c r="D23">
        <v>2.0479388161175929</v>
      </c>
      <c r="E23">
        <v>2.0768215641911878</v>
      </c>
      <c r="F23">
        <v>2.1057043122647809</v>
      </c>
      <c r="G23">
        <v>2.134587053647655</v>
      </c>
      <c r="H23">
        <v>2.1634697950305291</v>
      </c>
      <c r="I23">
        <v>2.1839347474278372</v>
      </c>
      <c r="J23">
        <v>2.2043996931344241</v>
      </c>
      <c r="K23">
        <v>2.2043996931344241</v>
      </c>
      <c r="L23">
        <v>2.2043996931344241</v>
      </c>
    </row>
    <row r="24" spans="1:12" x14ac:dyDescent="0.25">
      <c r="A24" t="s">
        <v>2</v>
      </c>
      <c r="B24" t="s">
        <v>77</v>
      </c>
      <c r="C24">
        <v>2.0190560680440002</v>
      </c>
      <c r="D24">
        <v>2.0479388161175942</v>
      </c>
      <c r="E24">
        <v>2.0768215641911878</v>
      </c>
      <c r="F24">
        <v>2.1057043122647818</v>
      </c>
      <c r="G24">
        <v>2.1345870536476559</v>
      </c>
      <c r="H24">
        <v>2.1634697950305291</v>
      </c>
      <c r="I24">
        <v>2.1839347474278372</v>
      </c>
      <c r="J24">
        <v>2.204399693134425</v>
      </c>
      <c r="K24">
        <v>2.204399693134425</v>
      </c>
      <c r="L24">
        <v>2.204399693134425</v>
      </c>
    </row>
    <row r="25" spans="1:12" x14ac:dyDescent="0.25">
      <c r="A25" t="s">
        <v>2</v>
      </c>
      <c r="B25" t="s">
        <v>78</v>
      </c>
      <c r="C25">
        <v>2.0190560680440011</v>
      </c>
      <c r="D25">
        <v>2.0479388161175942</v>
      </c>
      <c r="E25">
        <v>2.0768215641911878</v>
      </c>
      <c r="F25">
        <v>2.1057043122647818</v>
      </c>
      <c r="G25">
        <v>2.1345870536476559</v>
      </c>
      <c r="H25">
        <v>2.1634697950305291</v>
      </c>
      <c r="I25">
        <v>2.1839347474278372</v>
      </c>
      <c r="J25">
        <v>2.2043996931344241</v>
      </c>
      <c r="K25">
        <v>2.2043996931344241</v>
      </c>
      <c r="L25">
        <v>2.2043996931344241</v>
      </c>
    </row>
    <row r="26" spans="1:12" x14ac:dyDescent="0.25">
      <c r="A26" t="s">
        <v>2</v>
      </c>
      <c r="B26" t="s">
        <v>79</v>
      </c>
      <c r="K26">
        <v>1.103769710747704E-2</v>
      </c>
      <c r="L26">
        <v>0.24499969193548851</v>
      </c>
    </row>
    <row r="27" spans="1:12" x14ac:dyDescent="0.25">
      <c r="A27" t="s">
        <v>2</v>
      </c>
      <c r="B27" t="s">
        <v>80</v>
      </c>
      <c r="K27">
        <v>1.103769710747704E-2</v>
      </c>
      <c r="L27">
        <v>0.2449996919354884</v>
      </c>
    </row>
    <row r="28" spans="1:12" x14ac:dyDescent="0.25">
      <c r="A28" t="s">
        <v>2</v>
      </c>
      <c r="B28" t="s">
        <v>81</v>
      </c>
      <c r="K28">
        <v>1.103769710747704E-2</v>
      </c>
      <c r="L28">
        <v>0.24499969193548851</v>
      </c>
    </row>
    <row r="29" spans="1:12" x14ac:dyDescent="0.25">
      <c r="A29" t="s">
        <v>2</v>
      </c>
      <c r="B29" t="s">
        <v>82</v>
      </c>
      <c r="K29">
        <v>1.103769710747704E-2</v>
      </c>
      <c r="L29">
        <v>0.24499969193548851</v>
      </c>
    </row>
    <row r="30" spans="1:12" x14ac:dyDescent="0.25">
      <c r="A30" t="s">
        <v>2</v>
      </c>
      <c r="B30" t="s">
        <v>83</v>
      </c>
      <c r="K30">
        <v>1.103769710747704E-2</v>
      </c>
      <c r="L30">
        <v>0.24499969193548851</v>
      </c>
    </row>
    <row r="31" spans="1:12" x14ac:dyDescent="0.25">
      <c r="A31" t="s">
        <v>2</v>
      </c>
      <c r="B31" t="s">
        <v>84</v>
      </c>
      <c r="K31">
        <v>1.103769710747704E-2</v>
      </c>
      <c r="L31">
        <v>0.24499969193548851</v>
      </c>
    </row>
    <row r="32" spans="1:12" x14ac:dyDescent="0.25">
      <c r="A32" t="s">
        <v>2</v>
      </c>
      <c r="B32" t="s">
        <v>85</v>
      </c>
      <c r="C32">
        <v>3.903325339091908</v>
      </c>
      <c r="D32">
        <v>3.911738437184864</v>
      </c>
      <c r="E32">
        <v>3.9201515352778169</v>
      </c>
      <c r="F32">
        <v>3.9285646333707711</v>
      </c>
      <c r="G32">
        <v>3.9369777228511689</v>
      </c>
      <c r="H32">
        <v>3.945390820944124</v>
      </c>
      <c r="I32">
        <v>3.956428518051601</v>
      </c>
      <c r="J32">
        <v>3.9674662237716349</v>
      </c>
      <c r="K32">
        <v>3.9674662237716349</v>
      </c>
      <c r="L32">
        <v>3.9674662237716349</v>
      </c>
    </row>
    <row r="33" spans="1:12" x14ac:dyDescent="0.25">
      <c r="A33" t="s">
        <v>2</v>
      </c>
      <c r="B33" t="s">
        <v>86</v>
      </c>
      <c r="C33">
        <v>3.9033253390919089</v>
      </c>
      <c r="D33">
        <v>3.9117384371848631</v>
      </c>
      <c r="E33">
        <v>3.9201515352778169</v>
      </c>
      <c r="F33">
        <v>3.928564633370772</v>
      </c>
      <c r="G33">
        <v>3.9369777228511689</v>
      </c>
      <c r="H33">
        <v>3.9453908209441249</v>
      </c>
      <c r="I33">
        <v>3.956428518051601</v>
      </c>
      <c r="J33">
        <v>3.967466223771634</v>
      </c>
      <c r="K33">
        <v>3.967466223771634</v>
      </c>
      <c r="L33">
        <v>3.967466223771634</v>
      </c>
    </row>
    <row r="34" spans="1:12" x14ac:dyDescent="0.25">
      <c r="A34" t="s">
        <v>2</v>
      </c>
      <c r="B34" t="s">
        <v>87</v>
      </c>
      <c r="C34">
        <v>3.9033253390919089</v>
      </c>
      <c r="D34">
        <v>3.911738437184864</v>
      </c>
      <c r="E34">
        <v>3.9201515352778178</v>
      </c>
      <c r="F34">
        <v>3.928564633370772</v>
      </c>
      <c r="G34">
        <v>3.9369777228511711</v>
      </c>
      <c r="H34">
        <v>3.9453908209441249</v>
      </c>
      <c r="I34">
        <v>3.956428518051601</v>
      </c>
      <c r="J34">
        <v>3.9674662237716349</v>
      </c>
      <c r="K34">
        <v>3.9674662237716349</v>
      </c>
      <c r="L34">
        <v>3.9674662237716349</v>
      </c>
    </row>
    <row r="35" spans="1:12" x14ac:dyDescent="0.25">
      <c r="A35" t="s">
        <v>2</v>
      </c>
      <c r="B35" t="s">
        <v>88</v>
      </c>
      <c r="C35">
        <v>3.903325339091908</v>
      </c>
      <c r="D35">
        <v>3.9117384371848618</v>
      </c>
      <c r="E35">
        <v>3.9201515352778169</v>
      </c>
      <c r="F35">
        <v>3.928564633370772</v>
      </c>
      <c r="G35">
        <v>3.9369777228511689</v>
      </c>
      <c r="H35">
        <v>3.945390820944124</v>
      </c>
      <c r="I35">
        <v>3.956428518051601</v>
      </c>
      <c r="J35">
        <v>3.967466223771634</v>
      </c>
      <c r="K35">
        <v>3.967466223771634</v>
      </c>
      <c r="L35">
        <v>3.967466223771634</v>
      </c>
    </row>
    <row r="36" spans="1:12" x14ac:dyDescent="0.25">
      <c r="A36" t="s">
        <v>2</v>
      </c>
      <c r="B36" t="s">
        <v>89</v>
      </c>
      <c r="C36">
        <v>3.903325339091908</v>
      </c>
      <c r="D36">
        <v>3.9117384371848618</v>
      </c>
      <c r="E36">
        <v>3.9201515352778169</v>
      </c>
      <c r="F36">
        <v>3.928564633370772</v>
      </c>
      <c r="G36">
        <v>3.9369777228511702</v>
      </c>
      <c r="H36">
        <v>3.945390820944124</v>
      </c>
      <c r="I36">
        <v>3.956428518051601</v>
      </c>
      <c r="J36">
        <v>3.967466223771634</v>
      </c>
      <c r="K36">
        <v>3.967466223771634</v>
      </c>
      <c r="L36">
        <v>3.967466223771634</v>
      </c>
    </row>
    <row r="37" spans="1:12" x14ac:dyDescent="0.25">
      <c r="A37" t="s">
        <v>2</v>
      </c>
      <c r="B37" t="s">
        <v>90</v>
      </c>
      <c r="C37">
        <v>3.9033253390919089</v>
      </c>
      <c r="D37">
        <v>3.9117384371848618</v>
      </c>
      <c r="E37">
        <v>3.9201515352778169</v>
      </c>
      <c r="F37">
        <v>3.9285646333707729</v>
      </c>
      <c r="G37">
        <v>3.9369777228511689</v>
      </c>
      <c r="H37">
        <v>3.9453908209441262</v>
      </c>
      <c r="I37">
        <v>3.956428518051601</v>
      </c>
      <c r="J37">
        <v>3.967466223771634</v>
      </c>
      <c r="K37">
        <v>3.967466223771634</v>
      </c>
      <c r="L37">
        <v>3.967466223771634</v>
      </c>
    </row>
    <row r="38" spans="1:12" x14ac:dyDescent="0.25">
      <c r="A38" t="s">
        <v>2</v>
      </c>
      <c r="B38" t="s">
        <v>91</v>
      </c>
      <c r="K38">
        <v>2.507398942701488E-2</v>
      </c>
      <c r="L38">
        <v>0.5850374099223723</v>
      </c>
    </row>
    <row r="39" spans="1:12" x14ac:dyDescent="0.25">
      <c r="A39" t="s">
        <v>2</v>
      </c>
      <c r="B39" t="s">
        <v>92</v>
      </c>
      <c r="K39">
        <v>2.507398942701489E-2</v>
      </c>
      <c r="L39">
        <v>0.5850374099223723</v>
      </c>
    </row>
    <row r="40" spans="1:12" x14ac:dyDescent="0.25">
      <c r="A40" t="s">
        <v>2</v>
      </c>
      <c r="B40" t="s">
        <v>93</v>
      </c>
      <c r="K40">
        <v>2.507398942701489E-2</v>
      </c>
      <c r="L40">
        <v>0.5850374099223723</v>
      </c>
    </row>
    <row r="41" spans="1:12" x14ac:dyDescent="0.25">
      <c r="A41" t="s">
        <v>2</v>
      </c>
      <c r="B41" t="s">
        <v>94</v>
      </c>
      <c r="K41">
        <v>2.507398942701488E-2</v>
      </c>
      <c r="L41">
        <v>0.58503740992237219</v>
      </c>
    </row>
    <row r="42" spans="1:12" x14ac:dyDescent="0.25">
      <c r="A42" t="s">
        <v>2</v>
      </c>
      <c r="B42" t="s">
        <v>95</v>
      </c>
      <c r="K42">
        <v>2.507398942701488E-2</v>
      </c>
      <c r="L42">
        <v>0.5850374099223723</v>
      </c>
    </row>
    <row r="43" spans="1:12" x14ac:dyDescent="0.25">
      <c r="A43" t="s">
        <v>2</v>
      </c>
      <c r="B43" t="s">
        <v>96</v>
      </c>
      <c r="K43">
        <v>2.507398942701488E-2</v>
      </c>
      <c r="L43">
        <v>0.58503740992237219</v>
      </c>
    </row>
    <row r="44" spans="1:12" x14ac:dyDescent="0.25">
      <c r="A44" t="s">
        <v>2</v>
      </c>
      <c r="B44" t="s">
        <v>97</v>
      </c>
      <c r="C44">
        <v>5.1224905620958214</v>
      </c>
      <c r="D44">
        <v>5.1553352110997306</v>
      </c>
      <c r="E44">
        <v>5.1881798666726509</v>
      </c>
      <c r="F44">
        <v>5.2210245222455676</v>
      </c>
      <c r="G44">
        <v>5.2538691712494776</v>
      </c>
      <c r="H44">
        <v>5.286713826822397</v>
      </c>
      <c r="I44">
        <v>5.311787816249411</v>
      </c>
      <c r="J44">
        <v>5.3368617991074201</v>
      </c>
      <c r="K44">
        <v>5.3368617991074201</v>
      </c>
      <c r="L44">
        <v>5.3368617991074201</v>
      </c>
    </row>
    <row r="45" spans="1:12" x14ac:dyDescent="0.25">
      <c r="A45" t="s">
        <v>2</v>
      </c>
      <c r="B45" t="s">
        <v>98</v>
      </c>
      <c r="C45">
        <v>5.1224905620958197</v>
      </c>
      <c r="D45">
        <v>5.1553352110997341</v>
      </c>
      <c r="E45">
        <v>5.1881798666726509</v>
      </c>
      <c r="F45">
        <v>5.2210245222455676</v>
      </c>
      <c r="G45">
        <v>5.2538691712494803</v>
      </c>
      <c r="H45">
        <v>5.2867138268223988</v>
      </c>
      <c r="I45">
        <v>5.3117878162494119</v>
      </c>
      <c r="J45">
        <v>5.3368617991074201</v>
      </c>
      <c r="K45">
        <v>5.3368617991074201</v>
      </c>
      <c r="L45">
        <v>5.3368617991074201</v>
      </c>
    </row>
    <row r="46" spans="1:12" x14ac:dyDescent="0.25">
      <c r="A46" t="s">
        <v>2</v>
      </c>
      <c r="B46" t="s">
        <v>99</v>
      </c>
      <c r="C46">
        <v>5.1224905620958214</v>
      </c>
      <c r="D46">
        <v>5.155335211099735</v>
      </c>
      <c r="E46">
        <v>5.18817986667265</v>
      </c>
      <c r="F46">
        <v>5.2210245222455676</v>
      </c>
      <c r="G46">
        <v>5.2538691712494812</v>
      </c>
      <c r="H46">
        <v>5.2867138268223979</v>
      </c>
      <c r="I46">
        <v>5.3117878162494119</v>
      </c>
      <c r="J46">
        <v>5.336861799107421</v>
      </c>
      <c r="K46">
        <v>5.336861799107421</v>
      </c>
      <c r="L46">
        <v>5.336861799107421</v>
      </c>
    </row>
    <row r="47" spans="1:12" x14ac:dyDescent="0.25">
      <c r="A47" t="s">
        <v>2</v>
      </c>
      <c r="B47" t="s">
        <v>100</v>
      </c>
      <c r="C47">
        <v>5.1224905620958197</v>
      </c>
      <c r="D47">
        <v>5.1553352110997324</v>
      </c>
      <c r="E47">
        <v>5.18817986667265</v>
      </c>
      <c r="F47">
        <v>5.2210245222455667</v>
      </c>
      <c r="G47">
        <v>5.2538691712494776</v>
      </c>
      <c r="H47">
        <v>5.2867138268223988</v>
      </c>
      <c r="I47">
        <v>5.3117878162494119</v>
      </c>
      <c r="J47">
        <v>5.3368617991074192</v>
      </c>
      <c r="K47">
        <v>5.3368617991074192</v>
      </c>
      <c r="L47">
        <v>5.3368617991074192</v>
      </c>
    </row>
    <row r="48" spans="1:12" x14ac:dyDescent="0.25">
      <c r="A48" t="s">
        <v>2</v>
      </c>
      <c r="B48" t="s">
        <v>101</v>
      </c>
      <c r="C48">
        <v>5.1224905620958214</v>
      </c>
      <c r="D48">
        <v>5.1553352110997333</v>
      </c>
      <c r="E48">
        <v>5.18817986667265</v>
      </c>
      <c r="F48">
        <v>5.2210245222455676</v>
      </c>
      <c r="G48">
        <v>5.2538691712494794</v>
      </c>
      <c r="H48">
        <v>5.286713826822397</v>
      </c>
      <c r="I48">
        <v>5.3117878162494119</v>
      </c>
      <c r="J48">
        <v>5.3368617991074192</v>
      </c>
      <c r="K48">
        <v>5.3368617991074192</v>
      </c>
      <c r="L48">
        <v>5.3368617991074192</v>
      </c>
    </row>
    <row r="49" spans="1:12" x14ac:dyDescent="0.25">
      <c r="A49" t="s">
        <v>2</v>
      </c>
      <c r="B49" t="s">
        <v>102</v>
      </c>
      <c r="C49">
        <v>5.1224905620958197</v>
      </c>
      <c r="D49">
        <v>5.1553352110997333</v>
      </c>
      <c r="E49">
        <v>5.1881798666726517</v>
      </c>
      <c r="F49">
        <v>5.2210245222455676</v>
      </c>
      <c r="G49">
        <v>5.2538691712494803</v>
      </c>
      <c r="H49">
        <v>5.2867138268223979</v>
      </c>
      <c r="I49">
        <v>5.3117878162494119</v>
      </c>
      <c r="J49">
        <v>5.3368617991074192</v>
      </c>
      <c r="K49">
        <v>5.3368617991074192</v>
      </c>
      <c r="L49">
        <v>5.3368617991074192</v>
      </c>
    </row>
    <row r="50" spans="1:12" x14ac:dyDescent="0.25">
      <c r="A50" t="s">
        <v>2</v>
      </c>
      <c r="B50" t="s">
        <v>103</v>
      </c>
      <c r="K50">
        <v>0.60692688873093825</v>
      </c>
      <c r="L50">
        <v>14.14947230170586</v>
      </c>
    </row>
    <row r="51" spans="1:12" x14ac:dyDescent="0.25">
      <c r="A51" t="s">
        <v>2</v>
      </c>
      <c r="B51" t="s">
        <v>104</v>
      </c>
      <c r="K51">
        <v>4.2813632843410339E-2</v>
      </c>
      <c r="L51">
        <v>0.99082287344909492</v>
      </c>
    </row>
    <row r="52" spans="1:12" x14ac:dyDescent="0.25">
      <c r="A52" t="s">
        <v>2</v>
      </c>
      <c r="B52" t="s">
        <v>105</v>
      </c>
      <c r="J52">
        <v>125.8659035213248</v>
      </c>
      <c r="K52">
        <v>201.94084785821789</v>
      </c>
      <c r="L52">
        <v>185.3031184387554</v>
      </c>
    </row>
    <row r="53" spans="1:12" x14ac:dyDescent="0.25">
      <c r="A53" t="s">
        <v>2</v>
      </c>
      <c r="B53" t="s">
        <v>106</v>
      </c>
      <c r="J53">
        <v>8.610643026748912</v>
      </c>
      <c r="K53">
        <v>11.450014823873399</v>
      </c>
      <c r="L53">
        <v>11.693913362215779</v>
      </c>
    </row>
    <row r="54" spans="1:12" x14ac:dyDescent="0.25">
      <c r="A54" t="s">
        <v>2</v>
      </c>
      <c r="B54" t="s">
        <v>107</v>
      </c>
      <c r="K54">
        <v>0.6903495230873069</v>
      </c>
      <c r="L54">
        <v>19.528783989664039</v>
      </c>
    </row>
    <row r="55" spans="1:12" x14ac:dyDescent="0.25">
      <c r="A55" t="s">
        <v>2</v>
      </c>
      <c r="B55" t="s">
        <v>108</v>
      </c>
      <c r="K55">
        <v>5.9718891817385412E-2</v>
      </c>
      <c r="L55">
        <v>1.670873128551934</v>
      </c>
    </row>
    <row r="56" spans="1:12" x14ac:dyDescent="0.25">
      <c r="A56" t="s">
        <v>2</v>
      </c>
      <c r="B56" t="s">
        <v>109</v>
      </c>
      <c r="J56">
        <v>49.257371407196757</v>
      </c>
      <c r="K56">
        <v>81.273725815112471</v>
      </c>
      <c r="L56">
        <v>77.517909116543962</v>
      </c>
    </row>
    <row r="57" spans="1:12" x14ac:dyDescent="0.25">
      <c r="A57" t="s">
        <v>2</v>
      </c>
      <c r="B57" t="s">
        <v>110</v>
      </c>
      <c r="J57">
        <v>5.0820115834890709</v>
      </c>
      <c r="K57">
        <v>6.2207515659025878</v>
      </c>
      <c r="L57">
        <v>6.386226665495645</v>
      </c>
    </row>
    <row r="58" spans="1:12" x14ac:dyDescent="0.25">
      <c r="A58" t="s">
        <v>2</v>
      </c>
      <c r="B58" t="s">
        <v>111</v>
      </c>
      <c r="K58">
        <v>0.59390559725092784</v>
      </c>
      <c r="L58">
        <v>13.258033675954771</v>
      </c>
    </row>
    <row r="59" spans="1:12" x14ac:dyDescent="0.25">
      <c r="A59" t="s">
        <v>2</v>
      </c>
      <c r="B59" t="s">
        <v>112</v>
      </c>
      <c r="K59">
        <v>3.9359983434143778E-2</v>
      </c>
      <c r="L59">
        <v>0.8727540606335229</v>
      </c>
    </row>
    <row r="60" spans="1:12" x14ac:dyDescent="0.25">
      <c r="A60" t="s">
        <v>2</v>
      </c>
      <c r="B60" t="s">
        <v>113</v>
      </c>
      <c r="J60">
        <v>172.8552306631619</v>
      </c>
      <c r="K60">
        <v>264.34250291265062</v>
      </c>
      <c r="L60">
        <v>241.77093169048311</v>
      </c>
    </row>
    <row r="61" spans="1:12" x14ac:dyDescent="0.25">
      <c r="A61" t="s">
        <v>2</v>
      </c>
      <c r="B61" t="s">
        <v>114</v>
      </c>
      <c r="J61">
        <v>10.12029156698302</v>
      </c>
      <c r="K61">
        <v>13.601913483709639</v>
      </c>
      <c r="L61">
        <v>13.90944469218301</v>
      </c>
    </row>
    <row r="62" spans="1:12" x14ac:dyDescent="0.25">
      <c r="A62" t="s">
        <v>2</v>
      </c>
      <c r="B62" t="s">
        <v>115</v>
      </c>
      <c r="K62">
        <v>0.61788560404569592</v>
      </c>
      <c r="L62">
        <v>14.50846192549816</v>
      </c>
    </row>
    <row r="63" spans="1:12" x14ac:dyDescent="0.25">
      <c r="A63" t="s">
        <v>2</v>
      </c>
      <c r="B63" t="s">
        <v>116</v>
      </c>
      <c r="K63">
        <v>4.8087184468548462E-2</v>
      </c>
      <c r="L63">
        <v>1.120469471110408</v>
      </c>
    </row>
    <row r="64" spans="1:12" x14ac:dyDescent="0.25">
      <c r="A64" t="s">
        <v>2</v>
      </c>
      <c r="B64" t="s">
        <v>117</v>
      </c>
      <c r="J64">
        <v>87.593799930506336</v>
      </c>
      <c r="K64">
        <v>153.37877241734461</v>
      </c>
      <c r="L64">
        <v>141.86239323460609</v>
      </c>
    </row>
    <row r="65" spans="1:12" x14ac:dyDescent="0.25">
      <c r="A65" t="s">
        <v>2</v>
      </c>
      <c r="B65" t="s">
        <v>118</v>
      </c>
      <c r="J65">
        <v>7.9596028513949264</v>
      </c>
      <c r="K65">
        <v>10.036808126456879</v>
      </c>
      <c r="L65">
        <v>10.114777514615639</v>
      </c>
    </row>
    <row r="66" spans="1:12" x14ac:dyDescent="0.25">
      <c r="A66" t="s">
        <v>2</v>
      </c>
      <c r="B66" t="s">
        <v>119</v>
      </c>
      <c r="K66">
        <v>2.0618090918378401E-4</v>
      </c>
      <c r="L66">
        <v>3.2561785552652212E-3</v>
      </c>
    </row>
    <row r="67" spans="1:12" x14ac:dyDescent="0.25">
      <c r="A67" t="s">
        <v>2</v>
      </c>
      <c r="B67" t="s">
        <v>120</v>
      </c>
      <c r="K67">
        <v>1.7112669832045619E-4</v>
      </c>
      <c r="L67">
        <v>2.0253759016790338E-3</v>
      </c>
    </row>
    <row r="68" spans="1:12" x14ac:dyDescent="0.25">
      <c r="A68" t="s">
        <v>2</v>
      </c>
      <c r="B68" t="s">
        <v>121</v>
      </c>
      <c r="K68">
        <v>0.41863876313058729</v>
      </c>
      <c r="L68">
        <v>8.610664952760029</v>
      </c>
    </row>
    <row r="69" spans="1:12" x14ac:dyDescent="0.25">
      <c r="A69" t="s">
        <v>2</v>
      </c>
      <c r="B69" t="s">
        <v>122</v>
      </c>
      <c r="K69">
        <v>2.2085026104406991E-4</v>
      </c>
      <c r="L69">
        <v>2.0417820732116692E-3</v>
      </c>
    </row>
    <row r="70" spans="1:12" x14ac:dyDescent="0.25">
      <c r="A70" t="s">
        <v>2</v>
      </c>
      <c r="B70" t="s">
        <v>123</v>
      </c>
      <c r="K70">
        <v>0.41870658433806501</v>
      </c>
      <c r="L70">
        <v>8.6102310093021419</v>
      </c>
    </row>
    <row r="71" spans="1:12" x14ac:dyDescent="0.25">
      <c r="A71" t="s">
        <v>2</v>
      </c>
      <c r="B71" t="s">
        <v>124</v>
      </c>
      <c r="K71">
        <v>2.3269399151508869E-4</v>
      </c>
      <c r="L71">
        <v>2.0910589544591348E-3</v>
      </c>
    </row>
    <row r="72" spans="1:12" x14ac:dyDescent="0.25">
      <c r="A72" t="s">
        <v>2</v>
      </c>
      <c r="B72" t="s">
        <v>125</v>
      </c>
      <c r="K72">
        <v>0.41856345596415778</v>
      </c>
      <c r="L72">
        <v>8.6111576365329618</v>
      </c>
    </row>
    <row r="73" spans="1:12" x14ac:dyDescent="0.25">
      <c r="A73" t="s">
        <v>2</v>
      </c>
      <c r="B73" t="s">
        <v>126</v>
      </c>
      <c r="K73">
        <v>0.9446780081950864</v>
      </c>
      <c r="L73">
        <v>20.23512638657807</v>
      </c>
    </row>
    <row r="74" spans="1:12" x14ac:dyDescent="0.25">
      <c r="A74" t="s">
        <v>2</v>
      </c>
      <c r="B74" t="s">
        <v>127</v>
      </c>
      <c r="K74">
        <v>0.2140122953222823</v>
      </c>
      <c r="L74">
        <v>4.9550926889032292</v>
      </c>
    </row>
    <row r="75" spans="1:12" x14ac:dyDescent="0.25">
      <c r="A75" t="s">
        <v>2</v>
      </c>
      <c r="B75" t="s">
        <v>128</v>
      </c>
      <c r="K75">
        <v>0.1712183748124802</v>
      </c>
      <c r="L75">
        <v>3.964071357679503</v>
      </c>
    </row>
    <row r="76" spans="1:12" x14ac:dyDescent="0.25">
      <c r="A76" t="s">
        <v>2</v>
      </c>
      <c r="B76" t="s">
        <v>129</v>
      </c>
      <c r="K76">
        <v>0.17122026453245631</v>
      </c>
      <c r="L76">
        <v>3.963995234709353</v>
      </c>
    </row>
    <row r="77" spans="1:12" x14ac:dyDescent="0.25">
      <c r="A77" t="s">
        <v>2</v>
      </c>
      <c r="B77" t="s">
        <v>130</v>
      </c>
      <c r="K77">
        <v>0.1712041114317335</v>
      </c>
      <c r="L77">
        <v>3.9645913021926482</v>
      </c>
    </row>
    <row r="78" spans="1:12" x14ac:dyDescent="0.25">
      <c r="A78" t="s">
        <v>2</v>
      </c>
      <c r="B78" t="s">
        <v>131</v>
      </c>
      <c r="K78">
        <v>2.3072962677932901E-4</v>
      </c>
      <c r="L78">
        <v>2.9553461017463429E-3</v>
      </c>
    </row>
    <row r="79" spans="1:12" x14ac:dyDescent="0.25">
      <c r="A79" t="s">
        <v>2</v>
      </c>
      <c r="B79" t="s">
        <v>132</v>
      </c>
      <c r="C79">
        <v>1.3244795446761021E-2</v>
      </c>
      <c r="D79">
        <v>1.78142634075465</v>
      </c>
      <c r="E79">
        <v>3.5562960000356099</v>
      </c>
      <c r="F79">
        <v>5.3206437607149084</v>
      </c>
      <c r="G79">
        <v>186.25930660209741</v>
      </c>
      <c r="H79">
        <v>187.97025835008139</v>
      </c>
      <c r="I79">
        <v>189.23080881237669</v>
      </c>
      <c r="J79">
        <v>124.9650561002192</v>
      </c>
      <c r="K79">
        <v>31.65066646762024</v>
      </c>
      <c r="L79">
        <v>3.314619440828994E-3</v>
      </c>
    </row>
    <row r="80" spans="1:12" x14ac:dyDescent="0.25">
      <c r="A80" t="s">
        <v>2</v>
      </c>
      <c r="B80" t="s">
        <v>133</v>
      </c>
      <c r="C80">
        <v>5.8756014910582551E-3</v>
      </c>
      <c r="D80">
        <v>3.1932039728652</v>
      </c>
      <c r="E80">
        <v>150.03559318227511</v>
      </c>
      <c r="F80">
        <v>153.1707880383224</v>
      </c>
      <c r="G80">
        <v>166.2659319556092</v>
      </c>
      <c r="H80">
        <v>169.2964976604178</v>
      </c>
      <c r="I80">
        <v>171.5327486470716</v>
      </c>
      <c r="J80">
        <v>114.91339015952821</v>
      </c>
      <c r="K80">
        <v>42.711061554822358</v>
      </c>
      <c r="L80">
        <v>2.068373559936556E-3</v>
      </c>
    </row>
    <row r="81" spans="1:12" x14ac:dyDescent="0.25">
      <c r="A81" t="s">
        <v>2</v>
      </c>
      <c r="B81" t="s">
        <v>134</v>
      </c>
      <c r="J81">
        <v>110.8075485829481</v>
      </c>
      <c r="K81">
        <v>109.83074060887461</v>
      </c>
      <c r="L81">
        <v>98.456448609919804</v>
      </c>
    </row>
    <row r="82" spans="1:12" x14ac:dyDescent="0.25">
      <c r="A82" t="s">
        <v>2</v>
      </c>
      <c r="B82" t="s">
        <v>135</v>
      </c>
      <c r="C82">
        <v>2.4625577077267259E-3</v>
      </c>
      <c r="D82">
        <v>7.438743449526242E-3</v>
      </c>
      <c r="E82">
        <v>1.097356866010751E-2</v>
      </c>
      <c r="F82">
        <v>1.3586367233504509E-2</v>
      </c>
      <c r="G82">
        <v>1.561291635483082E-2</v>
      </c>
      <c r="H82">
        <v>1.6603063326047669E-2</v>
      </c>
      <c r="I82">
        <v>1.9242848757815161E-2</v>
      </c>
      <c r="J82">
        <v>1.4577440038526041E-2</v>
      </c>
      <c r="K82">
        <v>9.2013477353468601E-3</v>
      </c>
      <c r="L82">
        <v>2.1129651835190529E-3</v>
      </c>
    </row>
    <row r="83" spans="1:12" x14ac:dyDescent="0.25">
      <c r="A83" t="s">
        <v>2</v>
      </c>
      <c r="B83" t="s">
        <v>136</v>
      </c>
      <c r="J83">
        <v>111.1595175670459</v>
      </c>
      <c r="K83">
        <v>111.7402576438719</v>
      </c>
      <c r="L83">
        <v>98.398851354687835</v>
      </c>
    </row>
    <row r="84" spans="1:12" x14ac:dyDescent="0.25">
      <c r="A84" t="s">
        <v>2</v>
      </c>
      <c r="B84" t="s">
        <v>137</v>
      </c>
      <c r="C84">
        <v>2.4625028958375999E-3</v>
      </c>
      <c r="D84">
        <v>7.4385438623769274E-3</v>
      </c>
      <c r="E84">
        <v>1.097320844887192E-2</v>
      </c>
      <c r="F84">
        <v>1.358595266527411E-2</v>
      </c>
      <c r="G84">
        <v>1.561245382567036E-2</v>
      </c>
      <c r="H84">
        <v>1.660256922517914E-2</v>
      </c>
      <c r="I84">
        <v>1.9242298499154629E-2</v>
      </c>
      <c r="J84">
        <v>1.457706522323924E-2</v>
      </c>
      <c r="K84">
        <v>9.7626912237501196E-3</v>
      </c>
      <c r="L84">
        <v>2.1648923425488581E-3</v>
      </c>
    </row>
    <row r="85" spans="1:12" x14ac:dyDescent="0.25">
      <c r="A85" t="s">
        <v>2</v>
      </c>
      <c r="B85" t="s">
        <v>138</v>
      </c>
      <c r="J85">
        <v>110.3947151425558</v>
      </c>
      <c r="K85">
        <v>107.83586576270029</v>
      </c>
      <c r="L85">
        <v>98.521998118309071</v>
      </c>
    </row>
    <row r="86" spans="1:12" x14ac:dyDescent="0.25">
      <c r="A86" t="s">
        <v>2</v>
      </c>
      <c r="B86" t="s">
        <v>139</v>
      </c>
      <c r="J86">
        <v>185.17314216054911</v>
      </c>
      <c r="K86">
        <v>181.39782111082411</v>
      </c>
      <c r="L86">
        <v>231.1462814207739</v>
      </c>
    </row>
    <row r="87" spans="1:12" x14ac:dyDescent="0.25">
      <c r="A87" t="s">
        <v>2</v>
      </c>
      <c r="B87" t="s">
        <v>140</v>
      </c>
      <c r="J87">
        <v>41.723463909002277</v>
      </c>
      <c r="K87">
        <v>54.279594789818027</v>
      </c>
      <c r="L87">
        <v>58.635256000623663</v>
      </c>
    </row>
    <row r="88" spans="1:12" x14ac:dyDescent="0.25">
      <c r="A88" t="s">
        <v>2</v>
      </c>
      <c r="B88" t="s">
        <v>141</v>
      </c>
      <c r="J88">
        <v>34.768805216235663</v>
      </c>
      <c r="K88">
        <v>43.58632579498245</v>
      </c>
      <c r="L88">
        <v>46.877697325813642</v>
      </c>
    </row>
    <row r="89" spans="1:12" x14ac:dyDescent="0.25">
      <c r="A89" t="s">
        <v>2</v>
      </c>
      <c r="B89" t="s">
        <v>142</v>
      </c>
      <c r="J89">
        <v>34.771498472368791</v>
      </c>
      <c r="K89">
        <v>43.674779193327943</v>
      </c>
      <c r="L89">
        <v>46.867015935818067</v>
      </c>
    </row>
    <row r="90" spans="1:12" x14ac:dyDescent="0.25">
      <c r="A90" t="s">
        <v>2</v>
      </c>
      <c r="B90" t="s">
        <v>143</v>
      </c>
      <c r="J90">
        <v>34.72855201344494</v>
      </c>
      <c r="K90">
        <v>42.939650101620309</v>
      </c>
      <c r="L90">
        <v>46.950944390933593</v>
      </c>
    </row>
    <row r="91" spans="1:12" x14ac:dyDescent="0.25">
      <c r="A91" t="s">
        <v>2</v>
      </c>
      <c r="B91" t="s">
        <v>144</v>
      </c>
      <c r="C91">
        <v>19.108178458758761</v>
      </c>
      <c r="D91">
        <v>19.324755709172582</v>
      </c>
      <c r="E91">
        <v>49.03897765282094</v>
      </c>
      <c r="F91">
        <v>49.507189142586803</v>
      </c>
      <c r="G91">
        <v>49.97103182262731</v>
      </c>
      <c r="H91">
        <v>50.439096186760139</v>
      </c>
      <c r="I91">
        <v>51.792564400515587</v>
      </c>
      <c r="J91">
        <v>31.041616911623919</v>
      </c>
      <c r="K91">
        <v>9.1798390545907278</v>
      </c>
      <c r="L91">
        <v>3.1392361060418299E-3</v>
      </c>
    </row>
    <row r="92" spans="1:12" x14ac:dyDescent="0.25">
      <c r="A92" t="s">
        <v>2</v>
      </c>
      <c r="B92" t="s">
        <v>145</v>
      </c>
      <c r="K92">
        <v>2.064130240327299E-4</v>
      </c>
      <c r="L92">
        <v>3.268240889398612E-3</v>
      </c>
    </row>
    <row r="93" spans="1:12" x14ac:dyDescent="0.25">
      <c r="A93" t="s">
        <v>2</v>
      </c>
      <c r="B93" t="s">
        <v>146</v>
      </c>
      <c r="K93">
        <v>1.7218949806354961E-4</v>
      </c>
      <c r="L93">
        <v>2.0464368889974169E-3</v>
      </c>
    </row>
    <row r="94" spans="1:12" x14ac:dyDescent="0.25">
      <c r="A94" t="s">
        <v>2</v>
      </c>
      <c r="B94" t="s">
        <v>147</v>
      </c>
      <c r="K94">
        <v>0.86456089097959909</v>
      </c>
      <c r="L94">
        <v>21.521016405794899</v>
      </c>
    </row>
    <row r="95" spans="1:12" x14ac:dyDescent="0.25">
      <c r="A95" t="s">
        <v>2</v>
      </c>
      <c r="B95" t="s">
        <v>148</v>
      </c>
      <c r="K95">
        <v>2.234626622509629E-4</v>
      </c>
      <c r="L95">
        <v>2.0789433158533658E-3</v>
      </c>
    </row>
    <row r="96" spans="1:12" x14ac:dyDescent="0.25">
      <c r="A96" t="s">
        <v>2</v>
      </c>
      <c r="B96" t="s">
        <v>149</v>
      </c>
      <c r="K96">
        <v>0.8648513886760304</v>
      </c>
      <c r="L96">
        <v>21.518308660560109</v>
      </c>
    </row>
    <row r="97" spans="1:12" x14ac:dyDescent="0.25">
      <c r="A97" t="s">
        <v>2</v>
      </c>
      <c r="B97" t="s">
        <v>150</v>
      </c>
      <c r="K97">
        <v>2.3551625282060851E-4</v>
      </c>
      <c r="L97">
        <v>2.129598016744273E-3</v>
      </c>
    </row>
    <row r="98" spans="1:12" x14ac:dyDescent="0.25">
      <c r="A98" t="s">
        <v>2</v>
      </c>
      <c r="B98" t="s">
        <v>151</v>
      </c>
      <c r="K98">
        <v>0.86423871191520285</v>
      </c>
      <c r="L98">
        <v>21.524091910842909</v>
      </c>
    </row>
    <row r="99" spans="1:12" x14ac:dyDescent="0.25">
      <c r="A99" t="s">
        <v>2</v>
      </c>
      <c r="B99" t="s">
        <v>152</v>
      </c>
      <c r="K99">
        <v>1.90794490755793</v>
      </c>
      <c r="L99">
        <v>49.43961166109883</v>
      </c>
    </row>
    <row r="100" spans="1:12" x14ac:dyDescent="0.25">
      <c r="A100" t="s">
        <v>2</v>
      </c>
      <c r="B100" t="s">
        <v>153</v>
      </c>
      <c r="K100">
        <v>0.29848491138617622</v>
      </c>
      <c r="L100">
        <v>8.3571929745883153</v>
      </c>
    </row>
    <row r="101" spans="1:12" x14ac:dyDescent="0.25">
      <c r="A101" t="s">
        <v>2</v>
      </c>
      <c r="B101" t="s">
        <v>154</v>
      </c>
      <c r="K101">
        <v>0.2388047119990174</v>
      </c>
      <c r="L101">
        <v>6.6857133675367839</v>
      </c>
    </row>
    <row r="102" spans="1:12" x14ac:dyDescent="0.25">
      <c r="A102" t="s">
        <v>2</v>
      </c>
      <c r="B102" t="s">
        <v>155</v>
      </c>
      <c r="K102">
        <v>0.23880841816712109</v>
      </c>
      <c r="L102">
        <v>6.6854966566567864</v>
      </c>
    </row>
    <row r="103" spans="1:12" x14ac:dyDescent="0.25">
      <c r="A103" t="s">
        <v>2</v>
      </c>
      <c r="B103" t="s">
        <v>156</v>
      </c>
      <c r="K103">
        <v>0.23877673998691551</v>
      </c>
      <c r="L103">
        <v>6.6871938839273177</v>
      </c>
    </row>
    <row r="104" spans="1:12" x14ac:dyDescent="0.25">
      <c r="A104" t="s">
        <v>2</v>
      </c>
      <c r="B104" t="s">
        <v>157</v>
      </c>
      <c r="K104">
        <v>2.3304833598570049E-4</v>
      </c>
      <c r="L104">
        <v>3.0126104380168851E-3</v>
      </c>
    </row>
    <row r="105" spans="1:12" x14ac:dyDescent="0.25">
      <c r="A105" t="s">
        <v>2</v>
      </c>
      <c r="B105" t="s">
        <v>158</v>
      </c>
      <c r="C105">
        <v>1.205628039852949E-2</v>
      </c>
      <c r="D105">
        <v>2.164663085059463</v>
      </c>
      <c r="E105">
        <v>4.3256157194758398</v>
      </c>
      <c r="F105">
        <v>6.4744504011526356</v>
      </c>
      <c r="G105">
        <v>82.172417386080625</v>
      </c>
      <c r="H105">
        <v>84.258145716779609</v>
      </c>
      <c r="I105">
        <v>85.690434042900762</v>
      </c>
      <c r="J105">
        <v>55.924495294053422</v>
      </c>
      <c r="K105">
        <v>14.17800055069449</v>
      </c>
      <c r="L105">
        <v>3.302830448494221E-3</v>
      </c>
    </row>
    <row r="106" spans="1:12" x14ac:dyDescent="0.25">
      <c r="A106" t="s">
        <v>2</v>
      </c>
      <c r="B106" t="s">
        <v>159</v>
      </c>
      <c r="C106">
        <v>5.1456586578014338</v>
      </c>
      <c r="D106">
        <v>11.85122439440711</v>
      </c>
      <c r="E106">
        <v>120.49962951882461</v>
      </c>
      <c r="F106">
        <v>127.07941212982099</v>
      </c>
      <c r="G106">
        <v>142.27499898718051</v>
      </c>
      <c r="H106">
        <v>148.6225807973139</v>
      </c>
      <c r="I106">
        <v>152.9897944579586</v>
      </c>
      <c r="J106">
        <v>101.99750059925159</v>
      </c>
      <c r="K106">
        <v>38.672748752386248</v>
      </c>
      <c r="L106">
        <v>2.0656979187393711E-3</v>
      </c>
    </row>
    <row r="107" spans="1:12" x14ac:dyDescent="0.25">
      <c r="A107" t="s">
        <v>2</v>
      </c>
      <c r="B107" t="s">
        <v>160</v>
      </c>
      <c r="J107">
        <v>96.728929888073097</v>
      </c>
      <c r="K107">
        <v>90.89371875184824</v>
      </c>
      <c r="L107">
        <v>79.100936807416133</v>
      </c>
    </row>
    <row r="108" spans="1:12" x14ac:dyDescent="0.25">
      <c r="A108" t="s">
        <v>2</v>
      </c>
      <c r="B108" t="s">
        <v>161</v>
      </c>
      <c r="C108">
        <v>2.3948603092573979E-3</v>
      </c>
      <c r="D108">
        <v>7.2898945633059244E-3</v>
      </c>
      <c r="E108">
        <v>1.0829667362294669E-2</v>
      </c>
      <c r="F108">
        <v>1.3481098060040801E-2</v>
      </c>
      <c r="G108">
        <v>1.5510691247688691E-2</v>
      </c>
      <c r="H108">
        <v>1.652801744073994E-2</v>
      </c>
      <c r="I108">
        <v>1.9110906287925729E-2</v>
      </c>
      <c r="J108">
        <v>1.4480983073986131E-2</v>
      </c>
      <c r="K108">
        <v>9.1453713124432772E-3</v>
      </c>
      <c r="L108">
        <v>2.1096188669718842E-3</v>
      </c>
    </row>
    <row r="109" spans="1:12" x14ac:dyDescent="0.25">
      <c r="A109" t="s">
        <v>2</v>
      </c>
      <c r="B109" t="s">
        <v>162</v>
      </c>
      <c r="J109">
        <v>97.013030602704845</v>
      </c>
      <c r="K109">
        <v>92.273744316703883</v>
      </c>
      <c r="L109">
        <v>79.063973958932593</v>
      </c>
    </row>
    <row r="110" spans="1:12" x14ac:dyDescent="0.25">
      <c r="A110" t="s">
        <v>2</v>
      </c>
      <c r="B110" t="s">
        <v>163</v>
      </c>
      <c r="C110">
        <v>2.3948101776365069E-3</v>
      </c>
      <c r="D110">
        <v>7.2897300681097343E-3</v>
      </c>
      <c r="E110">
        <v>1.082931754030584E-2</v>
      </c>
      <c r="F110">
        <v>1.34806693000292E-2</v>
      </c>
      <c r="G110">
        <v>1.5510197769419341E-2</v>
      </c>
      <c r="H110">
        <v>1.6527484649006489E-2</v>
      </c>
      <c r="I110">
        <v>1.9110334288917782E-2</v>
      </c>
      <c r="J110">
        <v>1.448058073178337E-2</v>
      </c>
      <c r="K110">
        <v>9.7029818467831257E-3</v>
      </c>
      <c r="L110">
        <v>2.1614191728606602E-3</v>
      </c>
    </row>
    <row r="111" spans="1:12" x14ac:dyDescent="0.25">
      <c r="A111" t="s">
        <v>2</v>
      </c>
      <c r="B111" t="s">
        <v>164</v>
      </c>
      <c r="J111">
        <v>96.396339877593448</v>
      </c>
      <c r="K111">
        <v>89.44483076087829</v>
      </c>
      <c r="L111">
        <v>79.142983494617184</v>
      </c>
    </row>
    <row r="112" spans="1:12" x14ac:dyDescent="0.25">
      <c r="A112" t="s">
        <v>2</v>
      </c>
      <c r="B112" t="s">
        <v>165</v>
      </c>
      <c r="J112">
        <v>156.29022901729169</v>
      </c>
      <c r="K112">
        <v>153.04263883013479</v>
      </c>
      <c r="L112">
        <v>181.54301054578929</v>
      </c>
    </row>
    <row r="113" spans="1:12" x14ac:dyDescent="0.25">
      <c r="A113" t="s">
        <v>2</v>
      </c>
      <c r="B113" t="s">
        <v>166</v>
      </c>
      <c r="J113">
        <v>24.943295926190881</v>
      </c>
      <c r="K113">
        <v>30.041677349655121</v>
      </c>
      <c r="L113">
        <v>31.976668961105741</v>
      </c>
    </row>
    <row r="114" spans="1:12" x14ac:dyDescent="0.25">
      <c r="A114" t="s">
        <v>2</v>
      </c>
      <c r="B114" t="s">
        <v>167</v>
      </c>
      <c r="J114">
        <v>20.441412187095981</v>
      </c>
      <c r="K114">
        <v>24.05805197489596</v>
      </c>
      <c r="L114">
        <v>25.577020174144749</v>
      </c>
    </row>
    <row r="115" spans="1:12" x14ac:dyDescent="0.25">
      <c r="A115" t="s">
        <v>2</v>
      </c>
      <c r="B115" t="s">
        <v>168</v>
      </c>
      <c r="J115">
        <v>20.442327301874609</v>
      </c>
      <c r="K115">
        <v>24.090082484836149</v>
      </c>
      <c r="L115">
        <v>25.573838507266942</v>
      </c>
    </row>
    <row r="116" spans="1:12" x14ac:dyDescent="0.25">
      <c r="A116" t="s">
        <v>2</v>
      </c>
      <c r="B116" t="s">
        <v>169</v>
      </c>
      <c r="J116">
        <v>20.42758288281102</v>
      </c>
      <c r="K116">
        <v>23.824014827165339</v>
      </c>
      <c r="L116">
        <v>25.598792988843631</v>
      </c>
    </row>
    <row r="117" spans="1:12" x14ac:dyDescent="0.25">
      <c r="A117" t="s">
        <v>2</v>
      </c>
      <c r="B117" t="s">
        <v>170</v>
      </c>
      <c r="C117">
        <v>2.3866243195078711</v>
      </c>
      <c r="D117">
        <v>2.5362884131643209</v>
      </c>
      <c r="E117">
        <v>23.947502199183429</v>
      </c>
      <c r="F117">
        <v>24.699932749435511</v>
      </c>
      <c r="G117">
        <v>25.472879775066708</v>
      </c>
      <c r="H117">
        <v>26.264910616350321</v>
      </c>
      <c r="I117">
        <v>26.70915470740961</v>
      </c>
      <c r="J117">
        <v>14.113629522295289</v>
      </c>
      <c r="K117">
        <v>4.7571498901672022</v>
      </c>
      <c r="L117">
        <v>3.1141232126736971E-3</v>
      </c>
    </row>
    <row r="118" spans="1:12" x14ac:dyDescent="0.25">
      <c r="A118" t="s">
        <v>2</v>
      </c>
      <c r="B118" t="s">
        <v>171</v>
      </c>
      <c r="K118">
        <v>2.0613984954522669E-4</v>
      </c>
      <c r="L118">
        <v>3.2534750951494192E-3</v>
      </c>
    </row>
    <row r="119" spans="1:12" x14ac:dyDescent="0.25">
      <c r="A119" t="s">
        <v>2</v>
      </c>
      <c r="B119" t="s">
        <v>172</v>
      </c>
      <c r="K119">
        <v>1.7112737749377699E-4</v>
      </c>
      <c r="L119">
        <v>2.0238733756534309E-3</v>
      </c>
    </row>
    <row r="120" spans="1:12" x14ac:dyDescent="0.25">
      <c r="A120" t="s">
        <v>2</v>
      </c>
      <c r="B120" t="s">
        <v>173</v>
      </c>
      <c r="K120">
        <v>0.61219269282621025</v>
      </c>
      <c r="L120">
        <v>12.02226728628685</v>
      </c>
    </row>
    <row r="121" spans="1:12" x14ac:dyDescent="0.25">
      <c r="A121" t="s">
        <v>2</v>
      </c>
      <c r="B121" t="s">
        <v>174</v>
      </c>
      <c r="K121">
        <v>2.223150411199764E-4</v>
      </c>
      <c r="L121">
        <v>2.057084422329338E-3</v>
      </c>
    </row>
    <row r="122" spans="1:12" x14ac:dyDescent="0.25">
      <c r="A122" t="s">
        <v>2</v>
      </c>
      <c r="B122" t="s">
        <v>175</v>
      </c>
      <c r="K122">
        <v>0.61233871482402702</v>
      </c>
      <c r="L122">
        <v>12.02142233121246</v>
      </c>
    </row>
    <row r="123" spans="1:12" x14ac:dyDescent="0.25">
      <c r="A123" t="s">
        <v>2</v>
      </c>
      <c r="B123" t="s">
        <v>176</v>
      </c>
      <c r="K123">
        <v>2.3427670266619029E-4</v>
      </c>
      <c r="L123">
        <v>2.1069228958556221E-3</v>
      </c>
    </row>
    <row r="124" spans="1:12" x14ac:dyDescent="0.25">
      <c r="A124" t="s">
        <v>2</v>
      </c>
      <c r="B124" t="s">
        <v>177</v>
      </c>
      <c r="K124">
        <v>0.61203063104768585</v>
      </c>
      <c r="L124">
        <v>12.02322673550629</v>
      </c>
    </row>
    <row r="125" spans="1:12" x14ac:dyDescent="0.25">
      <c r="A125" t="s">
        <v>2</v>
      </c>
      <c r="B125" t="s">
        <v>178</v>
      </c>
      <c r="K125">
        <v>1.2149839472963391</v>
      </c>
      <c r="L125">
        <v>24.948989336299739</v>
      </c>
    </row>
    <row r="126" spans="1:12" x14ac:dyDescent="0.25">
      <c r="A126" t="s">
        <v>2</v>
      </c>
      <c r="B126" t="s">
        <v>179</v>
      </c>
      <c r="K126">
        <v>0.1967527903933545</v>
      </c>
      <c r="L126">
        <v>4.3645271828009538</v>
      </c>
    </row>
    <row r="127" spans="1:12" x14ac:dyDescent="0.25">
      <c r="A127" t="s">
        <v>2</v>
      </c>
      <c r="B127" t="s">
        <v>180</v>
      </c>
      <c r="K127">
        <v>0.1574094309684376</v>
      </c>
      <c r="L127">
        <v>3.4916210381283119</v>
      </c>
    </row>
    <row r="128" spans="1:12" x14ac:dyDescent="0.25">
      <c r="A128" t="s">
        <v>2</v>
      </c>
      <c r="B128" t="s">
        <v>181</v>
      </c>
      <c r="K128">
        <v>0.15741102489580061</v>
      </c>
      <c r="L128">
        <v>3.4915619910926972</v>
      </c>
    </row>
    <row r="129" spans="1:12" x14ac:dyDescent="0.25">
      <c r="A129" t="s">
        <v>2</v>
      </c>
      <c r="B129" t="s">
        <v>182</v>
      </c>
      <c r="K129">
        <v>0.15739740003823899</v>
      </c>
      <c r="L129">
        <v>3.4920243327485139</v>
      </c>
    </row>
    <row r="130" spans="1:12" x14ac:dyDescent="0.25">
      <c r="A130" t="s">
        <v>2</v>
      </c>
      <c r="B130" t="s">
        <v>183</v>
      </c>
      <c r="K130">
        <v>2.300941498360168E-4</v>
      </c>
      <c r="L130">
        <v>2.940455749645758E-3</v>
      </c>
    </row>
    <row r="131" spans="1:12" x14ac:dyDescent="0.25">
      <c r="A131" t="s">
        <v>2</v>
      </c>
      <c r="B131" t="s">
        <v>184</v>
      </c>
      <c r="C131">
        <v>1.433744749159087E-2</v>
      </c>
      <c r="D131">
        <v>1.0158302337619061</v>
      </c>
      <c r="E131">
        <v>2.0296579804442061</v>
      </c>
      <c r="F131">
        <v>3.029501067335719</v>
      </c>
      <c r="G131">
        <v>236.83193706104061</v>
      </c>
      <c r="H131">
        <v>237.80234902702111</v>
      </c>
      <c r="I131">
        <v>239.03592649656991</v>
      </c>
      <c r="J131">
        <v>158.95499202034301</v>
      </c>
      <c r="K131">
        <v>40.140226783532327</v>
      </c>
      <c r="L131">
        <v>3.3170646985615161E-3</v>
      </c>
    </row>
    <row r="132" spans="1:12" x14ac:dyDescent="0.25">
      <c r="A132" t="s">
        <v>2</v>
      </c>
      <c r="B132" t="s">
        <v>185</v>
      </c>
      <c r="C132">
        <v>36.927179613978133</v>
      </c>
      <c r="D132">
        <v>38.88647316884159</v>
      </c>
      <c r="E132">
        <v>205.04346142645039</v>
      </c>
      <c r="F132">
        <v>206.96961520257281</v>
      </c>
      <c r="G132">
        <v>225.73227164229769</v>
      </c>
      <c r="H132">
        <v>227.59557637231401</v>
      </c>
      <c r="I132">
        <v>229.96520639178789</v>
      </c>
      <c r="J132">
        <v>159.18404954624461</v>
      </c>
      <c r="K132">
        <v>56.043842885000153</v>
      </c>
      <c r="L132">
        <v>2.0697357483959928E-3</v>
      </c>
    </row>
    <row r="133" spans="1:12" x14ac:dyDescent="0.25">
      <c r="A133" t="s">
        <v>2</v>
      </c>
      <c r="B133" t="s">
        <v>186</v>
      </c>
      <c r="J133">
        <v>204.33604760807171</v>
      </c>
      <c r="K133">
        <v>196.06753485594979</v>
      </c>
      <c r="L133">
        <v>188.6459694358181</v>
      </c>
    </row>
    <row r="134" spans="1:12" x14ac:dyDescent="0.25">
      <c r="A134" t="s">
        <v>2</v>
      </c>
      <c r="B134" t="s">
        <v>187</v>
      </c>
      <c r="C134">
        <v>2.4798354632855489E-3</v>
      </c>
      <c r="D134">
        <v>7.5049357004885169E-3</v>
      </c>
      <c r="E134">
        <v>1.1059763763707009E-2</v>
      </c>
      <c r="F134">
        <v>1.3660690830281661E-2</v>
      </c>
      <c r="G134">
        <v>1.571051017358898E-2</v>
      </c>
      <c r="H134">
        <v>1.6686598092033041E-2</v>
      </c>
      <c r="I134">
        <v>1.9354992889380411E-2</v>
      </c>
      <c r="J134">
        <v>1.4664316303914959E-2</v>
      </c>
      <c r="K134">
        <v>9.2550919308428282E-3</v>
      </c>
      <c r="L134">
        <v>2.1200438917666469E-3</v>
      </c>
    </row>
    <row r="135" spans="1:12" x14ac:dyDescent="0.25">
      <c r="A135" t="s">
        <v>2</v>
      </c>
      <c r="B135" t="s">
        <v>188</v>
      </c>
      <c r="J135">
        <v>205.2644030975905</v>
      </c>
      <c r="K135">
        <v>201.41234234807041</v>
      </c>
      <c r="L135">
        <v>188.42995366100359</v>
      </c>
    </row>
    <row r="136" spans="1:12" x14ac:dyDescent="0.25">
      <c r="A136" t="s">
        <v>2</v>
      </c>
      <c r="B136" t="s">
        <v>189</v>
      </c>
      <c r="C136">
        <v>2.479808349401068E-3</v>
      </c>
      <c r="D136">
        <v>7.5048224762044764E-3</v>
      </c>
      <c r="E136">
        <v>1.105954642554228E-2</v>
      </c>
      <c r="F136">
        <v>1.366044610395818E-2</v>
      </c>
      <c r="G136">
        <v>1.5710235844308262E-2</v>
      </c>
      <c r="H136">
        <v>1.6686307176724709E-2</v>
      </c>
      <c r="I136">
        <v>1.935466570436924E-2</v>
      </c>
      <c r="J136">
        <v>1.4664109247784579E-2</v>
      </c>
      <c r="K136">
        <v>9.8201636287273426E-3</v>
      </c>
      <c r="L136">
        <v>2.172254606062623E-3</v>
      </c>
    </row>
    <row r="137" spans="1:12" x14ac:dyDescent="0.25">
      <c r="A137" t="s">
        <v>2</v>
      </c>
      <c r="B137" t="s">
        <v>190</v>
      </c>
      <c r="J137">
        <v>203.2330807558763</v>
      </c>
      <c r="K137">
        <v>190.61431224015661</v>
      </c>
      <c r="L137">
        <v>188.8923473888982</v>
      </c>
    </row>
    <row r="138" spans="1:12" x14ac:dyDescent="0.25">
      <c r="A138" t="s">
        <v>2</v>
      </c>
      <c r="B138" t="s">
        <v>191</v>
      </c>
      <c r="J138">
        <v>253.8594409147434</v>
      </c>
      <c r="K138">
        <v>237.69719421261081</v>
      </c>
      <c r="L138">
        <v>371.59627688986359</v>
      </c>
    </row>
    <row r="139" spans="1:12" x14ac:dyDescent="0.25">
      <c r="A139" t="s">
        <v>2</v>
      </c>
      <c r="B139" t="s">
        <v>192</v>
      </c>
      <c r="J139">
        <v>48.772342213532752</v>
      </c>
      <c r="K139">
        <v>64.123880612603244</v>
      </c>
      <c r="L139">
        <v>69.787161818928013</v>
      </c>
    </row>
    <row r="140" spans="1:12" x14ac:dyDescent="0.25">
      <c r="A140" t="s">
        <v>2</v>
      </c>
      <c r="B140" t="s">
        <v>193</v>
      </c>
      <c r="J140">
        <v>40.924280438345377</v>
      </c>
      <c r="K140">
        <v>51.563592848416171</v>
      </c>
      <c r="L140">
        <v>55.776488834170962</v>
      </c>
    </row>
    <row r="141" spans="1:12" x14ac:dyDescent="0.25">
      <c r="A141" t="s">
        <v>2</v>
      </c>
      <c r="B141" t="s">
        <v>194</v>
      </c>
      <c r="J141">
        <v>40.928109805317497</v>
      </c>
      <c r="K141">
        <v>51.679933927698293</v>
      </c>
      <c r="L141">
        <v>55.761390048951867</v>
      </c>
    </row>
    <row r="142" spans="1:12" x14ac:dyDescent="0.25">
      <c r="A142" t="s">
        <v>2</v>
      </c>
      <c r="B142" t="s">
        <v>195</v>
      </c>
      <c r="J142">
        <v>40.867894165295567</v>
      </c>
      <c r="K142">
        <v>50.711333187056873</v>
      </c>
      <c r="L142">
        <v>55.880124550187539</v>
      </c>
    </row>
    <row r="143" spans="1:12" x14ac:dyDescent="0.25">
      <c r="A143" t="s">
        <v>2</v>
      </c>
      <c r="B143" t="s">
        <v>196</v>
      </c>
      <c r="C143">
        <v>25.84302563635563</v>
      </c>
      <c r="D143">
        <v>26.198737364386329</v>
      </c>
      <c r="E143">
        <v>55.861431565955023</v>
      </c>
      <c r="F143">
        <v>56.259519103220818</v>
      </c>
      <c r="G143">
        <v>56.644467024563497</v>
      </c>
      <c r="H143">
        <v>57.039755779864002</v>
      </c>
      <c r="I143">
        <v>59.437613001155299</v>
      </c>
      <c r="J143">
        <v>36.04511272795947</v>
      </c>
      <c r="K143">
        <v>10.31568084616938</v>
      </c>
      <c r="L143">
        <v>3.1437004774571742E-3</v>
      </c>
    </row>
    <row r="144" spans="1:12" x14ac:dyDescent="0.25">
      <c r="A144" t="s">
        <v>2</v>
      </c>
      <c r="B144" t="s">
        <v>197</v>
      </c>
      <c r="K144">
        <v>2.062143157510576E-4</v>
      </c>
      <c r="L144">
        <v>3.257193206967387E-3</v>
      </c>
    </row>
    <row r="145" spans="1:12" x14ac:dyDescent="0.25">
      <c r="A145" t="s">
        <v>2</v>
      </c>
      <c r="B145" t="s">
        <v>198</v>
      </c>
      <c r="K145">
        <v>1.7182594795342481E-4</v>
      </c>
      <c r="L145">
        <v>2.0367862108740071E-3</v>
      </c>
    </row>
    <row r="146" spans="1:12" x14ac:dyDescent="0.25">
      <c r="A146" t="s">
        <v>2</v>
      </c>
      <c r="B146" t="s">
        <v>199</v>
      </c>
      <c r="K146">
        <v>0.72210284030160277</v>
      </c>
      <c r="L146">
        <v>14.94267153710005</v>
      </c>
    </row>
    <row r="147" spans="1:12" x14ac:dyDescent="0.25">
      <c r="A147" t="s">
        <v>2</v>
      </c>
      <c r="B147" t="s">
        <v>200</v>
      </c>
      <c r="K147">
        <v>2.22901097811524E-4</v>
      </c>
      <c r="L147">
        <v>2.0661170336263822E-3</v>
      </c>
    </row>
    <row r="148" spans="1:12" x14ac:dyDescent="0.25">
      <c r="A148" t="s">
        <v>2</v>
      </c>
      <c r="B148" t="s">
        <v>201</v>
      </c>
      <c r="K148">
        <v>0.72230564117088314</v>
      </c>
      <c r="L148">
        <v>14.94136638956024</v>
      </c>
    </row>
    <row r="149" spans="1:12" x14ac:dyDescent="0.25">
      <c r="A149" t="s">
        <v>2</v>
      </c>
      <c r="B149" t="s">
        <v>202</v>
      </c>
      <c r="K149">
        <v>2.3490970172945419E-4</v>
      </c>
      <c r="L149">
        <v>2.116291102677977E-3</v>
      </c>
    </row>
    <row r="150" spans="1:12" x14ac:dyDescent="0.25">
      <c r="A150" t="s">
        <v>2</v>
      </c>
      <c r="B150" t="s">
        <v>203</v>
      </c>
      <c r="K150">
        <v>0.72187783504733438</v>
      </c>
      <c r="L150">
        <v>14.944153664798019</v>
      </c>
    </row>
    <row r="151" spans="1:12" x14ac:dyDescent="0.25">
      <c r="A151" t="s">
        <v>2</v>
      </c>
      <c r="B151" t="s">
        <v>204</v>
      </c>
      <c r="K151">
        <v>1.5572432945342349</v>
      </c>
      <c r="L151">
        <v>33.600401129339488</v>
      </c>
    </row>
    <row r="152" spans="1:12" x14ac:dyDescent="0.25">
      <c r="A152" t="s">
        <v>2</v>
      </c>
      <c r="B152" t="s">
        <v>205</v>
      </c>
      <c r="K152">
        <v>0.24036525085086649</v>
      </c>
      <c r="L152">
        <v>5.6036023770550543</v>
      </c>
    </row>
    <row r="153" spans="1:12" x14ac:dyDescent="0.25">
      <c r="A153" t="s">
        <v>2</v>
      </c>
      <c r="B153" t="s">
        <v>206</v>
      </c>
      <c r="K153">
        <v>0.1923030100168745</v>
      </c>
      <c r="L153">
        <v>4.4828756010469233</v>
      </c>
    </row>
    <row r="154" spans="1:12" x14ac:dyDescent="0.25">
      <c r="A154" t="s">
        <v>2</v>
      </c>
      <c r="B154" t="s">
        <v>207</v>
      </c>
      <c r="K154">
        <v>0.1923054006174468</v>
      </c>
      <c r="L154">
        <v>4.4827782298612746</v>
      </c>
    </row>
    <row r="155" spans="1:12" x14ac:dyDescent="0.25">
      <c r="A155" t="s">
        <v>2</v>
      </c>
      <c r="B155" t="s">
        <v>208</v>
      </c>
      <c r="K155">
        <v>0.19228496640041451</v>
      </c>
      <c r="L155">
        <v>4.4835407050560887</v>
      </c>
    </row>
    <row r="156" spans="1:12" x14ac:dyDescent="0.25">
      <c r="A156" t="s">
        <v>2</v>
      </c>
      <c r="B156" t="s">
        <v>209</v>
      </c>
      <c r="K156">
        <v>2.3157444295558721E-4</v>
      </c>
      <c r="L156">
        <v>2.9695215492682079E-3</v>
      </c>
    </row>
    <row r="157" spans="1:12" x14ac:dyDescent="0.25">
      <c r="A157" t="s">
        <v>2</v>
      </c>
      <c r="B157" t="s">
        <v>210</v>
      </c>
      <c r="C157">
        <v>1.2967729349076029E-2</v>
      </c>
      <c r="D157">
        <v>1.805308092225115</v>
      </c>
      <c r="E157">
        <v>3.6041068907671598</v>
      </c>
      <c r="F157">
        <v>5.3925246166338079</v>
      </c>
      <c r="G157">
        <v>145.02015916677871</v>
      </c>
      <c r="H157">
        <v>146.7542505295774</v>
      </c>
      <c r="I157">
        <v>148.0372629151617</v>
      </c>
      <c r="J157">
        <v>96.221101461716714</v>
      </c>
      <c r="K157">
        <v>24.70860291512458</v>
      </c>
      <c r="L157">
        <v>3.3116603737625848E-3</v>
      </c>
    </row>
    <row r="158" spans="1:12" x14ac:dyDescent="0.25">
      <c r="A158" t="s">
        <v>2</v>
      </c>
      <c r="B158" t="s">
        <v>211</v>
      </c>
      <c r="C158">
        <v>14.132353886627291</v>
      </c>
      <c r="D158">
        <v>19.0250493198116</v>
      </c>
      <c r="E158">
        <v>150.1501117981995</v>
      </c>
      <c r="F158">
        <v>154.95437207400431</v>
      </c>
      <c r="G158">
        <v>214.30702543584499</v>
      </c>
      <c r="H158">
        <v>218.9489104722596</v>
      </c>
      <c r="I158">
        <v>222.38821668233021</v>
      </c>
      <c r="J158">
        <v>155.0898204839487</v>
      </c>
      <c r="K158">
        <v>58.490489849829537</v>
      </c>
      <c r="L158">
        <v>2.0692599297377728E-3</v>
      </c>
    </row>
    <row r="159" spans="1:12" x14ac:dyDescent="0.25">
      <c r="A159" t="s">
        <v>2</v>
      </c>
      <c r="B159" t="s">
        <v>212</v>
      </c>
      <c r="J159">
        <v>162.88422676791549</v>
      </c>
      <c r="K159">
        <v>147.65229273474759</v>
      </c>
      <c r="L159">
        <v>131.49185976237641</v>
      </c>
    </row>
    <row r="160" spans="1:12" x14ac:dyDescent="0.25">
      <c r="A160" t="s">
        <v>2</v>
      </c>
      <c r="B160" t="s">
        <v>213</v>
      </c>
      <c r="C160">
        <v>2.4208985390839211E-3</v>
      </c>
      <c r="D160">
        <v>7.4038100317915861E-3</v>
      </c>
      <c r="E160">
        <v>1.095200609350507E-2</v>
      </c>
      <c r="F160">
        <v>1.359237632149198E-2</v>
      </c>
      <c r="G160">
        <v>1.5630131912242769E-2</v>
      </c>
      <c r="H160">
        <v>1.6633943734159419E-2</v>
      </c>
      <c r="I160">
        <v>1.925341672977212E-2</v>
      </c>
      <c r="J160">
        <v>1.458894823161192E-2</v>
      </c>
      <c r="K160">
        <v>9.2105857279773141E-3</v>
      </c>
      <c r="L160">
        <v>2.1166701367219942E-3</v>
      </c>
    </row>
    <row r="161" spans="1:12" x14ac:dyDescent="0.25">
      <c r="A161" t="s">
        <v>2</v>
      </c>
      <c r="B161" t="s">
        <v>214</v>
      </c>
      <c r="J161">
        <v>163.54187722741071</v>
      </c>
      <c r="K161">
        <v>150.87352621373199</v>
      </c>
      <c r="L161">
        <v>131.38834723390781</v>
      </c>
    </row>
    <row r="162" spans="1:12" x14ac:dyDescent="0.25">
      <c r="A162" t="s">
        <v>2</v>
      </c>
      <c r="B162" t="s">
        <v>215</v>
      </c>
      <c r="C162">
        <v>2.420862018401164E-3</v>
      </c>
      <c r="D162">
        <v>7.4036719432633924E-3</v>
      </c>
      <c r="E162">
        <v>1.095173317523811E-2</v>
      </c>
      <c r="F162">
        <v>1.3592059349722839E-2</v>
      </c>
      <c r="G162">
        <v>1.5629774281523932E-2</v>
      </c>
      <c r="H162">
        <v>1.663356293835426E-2</v>
      </c>
      <c r="I162">
        <v>1.9253000503821751E-2</v>
      </c>
      <c r="J162">
        <v>1.4588672469399549E-2</v>
      </c>
      <c r="K162">
        <v>9.7725668446090475E-3</v>
      </c>
      <c r="L162">
        <v>2.1687420479016878E-3</v>
      </c>
    </row>
    <row r="163" spans="1:12" x14ac:dyDescent="0.25">
      <c r="A163" t="s">
        <v>2</v>
      </c>
      <c r="B163" t="s">
        <v>216</v>
      </c>
      <c r="J163">
        <v>162.1082725632391</v>
      </c>
      <c r="K163">
        <v>144.32162883898539</v>
      </c>
      <c r="L163">
        <v>131.6097606263433</v>
      </c>
    </row>
    <row r="164" spans="1:12" x14ac:dyDescent="0.25">
      <c r="A164" t="s">
        <v>2</v>
      </c>
      <c r="B164" t="s">
        <v>217</v>
      </c>
      <c r="J164">
        <v>222.79329369354161</v>
      </c>
      <c r="K164">
        <v>210.89575937444829</v>
      </c>
      <c r="L164">
        <v>289.2627235241078</v>
      </c>
    </row>
    <row r="165" spans="1:12" x14ac:dyDescent="0.25">
      <c r="A165" t="s">
        <v>2</v>
      </c>
      <c r="B165" t="s">
        <v>218</v>
      </c>
      <c r="J165">
        <v>38.655525945443713</v>
      </c>
      <c r="K165">
        <v>47.786012532464923</v>
      </c>
      <c r="L165">
        <v>50.695374374882228</v>
      </c>
    </row>
    <row r="166" spans="1:12" x14ac:dyDescent="0.25">
      <c r="A166" t="s">
        <v>2</v>
      </c>
      <c r="B166" t="s">
        <v>219</v>
      </c>
      <c r="J166">
        <v>32.121267548516933</v>
      </c>
      <c r="K166">
        <v>38.337787194232106</v>
      </c>
      <c r="L166">
        <v>40.537238928579796</v>
      </c>
    </row>
    <row r="167" spans="1:12" x14ac:dyDescent="0.25">
      <c r="A167" t="s">
        <v>2</v>
      </c>
      <c r="B167" t="s">
        <v>220</v>
      </c>
      <c r="J167">
        <v>32.12346297306928</v>
      </c>
      <c r="K167">
        <v>38.409246283267812</v>
      </c>
      <c r="L167">
        <v>40.529244548165018</v>
      </c>
    </row>
    <row r="168" spans="1:12" x14ac:dyDescent="0.25">
      <c r="A168" t="s">
        <v>2</v>
      </c>
      <c r="B168" t="s">
        <v>221</v>
      </c>
      <c r="J168">
        <v>32.087623732074462</v>
      </c>
      <c r="K168">
        <v>37.815799744620797</v>
      </c>
      <c r="L168">
        <v>40.592025299465583</v>
      </c>
    </row>
    <row r="169" spans="1:12" x14ac:dyDescent="0.25">
      <c r="A169" t="s">
        <v>2</v>
      </c>
      <c r="B169" t="s">
        <v>222</v>
      </c>
      <c r="C169">
        <v>8.0674577548022288</v>
      </c>
      <c r="D169">
        <v>8.2226253281963277</v>
      </c>
      <c r="E169">
        <v>39.620094332295068</v>
      </c>
      <c r="F169">
        <v>40.126342426706152</v>
      </c>
      <c r="G169">
        <v>40.634964254294452</v>
      </c>
      <c r="H169">
        <v>41.144049944116993</v>
      </c>
      <c r="I169">
        <v>41.90215630302977</v>
      </c>
      <c r="J169">
        <v>23.80892656758623</v>
      </c>
      <c r="K169">
        <v>7.469166820223804</v>
      </c>
      <c r="L169">
        <v>3.1345116774671748E-3</v>
      </c>
    </row>
    <row r="170" spans="1:12" x14ac:dyDescent="0.25">
      <c r="A170" t="s">
        <v>2</v>
      </c>
      <c r="B170" t="s">
        <v>223</v>
      </c>
      <c r="K170">
        <v>4.2841232090281393E-2</v>
      </c>
      <c r="L170">
        <v>1.007561528246373</v>
      </c>
    </row>
    <row r="171" spans="1:12" x14ac:dyDescent="0.25">
      <c r="A171" t="s">
        <v>2</v>
      </c>
      <c r="B171" t="s">
        <v>224</v>
      </c>
      <c r="J171">
        <v>11.109367613965871</v>
      </c>
      <c r="K171">
        <v>13.557949448103569</v>
      </c>
      <c r="L171">
        <v>14.540963757348511</v>
      </c>
    </row>
    <row r="172" spans="1:12" x14ac:dyDescent="0.25">
      <c r="A172" t="s">
        <v>2</v>
      </c>
      <c r="B172" t="s">
        <v>225</v>
      </c>
      <c r="K172">
        <v>5.9772797077778647E-2</v>
      </c>
      <c r="L172">
        <v>1.7190115172399989</v>
      </c>
    </row>
    <row r="173" spans="1:12" x14ac:dyDescent="0.25">
      <c r="A173" t="s">
        <v>2</v>
      </c>
      <c r="B173" t="s">
        <v>226</v>
      </c>
      <c r="J173">
        <v>5.8605674838421633</v>
      </c>
      <c r="K173">
        <v>6.7954571688982712</v>
      </c>
      <c r="L173">
        <v>7.1512005863604324</v>
      </c>
    </row>
    <row r="174" spans="1:12" x14ac:dyDescent="0.25">
      <c r="A174" t="s">
        <v>2</v>
      </c>
      <c r="B174" t="s">
        <v>227</v>
      </c>
      <c r="K174">
        <v>3.938328652738441E-2</v>
      </c>
      <c r="L174">
        <v>0.88571669650101847</v>
      </c>
    </row>
    <row r="175" spans="1:12" x14ac:dyDescent="0.25">
      <c r="A175" t="s">
        <v>2</v>
      </c>
      <c r="B175" t="s">
        <v>228</v>
      </c>
      <c r="J175">
        <v>13.76040081875639</v>
      </c>
      <c r="K175">
        <v>16.68181855875315</v>
      </c>
      <c r="L175">
        <v>18.132291332442481</v>
      </c>
    </row>
    <row r="176" spans="1:12" x14ac:dyDescent="0.25">
      <c r="A176" t="s">
        <v>2</v>
      </c>
      <c r="B176" t="s">
        <v>229</v>
      </c>
      <c r="K176">
        <v>4.8122048966609612E-2</v>
      </c>
      <c r="L176">
        <v>1.1419201101352081</v>
      </c>
    </row>
    <row r="177" spans="1:12" x14ac:dyDescent="0.25">
      <c r="A177" t="s">
        <v>2</v>
      </c>
      <c r="B177" t="s">
        <v>230</v>
      </c>
      <c r="J177">
        <v>10.050207247173841</v>
      </c>
      <c r="K177">
        <v>11.620917296531751</v>
      </c>
      <c r="L177">
        <v>12.17744953799302</v>
      </c>
    </row>
    <row r="178" spans="1:12" x14ac:dyDescent="0.25">
      <c r="A178" t="s">
        <v>2</v>
      </c>
      <c r="B178" t="s">
        <v>1062</v>
      </c>
      <c r="K178">
        <v>9.3306869536666321E-5</v>
      </c>
      <c r="L178">
        <v>8.7358585033395989E-4</v>
      </c>
    </row>
    <row r="179" spans="1:12" x14ac:dyDescent="0.25">
      <c r="A179" t="s">
        <v>2</v>
      </c>
      <c r="B179" t="s">
        <v>1063</v>
      </c>
      <c r="C179">
        <v>1.7002932465597089E-3</v>
      </c>
      <c r="D179">
        <v>1.241091875613888</v>
      </c>
      <c r="E179">
        <v>85.860360710218202</v>
      </c>
      <c r="F179">
        <v>87.129388882566474</v>
      </c>
      <c r="G179">
        <v>92.774273117221824</v>
      </c>
      <c r="H179">
        <v>94.097904239680233</v>
      </c>
      <c r="I179">
        <v>95.13736958182912</v>
      </c>
      <c r="J179">
        <v>64.142447756021127</v>
      </c>
      <c r="K179">
        <v>44.830918355992353</v>
      </c>
      <c r="L179">
        <v>9.1681866570960367E-4</v>
      </c>
    </row>
    <row r="180" spans="1:12" x14ac:dyDescent="0.25">
      <c r="A180" t="s">
        <v>2</v>
      </c>
      <c r="B180" t="s">
        <v>1064</v>
      </c>
      <c r="K180">
        <v>9.4009553609169846E-5</v>
      </c>
      <c r="L180">
        <v>8.8707949347486008E-4</v>
      </c>
    </row>
    <row r="181" spans="1:12" x14ac:dyDescent="0.25">
      <c r="A181" t="s">
        <v>2</v>
      </c>
      <c r="B181" t="s">
        <v>1065</v>
      </c>
      <c r="C181">
        <v>1.9767881781805861</v>
      </c>
      <c r="D181">
        <v>4.59745392476957</v>
      </c>
      <c r="E181">
        <v>57.905699100338268</v>
      </c>
      <c r="F181">
        <v>60.589824630053627</v>
      </c>
      <c r="G181">
        <v>67.178293936277342</v>
      </c>
      <c r="H181">
        <v>69.987916060589612</v>
      </c>
      <c r="I181">
        <v>72.040449476182516</v>
      </c>
      <c r="J181">
        <v>41.252918311714858</v>
      </c>
      <c r="K181">
        <v>29.252867577169258</v>
      </c>
      <c r="L181">
        <v>9.0877674478979909E-4</v>
      </c>
    </row>
    <row r="182" spans="1:12" x14ac:dyDescent="0.25">
      <c r="A182" t="s">
        <v>2</v>
      </c>
      <c r="B182" t="s">
        <v>231</v>
      </c>
      <c r="C182">
        <v>21.15257821389547</v>
      </c>
      <c r="D182">
        <v>21.152527957317961</v>
      </c>
      <c r="E182">
        <v>21.152591605627151</v>
      </c>
      <c r="F182">
        <v>21.152553786669859</v>
      </c>
      <c r="G182">
        <v>21.152559679342019</v>
      </c>
      <c r="H182">
        <v>21.152547248624931</v>
      </c>
      <c r="I182">
        <v>21.152834627391659</v>
      </c>
      <c r="J182">
        <v>11.45826828182471</v>
      </c>
      <c r="K182">
        <v>13.569914818494929</v>
      </c>
      <c r="L182">
        <v>16.68499432613994</v>
      </c>
    </row>
    <row r="183" spans="1:12" x14ac:dyDescent="0.25">
      <c r="A183" t="s">
        <v>2</v>
      </c>
      <c r="B183" t="s">
        <v>1066</v>
      </c>
      <c r="K183">
        <v>9.3306365226116756E-5</v>
      </c>
      <c r="L183">
        <v>8.7276781586321313E-4</v>
      </c>
    </row>
    <row r="184" spans="1:12" x14ac:dyDescent="0.25">
      <c r="A184" t="s">
        <v>2</v>
      </c>
      <c r="B184" t="s">
        <v>1067</v>
      </c>
      <c r="C184">
        <v>14.859428643804989</v>
      </c>
      <c r="D184">
        <v>15.621945003362351</v>
      </c>
      <c r="E184">
        <v>124.6132545057372</v>
      </c>
      <c r="F184">
        <v>125.3907572779826</v>
      </c>
      <c r="G184">
        <v>133.61980725416319</v>
      </c>
      <c r="H184">
        <v>134.4294665914517</v>
      </c>
      <c r="I184">
        <v>135.5318505882851</v>
      </c>
      <c r="J184">
        <v>96.212781716700334</v>
      </c>
      <c r="K184">
        <v>64.985653465960198</v>
      </c>
      <c r="L184">
        <v>9.2645056491303486E-4</v>
      </c>
    </row>
    <row r="185" spans="1:12" x14ac:dyDescent="0.25">
      <c r="A185" t="s">
        <v>2</v>
      </c>
      <c r="B185" t="s">
        <v>232</v>
      </c>
      <c r="C185">
        <v>151.63619826410019</v>
      </c>
      <c r="D185">
        <v>151.63598780624159</v>
      </c>
      <c r="E185">
        <v>151.6361877388814</v>
      </c>
      <c r="F185">
        <v>151.63609257151629</v>
      </c>
      <c r="G185">
        <v>151.63616091938621</v>
      </c>
      <c r="H185">
        <v>151.63613214483789</v>
      </c>
      <c r="I185">
        <v>151.6364211904326</v>
      </c>
      <c r="J185">
        <v>121.57977237016379</v>
      </c>
      <c r="K185">
        <v>139.08639309317849</v>
      </c>
      <c r="L185">
        <v>137.43576706507949</v>
      </c>
    </row>
    <row r="186" spans="1:12" x14ac:dyDescent="0.25">
      <c r="A186" t="s">
        <v>2</v>
      </c>
      <c r="B186" t="s">
        <v>1068</v>
      </c>
      <c r="K186">
        <v>9.3769723605351178E-5</v>
      </c>
      <c r="L186">
        <v>8.80529686554657E-4</v>
      </c>
    </row>
    <row r="187" spans="1:12" x14ac:dyDescent="0.25">
      <c r="A187" t="s">
        <v>2</v>
      </c>
      <c r="B187" t="s">
        <v>1069</v>
      </c>
      <c r="C187">
        <v>5.4941027467973553</v>
      </c>
      <c r="D187">
        <v>7.4027189490464496</v>
      </c>
      <c r="E187">
        <v>79.947991841520107</v>
      </c>
      <c r="F187">
        <v>81.900673745043719</v>
      </c>
      <c r="G187">
        <v>112.1120447698213</v>
      </c>
      <c r="H187">
        <v>114.15031938113979</v>
      </c>
      <c r="I187">
        <v>115.75772547266649</v>
      </c>
      <c r="J187">
        <v>73.675292211545013</v>
      </c>
      <c r="K187">
        <v>52.715044496967359</v>
      </c>
      <c r="L187">
        <v>9.2166802422422294E-4</v>
      </c>
    </row>
    <row r="188" spans="1:12" x14ac:dyDescent="0.25">
      <c r="A188" t="s">
        <v>2</v>
      </c>
      <c r="B188" t="s">
        <v>233</v>
      </c>
      <c r="C188">
        <v>58.048742746897659</v>
      </c>
      <c r="D188">
        <v>58.048648502039612</v>
      </c>
      <c r="E188">
        <v>58.048732308273067</v>
      </c>
      <c r="F188">
        <v>58.048665806265838</v>
      </c>
      <c r="G188">
        <v>58.048707284979947</v>
      </c>
      <c r="H188">
        <v>58.048689344438223</v>
      </c>
      <c r="I188">
        <v>58.048974926076077</v>
      </c>
      <c r="J188">
        <v>37.963848160171821</v>
      </c>
      <c r="K188">
        <v>47.192050689034787</v>
      </c>
      <c r="L188">
        <v>50.6540961798948</v>
      </c>
    </row>
    <row r="189" spans="1:12" x14ac:dyDescent="0.25">
      <c r="A189" t="s">
        <v>2</v>
      </c>
      <c r="B189" t="s">
        <v>234</v>
      </c>
      <c r="K189">
        <v>7.4767812252506477E-5</v>
      </c>
      <c r="L189">
        <v>1.0945726828861949E-3</v>
      </c>
    </row>
    <row r="190" spans="1:12" x14ac:dyDescent="0.25">
      <c r="A190" t="s">
        <v>2</v>
      </c>
      <c r="B190" t="s">
        <v>1070</v>
      </c>
      <c r="K190">
        <v>1.5062223828400499E-4</v>
      </c>
      <c r="L190">
        <v>4.9154003185702478E-3</v>
      </c>
    </row>
    <row r="191" spans="1:12" x14ac:dyDescent="0.25">
      <c r="A191" t="s">
        <v>2</v>
      </c>
      <c r="B191" t="s">
        <v>235</v>
      </c>
      <c r="C191">
        <v>5.7001919374072296E-4</v>
      </c>
      <c r="D191">
        <v>2.067944778694937E-3</v>
      </c>
      <c r="E191">
        <v>3.0369491003152571E-3</v>
      </c>
      <c r="F191">
        <v>3.7711760711377339E-3</v>
      </c>
      <c r="G191">
        <v>4.3693538006896121E-3</v>
      </c>
      <c r="H191">
        <v>4.3775364760353739E-3</v>
      </c>
      <c r="I191">
        <v>6.2796638214175421E-3</v>
      </c>
      <c r="J191">
        <v>3.2210750591449388E-3</v>
      </c>
      <c r="K191">
        <v>2.068150352805314E-3</v>
      </c>
      <c r="L191">
        <v>1.156044696577811E-3</v>
      </c>
    </row>
    <row r="192" spans="1:12" x14ac:dyDescent="0.25">
      <c r="A192" t="s">
        <v>2</v>
      </c>
      <c r="B192" t="s">
        <v>236</v>
      </c>
      <c r="C192">
        <v>328.78139952976198</v>
      </c>
      <c r="D192">
        <v>263.02678954987721</v>
      </c>
      <c r="E192">
        <v>263.02681503934298</v>
      </c>
      <c r="F192">
        <v>263.02679765808091</v>
      </c>
      <c r="G192">
        <v>263.02678947342491</v>
      </c>
      <c r="H192">
        <v>263.02657699375152</v>
      </c>
      <c r="I192">
        <v>197.27023639182619</v>
      </c>
      <c r="J192">
        <v>141.27227648215691</v>
      </c>
      <c r="K192">
        <v>56.568259785322937</v>
      </c>
    </row>
    <row r="193" spans="1:12" x14ac:dyDescent="0.25">
      <c r="A193" t="s">
        <v>2</v>
      </c>
      <c r="B193" t="s">
        <v>1071</v>
      </c>
      <c r="C193">
        <v>1.833630197542675E-4</v>
      </c>
      <c r="D193">
        <v>3.5550394625695529E-4</v>
      </c>
      <c r="E193">
        <v>5.1434190178189522E-4</v>
      </c>
      <c r="F193">
        <v>6.5595331353561232E-4</v>
      </c>
      <c r="G193">
        <v>7.7970900463046047E-4</v>
      </c>
      <c r="H193">
        <v>8.8413363186685978E-4</v>
      </c>
      <c r="I193">
        <v>9.6807531471790613E-4</v>
      </c>
      <c r="J193">
        <v>1.0226096402070699E-3</v>
      </c>
      <c r="K193">
        <v>6.8900947697214296E-4</v>
      </c>
      <c r="L193">
        <v>8.8723114675607999E-3</v>
      </c>
    </row>
    <row r="194" spans="1:12" x14ac:dyDescent="0.25">
      <c r="A194" t="s">
        <v>2</v>
      </c>
      <c r="B194" t="s">
        <v>1078</v>
      </c>
      <c r="C194">
        <v>42.583557219327417</v>
      </c>
      <c r="D194">
        <v>38.283693987368878</v>
      </c>
      <c r="E194">
        <v>41.832041522803422</v>
      </c>
      <c r="F194">
        <v>41.91887862904867</v>
      </c>
      <c r="G194">
        <v>42.00827283276594</v>
      </c>
      <c r="H194">
        <v>42.118050885093908</v>
      </c>
      <c r="I194">
        <v>33.453567347694737</v>
      </c>
      <c r="J194">
        <v>14.54060407638072</v>
      </c>
      <c r="K194">
        <v>8.3862386118961716</v>
      </c>
    </row>
    <row r="195" spans="1:12" x14ac:dyDescent="0.25">
      <c r="A195" t="s">
        <v>2</v>
      </c>
      <c r="B195" t="s">
        <v>237</v>
      </c>
      <c r="K195">
        <v>7.5659269627058597E-5</v>
      </c>
      <c r="L195">
        <v>1.122314516570155E-3</v>
      </c>
    </row>
    <row r="196" spans="1:12" x14ac:dyDescent="0.25">
      <c r="A196" t="s">
        <v>2</v>
      </c>
      <c r="B196" t="s">
        <v>1072</v>
      </c>
      <c r="K196">
        <v>1.5245019246249689E-4</v>
      </c>
      <c r="L196">
        <v>4.9474323313474294E-3</v>
      </c>
    </row>
    <row r="197" spans="1:12" x14ac:dyDescent="0.25">
      <c r="A197" t="s">
        <v>2</v>
      </c>
      <c r="B197" t="s">
        <v>238</v>
      </c>
      <c r="C197">
        <v>5.5292974424659715E-4</v>
      </c>
      <c r="D197">
        <v>2.0252594514879678E-3</v>
      </c>
      <c r="E197">
        <v>2.9984567983200889E-3</v>
      </c>
      <c r="F197">
        <v>3.7534150601284252E-3</v>
      </c>
      <c r="G197">
        <v>4.3518961508466564E-3</v>
      </c>
      <c r="H197">
        <v>4.3852363264407831E-3</v>
      </c>
      <c r="I197">
        <v>6.2421252819072782E-3</v>
      </c>
      <c r="J197">
        <v>3.2021263778277118E-3</v>
      </c>
      <c r="K197">
        <v>2.0553170456840651E-3</v>
      </c>
      <c r="L197">
        <v>1.1500142766109279E-3</v>
      </c>
    </row>
    <row r="198" spans="1:12" x14ac:dyDescent="0.25">
      <c r="A198" t="s">
        <v>2</v>
      </c>
      <c r="B198" t="s">
        <v>239</v>
      </c>
      <c r="C198">
        <v>60.635110884384709</v>
      </c>
      <c r="D198">
        <v>48.510121215713497</v>
      </c>
      <c r="E198">
        <v>48.510152980301307</v>
      </c>
      <c r="F198">
        <v>48.51014241557013</v>
      </c>
      <c r="G198">
        <v>48.510135192314173</v>
      </c>
      <c r="H198">
        <v>48.509936198308367</v>
      </c>
      <c r="I198">
        <v>36.382742253250107</v>
      </c>
      <c r="J198">
        <v>19.183939077490422</v>
      </c>
      <c r="K198">
        <v>8.2523681887273828</v>
      </c>
    </row>
    <row r="199" spans="1:12" x14ac:dyDescent="0.25">
      <c r="A199" t="s">
        <v>2</v>
      </c>
      <c r="B199" t="s">
        <v>1073</v>
      </c>
      <c r="C199">
        <v>1.8557496744335951E-4</v>
      </c>
      <c r="D199">
        <v>3.61089938477158E-4</v>
      </c>
      <c r="E199">
        <v>5.3038709702482709E-4</v>
      </c>
      <c r="F199">
        <v>6.7797969633407991E-4</v>
      </c>
      <c r="G199">
        <v>7.9278969679734228E-4</v>
      </c>
      <c r="H199">
        <v>9.1235224861950493E-4</v>
      </c>
      <c r="I199">
        <v>1.0199178124461359E-3</v>
      </c>
      <c r="J199">
        <v>1.03306608917493E-3</v>
      </c>
      <c r="K199">
        <v>6.9482282508046749E-4</v>
      </c>
      <c r="L199">
        <v>7.1258020688470041E-3</v>
      </c>
    </row>
    <row r="200" spans="1:12" x14ac:dyDescent="0.25">
      <c r="A200" t="s">
        <v>2</v>
      </c>
      <c r="B200" t="s">
        <v>1079</v>
      </c>
      <c r="C200">
        <v>5.6549169963763974</v>
      </c>
      <c r="D200">
        <v>5.5182955141269971</v>
      </c>
      <c r="E200">
        <v>5.2174358747409189</v>
      </c>
      <c r="F200">
        <v>5.330686311027379</v>
      </c>
      <c r="G200">
        <v>5.429863520982682</v>
      </c>
      <c r="H200">
        <v>5.5121207113080626</v>
      </c>
      <c r="I200">
        <v>4.6064006773879536</v>
      </c>
      <c r="J200">
        <v>2.0562853180422489</v>
      </c>
      <c r="K200">
        <v>0.76377631722347017</v>
      </c>
    </row>
    <row r="201" spans="1:12" x14ac:dyDescent="0.25">
      <c r="A201" t="s">
        <v>2</v>
      </c>
      <c r="B201" t="s">
        <v>240</v>
      </c>
      <c r="K201">
        <v>7.5269653627434824E-5</v>
      </c>
      <c r="L201">
        <v>1.106033070847135E-3</v>
      </c>
    </row>
    <row r="202" spans="1:12" x14ac:dyDescent="0.25">
      <c r="A202" t="s">
        <v>2</v>
      </c>
      <c r="B202" t="s">
        <v>1074</v>
      </c>
      <c r="K202">
        <v>1.5014596171262151E-4</v>
      </c>
      <c r="L202">
        <v>5.0198150771089507E-3</v>
      </c>
    </row>
    <row r="203" spans="1:12" x14ac:dyDescent="0.25">
      <c r="A203" t="s">
        <v>2</v>
      </c>
      <c r="B203" t="s">
        <v>241</v>
      </c>
      <c r="C203">
        <v>5.7327047306752587E-4</v>
      </c>
      <c r="D203">
        <v>2.0810119802041368E-3</v>
      </c>
      <c r="E203">
        <v>3.0588960292199201E-3</v>
      </c>
      <c r="F203">
        <v>3.782186552829199E-3</v>
      </c>
      <c r="G203">
        <v>4.3941152937989458E-3</v>
      </c>
      <c r="H203">
        <v>4.3882657430702864E-3</v>
      </c>
      <c r="I203">
        <v>6.3127642683282201E-3</v>
      </c>
      <c r="J203">
        <v>3.2403829794576278E-3</v>
      </c>
      <c r="K203">
        <v>2.0827831610588658E-3</v>
      </c>
      <c r="L203">
        <v>1.218405740366325E-3</v>
      </c>
    </row>
    <row r="204" spans="1:12" x14ac:dyDescent="0.25">
      <c r="A204" t="s">
        <v>2</v>
      </c>
      <c r="B204" t="s">
        <v>242</v>
      </c>
      <c r="C204">
        <v>886.01818433843766</v>
      </c>
      <c r="D204">
        <v>708.81625458818326</v>
      </c>
      <c r="E204">
        <v>708.81626073705786</v>
      </c>
      <c r="F204">
        <v>708.81623868421752</v>
      </c>
      <c r="G204">
        <v>708.81623650497193</v>
      </c>
      <c r="H204">
        <v>708.81601618726643</v>
      </c>
      <c r="I204">
        <v>531.61232060612997</v>
      </c>
      <c r="J204">
        <v>495.17974260809348</v>
      </c>
      <c r="K204">
        <v>159.71795536919859</v>
      </c>
    </row>
    <row r="205" spans="1:12" x14ac:dyDescent="0.25">
      <c r="A205" t="s">
        <v>2</v>
      </c>
      <c r="B205" t="s">
        <v>1075</v>
      </c>
      <c r="C205">
        <v>1.8410069512739681E-4</v>
      </c>
      <c r="D205">
        <v>3.5582843058537561E-4</v>
      </c>
      <c r="E205">
        <v>5.1471210324206427E-4</v>
      </c>
      <c r="F205">
        <v>6.5641606736869455E-4</v>
      </c>
      <c r="G205">
        <v>7.8041327561397206E-4</v>
      </c>
      <c r="H205">
        <v>8.8471765395379566E-4</v>
      </c>
      <c r="I205">
        <v>9.690864424189529E-4</v>
      </c>
      <c r="J205">
        <v>1.023951774817028E-3</v>
      </c>
      <c r="K205">
        <v>6.8994977813516842E-4</v>
      </c>
      <c r="L205">
        <v>9.7542045137462702E-3</v>
      </c>
    </row>
    <row r="206" spans="1:12" x14ac:dyDescent="0.25">
      <c r="A206" t="s">
        <v>2</v>
      </c>
      <c r="B206" t="s">
        <v>1080</v>
      </c>
      <c r="C206">
        <v>79.961517549256854</v>
      </c>
      <c r="D206">
        <v>72.154955179919469</v>
      </c>
      <c r="E206">
        <v>79.077291647914208</v>
      </c>
      <c r="F206">
        <v>78.961474235070156</v>
      </c>
      <c r="G206">
        <v>78.847295069354089</v>
      </c>
      <c r="H206">
        <v>78.75797250445315</v>
      </c>
      <c r="I206">
        <v>62.890918867126622</v>
      </c>
      <c r="J206">
        <v>25.597544620307438</v>
      </c>
      <c r="K206">
        <v>16.298144021759679</v>
      </c>
    </row>
    <row r="207" spans="1:12" x14ac:dyDescent="0.25">
      <c r="A207" t="s">
        <v>2</v>
      </c>
      <c r="B207" t="s">
        <v>243</v>
      </c>
      <c r="K207">
        <v>7.5468113225965201E-5</v>
      </c>
      <c r="L207">
        <v>1.112758913709068E-3</v>
      </c>
    </row>
    <row r="208" spans="1:12" x14ac:dyDescent="0.25">
      <c r="A208" t="s">
        <v>2</v>
      </c>
      <c r="B208" t="s">
        <v>1076</v>
      </c>
      <c r="K208">
        <v>1.512730312576918E-4</v>
      </c>
      <c r="L208">
        <v>4.8556929216457718E-3</v>
      </c>
    </row>
    <row r="209" spans="1:12" x14ac:dyDescent="0.25">
      <c r="A209" t="s">
        <v>2</v>
      </c>
      <c r="B209" t="s">
        <v>244</v>
      </c>
      <c r="C209">
        <v>5.5800103515880699E-4</v>
      </c>
      <c r="D209">
        <v>2.055388708415296E-3</v>
      </c>
      <c r="E209">
        <v>3.0313421675943778E-3</v>
      </c>
      <c r="F209">
        <v>3.7783800286109301E-3</v>
      </c>
      <c r="G209">
        <v>4.3814969270260474E-3</v>
      </c>
      <c r="H209">
        <v>4.3993170118812909E-3</v>
      </c>
      <c r="I209">
        <v>6.2851571356213054E-3</v>
      </c>
      <c r="J209">
        <v>3.2257559836432188E-3</v>
      </c>
      <c r="K209">
        <v>2.0717805543834559E-3</v>
      </c>
      <c r="L209">
        <v>1.168494468581951E-3</v>
      </c>
    </row>
    <row r="210" spans="1:12" x14ac:dyDescent="0.25">
      <c r="A210" t="s">
        <v>2</v>
      </c>
      <c r="B210" t="s">
        <v>1081</v>
      </c>
      <c r="C210">
        <v>211.72598657167421</v>
      </c>
      <c r="D210">
        <v>169.38285719105701</v>
      </c>
      <c r="E210">
        <v>169.38288570836599</v>
      </c>
      <c r="F210">
        <v>169.38287159663469</v>
      </c>
      <c r="G210">
        <v>169.3828660471969</v>
      </c>
      <c r="H210">
        <v>169.38266040485919</v>
      </c>
      <c r="I210">
        <v>127.0372911222683</v>
      </c>
      <c r="J210">
        <v>96.347479233041653</v>
      </c>
      <c r="K210">
        <v>35.420257971366553</v>
      </c>
    </row>
    <row r="211" spans="1:12" x14ac:dyDescent="0.25">
      <c r="A211" t="s">
        <v>2</v>
      </c>
      <c r="B211" t="s">
        <v>1077</v>
      </c>
      <c r="C211">
        <v>1.8267892817637089E-4</v>
      </c>
      <c r="D211">
        <v>3.5574415415105489E-4</v>
      </c>
      <c r="E211">
        <v>5.1289730916359816E-4</v>
      </c>
      <c r="F211">
        <v>6.5719739275640736E-4</v>
      </c>
      <c r="G211">
        <v>7.809178726471041E-4</v>
      </c>
      <c r="H211">
        <v>8.8668586630180689E-4</v>
      </c>
      <c r="I211">
        <v>9.7206189281246814E-4</v>
      </c>
      <c r="J211">
        <v>1.022980286748532E-3</v>
      </c>
      <c r="K211">
        <v>6.8908043858241215E-4</v>
      </c>
      <c r="L211">
        <v>8.3425483196201428E-3</v>
      </c>
    </row>
    <row r="212" spans="1:12" x14ac:dyDescent="0.25">
      <c r="A212" t="s">
        <v>2</v>
      </c>
      <c r="B212" t="s">
        <v>1082</v>
      </c>
      <c r="C212">
        <v>18.151210947829551</v>
      </c>
      <c r="D212">
        <v>16.434915919578099</v>
      </c>
      <c r="E212">
        <v>17.57031254643233</v>
      </c>
      <c r="F212">
        <v>17.67912907530048</v>
      </c>
      <c r="G212">
        <v>17.803776855388449</v>
      </c>
      <c r="H212">
        <v>17.933490481109121</v>
      </c>
      <c r="I212">
        <v>14.32103644578166</v>
      </c>
      <c r="J212">
        <v>6.9161755529336277</v>
      </c>
      <c r="K212">
        <v>3.1066309020995688</v>
      </c>
    </row>
    <row r="213" spans="1:12" x14ac:dyDescent="0.25">
      <c r="A213" t="s">
        <v>2</v>
      </c>
      <c r="B213" t="s">
        <v>245</v>
      </c>
      <c r="K213">
        <v>6.9777226224732665E-5</v>
      </c>
      <c r="L213">
        <v>1.101721696037392E-3</v>
      </c>
    </row>
    <row r="214" spans="1:12" x14ac:dyDescent="0.25">
      <c r="A214" t="s">
        <v>2</v>
      </c>
      <c r="B214" t="s">
        <v>246</v>
      </c>
      <c r="K214">
        <v>0.60674770092040187</v>
      </c>
      <c r="L214">
        <v>14.02603617476951</v>
      </c>
    </row>
    <row r="215" spans="1:12" x14ac:dyDescent="0.25">
      <c r="A215" t="s">
        <v>2</v>
      </c>
      <c r="B215" t="s">
        <v>247</v>
      </c>
      <c r="K215">
        <v>8.3854361768237234E-5</v>
      </c>
      <c r="L215">
        <v>1.320972885234861E-3</v>
      </c>
    </row>
    <row r="216" spans="1:12" x14ac:dyDescent="0.25">
      <c r="A216" t="s">
        <v>2</v>
      </c>
      <c r="B216" t="s">
        <v>248</v>
      </c>
      <c r="K216">
        <v>0.42449492528320298</v>
      </c>
      <c r="L216">
        <v>9.8361119551764205</v>
      </c>
    </row>
    <row r="217" spans="1:12" x14ac:dyDescent="0.25">
      <c r="A217" t="s">
        <v>2</v>
      </c>
      <c r="B217" t="s">
        <v>249</v>
      </c>
      <c r="K217">
        <v>0.1312796391971652</v>
      </c>
      <c r="L217">
        <v>2.7637642753853071</v>
      </c>
    </row>
    <row r="218" spans="1:12" x14ac:dyDescent="0.25">
      <c r="A218" t="s">
        <v>2</v>
      </c>
      <c r="B218" t="s">
        <v>250</v>
      </c>
      <c r="K218">
        <v>3.8004499566076052E-7</v>
      </c>
      <c r="L218">
        <v>1.3695895973048739E-5</v>
      </c>
    </row>
    <row r="219" spans="1:12" x14ac:dyDescent="0.25">
      <c r="A219" t="s">
        <v>2</v>
      </c>
      <c r="B219" t="s">
        <v>251</v>
      </c>
      <c r="K219">
        <v>0.13125200895432229</v>
      </c>
      <c r="L219">
        <v>2.76359777557954</v>
      </c>
    </row>
    <row r="220" spans="1:12" x14ac:dyDescent="0.25">
      <c r="A220" t="s">
        <v>2</v>
      </c>
      <c r="B220" t="s">
        <v>252</v>
      </c>
      <c r="K220">
        <v>0.13128389521442979</v>
      </c>
      <c r="L220">
        <v>2.7629552109835802</v>
      </c>
    </row>
    <row r="221" spans="1:12" x14ac:dyDescent="0.25">
      <c r="A221" t="s">
        <v>2</v>
      </c>
      <c r="B221" t="s">
        <v>253</v>
      </c>
      <c r="K221">
        <v>0.13129864935371091</v>
      </c>
      <c r="L221">
        <v>2.7632388632343239</v>
      </c>
    </row>
    <row r="222" spans="1:12" x14ac:dyDescent="0.25">
      <c r="A222" t="s">
        <v>2</v>
      </c>
      <c r="B222" t="s">
        <v>254</v>
      </c>
      <c r="K222">
        <v>0.1312249189374515</v>
      </c>
      <c r="L222">
        <v>2.7625924224374132</v>
      </c>
    </row>
    <row r="223" spans="1:12" x14ac:dyDescent="0.25">
      <c r="A223" t="s">
        <v>2</v>
      </c>
      <c r="B223" t="s">
        <v>255</v>
      </c>
      <c r="K223">
        <v>0.13126296740261459</v>
      </c>
      <c r="L223">
        <v>2.7631659032580731</v>
      </c>
    </row>
    <row r="224" spans="1:12" x14ac:dyDescent="0.25">
      <c r="A224" t="s">
        <v>2</v>
      </c>
      <c r="B224" t="s">
        <v>256</v>
      </c>
      <c r="K224">
        <v>1.285169717137625E-6</v>
      </c>
      <c r="L224">
        <v>2.4920439286742929E-5</v>
      </c>
    </row>
    <row r="225" spans="1:12" x14ac:dyDescent="0.25">
      <c r="A225" t="s">
        <v>2</v>
      </c>
      <c r="B225" t="s">
        <v>257</v>
      </c>
      <c r="K225">
        <v>6.5520167147371258E-2</v>
      </c>
      <c r="L225">
        <v>2.7680688411938879</v>
      </c>
    </row>
    <row r="226" spans="1:12" x14ac:dyDescent="0.25">
      <c r="A226" t="s">
        <v>2</v>
      </c>
      <c r="B226" t="s">
        <v>258</v>
      </c>
      <c r="K226">
        <v>3.9895410869603853E-8</v>
      </c>
      <c r="L226">
        <v>3.6861201150660668E-6</v>
      </c>
    </row>
    <row r="227" spans="1:12" x14ac:dyDescent="0.25">
      <c r="A227" t="s">
        <v>2</v>
      </c>
      <c r="B227" t="s">
        <v>259</v>
      </c>
      <c r="K227">
        <v>6.5414563031111733E-2</v>
      </c>
      <c r="L227">
        <v>2.7680315233835771</v>
      </c>
    </row>
    <row r="228" spans="1:12" x14ac:dyDescent="0.25">
      <c r="A228" t="s">
        <v>2</v>
      </c>
      <c r="B228" t="s">
        <v>260</v>
      </c>
      <c r="K228">
        <v>3.9895658488263969E-8</v>
      </c>
      <c r="L228">
        <v>3.686121898140437E-6</v>
      </c>
    </row>
    <row r="229" spans="1:12" x14ac:dyDescent="0.25">
      <c r="A229" t="s">
        <v>2</v>
      </c>
      <c r="B229" t="s">
        <v>261</v>
      </c>
      <c r="K229">
        <v>0.13115128686221719</v>
      </c>
      <c r="L229">
        <v>2.762587811088598</v>
      </c>
    </row>
    <row r="230" spans="1:12" x14ac:dyDescent="0.25">
      <c r="A230" t="s">
        <v>2</v>
      </c>
      <c r="B230" t="s">
        <v>262</v>
      </c>
      <c r="K230">
        <v>0.13124524977150481</v>
      </c>
      <c r="L230">
        <v>2.7624542684918909</v>
      </c>
    </row>
    <row r="231" spans="1:12" x14ac:dyDescent="0.25">
      <c r="A231" t="s">
        <v>2</v>
      </c>
      <c r="B231" t="s">
        <v>263</v>
      </c>
      <c r="K231">
        <v>1.8788101539734439E-6</v>
      </c>
      <c r="L231">
        <v>2.9753681231639561E-5</v>
      </c>
    </row>
    <row r="232" spans="1:12" x14ac:dyDescent="0.25">
      <c r="A232" t="s">
        <v>2</v>
      </c>
      <c r="B232" t="s">
        <v>264</v>
      </c>
      <c r="K232">
        <v>0.13125195598962319</v>
      </c>
      <c r="L232">
        <v>2.762707383243431</v>
      </c>
    </row>
    <row r="233" spans="1:12" x14ac:dyDescent="0.25">
      <c r="A233" t="s">
        <v>2</v>
      </c>
      <c r="B233" t="s">
        <v>265</v>
      </c>
      <c r="K233">
        <v>0.26917335649862523</v>
      </c>
      <c r="L233">
        <v>6.2784634851128782</v>
      </c>
    </row>
    <row r="234" spans="1:12" x14ac:dyDescent="0.25">
      <c r="A234" t="s">
        <v>2</v>
      </c>
      <c r="B234" t="s">
        <v>266</v>
      </c>
      <c r="K234">
        <v>0.26914348885245859</v>
      </c>
      <c r="L234">
        <v>6.2720120992811017</v>
      </c>
    </row>
    <row r="235" spans="1:12" x14ac:dyDescent="0.25">
      <c r="A235" t="s">
        <v>2</v>
      </c>
      <c r="B235" t="s">
        <v>267</v>
      </c>
      <c r="K235">
        <v>0.26915065256998788</v>
      </c>
      <c r="L235">
        <v>6.283279797624675</v>
      </c>
    </row>
    <row r="236" spans="1:12" x14ac:dyDescent="0.25">
      <c r="A236" t="s">
        <v>2</v>
      </c>
      <c r="B236" t="s">
        <v>268</v>
      </c>
      <c r="K236">
        <v>0.26929804025907561</v>
      </c>
      <c r="L236">
        <v>6.2906240700934131</v>
      </c>
    </row>
    <row r="237" spans="1:12" x14ac:dyDescent="0.25">
      <c r="A237" t="s">
        <v>2</v>
      </c>
      <c r="B237" t="s">
        <v>269</v>
      </c>
      <c r="K237">
        <v>0.26928303723795849</v>
      </c>
      <c r="L237">
        <v>6.2887109543438111</v>
      </c>
    </row>
    <row r="238" spans="1:12" x14ac:dyDescent="0.25">
      <c r="A238" t="s">
        <v>2</v>
      </c>
      <c r="B238" t="s">
        <v>270</v>
      </c>
      <c r="K238">
        <v>0.26932194114806779</v>
      </c>
      <c r="L238">
        <v>6.2915399491761841</v>
      </c>
    </row>
    <row r="239" spans="1:12" x14ac:dyDescent="0.25">
      <c r="A239" t="s">
        <v>2</v>
      </c>
      <c r="B239" t="s">
        <v>271</v>
      </c>
      <c r="K239">
        <v>0.26929943377593613</v>
      </c>
      <c r="L239">
        <v>6.2977143707613541</v>
      </c>
    </row>
    <row r="240" spans="1:12" x14ac:dyDescent="0.25">
      <c r="A240" t="s">
        <v>2</v>
      </c>
      <c r="B240" t="s">
        <v>272</v>
      </c>
      <c r="K240">
        <v>0.26921358480645519</v>
      </c>
      <c r="L240">
        <v>6.2946526736087867</v>
      </c>
    </row>
    <row r="241" spans="1:12" x14ac:dyDescent="0.25">
      <c r="A241" t="s">
        <v>2</v>
      </c>
      <c r="B241" t="s">
        <v>273</v>
      </c>
      <c r="K241">
        <v>0.269348234587719</v>
      </c>
      <c r="L241">
        <v>6.2990336005193992</v>
      </c>
    </row>
    <row r="242" spans="1:12" x14ac:dyDescent="0.25">
      <c r="A242" t="s">
        <v>2</v>
      </c>
      <c r="B242" t="s">
        <v>1054</v>
      </c>
      <c r="K242">
        <v>7.3119839341225499E-5</v>
      </c>
      <c r="L242">
        <v>7.707851069610834E-4</v>
      </c>
    </row>
    <row r="243" spans="1:12" x14ac:dyDescent="0.25">
      <c r="A243" t="s">
        <v>2</v>
      </c>
      <c r="B243" t="s">
        <v>274</v>
      </c>
      <c r="K243">
        <v>7.87605736735009E-5</v>
      </c>
      <c r="L243">
        <v>7.0775520389218126E-4</v>
      </c>
    </row>
    <row r="244" spans="1:12" x14ac:dyDescent="0.25">
      <c r="A244" t="s">
        <v>2</v>
      </c>
      <c r="B244" t="s">
        <v>275</v>
      </c>
      <c r="K244">
        <v>0.1048647043550681</v>
      </c>
      <c r="L244">
        <v>2.1547031681182252</v>
      </c>
    </row>
    <row r="245" spans="1:12" x14ac:dyDescent="0.25">
      <c r="A245" t="s">
        <v>2</v>
      </c>
      <c r="B245" t="s">
        <v>276</v>
      </c>
      <c r="K245">
        <v>0.36935280201021042</v>
      </c>
      <c r="L245">
        <v>7.8991009610933229</v>
      </c>
    </row>
    <row r="246" spans="1:12" x14ac:dyDescent="0.25">
      <c r="A246" t="s">
        <v>2</v>
      </c>
      <c r="B246" t="s">
        <v>277</v>
      </c>
      <c r="K246">
        <v>9.554588524059307E-2</v>
      </c>
      <c r="L246">
        <v>2.2887544375347701</v>
      </c>
    </row>
    <row r="247" spans="1:12" x14ac:dyDescent="0.25">
      <c r="A247" t="s">
        <v>2</v>
      </c>
      <c r="B247" t="s">
        <v>278</v>
      </c>
      <c r="K247">
        <v>0.36926509847484912</v>
      </c>
      <c r="L247">
        <v>7.8966032171046621</v>
      </c>
    </row>
    <row r="248" spans="1:12" x14ac:dyDescent="0.25">
      <c r="A248" t="s">
        <v>2</v>
      </c>
      <c r="B248" t="s">
        <v>279</v>
      </c>
      <c r="K248">
        <v>7.5783021481961435E-2</v>
      </c>
      <c r="L248">
        <v>1.8150153611290101</v>
      </c>
    </row>
    <row r="249" spans="1:12" x14ac:dyDescent="0.25">
      <c r="A249" t="s">
        <v>2</v>
      </c>
      <c r="B249" t="s">
        <v>280</v>
      </c>
      <c r="K249">
        <v>5.4619181084972409E-5</v>
      </c>
      <c r="L249">
        <v>5.9403587860303345E-4</v>
      </c>
    </row>
    <row r="250" spans="1:12" x14ac:dyDescent="0.25">
      <c r="A250" t="s">
        <v>2</v>
      </c>
      <c r="B250" t="s">
        <v>281</v>
      </c>
      <c r="K250">
        <v>0.36928647121613778</v>
      </c>
      <c r="L250">
        <v>7.9012070202033611</v>
      </c>
    </row>
    <row r="251" spans="1:12" x14ac:dyDescent="0.25">
      <c r="A251" t="s">
        <v>2</v>
      </c>
      <c r="B251" t="s">
        <v>282</v>
      </c>
      <c r="K251">
        <v>9.3257038728799146E-2</v>
      </c>
      <c r="L251">
        <v>2.2335038813878412</v>
      </c>
    </row>
    <row r="252" spans="1:12" x14ac:dyDescent="0.25">
      <c r="A252" t="s">
        <v>2</v>
      </c>
      <c r="B252" t="s">
        <v>283</v>
      </c>
      <c r="K252">
        <v>0.1048749328492147</v>
      </c>
      <c r="L252">
        <v>6.4505389059857521</v>
      </c>
    </row>
    <row r="253" spans="1:12" x14ac:dyDescent="0.25">
      <c r="A253" t="s">
        <v>2</v>
      </c>
      <c r="B253" t="s">
        <v>284</v>
      </c>
      <c r="K253">
        <v>0.10487609185617019</v>
      </c>
      <c r="L253">
        <v>6.4525881337487441</v>
      </c>
    </row>
    <row r="254" spans="1:12" x14ac:dyDescent="0.25">
      <c r="A254" t="s">
        <v>2</v>
      </c>
      <c r="B254" t="s">
        <v>285</v>
      </c>
      <c r="K254">
        <v>0.1048706803581696</v>
      </c>
      <c r="L254">
        <v>6.443025174252397</v>
      </c>
    </row>
    <row r="255" spans="1:12" x14ac:dyDescent="0.25">
      <c r="A255" t="s">
        <v>2</v>
      </c>
      <c r="B255" t="s">
        <v>286</v>
      </c>
      <c r="K255">
        <v>2.26861164743133E-4</v>
      </c>
      <c r="L255">
        <v>1.1301421130992151E-3</v>
      </c>
    </row>
    <row r="256" spans="1:12" x14ac:dyDescent="0.25">
      <c r="A256" t="s">
        <v>2</v>
      </c>
      <c r="B256" t="s">
        <v>287</v>
      </c>
      <c r="K256">
        <v>4.2787286439856E-2</v>
      </c>
      <c r="L256">
        <v>0.99014275104835381</v>
      </c>
    </row>
    <row r="257" spans="1:12" x14ac:dyDescent="0.25">
      <c r="A257" t="s">
        <v>2</v>
      </c>
      <c r="B257" t="s">
        <v>288</v>
      </c>
      <c r="K257">
        <v>4.2779483718617922E-2</v>
      </c>
      <c r="L257">
        <v>0.99002528829959691</v>
      </c>
    </row>
    <row r="258" spans="1:12" x14ac:dyDescent="0.25">
      <c r="A258" t="s">
        <v>2</v>
      </c>
      <c r="B258" t="s">
        <v>289</v>
      </c>
      <c r="K258">
        <v>4.2785771386314862E-2</v>
      </c>
      <c r="L258">
        <v>0.9901199443420996</v>
      </c>
    </row>
    <row r="259" spans="1:12" x14ac:dyDescent="0.25">
      <c r="A259" t="s">
        <v>2</v>
      </c>
      <c r="B259" t="s">
        <v>290</v>
      </c>
      <c r="K259">
        <v>4.2794428945708958E-2</v>
      </c>
      <c r="L259">
        <v>0.99065699423220299</v>
      </c>
    </row>
    <row r="260" spans="1:12" x14ac:dyDescent="0.25">
      <c r="A260" t="s">
        <v>2</v>
      </c>
      <c r="B260" t="s">
        <v>291</v>
      </c>
      <c r="K260">
        <v>4.2814876551049118E-2</v>
      </c>
      <c r="L260">
        <v>0.99059161785057359</v>
      </c>
    </row>
    <row r="261" spans="1:12" x14ac:dyDescent="0.25">
      <c r="A261" t="s">
        <v>2</v>
      </c>
      <c r="B261" t="s">
        <v>292</v>
      </c>
      <c r="K261">
        <v>4.2818922831712417E-2</v>
      </c>
      <c r="L261">
        <v>0.99066697158862349</v>
      </c>
    </row>
    <row r="262" spans="1:12" x14ac:dyDescent="0.25">
      <c r="A262" t="s">
        <v>2</v>
      </c>
      <c r="B262" t="s">
        <v>293</v>
      </c>
      <c r="K262">
        <v>7.8062537949461085E-5</v>
      </c>
      <c r="L262">
        <v>9.997499532661215E-4</v>
      </c>
    </row>
    <row r="263" spans="1:12" x14ac:dyDescent="0.25">
      <c r="A263" t="s">
        <v>2</v>
      </c>
      <c r="B263" t="s">
        <v>294</v>
      </c>
      <c r="C263">
        <v>3.83676904484344E-3</v>
      </c>
      <c r="D263">
        <v>0.68797115551527588</v>
      </c>
      <c r="E263">
        <v>1.3858607815685511</v>
      </c>
      <c r="F263">
        <v>2.0934776759809481</v>
      </c>
      <c r="G263">
        <v>71.851389993000467</v>
      </c>
      <c r="H263">
        <v>72.589268902671904</v>
      </c>
      <c r="I263">
        <v>73.169757019437924</v>
      </c>
      <c r="J263">
        <v>29.472007407957872</v>
      </c>
      <c r="K263">
        <v>8.0962800744404237</v>
      </c>
      <c r="L263">
        <v>1.121330951023088E-3</v>
      </c>
    </row>
    <row r="264" spans="1:12" x14ac:dyDescent="0.25">
      <c r="A264" t="s">
        <v>2</v>
      </c>
      <c r="B264" t="s">
        <v>295</v>
      </c>
      <c r="J264">
        <v>82.014589139843324</v>
      </c>
      <c r="K264">
        <v>175.46616538867571</v>
      </c>
      <c r="L264">
        <v>166.68132865153791</v>
      </c>
    </row>
    <row r="265" spans="1:12" x14ac:dyDescent="0.25">
      <c r="A265" t="s">
        <v>2</v>
      </c>
      <c r="B265" t="s">
        <v>296</v>
      </c>
      <c r="C265">
        <v>616.68670842809877</v>
      </c>
      <c r="D265">
        <v>616.69568498844887</v>
      </c>
      <c r="E265">
        <v>616.69463667880734</v>
      </c>
      <c r="F265">
        <v>616.6934731180462</v>
      </c>
      <c r="G265">
        <v>308.34817710843498</v>
      </c>
      <c r="H265">
        <v>308.34817198644902</v>
      </c>
      <c r="I265">
        <v>308.34871445769738</v>
      </c>
      <c r="J265">
        <v>65.139710785928756</v>
      </c>
      <c r="K265">
        <v>5.7872659070548256</v>
      </c>
    </row>
    <row r="266" spans="1:12" x14ac:dyDescent="0.25">
      <c r="A266" t="s">
        <v>2</v>
      </c>
      <c r="B266" t="s">
        <v>297</v>
      </c>
      <c r="C266">
        <v>4.0438627581581349E-3</v>
      </c>
      <c r="D266">
        <v>0.5595933442455977</v>
      </c>
      <c r="E266">
        <v>1.1189705631780771</v>
      </c>
      <c r="F266">
        <v>1.6778008991657201</v>
      </c>
      <c r="G266">
        <v>59.208274668327107</v>
      </c>
      <c r="H266">
        <v>59.767064769935153</v>
      </c>
      <c r="I266">
        <v>60.19077539642953</v>
      </c>
      <c r="J266">
        <v>24.065658240069531</v>
      </c>
      <c r="K266">
        <v>6.5362110546286551</v>
      </c>
      <c r="L266">
        <v>1.352072688721506E-3</v>
      </c>
    </row>
    <row r="267" spans="1:12" x14ac:dyDescent="0.25">
      <c r="A267" t="s">
        <v>2</v>
      </c>
      <c r="B267" t="s">
        <v>298</v>
      </c>
      <c r="J267">
        <v>70.350894706745692</v>
      </c>
      <c r="K267">
        <v>109.9664005414904</v>
      </c>
      <c r="L267">
        <v>117.5873701974029</v>
      </c>
    </row>
    <row r="268" spans="1:12" x14ac:dyDescent="0.25">
      <c r="A268" t="s">
        <v>2</v>
      </c>
      <c r="B268" t="s">
        <v>299</v>
      </c>
      <c r="C268">
        <v>113.94279669116609</v>
      </c>
      <c r="D268">
        <v>113.9457921800214</v>
      </c>
      <c r="E268">
        <v>113.9449599314317</v>
      </c>
      <c r="F268">
        <v>113.9446745657867</v>
      </c>
      <c r="G268">
        <v>56.972745419554883</v>
      </c>
      <c r="H268">
        <v>56.97250028828892</v>
      </c>
      <c r="I268">
        <v>56.973368441435078</v>
      </c>
      <c r="J268">
        <v>23.172169323276808</v>
      </c>
      <c r="K268">
        <v>1.086110673973119</v>
      </c>
    </row>
    <row r="269" spans="1:12" x14ac:dyDescent="0.25">
      <c r="A269" t="s">
        <v>2</v>
      </c>
      <c r="B269" t="s">
        <v>300</v>
      </c>
      <c r="J269">
        <v>27.590327655155338</v>
      </c>
      <c r="K269">
        <v>38.357260594014278</v>
      </c>
      <c r="L269">
        <v>33.012417967655672</v>
      </c>
    </row>
    <row r="270" spans="1:12" x14ac:dyDescent="0.25">
      <c r="A270" t="s">
        <v>2</v>
      </c>
      <c r="B270" t="s">
        <v>301</v>
      </c>
      <c r="C270">
        <v>3.0525432801356649E-6</v>
      </c>
      <c r="D270">
        <v>6.8296371165316421E-6</v>
      </c>
      <c r="E270">
        <v>1.056849097541148E-5</v>
      </c>
      <c r="F270">
        <v>4.4856875153960516</v>
      </c>
      <c r="G270">
        <v>5.1127180123142786</v>
      </c>
      <c r="H270">
        <v>5.6882570779991806</v>
      </c>
      <c r="I270">
        <v>6.0719776796287146</v>
      </c>
      <c r="J270">
        <v>0.78888502265343263</v>
      </c>
      <c r="K270">
        <v>2.581303745414721E-2</v>
      </c>
      <c r="L270">
        <v>1.373619056382706E-5</v>
      </c>
    </row>
    <row r="271" spans="1:12" x14ac:dyDescent="0.25">
      <c r="A271" t="s">
        <v>2</v>
      </c>
      <c r="B271" t="s">
        <v>302</v>
      </c>
      <c r="J271">
        <v>27.408028686401</v>
      </c>
      <c r="K271">
        <v>36.674108078035573</v>
      </c>
      <c r="L271">
        <v>32.98863861912406</v>
      </c>
    </row>
    <row r="272" spans="1:12" x14ac:dyDescent="0.25">
      <c r="A272" t="s">
        <v>2</v>
      </c>
      <c r="B272" t="s">
        <v>303</v>
      </c>
      <c r="C272">
        <v>20.215554980081539</v>
      </c>
      <c r="D272">
        <v>20.215602769969099</v>
      </c>
      <c r="E272">
        <v>20.215602083936691</v>
      </c>
    </row>
    <row r="273" spans="1:12" x14ac:dyDescent="0.25">
      <c r="A273" t="s">
        <v>2</v>
      </c>
      <c r="B273" t="s">
        <v>304</v>
      </c>
      <c r="J273">
        <v>26.356752843774949</v>
      </c>
      <c r="K273">
        <v>38.725359248588617</v>
      </c>
      <c r="L273">
        <v>32.897258121092918</v>
      </c>
    </row>
    <row r="274" spans="1:12" x14ac:dyDescent="0.25">
      <c r="A274" t="s">
        <v>2</v>
      </c>
      <c r="B274" t="s">
        <v>305</v>
      </c>
      <c r="J274">
        <v>26.618199973171151</v>
      </c>
      <c r="K274">
        <v>39.634763757764347</v>
      </c>
      <c r="L274">
        <v>32.937561785907832</v>
      </c>
    </row>
    <row r="275" spans="1:12" x14ac:dyDescent="0.25">
      <c r="A275" t="s">
        <v>2</v>
      </c>
      <c r="B275" t="s">
        <v>306</v>
      </c>
      <c r="J275">
        <v>25.91870724192648</v>
      </c>
      <c r="K275">
        <v>35.214910004660048</v>
      </c>
      <c r="L275">
        <v>32.845766325269423</v>
      </c>
    </row>
    <row r="276" spans="1:12" x14ac:dyDescent="0.25">
      <c r="A276" t="s">
        <v>2</v>
      </c>
      <c r="B276" t="s">
        <v>307</v>
      </c>
      <c r="J276">
        <v>26.670893120765491</v>
      </c>
      <c r="K276">
        <v>37.329782308294448</v>
      </c>
      <c r="L276">
        <v>32.927152256222683</v>
      </c>
    </row>
    <row r="277" spans="1:12" x14ac:dyDescent="0.25">
      <c r="A277" t="s">
        <v>2</v>
      </c>
      <c r="B277" t="s">
        <v>308</v>
      </c>
      <c r="C277">
        <v>1.3836120352563039E-4</v>
      </c>
      <c r="D277">
        <v>92.286647773760379</v>
      </c>
      <c r="E277">
        <v>130.14981470506009</v>
      </c>
      <c r="F277">
        <v>138.88109421473129</v>
      </c>
      <c r="G277">
        <v>139.75558095978539</v>
      </c>
      <c r="H277">
        <v>140.33095507008579</v>
      </c>
      <c r="I277">
        <v>140.714618527038</v>
      </c>
      <c r="J277">
        <v>38.441870774747187</v>
      </c>
      <c r="K277">
        <v>3.7815482390912019</v>
      </c>
      <c r="L277">
        <v>2.502890524219163E-5</v>
      </c>
    </row>
    <row r="278" spans="1:12" x14ac:dyDescent="0.25">
      <c r="A278" t="s">
        <v>2</v>
      </c>
      <c r="B278" t="s">
        <v>309</v>
      </c>
      <c r="C278">
        <v>147.8761541012519</v>
      </c>
      <c r="D278">
        <v>147.87620201442499</v>
      </c>
      <c r="E278">
        <v>73.938092824993873</v>
      </c>
      <c r="F278">
        <v>73.938092323613773</v>
      </c>
      <c r="G278">
        <v>73.938091394009135</v>
      </c>
      <c r="H278">
        <v>73.938090690023415</v>
      </c>
      <c r="I278">
        <v>73.938107571927816</v>
      </c>
    </row>
    <row r="279" spans="1:12" x14ac:dyDescent="0.25">
      <c r="A279" t="s">
        <v>2</v>
      </c>
      <c r="B279" t="s">
        <v>310</v>
      </c>
      <c r="J279">
        <v>24.484972936875501</v>
      </c>
      <c r="K279">
        <v>11.695165962118329</v>
      </c>
      <c r="L279">
        <v>33.639060709183127</v>
      </c>
    </row>
    <row r="280" spans="1:12" x14ac:dyDescent="0.25">
      <c r="A280" t="s">
        <v>2</v>
      </c>
      <c r="B280" t="s">
        <v>311</v>
      </c>
      <c r="C280">
        <v>7.1051496480993839E-7</v>
      </c>
      <c r="D280">
        <v>7.7542907941444438E-7</v>
      </c>
      <c r="E280">
        <v>8.1461704057816551E-7</v>
      </c>
      <c r="F280">
        <v>8.5739322888336011E-7</v>
      </c>
      <c r="G280">
        <v>8.9940793587280001E-7</v>
      </c>
      <c r="H280">
        <v>9.4604275016762368E-7</v>
      </c>
      <c r="I280">
        <v>8.0581565072753589E-2</v>
      </c>
      <c r="J280">
        <v>9.8865259545485081E-7</v>
      </c>
      <c r="K280">
        <v>3.9932524614614582E-8</v>
      </c>
      <c r="L280">
        <v>3.6906587018572182E-6</v>
      </c>
    </row>
    <row r="281" spans="1:12" x14ac:dyDescent="0.25">
      <c r="A281" t="s">
        <v>2</v>
      </c>
      <c r="B281" t="s">
        <v>312</v>
      </c>
      <c r="C281">
        <v>43.394565111122937</v>
      </c>
    </row>
    <row r="282" spans="1:12" x14ac:dyDescent="0.25">
      <c r="A282" t="s">
        <v>2</v>
      </c>
      <c r="B282" t="s">
        <v>313</v>
      </c>
      <c r="J282">
        <v>23.220037257692759</v>
      </c>
      <c r="K282">
        <v>8.8356925260734833</v>
      </c>
      <c r="L282">
        <v>33.634500097138627</v>
      </c>
    </row>
    <row r="283" spans="1:12" x14ac:dyDescent="0.25">
      <c r="A283" t="s">
        <v>2</v>
      </c>
      <c r="B283" t="s">
        <v>314</v>
      </c>
      <c r="C283">
        <v>7.1051569228721297E-7</v>
      </c>
      <c r="D283">
        <v>7.754301065195092E-7</v>
      </c>
      <c r="E283">
        <v>8.1461835366470845E-7</v>
      </c>
      <c r="F283">
        <v>8.5739462102960455E-7</v>
      </c>
      <c r="G283">
        <v>8.9940927234792914E-7</v>
      </c>
      <c r="H283">
        <v>9.4604315453268163E-7</v>
      </c>
      <c r="I283">
        <v>8.0573916969760226E-2</v>
      </c>
      <c r="J283">
        <v>9.8865326041051708E-7</v>
      </c>
      <c r="K283">
        <v>3.993276029778293E-8</v>
      </c>
      <c r="L283">
        <v>3.6906611817208621E-6</v>
      </c>
    </row>
    <row r="284" spans="1:12" x14ac:dyDescent="0.25">
      <c r="A284" t="s">
        <v>2</v>
      </c>
      <c r="B284" t="s">
        <v>315</v>
      </c>
      <c r="C284">
        <v>139.37438935938499</v>
      </c>
    </row>
    <row r="285" spans="1:12" x14ac:dyDescent="0.25">
      <c r="A285" t="s">
        <v>2</v>
      </c>
      <c r="B285" t="s">
        <v>316</v>
      </c>
      <c r="J285">
        <v>24.698340542589261</v>
      </c>
      <c r="K285">
        <v>31.374308011240991</v>
      </c>
      <c r="L285">
        <v>32.844962284593741</v>
      </c>
    </row>
    <row r="286" spans="1:12" x14ac:dyDescent="0.25">
      <c r="A286" t="s">
        <v>2</v>
      </c>
      <c r="B286" t="s">
        <v>317</v>
      </c>
      <c r="J286">
        <v>26.15839439045962</v>
      </c>
      <c r="K286">
        <v>36.462077532575762</v>
      </c>
      <c r="L286">
        <v>32.826275542086471</v>
      </c>
    </row>
    <row r="287" spans="1:12" x14ac:dyDescent="0.25">
      <c r="A287" t="s">
        <v>2</v>
      </c>
      <c r="B287" t="s">
        <v>318</v>
      </c>
      <c r="C287">
        <v>0.64968292621934609</v>
      </c>
      <c r="D287">
        <v>0.64968292621934609</v>
      </c>
      <c r="E287">
        <v>0.64967443053864926</v>
      </c>
      <c r="F287">
        <v>0.64967345417145383</v>
      </c>
      <c r="G287">
        <v>0.3248414631096731</v>
      </c>
      <c r="H287">
        <v>0.32483981270396001</v>
      </c>
      <c r="I287">
        <v>0.32484132255318959</v>
      </c>
      <c r="J287">
        <v>0.21220968385589181</v>
      </c>
      <c r="K287">
        <v>1.053706139819687E-2</v>
      </c>
    </row>
    <row r="288" spans="1:12" x14ac:dyDescent="0.25">
      <c r="A288" t="s">
        <v>2</v>
      </c>
      <c r="B288" t="s">
        <v>319</v>
      </c>
      <c r="C288">
        <v>1.7048807451681161E-4</v>
      </c>
      <c r="D288">
        <v>92.208689327343848</v>
      </c>
      <c r="E288">
        <v>130.00984949840631</v>
      </c>
      <c r="F288">
        <v>138.7347164126748</v>
      </c>
      <c r="G288">
        <v>139.60910309256829</v>
      </c>
      <c r="H288">
        <v>140.18441157116479</v>
      </c>
      <c r="I288">
        <v>140.56802914419279</v>
      </c>
      <c r="J288">
        <v>38.508198939623199</v>
      </c>
      <c r="K288">
        <v>8.512395684113331</v>
      </c>
      <c r="L288">
        <v>2.989885960713752E-5</v>
      </c>
    </row>
    <row r="289" spans="1:12" x14ac:dyDescent="0.25">
      <c r="A289" t="s">
        <v>2</v>
      </c>
      <c r="B289" t="s">
        <v>320</v>
      </c>
      <c r="J289">
        <v>26.229160650205401</v>
      </c>
      <c r="K289">
        <v>36.780082653919749</v>
      </c>
      <c r="L289">
        <v>32.862088506406437</v>
      </c>
    </row>
    <row r="290" spans="1:12" x14ac:dyDescent="0.25">
      <c r="A290" t="s">
        <v>2</v>
      </c>
      <c r="B290" t="s">
        <v>321</v>
      </c>
      <c r="C290">
        <v>0.6496210644008048</v>
      </c>
      <c r="D290">
        <v>0.64966801125725926</v>
      </c>
      <c r="E290">
        <v>0.64967580092181121</v>
      </c>
      <c r="F290">
        <v>0.64967624439751637</v>
      </c>
      <c r="G290">
        <v>0.32482442358524227</v>
      </c>
      <c r="H290">
        <v>0.3248253682738183</v>
      </c>
      <c r="I290">
        <v>0.32484068077402928</v>
      </c>
      <c r="J290">
        <v>0.11077656281395321</v>
      </c>
      <c r="K290">
        <v>1.9534807486933101E-3</v>
      </c>
    </row>
    <row r="291" spans="1:12" x14ac:dyDescent="0.25">
      <c r="A291" t="s">
        <v>2</v>
      </c>
      <c r="B291" t="s">
        <v>322</v>
      </c>
      <c r="J291">
        <v>41.630686048847558</v>
      </c>
      <c r="K291">
        <v>51.708407893356558</v>
      </c>
      <c r="L291">
        <v>75.90414479209322</v>
      </c>
    </row>
    <row r="292" spans="1:12" x14ac:dyDescent="0.25">
      <c r="A292" t="s">
        <v>2</v>
      </c>
      <c r="B292" t="s">
        <v>323</v>
      </c>
      <c r="J292">
        <v>40.584477980812153</v>
      </c>
      <c r="K292">
        <v>51.590509630693617</v>
      </c>
      <c r="L292">
        <v>74.966480401572724</v>
      </c>
    </row>
    <row r="293" spans="1:12" x14ac:dyDescent="0.25">
      <c r="A293" t="s">
        <v>2</v>
      </c>
      <c r="B293" t="s">
        <v>324</v>
      </c>
      <c r="J293">
        <v>41.701637796055287</v>
      </c>
      <c r="K293">
        <v>50.428808813682473</v>
      </c>
      <c r="L293">
        <v>76.621196968260065</v>
      </c>
    </row>
    <row r="294" spans="1:12" x14ac:dyDescent="0.25">
      <c r="A294" t="s">
        <v>2</v>
      </c>
      <c r="B294" t="s">
        <v>325</v>
      </c>
      <c r="J294">
        <v>51.468809132960438</v>
      </c>
      <c r="K294">
        <v>54.311715383812412</v>
      </c>
      <c r="L294">
        <v>77.741529506595285</v>
      </c>
    </row>
    <row r="295" spans="1:12" x14ac:dyDescent="0.25">
      <c r="A295" t="s">
        <v>2</v>
      </c>
      <c r="B295" t="s">
        <v>326</v>
      </c>
      <c r="J295">
        <v>51.378432069621667</v>
      </c>
      <c r="K295">
        <v>54.013029100087053</v>
      </c>
      <c r="L295">
        <v>77.446268189870665</v>
      </c>
    </row>
    <row r="296" spans="1:12" x14ac:dyDescent="0.25">
      <c r="A296" t="s">
        <v>2</v>
      </c>
      <c r="B296" t="s">
        <v>327</v>
      </c>
      <c r="J296">
        <v>51.766013445245882</v>
      </c>
      <c r="K296">
        <v>55.054974940046563</v>
      </c>
      <c r="L296">
        <v>77.883536214334342</v>
      </c>
    </row>
    <row r="297" spans="1:12" x14ac:dyDescent="0.25">
      <c r="A297" t="s">
        <v>2</v>
      </c>
      <c r="B297" t="s">
        <v>328</v>
      </c>
      <c r="J297">
        <v>51.008608890325668</v>
      </c>
      <c r="K297">
        <v>53.609146665110842</v>
      </c>
      <c r="L297">
        <v>78.859428161438245</v>
      </c>
    </row>
    <row r="298" spans="1:12" x14ac:dyDescent="0.25">
      <c r="A298" t="s">
        <v>2</v>
      </c>
      <c r="B298" t="s">
        <v>329</v>
      </c>
      <c r="J298">
        <v>49.959123917805378</v>
      </c>
      <c r="K298">
        <v>51.115028725804308</v>
      </c>
      <c r="L298">
        <v>78.373896478699407</v>
      </c>
    </row>
    <row r="299" spans="1:12" x14ac:dyDescent="0.25">
      <c r="A299" t="s">
        <v>2</v>
      </c>
      <c r="B299" t="s">
        <v>330</v>
      </c>
      <c r="J299">
        <v>51.657334660155733</v>
      </c>
      <c r="K299">
        <v>55.190509183115317</v>
      </c>
      <c r="L299">
        <v>79.070130826146212</v>
      </c>
    </row>
    <row r="300" spans="1:12" x14ac:dyDescent="0.25">
      <c r="A300" t="s">
        <v>2</v>
      </c>
      <c r="B300" t="s">
        <v>1055</v>
      </c>
      <c r="C300">
        <v>1.6975187947844889E-3</v>
      </c>
      <c r="D300">
        <v>1.2268509275113999</v>
      </c>
      <c r="E300">
        <v>50.246266730277661</v>
      </c>
      <c r="F300">
        <v>51.502031855280691</v>
      </c>
      <c r="G300">
        <v>56.875528256331897</v>
      </c>
      <c r="H300">
        <v>58.181225482501482</v>
      </c>
      <c r="I300">
        <v>59.207298486277459</v>
      </c>
      <c r="J300">
        <v>24.61724748140286</v>
      </c>
      <c r="K300">
        <v>12.444299134506601</v>
      </c>
      <c r="L300">
        <v>7.877532236224079E-4</v>
      </c>
    </row>
    <row r="301" spans="1:12" x14ac:dyDescent="0.25">
      <c r="A301" t="s">
        <v>2</v>
      </c>
      <c r="B301" t="s">
        <v>331</v>
      </c>
      <c r="C301">
        <v>1099.283294418698</v>
      </c>
      <c r="D301">
        <v>1099.2872208879651</v>
      </c>
      <c r="E301">
        <v>824.46570575469661</v>
      </c>
      <c r="F301">
        <v>824.46564232276955</v>
      </c>
      <c r="G301">
        <v>824.46567423995748</v>
      </c>
      <c r="H301">
        <v>824.46565792212539</v>
      </c>
      <c r="I301">
        <v>824.46594055564833</v>
      </c>
      <c r="J301">
        <v>81.55555691280577</v>
      </c>
      <c r="K301">
        <v>64.389055188822525</v>
      </c>
    </row>
    <row r="302" spans="1:12" x14ac:dyDescent="0.25">
      <c r="A302" t="s">
        <v>2</v>
      </c>
      <c r="B302" t="s">
        <v>332</v>
      </c>
      <c r="C302">
        <v>7.1850795172553861E-4</v>
      </c>
      <c r="D302">
        <v>2.8139019111914801E-3</v>
      </c>
      <c r="E302">
        <v>4.1550182871853752E-3</v>
      </c>
      <c r="F302">
        <v>5.125330677943774E-3</v>
      </c>
      <c r="G302">
        <v>5.8925167597227426E-3</v>
      </c>
      <c r="H302">
        <v>5.945346127242887E-3</v>
      </c>
      <c r="I302">
        <v>7.9690078978759907E-3</v>
      </c>
      <c r="J302">
        <v>4.057626573985027E-3</v>
      </c>
      <c r="K302">
        <v>2.730568635148335E-3</v>
      </c>
      <c r="L302">
        <v>7.3265893635653817E-4</v>
      </c>
    </row>
    <row r="303" spans="1:12" x14ac:dyDescent="0.25">
      <c r="A303" t="s">
        <v>2</v>
      </c>
      <c r="B303" t="s">
        <v>333</v>
      </c>
      <c r="J303">
        <v>25.695723629759861</v>
      </c>
      <c r="K303">
        <v>32.549433025157803</v>
      </c>
      <c r="L303">
        <v>24.887522573987219</v>
      </c>
    </row>
    <row r="304" spans="1:12" x14ac:dyDescent="0.25">
      <c r="A304" t="s">
        <v>2</v>
      </c>
      <c r="B304" t="s">
        <v>334</v>
      </c>
      <c r="C304">
        <v>58.938215329296519</v>
      </c>
      <c r="D304">
        <v>58.940301231761147</v>
      </c>
      <c r="E304">
        <v>47.152215245374023</v>
      </c>
      <c r="F304">
        <v>47.152196909286943</v>
      </c>
      <c r="G304">
        <v>47.152190504141373</v>
      </c>
      <c r="H304">
        <v>47.152030378779777</v>
      </c>
      <c r="I304">
        <v>47.152386249430492</v>
      </c>
      <c r="J304">
        <v>12.355255267536149</v>
      </c>
      <c r="K304">
        <v>5.0416636324249646</v>
      </c>
    </row>
    <row r="305" spans="1:12" x14ac:dyDescent="0.25">
      <c r="A305" t="s">
        <v>2</v>
      </c>
      <c r="B305" t="s">
        <v>335</v>
      </c>
      <c r="J305">
        <v>82.84976554446996</v>
      </c>
      <c r="K305">
        <v>102.7014415229401</v>
      </c>
      <c r="L305">
        <v>91.244621031145954</v>
      </c>
    </row>
    <row r="306" spans="1:12" x14ac:dyDescent="0.25">
      <c r="A306" t="s">
        <v>2</v>
      </c>
      <c r="B306" t="s">
        <v>336</v>
      </c>
      <c r="J306">
        <v>13.245374764527449</v>
      </c>
      <c r="K306">
        <v>14.17549007445249</v>
      </c>
      <c r="L306">
        <v>25.779975973599221</v>
      </c>
    </row>
    <row r="307" spans="1:12" x14ac:dyDescent="0.25">
      <c r="A307" t="s">
        <v>2</v>
      </c>
      <c r="B307" t="s">
        <v>337</v>
      </c>
      <c r="J307">
        <v>80.063082393506306</v>
      </c>
      <c r="K307">
        <v>98.518660022990687</v>
      </c>
      <c r="L307">
        <v>90.910922954926974</v>
      </c>
    </row>
    <row r="308" spans="1:12" x14ac:dyDescent="0.25">
      <c r="A308" t="s">
        <v>2</v>
      </c>
      <c r="B308" t="s">
        <v>338</v>
      </c>
      <c r="J308">
        <v>10.28575167166321</v>
      </c>
      <c r="K308">
        <v>10.96774153517614</v>
      </c>
      <c r="L308">
        <v>20.35731281421095</v>
      </c>
    </row>
    <row r="309" spans="1:12" x14ac:dyDescent="0.25">
      <c r="A309" t="s">
        <v>2</v>
      </c>
      <c r="B309" t="s">
        <v>339</v>
      </c>
      <c r="C309">
        <v>7.1859569266684265E-4</v>
      </c>
      <c r="D309">
        <v>2.814278680777862E-3</v>
      </c>
      <c r="E309">
        <v>4.1557006742547649E-3</v>
      </c>
      <c r="F309">
        <v>5.1261003277004854E-3</v>
      </c>
      <c r="G309">
        <v>5.8933685580817956E-3</v>
      </c>
      <c r="H309">
        <v>5.9462395714524902E-3</v>
      </c>
      <c r="I309">
        <v>7.9700500368623858E-3</v>
      </c>
      <c r="J309">
        <v>4.0581222677732297E-3</v>
      </c>
      <c r="K309">
        <v>1.7924245092470121E-3</v>
      </c>
      <c r="L309">
        <v>6.1310373088796315E-4</v>
      </c>
    </row>
    <row r="310" spans="1:12" x14ac:dyDescent="0.25">
      <c r="A310" t="s">
        <v>2</v>
      </c>
      <c r="B310" t="s">
        <v>340</v>
      </c>
      <c r="J310">
        <v>80.854372339183669</v>
      </c>
      <c r="K310">
        <v>97.978869789763365</v>
      </c>
      <c r="L310">
        <v>91.529491041373348</v>
      </c>
    </row>
    <row r="311" spans="1:12" x14ac:dyDescent="0.25">
      <c r="A311" t="s">
        <v>2</v>
      </c>
      <c r="B311" t="s">
        <v>341</v>
      </c>
      <c r="J311">
        <v>13.35498428991488</v>
      </c>
      <c r="K311">
        <v>14.457608870278611</v>
      </c>
      <c r="L311">
        <v>25.214845571178511</v>
      </c>
    </row>
    <row r="312" spans="1:12" x14ac:dyDescent="0.25">
      <c r="A312" t="s">
        <v>2</v>
      </c>
      <c r="B312" t="s">
        <v>342</v>
      </c>
      <c r="J312">
        <v>26.00346037025361</v>
      </c>
      <c r="K312">
        <v>33.337467323319572</v>
      </c>
      <c r="L312">
        <v>73.185290579495543</v>
      </c>
    </row>
    <row r="313" spans="1:12" x14ac:dyDescent="0.25">
      <c r="A313" t="s">
        <v>2</v>
      </c>
      <c r="B313" t="s">
        <v>343</v>
      </c>
      <c r="J313">
        <v>26.108755854472179</v>
      </c>
      <c r="K313">
        <v>33.442882755662268</v>
      </c>
      <c r="L313">
        <v>73.405680256274223</v>
      </c>
    </row>
    <row r="314" spans="1:12" x14ac:dyDescent="0.25">
      <c r="A314" t="s">
        <v>2</v>
      </c>
      <c r="B314" t="s">
        <v>344</v>
      </c>
      <c r="J314">
        <v>25.62273700019502</v>
      </c>
      <c r="K314">
        <v>32.956140641355219</v>
      </c>
      <c r="L314">
        <v>72.389736048112312</v>
      </c>
    </row>
    <row r="315" spans="1:12" x14ac:dyDescent="0.25">
      <c r="A315" t="s">
        <v>2</v>
      </c>
      <c r="B315" t="s">
        <v>345</v>
      </c>
      <c r="C315">
        <v>1.704726577409781E-3</v>
      </c>
      <c r="D315">
        <v>74.036399583182231</v>
      </c>
      <c r="E315">
        <v>335.68667775161032</v>
      </c>
      <c r="F315">
        <v>343.98742921130543</v>
      </c>
      <c r="G315">
        <v>364.8205189158686</v>
      </c>
      <c r="H315">
        <v>373.13151325837418</v>
      </c>
      <c r="I315">
        <v>445.18581402788078</v>
      </c>
      <c r="J315">
        <v>77.646652129926807</v>
      </c>
      <c r="K315">
        <v>57.788977858670918</v>
      </c>
      <c r="L315">
        <v>75.973207754885038</v>
      </c>
    </row>
    <row r="316" spans="1:12" x14ac:dyDescent="0.25">
      <c r="A316" t="s">
        <v>2</v>
      </c>
      <c r="B316" t="s">
        <v>346</v>
      </c>
      <c r="C316">
        <v>100.2366577686692</v>
      </c>
      <c r="D316">
        <v>100.2387427806916</v>
      </c>
      <c r="E316">
        <v>100.2387628223015</v>
      </c>
      <c r="F316">
        <v>100.23874428942609</v>
      </c>
      <c r="G316">
        <v>87.708868924313521</v>
      </c>
      <c r="H316">
        <v>87.708708389798886</v>
      </c>
      <c r="I316">
        <v>87.709064993856416</v>
      </c>
      <c r="J316">
        <v>19.232984331936638</v>
      </c>
      <c r="K316">
        <v>11.8940652329416</v>
      </c>
      <c r="L316">
        <v>5.4837209075932813</v>
      </c>
    </row>
    <row r="317" spans="1:12" x14ac:dyDescent="0.25">
      <c r="A317" t="s">
        <v>2</v>
      </c>
      <c r="B317" t="s">
        <v>347</v>
      </c>
      <c r="J317">
        <v>7.8992567284914026</v>
      </c>
      <c r="K317">
        <v>10.0361915668009</v>
      </c>
      <c r="L317">
        <v>11.59938526975351</v>
      </c>
    </row>
    <row r="318" spans="1:12" x14ac:dyDescent="0.25">
      <c r="A318" t="s">
        <v>2</v>
      </c>
      <c r="B318" t="s">
        <v>348</v>
      </c>
      <c r="J318">
        <v>7.7590796537800077</v>
      </c>
      <c r="K318">
        <v>9.6983707937552737</v>
      </c>
      <c r="L318">
        <v>11.58327654714531</v>
      </c>
    </row>
    <row r="319" spans="1:12" x14ac:dyDescent="0.25">
      <c r="A319" t="s">
        <v>2</v>
      </c>
      <c r="B319" t="s">
        <v>349</v>
      </c>
      <c r="J319">
        <v>7.8716483456713817</v>
      </c>
      <c r="K319">
        <v>9.9688806438874487</v>
      </c>
      <c r="L319">
        <v>11.596254766118159</v>
      </c>
    </row>
    <row r="320" spans="1:12" x14ac:dyDescent="0.25">
      <c r="A320" t="s">
        <v>2</v>
      </c>
      <c r="B320" t="s">
        <v>350</v>
      </c>
      <c r="J320">
        <v>7.5830475232268331</v>
      </c>
      <c r="K320">
        <v>10.457410743616821</v>
      </c>
      <c r="L320">
        <v>11.67597103589099</v>
      </c>
    </row>
    <row r="321" spans="1:12" x14ac:dyDescent="0.25">
      <c r="A321" t="s">
        <v>2</v>
      </c>
      <c r="B321" t="s">
        <v>351</v>
      </c>
      <c r="J321">
        <v>8.4369001060663358</v>
      </c>
      <c r="K321">
        <v>11.41815281304112</v>
      </c>
      <c r="L321">
        <v>11.661283952757611</v>
      </c>
    </row>
    <row r="322" spans="1:12" x14ac:dyDescent="0.25">
      <c r="A322" t="s">
        <v>2</v>
      </c>
      <c r="B322" t="s">
        <v>352</v>
      </c>
      <c r="J322">
        <v>8.5217367930153571</v>
      </c>
      <c r="K322">
        <v>11.647863982791939</v>
      </c>
      <c r="L322">
        <v>11.671730293964931</v>
      </c>
    </row>
    <row r="323" spans="1:12" x14ac:dyDescent="0.25">
      <c r="A323" t="s">
        <v>2</v>
      </c>
      <c r="B323" t="s">
        <v>353</v>
      </c>
      <c r="C323">
        <v>6.31789426565018</v>
      </c>
      <c r="D323">
        <v>6.4429503682301661</v>
      </c>
      <c r="E323">
        <v>18.049122475527419</v>
      </c>
      <c r="F323">
        <v>18.266505782131269</v>
      </c>
      <c r="G323">
        <v>18.48136547947011</v>
      </c>
      <c r="H323">
        <v>18.708911865141761</v>
      </c>
      <c r="I323">
        <v>20.107411435151938</v>
      </c>
      <c r="J323">
        <v>8.3542450533309278</v>
      </c>
      <c r="K323">
        <v>2.5451723814999929</v>
      </c>
      <c r="L323">
        <v>1.062214115223362E-3</v>
      </c>
    </row>
    <row r="324" spans="1:12" x14ac:dyDescent="0.25">
      <c r="A324" t="s">
        <v>2</v>
      </c>
      <c r="B324" t="s">
        <v>354</v>
      </c>
      <c r="C324">
        <v>5.4285136315950968</v>
      </c>
      <c r="D324">
        <v>5.5040670604867854</v>
      </c>
      <c r="E324">
        <v>3.9433252792269018</v>
      </c>
      <c r="F324">
        <v>3.9503748854920371</v>
      </c>
      <c r="G324">
        <v>3.9623430267405442</v>
      </c>
      <c r="H324">
        <v>3.9785366822654709</v>
      </c>
      <c r="I324">
        <v>4.2928705815868167</v>
      </c>
      <c r="J324">
        <v>1.319817864107762</v>
      </c>
      <c r="K324">
        <v>0.21722487738584051</v>
      </c>
    </row>
    <row r="325" spans="1:12" x14ac:dyDescent="0.25">
      <c r="A325" t="s">
        <v>2</v>
      </c>
      <c r="B325" t="s">
        <v>355</v>
      </c>
      <c r="K325">
        <v>6.9856376254671262E-5</v>
      </c>
      <c r="L325">
        <v>1.1058043393558079E-3</v>
      </c>
    </row>
    <row r="326" spans="1:12" x14ac:dyDescent="0.25">
      <c r="A326" t="s">
        <v>2</v>
      </c>
      <c r="B326" t="s">
        <v>356</v>
      </c>
      <c r="K326">
        <v>0.69011884268212054</v>
      </c>
      <c r="L326">
        <v>19.295711705711039</v>
      </c>
    </row>
    <row r="327" spans="1:12" x14ac:dyDescent="0.25">
      <c r="A327" t="s">
        <v>2</v>
      </c>
      <c r="B327" t="s">
        <v>357</v>
      </c>
      <c r="K327">
        <v>8.4474774978357439E-5</v>
      </c>
      <c r="L327">
        <v>1.3371294250899E-3</v>
      </c>
    </row>
    <row r="328" spans="1:12" x14ac:dyDescent="0.25">
      <c r="A328" t="s">
        <v>2</v>
      </c>
      <c r="B328" t="s">
        <v>358</v>
      </c>
      <c r="K328">
        <v>0.88059254661126418</v>
      </c>
      <c r="L328">
        <v>24.688538839519751</v>
      </c>
    </row>
    <row r="329" spans="1:12" x14ac:dyDescent="0.25">
      <c r="A329" t="s">
        <v>2</v>
      </c>
      <c r="B329" t="s">
        <v>359</v>
      </c>
      <c r="K329">
        <v>0.2259884731539801</v>
      </c>
      <c r="L329">
        <v>5.7543353528803767</v>
      </c>
    </row>
    <row r="330" spans="1:12" x14ac:dyDescent="0.25">
      <c r="A330" t="s">
        <v>2</v>
      </c>
      <c r="B330" t="s">
        <v>360</v>
      </c>
      <c r="K330">
        <v>3.8026896724272329E-7</v>
      </c>
      <c r="L330">
        <v>1.371536143001792E-5</v>
      </c>
    </row>
    <row r="331" spans="1:12" x14ac:dyDescent="0.25">
      <c r="A331" t="s">
        <v>2</v>
      </c>
      <c r="B331" t="s">
        <v>361</v>
      </c>
      <c r="K331">
        <v>0.2259065520715598</v>
      </c>
      <c r="L331">
        <v>5.7536131159762309</v>
      </c>
    </row>
    <row r="332" spans="1:12" x14ac:dyDescent="0.25">
      <c r="A332" t="s">
        <v>2</v>
      </c>
      <c r="B332" t="s">
        <v>362</v>
      </c>
      <c r="K332">
        <v>0.2260010849321753</v>
      </c>
      <c r="L332">
        <v>5.7508269486606283</v>
      </c>
    </row>
    <row r="333" spans="1:12" x14ac:dyDescent="0.25">
      <c r="A333" t="s">
        <v>2</v>
      </c>
      <c r="B333" t="s">
        <v>363</v>
      </c>
      <c r="K333">
        <v>0.22604484272160749</v>
      </c>
      <c r="L333">
        <v>5.7520567529980164</v>
      </c>
    </row>
    <row r="334" spans="1:12" x14ac:dyDescent="0.25">
      <c r="A334" t="s">
        <v>2</v>
      </c>
      <c r="B334" t="s">
        <v>364</v>
      </c>
      <c r="K334">
        <v>0.22582624335762311</v>
      </c>
      <c r="L334">
        <v>5.7492542276126732</v>
      </c>
    </row>
    <row r="335" spans="1:12" x14ac:dyDescent="0.25">
      <c r="A335" t="s">
        <v>2</v>
      </c>
      <c r="B335" t="s">
        <v>365</v>
      </c>
      <c r="K335">
        <v>0.2259390335605149</v>
      </c>
      <c r="L335">
        <v>5.7517403100744442</v>
      </c>
    </row>
    <row r="336" spans="1:12" x14ac:dyDescent="0.25">
      <c r="A336" t="s">
        <v>2</v>
      </c>
      <c r="B336" t="s">
        <v>366</v>
      </c>
      <c r="K336">
        <v>1.2862862123319429E-6</v>
      </c>
      <c r="L336">
        <v>2.4972623588529481E-5</v>
      </c>
    </row>
    <row r="337" spans="1:12" x14ac:dyDescent="0.25">
      <c r="A337" t="s">
        <v>2</v>
      </c>
      <c r="B337" t="s">
        <v>367</v>
      </c>
      <c r="K337">
        <v>0.1126398240096355</v>
      </c>
      <c r="L337">
        <v>5.7730430588513686</v>
      </c>
    </row>
    <row r="338" spans="1:12" x14ac:dyDescent="0.25">
      <c r="A338" t="s">
        <v>2</v>
      </c>
      <c r="B338" t="s">
        <v>368</v>
      </c>
      <c r="K338">
        <v>3.9907934337047957E-8</v>
      </c>
      <c r="L338">
        <v>3.6883362465482852E-6</v>
      </c>
    </row>
    <row r="339" spans="1:12" x14ac:dyDescent="0.25">
      <c r="A339" t="s">
        <v>2</v>
      </c>
      <c r="B339" t="s">
        <v>369</v>
      </c>
      <c r="K339">
        <v>0.1123276663003161</v>
      </c>
      <c r="L339">
        <v>5.772883524118118</v>
      </c>
    </row>
    <row r="340" spans="1:12" x14ac:dyDescent="0.25">
      <c r="A340" t="s">
        <v>2</v>
      </c>
      <c r="B340" t="s">
        <v>370</v>
      </c>
      <c r="K340">
        <v>3.9908203610934528E-8</v>
      </c>
      <c r="L340">
        <v>3.688338415862482E-6</v>
      </c>
    </row>
    <row r="341" spans="1:12" x14ac:dyDescent="0.25">
      <c r="A341" t="s">
        <v>2</v>
      </c>
      <c r="B341" t="s">
        <v>371</v>
      </c>
      <c r="K341">
        <v>0.2256080944586038</v>
      </c>
      <c r="L341">
        <v>5.7492338264246641</v>
      </c>
    </row>
    <row r="342" spans="1:12" x14ac:dyDescent="0.25">
      <c r="A342" t="s">
        <v>2</v>
      </c>
      <c r="B342" t="s">
        <v>372</v>
      </c>
      <c r="K342">
        <v>0.22588650269098909</v>
      </c>
      <c r="L342">
        <v>5.7486556541077887</v>
      </c>
    </row>
    <row r="343" spans="1:12" x14ac:dyDescent="0.25">
      <c r="A343" t="s">
        <v>2</v>
      </c>
      <c r="B343" t="s">
        <v>373</v>
      </c>
      <c r="K343">
        <v>1.8806834334984431E-6</v>
      </c>
      <c r="L343">
        <v>2.9823274339083022E-5</v>
      </c>
    </row>
    <row r="344" spans="1:12" x14ac:dyDescent="0.25">
      <c r="A344" t="s">
        <v>2</v>
      </c>
      <c r="B344" t="s">
        <v>374</v>
      </c>
      <c r="K344">
        <v>0.225906384671969</v>
      </c>
      <c r="L344">
        <v>5.7497526045515341</v>
      </c>
    </row>
    <row r="345" spans="1:12" x14ac:dyDescent="0.25">
      <c r="A345" t="s">
        <v>2</v>
      </c>
      <c r="B345" t="s">
        <v>375</v>
      </c>
      <c r="K345">
        <v>0.52311258608411715</v>
      </c>
      <c r="L345">
        <v>14.78432240652382</v>
      </c>
    </row>
    <row r="346" spans="1:12" x14ac:dyDescent="0.25">
      <c r="A346" t="s">
        <v>2</v>
      </c>
      <c r="B346" t="s">
        <v>376</v>
      </c>
      <c r="K346">
        <v>0.52299911830467982</v>
      </c>
      <c r="L346">
        <v>14.74825281105749</v>
      </c>
    </row>
    <row r="347" spans="1:12" x14ac:dyDescent="0.25">
      <c r="A347" t="s">
        <v>2</v>
      </c>
      <c r="B347" t="s">
        <v>377</v>
      </c>
      <c r="K347">
        <v>0.52302456914273343</v>
      </c>
      <c r="L347">
        <v>14.811343529057501</v>
      </c>
    </row>
    <row r="348" spans="1:12" x14ac:dyDescent="0.25">
      <c r="A348" t="s">
        <v>2</v>
      </c>
      <c r="B348" t="s">
        <v>378</v>
      </c>
      <c r="K348">
        <v>0.52358936518354904</v>
      </c>
      <c r="L348">
        <v>14.852586543958941</v>
      </c>
    </row>
    <row r="349" spans="1:12" x14ac:dyDescent="0.25">
      <c r="A349" t="s">
        <v>2</v>
      </c>
      <c r="B349" t="s">
        <v>379</v>
      </c>
      <c r="K349">
        <v>0.52353213972126844</v>
      </c>
      <c r="L349">
        <v>14.84181093036227</v>
      </c>
    </row>
    <row r="350" spans="1:12" x14ac:dyDescent="0.25">
      <c r="A350" t="s">
        <v>2</v>
      </c>
      <c r="B350" t="s">
        <v>380</v>
      </c>
      <c r="K350">
        <v>0.52368096956214116</v>
      </c>
      <c r="L350">
        <v>14.85774388998257</v>
      </c>
    </row>
    <row r="351" spans="1:12" x14ac:dyDescent="0.25">
      <c r="A351" t="s">
        <v>2</v>
      </c>
      <c r="B351" t="s">
        <v>381</v>
      </c>
      <c r="K351">
        <v>0.5235932659461161</v>
      </c>
      <c r="L351">
        <v>14.89263870384257</v>
      </c>
    </row>
    <row r="352" spans="1:12" x14ac:dyDescent="0.25">
      <c r="A352" t="s">
        <v>2</v>
      </c>
      <c r="B352" t="s">
        <v>382</v>
      </c>
      <c r="K352">
        <v>0.52326431921590899</v>
      </c>
      <c r="L352">
        <v>14.875353219027501</v>
      </c>
    </row>
    <row r="353" spans="1:12" x14ac:dyDescent="0.25">
      <c r="A353" t="s">
        <v>2</v>
      </c>
      <c r="B353" t="s">
        <v>383</v>
      </c>
      <c r="K353">
        <v>0.52378040640533896</v>
      </c>
      <c r="L353">
        <v>14.900089991179669</v>
      </c>
    </row>
    <row r="354" spans="1:12" x14ac:dyDescent="0.25">
      <c r="A354" t="s">
        <v>2</v>
      </c>
      <c r="B354" t="s">
        <v>1056</v>
      </c>
      <c r="K354">
        <v>7.36141436396906E-5</v>
      </c>
      <c r="L354">
        <v>7.7913241809524254E-4</v>
      </c>
    </row>
    <row r="355" spans="1:12" x14ac:dyDescent="0.25">
      <c r="A355" t="s">
        <v>2</v>
      </c>
      <c r="B355" t="s">
        <v>384</v>
      </c>
      <c r="K355">
        <v>7.971734276322039E-5</v>
      </c>
      <c r="L355">
        <v>7.2078840075613096E-4</v>
      </c>
    </row>
    <row r="356" spans="1:12" x14ac:dyDescent="0.25">
      <c r="A356" t="s">
        <v>2</v>
      </c>
      <c r="B356" t="s">
        <v>385</v>
      </c>
      <c r="K356">
        <v>0.2170231283980556</v>
      </c>
      <c r="L356">
        <v>5.393166118980953</v>
      </c>
    </row>
    <row r="357" spans="1:12" x14ac:dyDescent="0.25">
      <c r="A357" t="s">
        <v>2</v>
      </c>
      <c r="B357" t="s">
        <v>386</v>
      </c>
      <c r="K357">
        <v>0.74802493693813576</v>
      </c>
      <c r="L357">
        <v>19.333882615787861</v>
      </c>
    </row>
    <row r="358" spans="1:12" x14ac:dyDescent="0.25">
      <c r="A358" t="s">
        <v>2</v>
      </c>
      <c r="B358" t="s">
        <v>387</v>
      </c>
      <c r="K358">
        <v>0.19265767860431321</v>
      </c>
      <c r="L358">
        <v>5.5857001600944356</v>
      </c>
    </row>
    <row r="359" spans="1:12" x14ac:dyDescent="0.25">
      <c r="A359" t="s">
        <v>2</v>
      </c>
      <c r="B359" t="s">
        <v>388</v>
      </c>
      <c r="K359">
        <v>0.74765770677792487</v>
      </c>
      <c r="L359">
        <v>19.318837495554892</v>
      </c>
    </row>
    <row r="360" spans="1:12" x14ac:dyDescent="0.25">
      <c r="A360" t="s">
        <v>2</v>
      </c>
      <c r="B360" t="s">
        <v>389</v>
      </c>
      <c r="K360">
        <v>0.15277063669371499</v>
      </c>
      <c r="L360">
        <v>4.4268749007567614</v>
      </c>
    </row>
    <row r="361" spans="1:12" x14ac:dyDescent="0.25">
      <c r="A361" t="s">
        <v>2</v>
      </c>
      <c r="B361" t="s">
        <v>390</v>
      </c>
      <c r="K361">
        <v>5.5177405710462408E-5</v>
      </c>
      <c r="L361">
        <v>6.0401128912860062E-4</v>
      </c>
    </row>
    <row r="362" spans="1:12" x14ac:dyDescent="0.25">
      <c r="A362" t="s">
        <v>2</v>
      </c>
      <c r="B362" t="s">
        <v>391</v>
      </c>
      <c r="K362">
        <v>0.74775324335059368</v>
      </c>
      <c r="L362">
        <v>19.34654093381809</v>
      </c>
    </row>
    <row r="363" spans="1:12" x14ac:dyDescent="0.25">
      <c r="A363" t="s">
        <v>2</v>
      </c>
      <c r="B363" t="s">
        <v>392</v>
      </c>
      <c r="K363">
        <v>0.188123359028048</v>
      </c>
      <c r="L363">
        <v>5.4526225682258112</v>
      </c>
    </row>
    <row r="364" spans="1:12" x14ac:dyDescent="0.25">
      <c r="A364" t="s">
        <v>2</v>
      </c>
      <c r="B364" t="s">
        <v>393</v>
      </c>
      <c r="K364">
        <v>0.21706761147443959</v>
      </c>
      <c r="L364">
        <v>16.09436961926642</v>
      </c>
    </row>
    <row r="365" spans="1:12" x14ac:dyDescent="0.25">
      <c r="A365" t="s">
        <v>2</v>
      </c>
      <c r="B365" t="s">
        <v>394</v>
      </c>
      <c r="K365">
        <v>0.21707263573641719</v>
      </c>
      <c r="L365">
        <v>16.107193772954499</v>
      </c>
    </row>
    <row r="366" spans="1:12" x14ac:dyDescent="0.25">
      <c r="A366" t="s">
        <v>2</v>
      </c>
      <c r="B366" t="s">
        <v>395</v>
      </c>
      <c r="K366">
        <v>0.21704919349661239</v>
      </c>
      <c r="L366">
        <v>16.047440796855941</v>
      </c>
    </row>
    <row r="367" spans="1:12" x14ac:dyDescent="0.25">
      <c r="A367" t="s">
        <v>2</v>
      </c>
      <c r="B367" t="s">
        <v>396</v>
      </c>
      <c r="K367">
        <v>2.31205435122163E-4</v>
      </c>
      <c r="L367">
        <v>1.150383865154658E-3</v>
      </c>
    </row>
    <row r="368" spans="1:12" x14ac:dyDescent="0.25">
      <c r="A368" t="s">
        <v>2</v>
      </c>
      <c r="B368" t="s">
        <v>397</v>
      </c>
      <c r="K368">
        <v>5.966721011637785E-2</v>
      </c>
      <c r="L368">
        <v>1.668940799458339</v>
      </c>
    </row>
    <row r="369" spans="1:12" x14ac:dyDescent="0.25">
      <c r="A369" t="s">
        <v>2</v>
      </c>
      <c r="B369" t="s">
        <v>398</v>
      </c>
      <c r="K369">
        <v>5.9651903875357751E-2</v>
      </c>
      <c r="L369">
        <v>1.668606385747551</v>
      </c>
    </row>
    <row r="370" spans="1:12" x14ac:dyDescent="0.25">
      <c r="A370" t="s">
        <v>2</v>
      </c>
      <c r="B370" t="s">
        <v>399</v>
      </c>
      <c r="K370">
        <v>5.9664237948755458E-2</v>
      </c>
      <c r="L370">
        <v>1.6688758655358571</v>
      </c>
    </row>
    <row r="371" spans="1:12" x14ac:dyDescent="0.25">
      <c r="A371" t="s">
        <v>2</v>
      </c>
      <c r="B371" t="s">
        <v>400</v>
      </c>
      <c r="K371">
        <v>5.9681211455361712E-2</v>
      </c>
      <c r="L371">
        <v>1.670409761105411</v>
      </c>
    </row>
    <row r="372" spans="1:12" x14ac:dyDescent="0.25">
      <c r="A372" t="s">
        <v>2</v>
      </c>
      <c r="B372" t="s">
        <v>401</v>
      </c>
      <c r="K372">
        <v>5.9721348244066511E-2</v>
      </c>
      <c r="L372">
        <v>1.670219160151091</v>
      </c>
    </row>
    <row r="373" spans="1:12" x14ac:dyDescent="0.25">
      <c r="A373" t="s">
        <v>2</v>
      </c>
      <c r="B373" t="s">
        <v>402</v>
      </c>
      <c r="K373">
        <v>5.9729290037754047E-2</v>
      </c>
      <c r="L373">
        <v>1.6704338365935121</v>
      </c>
    </row>
    <row r="374" spans="1:12" x14ac:dyDescent="0.25">
      <c r="A374" t="s">
        <v>2</v>
      </c>
      <c r="B374" t="s">
        <v>403</v>
      </c>
      <c r="K374">
        <v>7.8850841787511704E-5</v>
      </c>
      <c r="L374">
        <v>1.019170396746077E-3</v>
      </c>
    </row>
    <row r="375" spans="1:12" x14ac:dyDescent="0.25">
      <c r="A375" t="s">
        <v>2</v>
      </c>
      <c r="B375" t="s">
        <v>404</v>
      </c>
      <c r="C375">
        <v>3.496649814455017E-3</v>
      </c>
      <c r="D375">
        <v>0.83760159377202181</v>
      </c>
      <c r="E375">
        <v>1.687642360409682</v>
      </c>
      <c r="F375">
        <v>2.5513648508600042</v>
      </c>
      <c r="G375">
        <v>33.873770146407068</v>
      </c>
      <c r="H375">
        <v>34.774578209232217</v>
      </c>
      <c r="I375">
        <v>35.435244284922078</v>
      </c>
      <c r="J375">
        <v>14.351391158608291</v>
      </c>
      <c r="K375">
        <v>3.847578704241601</v>
      </c>
      <c r="L375">
        <v>1.11742594186496E-3</v>
      </c>
    </row>
    <row r="376" spans="1:12" x14ac:dyDescent="0.25">
      <c r="A376" t="s">
        <v>2</v>
      </c>
      <c r="B376" t="s">
        <v>405</v>
      </c>
      <c r="J376">
        <v>40.847174484487802</v>
      </c>
      <c r="K376">
        <v>76.280137246868492</v>
      </c>
      <c r="L376">
        <v>74.030868004352982</v>
      </c>
    </row>
    <row r="377" spans="1:12" x14ac:dyDescent="0.25">
      <c r="A377" t="s">
        <v>2</v>
      </c>
      <c r="B377" t="s">
        <v>406</v>
      </c>
      <c r="C377">
        <v>266.97725720437739</v>
      </c>
      <c r="D377">
        <v>266.98544294304241</v>
      </c>
      <c r="E377">
        <v>266.98496547700279</v>
      </c>
      <c r="F377">
        <v>266.98426295389982</v>
      </c>
      <c r="G377">
        <v>133.49291987296729</v>
      </c>
      <c r="H377">
        <v>133.49291855119671</v>
      </c>
      <c r="I377">
        <v>133.49346504690479</v>
      </c>
      <c r="J377">
        <v>30.186350391535001</v>
      </c>
      <c r="K377">
        <v>2.4919269454989288</v>
      </c>
    </row>
    <row r="378" spans="1:12" x14ac:dyDescent="0.25">
      <c r="A378" t="s">
        <v>2</v>
      </c>
      <c r="B378" t="s">
        <v>407</v>
      </c>
      <c r="C378">
        <v>3.5769793980086561E-3</v>
      </c>
      <c r="D378">
        <v>1.243849330509939</v>
      </c>
      <c r="E378">
        <v>2.4868594842857541</v>
      </c>
      <c r="F378">
        <v>3.7300987221191511</v>
      </c>
      <c r="G378">
        <v>48.415857616907502</v>
      </c>
      <c r="H378">
        <v>49.658787170530047</v>
      </c>
      <c r="I378">
        <v>50.538809681436852</v>
      </c>
      <c r="J378">
        <v>20.54477326140038</v>
      </c>
      <c r="K378">
        <v>5.4493202065291193</v>
      </c>
      <c r="L378">
        <v>1.3506510637855129E-3</v>
      </c>
    </row>
    <row r="379" spans="1:12" x14ac:dyDescent="0.25">
      <c r="A379" t="s">
        <v>2</v>
      </c>
      <c r="B379" t="s">
        <v>408</v>
      </c>
      <c r="J379">
        <v>56.484390050825169</v>
      </c>
      <c r="K379">
        <v>88.585204223102437</v>
      </c>
      <c r="L379">
        <v>94.861552164266357</v>
      </c>
    </row>
    <row r="380" spans="1:12" x14ac:dyDescent="0.25">
      <c r="A380" t="s">
        <v>2</v>
      </c>
      <c r="B380" t="s">
        <v>409</v>
      </c>
      <c r="C380">
        <v>86.883351991826828</v>
      </c>
      <c r="D380">
        <v>86.8860036585682</v>
      </c>
      <c r="E380">
        <v>86.885917522645627</v>
      </c>
      <c r="F380">
        <v>86.885602302665461</v>
      </c>
      <c r="G380">
        <v>43.442767137805433</v>
      </c>
      <c r="H380">
        <v>43.442761314111529</v>
      </c>
      <c r="I380">
        <v>43.443416112511628</v>
      </c>
      <c r="J380">
        <v>17.83373950310493</v>
      </c>
      <c r="K380">
        <v>0.82837838569902122</v>
      </c>
    </row>
    <row r="381" spans="1:12" x14ac:dyDescent="0.25">
      <c r="A381" t="s">
        <v>2</v>
      </c>
      <c r="B381" t="s">
        <v>410</v>
      </c>
      <c r="J381">
        <v>17.945320753100809</v>
      </c>
      <c r="K381">
        <v>25.026783292669439</v>
      </c>
      <c r="L381">
        <v>22.10093815520295</v>
      </c>
    </row>
    <row r="382" spans="1:12" x14ac:dyDescent="0.25">
      <c r="A382" t="s">
        <v>2</v>
      </c>
      <c r="B382" t="s">
        <v>411</v>
      </c>
      <c r="C382">
        <v>3.049984758195474E-6</v>
      </c>
      <c r="D382">
        <v>6.8185560640478676E-6</v>
      </c>
      <c r="E382">
        <v>1.053672573998822E-5</v>
      </c>
      <c r="F382">
        <v>3.2743789410134112</v>
      </c>
      <c r="G382">
        <v>4.2243653585605951</v>
      </c>
      <c r="H382">
        <v>5.2874205405935966</v>
      </c>
      <c r="I382">
        <v>5.9477889698302118</v>
      </c>
      <c r="J382">
        <v>1.319139055064865</v>
      </c>
      <c r="K382">
        <v>4.5794391886117468E-2</v>
      </c>
      <c r="L382">
        <v>1.3733312871681551E-5</v>
      </c>
    </row>
    <row r="383" spans="1:12" x14ac:dyDescent="0.25">
      <c r="A383" t="s">
        <v>2</v>
      </c>
      <c r="B383" t="s">
        <v>412</v>
      </c>
      <c r="J383">
        <v>17.866271985469499</v>
      </c>
      <c r="K383">
        <v>24.304432219054071</v>
      </c>
      <c r="L383">
        <v>22.090280117570309</v>
      </c>
    </row>
    <row r="384" spans="1:12" x14ac:dyDescent="0.25">
      <c r="A384" t="s">
        <v>2</v>
      </c>
      <c r="B384" t="s">
        <v>413</v>
      </c>
      <c r="C384">
        <v>12.788549829688909</v>
      </c>
      <c r="D384">
        <v>12.788597597475549</v>
      </c>
      <c r="E384">
        <v>12.788596919473999</v>
      </c>
    </row>
    <row r="385" spans="1:12" x14ac:dyDescent="0.25">
      <c r="A385" t="s">
        <v>2</v>
      </c>
      <c r="B385" t="s">
        <v>414</v>
      </c>
      <c r="J385">
        <v>17.411597841990179</v>
      </c>
      <c r="K385">
        <v>25.173766884065941</v>
      </c>
      <c r="L385">
        <v>22.04925920713421</v>
      </c>
    </row>
    <row r="386" spans="1:12" x14ac:dyDescent="0.25">
      <c r="A386" t="s">
        <v>2</v>
      </c>
      <c r="B386" t="s">
        <v>415</v>
      </c>
      <c r="J386">
        <v>17.526889601000171</v>
      </c>
      <c r="K386">
        <v>25.556567785936821</v>
      </c>
      <c r="L386">
        <v>22.067357153361741</v>
      </c>
    </row>
    <row r="387" spans="1:12" x14ac:dyDescent="0.25">
      <c r="A387" t="s">
        <v>2</v>
      </c>
      <c r="B387" t="s">
        <v>416</v>
      </c>
      <c r="J387">
        <v>17.214138432219141</v>
      </c>
      <c r="K387">
        <v>23.644561253861511</v>
      </c>
      <c r="L387">
        <v>22.026128508426311</v>
      </c>
    </row>
    <row r="388" spans="1:12" x14ac:dyDescent="0.25">
      <c r="A388" t="s">
        <v>2</v>
      </c>
      <c r="B388" t="s">
        <v>417</v>
      </c>
      <c r="J388">
        <v>17.54732968914956</v>
      </c>
      <c r="K388">
        <v>24.578824431748149</v>
      </c>
      <c r="L388">
        <v>22.062689968020841</v>
      </c>
    </row>
    <row r="389" spans="1:12" x14ac:dyDescent="0.25">
      <c r="A389" t="s">
        <v>2</v>
      </c>
      <c r="B389" t="s">
        <v>418</v>
      </c>
      <c r="C389">
        <v>1.3824031473288269E-4</v>
      </c>
      <c r="D389">
        <v>59.583687464872327</v>
      </c>
      <c r="E389">
        <v>84.611010447497705</v>
      </c>
      <c r="F389">
        <v>90.965838043457552</v>
      </c>
      <c r="G389">
        <v>92.290031971079841</v>
      </c>
      <c r="H389">
        <v>93.352154051666133</v>
      </c>
      <c r="I389">
        <v>94.01209929351262</v>
      </c>
      <c r="J389">
        <v>26.13973352359633</v>
      </c>
      <c r="K389">
        <v>2.6694266973998189</v>
      </c>
      <c r="L389">
        <v>2.5021122479265601E-5</v>
      </c>
    </row>
    <row r="390" spans="1:12" x14ac:dyDescent="0.25">
      <c r="A390" t="s">
        <v>2</v>
      </c>
      <c r="B390" t="s">
        <v>419</v>
      </c>
      <c r="C390">
        <v>93.547988445852425</v>
      </c>
      <c r="D390">
        <v>93.548036388798479</v>
      </c>
      <c r="E390">
        <v>46.77401002544751</v>
      </c>
      <c r="F390">
        <v>46.774009395481407</v>
      </c>
      <c r="G390">
        <v>46.774008457900223</v>
      </c>
      <c r="H390">
        <v>46.774007766285173</v>
      </c>
      <c r="I390">
        <v>46.77402475912389</v>
      </c>
    </row>
    <row r="391" spans="1:12" x14ac:dyDescent="0.25">
      <c r="A391" t="s">
        <v>2</v>
      </c>
      <c r="B391" t="s">
        <v>420</v>
      </c>
      <c r="J391">
        <v>16.586196305757589</v>
      </c>
      <c r="K391">
        <v>8.8812093182004244</v>
      </c>
      <c r="L391">
        <v>22.379868233675669</v>
      </c>
    </row>
    <row r="392" spans="1:12" x14ac:dyDescent="0.25">
      <c r="A392" t="s">
        <v>2</v>
      </c>
      <c r="B392" t="s">
        <v>421</v>
      </c>
      <c r="C392">
        <v>7.1050722040206108E-7</v>
      </c>
      <c r="D392">
        <v>7.7544380405839159E-7</v>
      </c>
      <c r="E392">
        <v>8.1466376854225617E-7</v>
      </c>
      <c r="F392">
        <v>8.5627018464087964E-7</v>
      </c>
      <c r="G392">
        <v>8.9847927152308778E-7</v>
      </c>
      <c r="H392">
        <v>9.4495637449983254E-7</v>
      </c>
      <c r="I392">
        <v>0.13901370452827189</v>
      </c>
      <c r="J392">
        <v>9.8861416908151654E-7</v>
      </c>
      <c r="K392">
        <v>3.9932228697976983E-8</v>
      </c>
      <c r="L392">
        <v>3.6903615733681482E-6</v>
      </c>
    </row>
    <row r="393" spans="1:12" x14ac:dyDescent="0.25">
      <c r="A393" t="s">
        <v>2</v>
      </c>
      <c r="B393" t="s">
        <v>422</v>
      </c>
      <c r="C393">
        <v>27.45183555368536</v>
      </c>
    </row>
    <row r="394" spans="1:12" x14ac:dyDescent="0.25">
      <c r="A394" t="s">
        <v>2</v>
      </c>
      <c r="B394" t="s">
        <v>423</v>
      </c>
      <c r="J394">
        <v>16.006512083652218</v>
      </c>
      <c r="K394">
        <v>7.1527565225865883</v>
      </c>
      <c r="L394">
        <v>22.37769778232277</v>
      </c>
    </row>
    <row r="395" spans="1:12" x14ac:dyDescent="0.25">
      <c r="A395" t="s">
        <v>2</v>
      </c>
      <c r="B395" t="s">
        <v>424</v>
      </c>
      <c r="C395">
        <v>7.1050797686210457E-7</v>
      </c>
      <c r="D395">
        <v>7.7544481581741756E-7</v>
      </c>
      <c r="E395">
        <v>8.1466499666928508E-7</v>
      </c>
      <c r="F395">
        <v>8.5627148939978301E-7</v>
      </c>
      <c r="G395">
        <v>8.9848072443183128E-7</v>
      </c>
      <c r="H395">
        <v>9.4495690662437669E-7</v>
      </c>
      <c r="I395">
        <v>0.13898980251766629</v>
      </c>
      <c r="J395">
        <v>9.8861491558894492E-7</v>
      </c>
      <c r="K395">
        <v>3.9932468692469591E-8</v>
      </c>
      <c r="L395">
        <v>3.690364174894937E-6</v>
      </c>
    </row>
    <row r="396" spans="1:12" x14ac:dyDescent="0.25">
      <c r="A396" t="s">
        <v>2</v>
      </c>
      <c r="B396" t="s">
        <v>425</v>
      </c>
      <c r="C396">
        <v>88.169682584644335</v>
      </c>
    </row>
    <row r="397" spans="1:12" x14ac:dyDescent="0.25">
      <c r="A397" t="s">
        <v>2</v>
      </c>
      <c r="B397" t="s">
        <v>426</v>
      </c>
      <c r="J397">
        <v>16.663109109522701</v>
      </c>
      <c r="K397">
        <v>21.860684844593091</v>
      </c>
      <c r="L397">
        <v>22.025792134892392</v>
      </c>
    </row>
    <row r="398" spans="1:12" x14ac:dyDescent="0.25">
      <c r="A398" t="s">
        <v>2</v>
      </c>
      <c r="B398" t="s">
        <v>427</v>
      </c>
      <c r="J398">
        <v>17.32077168403347</v>
      </c>
      <c r="K398">
        <v>24.198849310083581</v>
      </c>
      <c r="L398">
        <v>22.017353667520659</v>
      </c>
    </row>
    <row r="399" spans="1:12" x14ac:dyDescent="0.25">
      <c r="A399" t="s">
        <v>2</v>
      </c>
      <c r="B399" t="s">
        <v>428</v>
      </c>
      <c r="C399">
        <v>0.41099625747900298</v>
      </c>
      <c r="D399">
        <v>0.41099625747900298</v>
      </c>
      <c r="E399">
        <v>0.41099057931346289</v>
      </c>
      <c r="F399">
        <v>0.41099136526515112</v>
      </c>
      <c r="G399">
        <v>0.2054973316759923</v>
      </c>
      <c r="H399">
        <v>0.20549730300792179</v>
      </c>
      <c r="I399">
        <v>0.2054978495539965</v>
      </c>
      <c r="J399">
        <v>0.14442926952643151</v>
      </c>
      <c r="K399">
        <v>7.1662844388135482E-3</v>
      </c>
    </row>
    <row r="400" spans="1:12" x14ac:dyDescent="0.25">
      <c r="A400" t="s">
        <v>2</v>
      </c>
      <c r="B400" t="s">
        <v>429</v>
      </c>
      <c r="C400">
        <v>1.703271912071091E-4</v>
      </c>
      <c r="D400">
        <v>59.224881803412643</v>
      </c>
      <c r="E400">
        <v>84.158471628763522</v>
      </c>
      <c r="F400">
        <v>90.504762610533561</v>
      </c>
      <c r="G400">
        <v>91.828468349851704</v>
      </c>
      <c r="H400">
        <v>92.890180532574263</v>
      </c>
      <c r="I400">
        <v>93.549910424227988</v>
      </c>
      <c r="J400">
        <v>26.12665495652352</v>
      </c>
      <c r="K400">
        <v>5.7914984295657996</v>
      </c>
      <c r="L400">
        <v>2.9888425788061689E-5</v>
      </c>
    </row>
    <row r="401" spans="1:12" x14ac:dyDescent="0.25">
      <c r="A401" t="s">
        <v>2</v>
      </c>
      <c r="B401" t="s">
        <v>430</v>
      </c>
      <c r="J401">
        <v>17.352890108023651</v>
      </c>
      <c r="K401">
        <v>24.337843608304428</v>
      </c>
      <c r="L401">
        <v>22.033459671890409</v>
      </c>
    </row>
    <row r="402" spans="1:12" x14ac:dyDescent="0.25">
      <c r="A402" t="s">
        <v>2</v>
      </c>
      <c r="B402" t="s">
        <v>431</v>
      </c>
      <c r="C402">
        <v>0.410934690919949</v>
      </c>
      <c r="D402">
        <v>0.41098137991500222</v>
      </c>
      <c r="E402">
        <v>0.41098635548944501</v>
      </c>
      <c r="F402">
        <v>0.41098491436321383</v>
      </c>
      <c r="G402">
        <v>0.20548183901830361</v>
      </c>
      <c r="H402">
        <v>0.20548114338753651</v>
      </c>
      <c r="I402">
        <v>0.2054974909935795</v>
      </c>
      <c r="J402">
        <v>5.9914247737319397E-2</v>
      </c>
      <c r="K402">
        <v>7.3526934636396223E-4</v>
      </c>
    </row>
    <row r="403" spans="1:12" x14ac:dyDescent="0.25">
      <c r="A403" t="s">
        <v>2</v>
      </c>
      <c r="B403" t="s">
        <v>432</v>
      </c>
      <c r="J403">
        <v>33.063946800190159</v>
      </c>
      <c r="K403">
        <v>41.623951014783792</v>
      </c>
      <c r="L403">
        <v>56.154320972760154</v>
      </c>
    </row>
    <row r="404" spans="1:12" x14ac:dyDescent="0.25">
      <c r="A404" t="s">
        <v>2</v>
      </c>
      <c r="B404" t="s">
        <v>433</v>
      </c>
      <c r="J404">
        <v>32.392728343359209</v>
      </c>
      <c r="K404">
        <v>41.55935319403789</v>
      </c>
      <c r="L404">
        <v>55.636076186612001</v>
      </c>
    </row>
    <row r="405" spans="1:12" x14ac:dyDescent="0.25">
      <c r="A405" t="s">
        <v>2</v>
      </c>
      <c r="B405" t="s">
        <v>434</v>
      </c>
      <c r="J405">
        <v>33.107223712327482</v>
      </c>
      <c r="K405">
        <v>40.775737936689772</v>
      </c>
      <c r="L405">
        <v>56.54820244040863</v>
      </c>
    </row>
    <row r="406" spans="1:12" x14ac:dyDescent="0.25">
      <c r="A406" t="s">
        <v>2</v>
      </c>
      <c r="B406" t="s">
        <v>435</v>
      </c>
      <c r="J406">
        <v>38.928802338388181</v>
      </c>
      <c r="K406">
        <v>43.3314213326463</v>
      </c>
      <c r="L406">
        <v>57.158181904379092</v>
      </c>
    </row>
    <row r="407" spans="1:12" x14ac:dyDescent="0.25">
      <c r="A407" t="s">
        <v>2</v>
      </c>
      <c r="B407" t="s">
        <v>436</v>
      </c>
      <c r="J407">
        <v>38.882771470709699</v>
      </c>
      <c r="K407">
        <v>43.156918837390798</v>
      </c>
      <c r="L407">
        <v>56.997694407570563</v>
      </c>
    </row>
    <row r="408" spans="1:12" x14ac:dyDescent="0.25">
      <c r="A408" t="s">
        <v>2</v>
      </c>
      <c r="B408" t="s">
        <v>437</v>
      </c>
      <c r="J408">
        <v>39.097062123844253</v>
      </c>
      <c r="K408">
        <v>43.79373969982143</v>
      </c>
      <c r="L408">
        <v>57.235204056508813</v>
      </c>
    </row>
    <row r="409" spans="1:12" x14ac:dyDescent="0.25">
      <c r="A409" t="s">
        <v>2</v>
      </c>
      <c r="B409" t="s">
        <v>438</v>
      </c>
      <c r="J409">
        <v>38.638007064634976</v>
      </c>
      <c r="K409">
        <v>42.803390406158748</v>
      </c>
      <c r="L409">
        <v>57.762355238022053</v>
      </c>
    </row>
    <row r="410" spans="1:12" x14ac:dyDescent="0.25">
      <c r="A410" t="s">
        <v>2</v>
      </c>
      <c r="B410" t="s">
        <v>439</v>
      </c>
      <c r="J410">
        <v>38.039312015519577</v>
      </c>
      <c r="K410">
        <v>41.23358670895135</v>
      </c>
      <c r="L410">
        <v>57.500712547605232</v>
      </c>
    </row>
    <row r="411" spans="1:12" x14ac:dyDescent="0.25">
      <c r="A411" t="s">
        <v>2</v>
      </c>
      <c r="B411" t="s">
        <v>440</v>
      </c>
      <c r="J411">
        <v>39.006196832688808</v>
      </c>
      <c r="K411">
        <v>43.782982159752557</v>
      </c>
      <c r="L411">
        <v>57.875619602234281</v>
      </c>
    </row>
    <row r="412" spans="1:12" x14ac:dyDescent="0.25">
      <c r="A412" t="s">
        <v>2</v>
      </c>
      <c r="B412" t="s">
        <v>1057</v>
      </c>
      <c r="C412">
        <v>1.943905640524302</v>
      </c>
      <c r="D412">
        <v>4.5096122604874003</v>
      </c>
      <c r="E412">
        <v>42.616735389466307</v>
      </c>
      <c r="F412">
        <v>45.244658865196833</v>
      </c>
      <c r="G412">
        <v>51.480882509498713</v>
      </c>
      <c r="H412">
        <v>54.215429668938867</v>
      </c>
      <c r="I412">
        <v>56.220727155362418</v>
      </c>
      <c r="J412">
        <v>23.762423640785801</v>
      </c>
      <c r="K412">
        <v>12.01685139831773</v>
      </c>
      <c r="L412">
        <v>7.8670714474965821E-4</v>
      </c>
    </row>
    <row r="413" spans="1:12" x14ac:dyDescent="0.25">
      <c r="A413" t="s">
        <v>2</v>
      </c>
      <c r="B413" t="s">
        <v>441</v>
      </c>
      <c r="C413">
        <v>752.68908583844029</v>
      </c>
      <c r="D413">
        <v>752.68897889957725</v>
      </c>
      <c r="E413">
        <v>564.51677141059611</v>
      </c>
      <c r="F413">
        <v>564.51673165573482</v>
      </c>
      <c r="G413">
        <v>564.51673741953459</v>
      </c>
      <c r="H413">
        <v>564.51672403681619</v>
      </c>
      <c r="I413">
        <v>564.51701306441225</v>
      </c>
      <c r="J413">
        <v>51.986911676942043</v>
      </c>
      <c r="K413">
        <v>35.485304205770277</v>
      </c>
    </row>
    <row r="414" spans="1:12" x14ac:dyDescent="0.25">
      <c r="A414" t="s">
        <v>2</v>
      </c>
      <c r="B414" t="s">
        <v>442</v>
      </c>
      <c r="C414">
        <v>6.9274754971336615E-4</v>
      </c>
      <c r="D414">
        <v>2.749498003562229E-3</v>
      </c>
      <c r="E414">
        <v>4.0965838361516523E-3</v>
      </c>
      <c r="F414">
        <v>5.0911472229753533E-3</v>
      </c>
      <c r="G414">
        <v>5.858240155764677E-3</v>
      </c>
      <c r="H414">
        <v>5.9398840610891583E-3</v>
      </c>
      <c r="I414">
        <v>7.9147529042135865E-3</v>
      </c>
      <c r="J414">
        <v>4.0317712491715523E-3</v>
      </c>
      <c r="K414">
        <v>2.7141796372338769E-3</v>
      </c>
      <c r="L414">
        <v>7.3149600363973922E-4</v>
      </c>
    </row>
    <row r="415" spans="1:12" x14ac:dyDescent="0.25">
      <c r="A415" t="s">
        <v>2</v>
      </c>
      <c r="B415" t="s">
        <v>443</v>
      </c>
      <c r="J415">
        <v>22.639504875586251</v>
      </c>
      <c r="K415">
        <v>26.730576518937429</v>
      </c>
      <c r="L415">
        <v>19.952183711386311</v>
      </c>
    </row>
    <row r="416" spans="1:12" x14ac:dyDescent="0.25">
      <c r="A416" t="s">
        <v>2</v>
      </c>
      <c r="B416" t="s">
        <v>444</v>
      </c>
      <c r="C416">
        <v>45.708914154372529</v>
      </c>
      <c r="D416">
        <v>45.711448569243437</v>
      </c>
      <c r="E416">
        <v>36.56914718113206</v>
      </c>
      <c r="F416">
        <v>36.569135137668653</v>
      </c>
      <c r="G416">
        <v>36.569128086165328</v>
      </c>
      <c r="H416">
        <v>36.568977383882093</v>
      </c>
      <c r="I416">
        <v>36.569320496839516</v>
      </c>
      <c r="J416">
        <v>9.993518737875668</v>
      </c>
      <c r="K416">
        <v>3.9491583484805859</v>
      </c>
    </row>
    <row r="417" spans="1:12" x14ac:dyDescent="0.25">
      <c r="A417" t="s">
        <v>2</v>
      </c>
      <c r="B417" t="s">
        <v>445</v>
      </c>
      <c r="J417">
        <v>68.609650132456665</v>
      </c>
      <c r="K417">
        <v>81.609167055759954</v>
      </c>
      <c r="L417">
        <v>71.503328461483704</v>
      </c>
    </row>
    <row r="418" spans="1:12" x14ac:dyDescent="0.25">
      <c r="A418" t="s">
        <v>2</v>
      </c>
      <c r="B418" t="s">
        <v>446</v>
      </c>
      <c r="J418">
        <v>11.473380085922731</v>
      </c>
      <c r="K418">
        <v>12.50499178655085</v>
      </c>
      <c r="L418">
        <v>20.33130367638919</v>
      </c>
    </row>
    <row r="419" spans="1:12" x14ac:dyDescent="0.25">
      <c r="A419" t="s">
        <v>2</v>
      </c>
      <c r="B419" t="s">
        <v>447</v>
      </c>
      <c r="J419">
        <v>66.589544974521829</v>
      </c>
      <c r="K419">
        <v>78.947835223936906</v>
      </c>
      <c r="L419">
        <v>71.297449069347351</v>
      </c>
    </row>
    <row r="420" spans="1:12" x14ac:dyDescent="0.25">
      <c r="A420" t="s">
        <v>2</v>
      </c>
      <c r="B420" t="s">
        <v>448</v>
      </c>
      <c r="J420">
        <v>8.9331377518736819</v>
      </c>
      <c r="K420">
        <v>9.7023513360907288</v>
      </c>
      <c r="L420">
        <v>16.070276596069441</v>
      </c>
    </row>
    <row r="421" spans="1:12" x14ac:dyDescent="0.25">
      <c r="A421" t="s">
        <v>2</v>
      </c>
      <c r="B421" t="s">
        <v>449</v>
      </c>
      <c r="C421">
        <v>6.9282363065687131E-4</v>
      </c>
      <c r="D421">
        <v>2.7497805414930681E-3</v>
      </c>
      <c r="E421">
        <v>4.0972265260904557E-3</v>
      </c>
      <c r="F421">
        <v>5.0919203783020006E-3</v>
      </c>
      <c r="G421">
        <v>5.8591295560813201E-3</v>
      </c>
      <c r="H421">
        <v>5.9408408787241743E-3</v>
      </c>
      <c r="I421">
        <v>7.9158023434653408E-3</v>
      </c>
      <c r="J421">
        <v>4.0322829499338173E-3</v>
      </c>
      <c r="K421">
        <v>1.782069386398208E-3</v>
      </c>
      <c r="L421">
        <v>6.1221486276348189E-4</v>
      </c>
    </row>
    <row r="422" spans="1:12" x14ac:dyDescent="0.25">
      <c r="A422" t="s">
        <v>2</v>
      </c>
      <c r="B422" t="s">
        <v>450</v>
      </c>
      <c r="J422">
        <v>67.229150142081323</v>
      </c>
      <c r="K422">
        <v>78.603129254489943</v>
      </c>
      <c r="L422">
        <v>71.677858558660944</v>
      </c>
    </row>
    <row r="423" spans="1:12" x14ac:dyDescent="0.25">
      <c r="A423" t="s">
        <v>2</v>
      </c>
      <c r="B423" t="s">
        <v>451</v>
      </c>
      <c r="J423">
        <v>11.51897248108493</v>
      </c>
      <c r="K423">
        <v>12.688561577566849</v>
      </c>
      <c r="L423">
        <v>19.875428293172629</v>
      </c>
    </row>
    <row r="424" spans="1:12" x14ac:dyDescent="0.25">
      <c r="A424" t="s">
        <v>2</v>
      </c>
      <c r="B424" t="s">
        <v>452</v>
      </c>
      <c r="J424">
        <v>22.87895396973132</v>
      </c>
      <c r="K424">
        <v>27.254869900761619</v>
      </c>
      <c r="L424">
        <v>58.901618125876169</v>
      </c>
    </row>
    <row r="425" spans="1:12" x14ac:dyDescent="0.25">
      <c r="A425" t="s">
        <v>2</v>
      </c>
      <c r="B425" t="s">
        <v>453</v>
      </c>
      <c r="J425">
        <v>22.96047469378771</v>
      </c>
      <c r="K425">
        <v>27.32454813633786</v>
      </c>
      <c r="L425">
        <v>59.044646629420747</v>
      </c>
    </row>
    <row r="426" spans="1:12" x14ac:dyDescent="0.25">
      <c r="A426" t="s">
        <v>2</v>
      </c>
      <c r="B426" t="s">
        <v>454</v>
      </c>
      <c r="J426">
        <v>22.583527192867979</v>
      </c>
      <c r="K426">
        <v>27.00210631603553</v>
      </c>
      <c r="L426">
        <v>58.38363351500751</v>
      </c>
    </row>
    <row r="427" spans="1:12" x14ac:dyDescent="0.25">
      <c r="A427" t="s">
        <v>2</v>
      </c>
      <c r="B427" t="s">
        <v>455</v>
      </c>
      <c r="C427">
        <v>1.598946534804694E-3</v>
      </c>
      <c r="D427">
        <v>30.404869463205031</v>
      </c>
      <c r="E427">
        <v>277.00757462568379</v>
      </c>
      <c r="F427">
        <v>295.3050452762987</v>
      </c>
      <c r="G427">
        <v>323.32287531900562</v>
      </c>
      <c r="H427">
        <v>341.63041540233559</v>
      </c>
      <c r="I427">
        <v>366.71091636959801</v>
      </c>
      <c r="J427">
        <v>62.95398541080943</v>
      </c>
      <c r="K427">
        <v>47.321817771166401</v>
      </c>
      <c r="L427">
        <v>59.028599493847409</v>
      </c>
    </row>
    <row r="428" spans="1:12" x14ac:dyDescent="0.25">
      <c r="A428" t="s">
        <v>2</v>
      </c>
      <c r="B428" t="s">
        <v>456</v>
      </c>
      <c r="C428">
        <v>77.738172709928605</v>
      </c>
      <c r="D428">
        <v>77.740704742028498</v>
      </c>
      <c r="E428">
        <v>77.740746798218822</v>
      </c>
      <c r="F428">
        <v>77.740734582657723</v>
      </c>
      <c r="G428">
        <v>68.023110380840848</v>
      </c>
      <c r="H428">
        <v>68.022959298652353</v>
      </c>
      <c r="I428">
        <v>68.023302123433055</v>
      </c>
      <c r="J428">
        <v>16.152901222800359</v>
      </c>
      <c r="K428">
        <v>9.5139798133092945</v>
      </c>
      <c r="L428">
        <v>4.272023475180335</v>
      </c>
    </row>
    <row r="429" spans="1:12" x14ac:dyDescent="0.25">
      <c r="A429" t="s">
        <v>2</v>
      </c>
      <c r="B429" t="s">
        <v>457</v>
      </c>
      <c r="J429">
        <v>4.8274179005070774</v>
      </c>
      <c r="K429">
        <v>5.7816416683614653</v>
      </c>
      <c r="L429">
        <v>6.3581112575734533</v>
      </c>
    </row>
    <row r="430" spans="1:12" x14ac:dyDescent="0.25">
      <c r="A430" t="s">
        <v>2</v>
      </c>
      <c r="B430" t="s">
        <v>458</v>
      </c>
      <c r="J430">
        <v>4.7750747467589596</v>
      </c>
      <c r="K430">
        <v>5.6695569874088836</v>
      </c>
      <c r="L430">
        <v>6.3532357588537689</v>
      </c>
    </row>
    <row r="431" spans="1:12" x14ac:dyDescent="0.25">
      <c r="A431" t="s">
        <v>2</v>
      </c>
      <c r="B431" t="s">
        <v>459</v>
      </c>
      <c r="J431">
        <v>4.817167698038423</v>
      </c>
      <c r="K431">
        <v>5.7595573015805854</v>
      </c>
      <c r="L431">
        <v>6.3571641899116047</v>
      </c>
    </row>
    <row r="432" spans="1:12" x14ac:dyDescent="0.25">
      <c r="A432" t="s">
        <v>2</v>
      </c>
      <c r="B432" t="s">
        <v>460</v>
      </c>
      <c r="J432">
        <v>4.7105026981113909</v>
      </c>
      <c r="K432">
        <v>5.914621211942201</v>
      </c>
      <c r="L432">
        <v>6.3802363758989236</v>
      </c>
    </row>
    <row r="433" spans="1:12" x14ac:dyDescent="0.25">
      <c r="A433" t="s">
        <v>2</v>
      </c>
      <c r="B433" t="s">
        <v>461</v>
      </c>
      <c r="J433">
        <v>5.0213735555717243</v>
      </c>
      <c r="K433">
        <v>6.2101109828070484</v>
      </c>
      <c r="L433">
        <v>6.3767949482975288</v>
      </c>
    </row>
    <row r="434" spans="1:12" x14ac:dyDescent="0.25">
      <c r="A434" t="s">
        <v>2</v>
      </c>
      <c r="B434" t="s">
        <v>462</v>
      </c>
      <c r="J434">
        <v>5.0509988967437414</v>
      </c>
      <c r="K434">
        <v>6.2770830004711398</v>
      </c>
      <c r="L434">
        <v>6.3799399520515658</v>
      </c>
    </row>
    <row r="435" spans="1:12" x14ac:dyDescent="0.25">
      <c r="A435" t="s">
        <v>2</v>
      </c>
      <c r="B435" t="s">
        <v>463</v>
      </c>
      <c r="C435">
        <v>0.76165705179348087</v>
      </c>
      <c r="D435">
        <v>0.87271211349516986</v>
      </c>
      <c r="E435">
        <v>9.4464117474290017</v>
      </c>
      <c r="F435">
        <v>9.785874552568762</v>
      </c>
      <c r="G435">
        <v>10.13644664984405</v>
      </c>
      <c r="H435">
        <v>10.498380815815549</v>
      </c>
      <c r="I435">
        <v>10.948224610535441</v>
      </c>
      <c r="J435">
        <v>3.810046060551159</v>
      </c>
      <c r="K435">
        <v>1.2699578463470651</v>
      </c>
      <c r="L435">
        <v>1.0536742239519389E-3</v>
      </c>
    </row>
    <row r="436" spans="1:12" x14ac:dyDescent="0.25">
      <c r="A436" t="s">
        <v>2</v>
      </c>
      <c r="B436" t="s">
        <v>464</v>
      </c>
      <c r="C436">
        <v>36.075536383278973</v>
      </c>
      <c r="D436">
        <v>37.048437667246453</v>
      </c>
      <c r="E436">
        <v>24.596280357415409</v>
      </c>
      <c r="F436">
        <v>24.69263058834477</v>
      </c>
      <c r="G436">
        <v>24.769270523410821</v>
      </c>
      <c r="H436">
        <v>24.831580207076598</v>
      </c>
      <c r="I436">
        <v>25.01757810411835</v>
      </c>
      <c r="J436">
        <v>3.2960036436407818</v>
      </c>
      <c r="K436">
        <v>0.82349921306086871</v>
      </c>
    </row>
    <row r="437" spans="1:12" x14ac:dyDescent="0.25">
      <c r="A437" t="s">
        <v>2</v>
      </c>
      <c r="B437" t="s">
        <v>465</v>
      </c>
      <c r="K437">
        <v>6.9763213401737161E-5</v>
      </c>
      <c r="L437">
        <v>1.1008051669795999E-3</v>
      </c>
    </row>
    <row r="438" spans="1:12" x14ac:dyDescent="0.25">
      <c r="A438" t="s">
        <v>2</v>
      </c>
      <c r="B438" t="s">
        <v>466</v>
      </c>
      <c r="K438">
        <v>0.59373386762415392</v>
      </c>
      <c r="L438">
        <v>13.14947294385397</v>
      </c>
    </row>
    <row r="439" spans="1:12" x14ac:dyDescent="0.25">
      <c r="A439" t="s">
        <v>2</v>
      </c>
      <c r="B439" t="s">
        <v>467</v>
      </c>
      <c r="K439">
        <v>8.4030557938846322E-5</v>
      </c>
      <c r="L439">
        <v>1.323776378691355E-3</v>
      </c>
    </row>
    <row r="440" spans="1:12" x14ac:dyDescent="0.25">
      <c r="A440" t="s">
        <v>2</v>
      </c>
      <c r="B440" t="s">
        <v>468</v>
      </c>
      <c r="K440">
        <v>0.50429979303577177</v>
      </c>
      <c r="L440">
        <v>11.194297936502011</v>
      </c>
    </row>
    <row r="441" spans="1:12" x14ac:dyDescent="0.25">
      <c r="A441" t="s">
        <v>2</v>
      </c>
      <c r="B441" t="s">
        <v>469</v>
      </c>
      <c r="K441">
        <v>0.15163424658461511</v>
      </c>
      <c r="L441">
        <v>3.0579499449214071</v>
      </c>
    </row>
    <row r="442" spans="1:12" x14ac:dyDescent="0.25">
      <c r="A442" t="s">
        <v>2</v>
      </c>
      <c r="B442" t="s">
        <v>470</v>
      </c>
      <c r="K442">
        <v>3.801130330746411E-7</v>
      </c>
      <c r="L442">
        <v>1.3699199583258769E-5</v>
      </c>
    </row>
    <row r="443" spans="1:12" x14ac:dyDescent="0.25">
      <c r="A443" t="s">
        <v>2</v>
      </c>
      <c r="B443" t="s">
        <v>471</v>
      </c>
      <c r="K443">
        <v>0.15159737716269911</v>
      </c>
      <c r="L443">
        <v>3.0577460897384112</v>
      </c>
    </row>
    <row r="444" spans="1:12" x14ac:dyDescent="0.25">
      <c r="A444" t="s">
        <v>2</v>
      </c>
      <c r="B444" t="s">
        <v>472</v>
      </c>
      <c r="K444">
        <v>0.1516399249816095</v>
      </c>
      <c r="L444">
        <v>3.0569593915974291</v>
      </c>
    </row>
    <row r="445" spans="1:12" x14ac:dyDescent="0.25">
      <c r="A445" t="s">
        <v>2</v>
      </c>
      <c r="B445" t="s">
        <v>473</v>
      </c>
      <c r="K445">
        <v>0.1516596140065892</v>
      </c>
      <c r="L445">
        <v>3.0573066664474808</v>
      </c>
    </row>
    <row r="446" spans="1:12" x14ac:dyDescent="0.25">
      <c r="A446" t="s">
        <v>2</v>
      </c>
      <c r="B446" t="s">
        <v>474</v>
      </c>
      <c r="K446">
        <v>0.1515612295422874</v>
      </c>
      <c r="L446">
        <v>3.0565152359236021</v>
      </c>
    </row>
    <row r="447" spans="1:12" x14ac:dyDescent="0.25">
      <c r="A447" t="s">
        <v>2</v>
      </c>
      <c r="B447" t="s">
        <v>475</v>
      </c>
      <c r="K447">
        <v>0.15161199901339159</v>
      </c>
      <c r="L447">
        <v>3.0572173387035639</v>
      </c>
    </row>
    <row r="448" spans="1:12" x14ac:dyDescent="0.25">
      <c r="A448" t="s">
        <v>2</v>
      </c>
      <c r="B448" t="s">
        <v>476</v>
      </c>
      <c r="K448">
        <v>1.2855095827750371E-6</v>
      </c>
      <c r="L448">
        <v>2.4929194223561321E-5</v>
      </c>
    </row>
    <row r="449" spans="1:12" x14ac:dyDescent="0.25">
      <c r="A449" t="s">
        <v>2</v>
      </c>
      <c r="B449" t="s">
        <v>477</v>
      </c>
      <c r="K449">
        <v>7.5657494754950996E-2</v>
      </c>
      <c r="L449">
        <v>3.0632212644808048</v>
      </c>
    </row>
    <row r="450" spans="1:12" x14ac:dyDescent="0.25">
      <c r="A450" t="s">
        <v>2</v>
      </c>
      <c r="B450" t="s">
        <v>478</v>
      </c>
      <c r="K450">
        <v>3.9899172808374331E-8</v>
      </c>
      <c r="L450">
        <v>3.6864949062869838E-6</v>
      </c>
    </row>
    <row r="451" spans="1:12" x14ac:dyDescent="0.25">
      <c r="A451" t="s">
        <v>2</v>
      </c>
      <c r="B451" t="s">
        <v>479</v>
      </c>
      <c r="K451">
        <v>7.5516670095146801E-2</v>
      </c>
      <c r="L451">
        <v>3.0631756419567111</v>
      </c>
    </row>
    <row r="452" spans="1:12" x14ac:dyDescent="0.25">
      <c r="A452" t="s">
        <v>2</v>
      </c>
      <c r="B452" t="s">
        <v>480</v>
      </c>
      <c r="K452">
        <v>3.989942571071143E-8</v>
      </c>
      <c r="L452">
        <v>3.6864967371107861E-6</v>
      </c>
    </row>
    <row r="453" spans="1:12" x14ac:dyDescent="0.25">
      <c r="A453" t="s">
        <v>2</v>
      </c>
      <c r="B453" t="s">
        <v>481</v>
      </c>
      <c r="K453">
        <v>0.15146299182187811</v>
      </c>
      <c r="L453">
        <v>3.056509579850283</v>
      </c>
    </row>
    <row r="454" spans="1:12" x14ac:dyDescent="0.25">
      <c r="A454" t="s">
        <v>2</v>
      </c>
      <c r="B454" t="s">
        <v>482</v>
      </c>
      <c r="K454">
        <v>0.15158835677211649</v>
      </c>
      <c r="L454">
        <v>3.056346105348609</v>
      </c>
    </row>
    <row r="455" spans="1:12" x14ac:dyDescent="0.25">
      <c r="A455" t="s">
        <v>2</v>
      </c>
      <c r="B455" t="s">
        <v>483</v>
      </c>
      <c r="K455">
        <v>1.8793797857698339E-6</v>
      </c>
      <c r="L455">
        <v>2.9765302561365001E-5</v>
      </c>
    </row>
    <row r="456" spans="1:12" x14ac:dyDescent="0.25">
      <c r="A456" t="s">
        <v>2</v>
      </c>
      <c r="B456" t="s">
        <v>484</v>
      </c>
      <c r="K456">
        <v>0.15159730536888749</v>
      </c>
      <c r="L456">
        <v>3.0566559806382272</v>
      </c>
    </row>
    <row r="457" spans="1:12" x14ac:dyDescent="0.25">
      <c r="A457" t="s">
        <v>2</v>
      </c>
      <c r="B457" t="s">
        <v>485</v>
      </c>
      <c r="K457">
        <v>0.27283110817292822</v>
      </c>
      <c r="L457">
        <v>6.0961845660384464</v>
      </c>
    </row>
    <row r="458" spans="1:12" x14ac:dyDescent="0.25">
      <c r="A458" t="s">
        <v>2</v>
      </c>
      <c r="B458" t="s">
        <v>486</v>
      </c>
      <c r="K458">
        <v>0.27280268040397188</v>
      </c>
      <c r="L458">
        <v>6.089914981521825</v>
      </c>
    </row>
    <row r="459" spans="1:12" x14ac:dyDescent="0.25">
      <c r="A459" t="s">
        <v>2</v>
      </c>
      <c r="B459" t="s">
        <v>487</v>
      </c>
      <c r="K459">
        <v>0.27280494027936769</v>
      </c>
      <c r="L459">
        <v>6.1008762303723962</v>
      </c>
    </row>
    <row r="460" spans="1:12" x14ac:dyDescent="0.25">
      <c r="A460" t="s">
        <v>2</v>
      </c>
      <c r="B460" t="s">
        <v>488</v>
      </c>
      <c r="K460">
        <v>0.27295753203678241</v>
      </c>
      <c r="L460">
        <v>6.1079611412646839</v>
      </c>
    </row>
    <row r="461" spans="1:12" x14ac:dyDescent="0.25">
      <c r="A461" t="s">
        <v>2</v>
      </c>
      <c r="B461" t="s">
        <v>489</v>
      </c>
      <c r="K461">
        <v>0.27294269024295048</v>
      </c>
      <c r="L461">
        <v>6.106101376517258</v>
      </c>
    </row>
    <row r="462" spans="1:12" x14ac:dyDescent="0.25">
      <c r="A462" t="s">
        <v>2</v>
      </c>
      <c r="B462" t="s">
        <v>490</v>
      </c>
      <c r="K462">
        <v>0.27298222593335741</v>
      </c>
      <c r="L462">
        <v>6.1088479769358512</v>
      </c>
    </row>
    <row r="463" spans="1:12" x14ac:dyDescent="0.25">
      <c r="A463" t="s">
        <v>2</v>
      </c>
      <c r="B463" t="s">
        <v>491</v>
      </c>
      <c r="K463">
        <v>0.27295551013322139</v>
      </c>
      <c r="L463">
        <v>6.1148653155150141</v>
      </c>
    </row>
    <row r="464" spans="1:12" x14ac:dyDescent="0.25">
      <c r="A464" t="s">
        <v>2</v>
      </c>
      <c r="B464" t="s">
        <v>492</v>
      </c>
      <c r="K464">
        <v>0.27286670164220728</v>
      </c>
      <c r="L464">
        <v>6.1119018751630518</v>
      </c>
    </row>
    <row r="465" spans="1:12" x14ac:dyDescent="0.25">
      <c r="A465" t="s">
        <v>2</v>
      </c>
      <c r="B465" t="s">
        <v>493</v>
      </c>
      <c r="K465">
        <v>0.27300620012214322</v>
      </c>
      <c r="L465">
        <v>6.1161397257542554</v>
      </c>
    </row>
    <row r="466" spans="1:12" x14ac:dyDescent="0.25">
      <c r="A466" t="s">
        <v>2</v>
      </c>
      <c r="B466" t="s">
        <v>1058</v>
      </c>
      <c r="K466">
        <v>7.3121037876806611E-5</v>
      </c>
      <c r="L466">
        <v>7.7022084124484598E-4</v>
      </c>
    </row>
    <row r="467" spans="1:12" x14ac:dyDescent="0.25">
      <c r="A467" t="s">
        <v>2</v>
      </c>
      <c r="B467" t="s">
        <v>494</v>
      </c>
      <c r="K467">
        <v>7.9299747011265698E-5</v>
      </c>
      <c r="L467">
        <v>7.1315249508927567E-4</v>
      </c>
    </row>
    <row r="468" spans="1:12" x14ac:dyDescent="0.25">
      <c r="A468" t="s">
        <v>2</v>
      </c>
      <c r="B468" t="s">
        <v>495</v>
      </c>
      <c r="K468">
        <v>0.15349078366404881</v>
      </c>
      <c r="L468">
        <v>3.0095872159223962</v>
      </c>
    </row>
    <row r="469" spans="1:12" x14ac:dyDescent="0.25">
      <c r="A469" t="s">
        <v>2</v>
      </c>
      <c r="B469" t="s">
        <v>496</v>
      </c>
      <c r="K469">
        <v>0.47452534506029531</v>
      </c>
      <c r="L469">
        <v>9.7367399646972146</v>
      </c>
    </row>
    <row r="470" spans="1:12" x14ac:dyDescent="0.25">
      <c r="A470" t="s">
        <v>2</v>
      </c>
      <c r="B470" t="s">
        <v>497</v>
      </c>
      <c r="K470">
        <v>0.1228593497865737</v>
      </c>
      <c r="L470">
        <v>2.8304443386789861</v>
      </c>
    </row>
    <row r="471" spans="1:12" x14ac:dyDescent="0.25">
      <c r="A471" t="s">
        <v>2</v>
      </c>
      <c r="B471" t="s">
        <v>498</v>
      </c>
      <c r="K471">
        <v>0.47437360206144741</v>
      </c>
      <c r="L471">
        <v>9.7328716329843594</v>
      </c>
    </row>
    <row r="472" spans="1:12" x14ac:dyDescent="0.25">
      <c r="A472" t="s">
        <v>2</v>
      </c>
      <c r="B472" t="s">
        <v>499</v>
      </c>
      <c r="K472">
        <v>9.7439352011421204E-2</v>
      </c>
      <c r="L472">
        <v>2.2443406031438369</v>
      </c>
    </row>
    <row r="473" spans="1:12" x14ac:dyDescent="0.25">
      <c r="A473" t="s">
        <v>2</v>
      </c>
      <c r="B473" t="s">
        <v>500</v>
      </c>
      <c r="K473">
        <v>5.4932954694121713E-5</v>
      </c>
      <c r="L473">
        <v>5.9817596645740504E-4</v>
      </c>
    </row>
    <row r="474" spans="1:12" x14ac:dyDescent="0.25">
      <c r="A474" t="s">
        <v>2</v>
      </c>
      <c r="B474" t="s">
        <v>501</v>
      </c>
      <c r="K474">
        <v>0.47441519649727421</v>
      </c>
      <c r="L474">
        <v>9.7399331501982545</v>
      </c>
    </row>
    <row r="475" spans="1:12" x14ac:dyDescent="0.25">
      <c r="A475" t="s">
        <v>2</v>
      </c>
      <c r="B475" t="s">
        <v>502</v>
      </c>
      <c r="K475">
        <v>0.1199325399197356</v>
      </c>
      <c r="L475">
        <v>2.7622844035206651</v>
      </c>
    </row>
    <row r="476" spans="1:12" x14ac:dyDescent="0.25">
      <c r="A476" t="s">
        <v>2</v>
      </c>
      <c r="B476" t="s">
        <v>503</v>
      </c>
      <c r="K476">
        <v>0.15351288403083829</v>
      </c>
      <c r="L476">
        <v>9.0022497977990117</v>
      </c>
    </row>
    <row r="477" spans="1:12" x14ac:dyDescent="0.25">
      <c r="A477" t="s">
        <v>2</v>
      </c>
      <c r="B477" t="s">
        <v>504</v>
      </c>
      <c r="K477">
        <v>0.1535153848088672</v>
      </c>
      <c r="L477">
        <v>9.0062505056014555</v>
      </c>
    </row>
    <row r="478" spans="1:12" x14ac:dyDescent="0.25">
      <c r="A478" t="s">
        <v>2</v>
      </c>
      <c r="B478" t="s">
        <v>505</v>
      </c>
      <c r="K478">
        <v>0.15350371064941101</v>
      </c>
      <c r="L478">
        <v>8.9875882696442844</v>
      </c>
    </row>
    <row r="479" spans="1:12" x14ac:dyDescent="0.25">
      <c r="A479" t="s">
        <v>2</v>
      </c>
      <c r="B479" t="s">
        <v>506</v>
      </c>
      <c r="K479">
        <v>2.292402125326326E-4</v>
      </c>
      <c r="L479">
        <v>1.138649909217022E-3</v>
      </c>
    </row>
    <row r="480" spans="1:12" x14ac:dyDescent="0.25">
      <c r="A480" t="s">
        <v>2</v>
      </c>
      <c r="B480" t="s">
        <v>507</v>
      </c>
      <c r="K480">
        <v>3.9337761751814887E-2</v>
      </c>
      <c r="L480">
        <v>0.87222631091915337</v>
      </c>
    </row>
    <row r="481" spans="1:12" x14ac:dyDescent="0.25">
      <c r="A481" t="s">
        <v>2</v>
      </c>
      <c r="B481" t="s">
        <v>508</v>
      </c>
      <c r="K481">
        <v>3.9331180598394459E-2</v>
      </c>
      <c r="L481">
        <v>0.87213518980464644</v>
      </c>
    </row>
    <row r="482" spans="1:12" x14ac:dyDescent="0.25">
      <c r="A482" t="s">
        <v>2</v>
      </c>
      <c r="B482" t="s">
        <v>509</v>
      </c>
      <c r="K482">
        <v>3.9336483903614577E-2</v>
      </c>
      <c r="L482">
        <v>0.87220861891325452</v>
      </c>
    </row>
    <row r="483" spans="1:12" x14ac:dyDescent="0.25">
      <c r="A483" t="s">
        <v>2</v>
      </c>
      <c r="B483" t="s">
        <v>510</v>
      </c>
      <c r="K483">
        <v>3.9343786953667081E-2</v>
      </c>
      <c r="L483">
        <v>0.87262500822960831</v>
      </c>
    </row>
    <row r="484" spans="1:12" x14ac:dyDescent="0.25">
      <c r="A484" t="s">
        <v>2</v>
      </c>
      <c r="B484" t="s">
        <v>511</v>
      </c>
      <c r="K484">
        <v>3.9361031084986058E-2</v>
      </c>
      <c r="L484">
        <v>0.87257449653951291</v>
      </c>
    </row>
    <row r="485" spans="1:12" x14ac:dyDescent="0.25">
      <c r="A485" t="s">
        <v>2</v>
      </c>
      <c r="B485" t="s">
        <v>512</v>
      </c>
      <c r="K485">
        <v>3.936444351983686E-2</v>
      </c>
      <c r="L485">
        <v>0.87263294519503465</v>
      </c>
    </row>
    <row r="486" spans="1:12" x14ac:dyDescent="0.25">
      <c r="A486" t="s">
        <v>2</v>
      </c>
      <c r="B486" t="s">
        <v>513</v>
      </c>
      <c r="K486">
        <v>7.7846635656232091E-5</v>
      </c>
      <c r="L486">
        <v>9.9471054997314948E-4</v>
      </c>
    </row>
    <row r="487" spans="1:12" x14ac:dyDescent="0.25">
      <c r="A487" t="s">
        <v>2</v>
      </c>
      <c r="B487" t="s">
        <v>514</v>
      </c>
      <c r="C487">
        <v>4.1002229213558377E-3</v>
      </c>
      <c r="D487">
        <v>0.3917413654171561</v>
      </c>
      <c r="E487">
        <v>0.78947079658095876</v>
      </c>
      <c r="F487">
        <v>1.190535728198002</v>
      </c>
      <c r="G487">
        <v>88.395626094695558</v>
      </c>
      <c r="H487">
        <v>88.813892182911189</v>
      </c>
      <c r="I487">
        <v>89.38194598338157</v>
      </c>
      <c r="J487">
        <v>35.92053984768566</v>
      </c>
      <c r="K487">
        <v>9.9678934668233161</v>
      </c>
      <c r="L487">
        <v>1.1221322414504101E-3</v>
      </c>
    </row>
    <row r="488" spans="1:12" x14ac:dyDescent="0.25">
      <c r="A488" t="s">
        <v>2</v>
      </c>
      <c r="B488" t="s">
        <v>515</v>
      </c>
      <c r="J488">
        <v>99.201516680282538</v>
      </c>
      <c r="K488">
        <v>221.3431662358812</v>
      </c>
      <c r="L488">
        <v>211.06873620207341</v>
      </c>
    </row>
    <row r="489" spans="1:12" x14ac:dyDescent="0.25">
      <c r="A489" t="s">
        <v>2</v>
      </c>
      <c r="B489" t="s">
        <v>516</v>
      </c>
      <c r="C489">
        <v>826.42509247029773</v>
      </c>
      <c r="D489">
        <v>826.43545220364967</v>
      </c>
      <c r="E489">
        <v>826.42877380537664</v>
      </c>
      <c r="F489">
        <v>826.43014996863883</v>
      </c>
      <c r="G489">
        <v>413.21810707193993</v>
      </c>
      <c r="H489">
        <v>413.21812314191601</v>
      </c>
      <c r="I489">
        <v>413.21864148507262</v>
      </c>
      <c r="J489">
        <v>82.234566326475544</v>
      </c>
      <c r="K489">
        <v>7.7658262652184584</v>
      </c>
    </row>
    <row r="490" spans="1:12" x14ac:dyDescent="0.25">
      <c r="A490" t="s">
        <v>2</v>
      </c>
      <c r="B490" t="s">
        <v>517</v>
      </c>
      <c r="C490">
        <v>4.0805686209005494E-3</v>
      </c>
      <c r="D490">
        <v>0.38586458233423082</v>
      </c>
      <c r="E490">
        <v>0.77150784065136235</v>
      </c>
      <c r="F490">
        <v>1.156665034843507</v>
      </c>
      <c r="G490">
        <v>90.722566224571793</v>
      </c>
      <c r="H490">
        <v>91.107182766317493</v>
      </c>
      <c r="I490">
        <v>91.610778978642927</v>
      </c>
      <c r="J490">
        <v>36.910733074721783</v>
      </c>
      <c r="K490">
        <v>10.04463979775767</v>
      </c>
      <c r="L490">
        <v>1.354455491057394E-3</v>
      </c>
    </row>
    <row r="491" spans="1:12" x14ac:dyDescent="0.25">
      <c r="A491" t="s">
        <v>2</v>
      </c>
      <c r="B491" t="s">
        <v>518</v>
      </c>
      <c r="J491">
        <v>108.1050452497692</v>
      </c>
      <c r="K491">
        <v>169.553454175902</v>
      </c>
      <c r="L491">
        <v>181.29785718463791</v>
      </c>
    </row>
    <row r="492" spans="1:12" x14ac:dyDescent="0.25">
      <c r="A492" t="s">
        <v>2</v>
      </c>
      <c r="B492" t="s">
        <v>519</v>
      </c>
      <c r="C492">
        <v>178.3641188913262</v>
      </c>
      <c r="D492">
        <v>178.3667837842136</v>
      </c>
      <c r="E492">
        <v>178.36558943249699</v>
      </c>
      <c r="F492">
        <v>178.3648811449055</v>
      </c>
      <c r="G492">
        <v>89.183428468212142</v>
      </c>
      <c r="H492">
        <v>89.183260833069241</v>
      </c>
      <c r="I492">
        <v>89.184048444335716</v>
      </c>
      <c r="J492">
        <v>36.283433315638348</v>
      </c>
      <c r="K492">
        <v>1.701117666469693</v>
      </c>
    </row>
    <row r="493" spans="1:12" x14ac:dyDescent="0.25">
      <c r="A493" t="s">
        <v>2</v>
      </c>
      <c r="B493" t="s">
        <v>520</v>
      </c>
      <c r="J493">
        <v>42.530209996556913</v>
      </c>
      <c r="K493">
        <v>59.296664974289683</v>
      </c>
      <c r="L493">
        <v>49.462842287618358</v>
      </c>
    </row>
    <row r="494" spans="1:12" x14ac:dyDescent="0.25">
      <c r="A494" t="s">
        <v>2</v>
      </c>
      <c r="B494" t="s">
        <v>521</v>
      </c>
      <c r="C494">
        <v>3.0534124774021218E-6</v>
      </c>
      <c r="D494">
        <v>6.8340917361771078E-6</v>
      </c>
      <c r="E494">
        <v>1.0574389233352059E-5</v>
      </c>
      <c r="F494">
        <v>6.5130730139943189</v>
      </c>
      <c r="G494">
        <v>7.0787792291626408</v>
      </c>
      <c r="H494">
        <v>7.463863349185778</v>
      </c>
      <c r="I494">
        <v>7.907048067966393</v>
      </c>
      <c r="J494">
        <v>0.69476532626849774</v>
      </c>
      <c r="K494">
        <v>2.4440843230839351E-2</v>
      </c>
      <c r="L494">
        <v>1.37383555755929E-5</v>
      </c>
    </row>
    <row r="495" spans="1:12" x14ac:dyDescent="0.25">
      <c r="A495" t="s">
        <v>2</v>
      </c>
      <c r="B495" t="s">
        <v>522</v>
      </c>
      <c r="J495">
        <v>42.112397983422227</v>
      </c>
      <c r="K495">
        <v>55.321244719115178</v>
      </c>
      <c r="L495">
        <v>49.40946358031556</v>
      </c>
    </row>
    <row r="496" spans="1:12" x14ac:dyDescent="0.25">
      <c r="A496" t="s">
        <v>2</v>
      </c>
      <c r="B496" t="s">
        <v>523</v>
      </c>
      <c r="C496">
        <v>30.76570098820255</v>
      </c>
      <c r="D496">
        <v>30.765748795456659</v>
      </c>
      <c r="E496">
        <v>30.76574809669701</v>
      </c>
    </row>
    <row r="497" spans="1:12" x14ac:dyDescent="0.25">
      <c r="A497" t="s">
        <v>2</v>
      </c>
      <c r="B497" t="s">
        <v>524</v>
      </c>
      <c r="J497">
        <v>39.702134957915071</v>
      </c>
      <c r="K497">
        <v>60.261948510136513</v>
      </c>
      <c r="L497">
        <v>49.204820078012112</v>
      </c>
    </row>
    <row r="498" spans="1:12" x14ac:dyDescent="0.25">
      <c r="A498" t="s">
        <v>2</v>
      </c>
      <c r="B498" t="s">
        <v>525</v>
      </c>
      <c r="J498">
        <v>40.28455472620368</v>
      </c>
      <c r="K498">
        <v>62.482585881302427</v>
      </c>
      <c r="L498">
        <v>49.29503791566772</v>
      </c>
    </row>
    <row r="499" spans="1:12" x14ac:dyDescent="0.25">
      <c r="A499" t="s">
        <v>2</v>
      </c>
      <c r="B499" t="s">
        <v>526</v>
      </c>
      <c r="J499">
        <v>38.752284337163097</v>
      </c>
      <c r="K499">
        <v>52.134773676950218</v>
      </c>
      <c r="L499">
        <v>49.089623228810623</v>
      </c>
    </row>
    <row r="500" spans="1:12" x14ac:dyDescent="0.25">
      <c r="A500" t="s">
        <v>2</v>
      </c>
      <c r="B500" t="s">
        <v>527</v>
      </c>
      <c r="J500">
        <v>40.421947878706384</v>
      </c>
      <c r="K500">
        <v>56.924423234251087</v>
      </c>
      <c r="L500">
        <v>49.271682388586619</v>
      </c>
    </row>
    <row r="501" spans="1:12" x14ac:dyDescent="0.25">
      <c r="A501" t="s">
        <v>2</v>
      </c>
      <c r="B501" t="s">
        <v>528</v>
      </c>
      <c r="C501">
        <v>1.384653111598716E-4</v>
      </c>
      <c r="D501">
        <v>139.146859799841</v>
      </c>
      <c r="E501">
        <v>195.9418921711202</v>
      </c>
      <c r="F501">
        <v>208.64571672123839</v>
      </c>
      <c r="G501">
        <v>209.4348237212636</v>
      </c>
      <c r="H501">
        <v>209.81986874899809</v>
      </c>
      <c r="I501">
        <v>210.26302045828029</v>
      </c>
      <c r="J501">
        <v>58.138060159249569</v>
      </c>
      <c r="K501">
        <v>5.5875535725881074</v>
      </c>
      <c r="L501">
        <v>2.5034883596169679E-5</v>
      </c>
    </row>
    <row r="502" spans="1:12" x14ac:dyDescent="0.25">
      <c r="A502" t="s">
        <v>2</v>
      </c>
      <c r="B502" t="s">
        <v>529</v>
      </c>
      <c r="C502">
        <v>225.0499364157894</v>
      </c>
      <c r="D502">
        <v>225.04998431341281</v>
      </c>
      <c r="E502">
        <v>112.52498395781789</v>
      </c>
      <c r="F502">
        <v>112.5249835138743</v>
      </c>
      <c r="G502">
        <v>112.5249826547806</v>
      </c>
      <c r="H502">
        <v>112.5249816406747</v>
      </c>
      <c r="I502">
        <v>112.5249987236938</v>
      </c>
    </row>
    <row r="503" spans="1:12" x14ac:dyDescent="0.25">
      <c r="A503" t="s">
        <v>2</v>
      </c>
      <c r="B503" t="s">
        <v>530</v>
      </c>
      <c r="J503">
        <v>35.513401435510318</v>
      </c>
      <c r="K503">
        <v>14.718144490330481</v>
      </c>
      <c r="L503">
        <v>50.884323007746019</v>
      </c>
    </row>
    <row r="504" spans="1:12" x14ac:dyDescent="0.25">
      <c r="A504" t="s">
        <v>2</v>
      </c>
      <c r="B504" t="s">
        <v>531</v>
      </c>
      <c r="C504">
        <v>7.1052137928921491E-7</v>
      </c>
      <c r="D504">
        <v>7.7539978688967808E-7</v>
      </c>
      <c r="E504">
        <v>8.1452079280155927E-7</v>
      </c>
      <c r="F504">
        <v>8.5792310852262509E-7</v>
      </c>
      <c r="G504">
        <v>9.0003071801530695E-7</v>
      </c>
      <c r="H504">
        <v>9.4485948879433082E-7</v>
      </c>
      <c r="I504">
        <v>9.302639314674252E-2</v>
      </c>
      <c r="J504">
        <v>9.8868261004720703E-7</v>
      </c>
      <c r="K504">
        <v>3.9932753633849387E-8</v>
      </c>
      <c r="L504">
        <v>3.69087812845148E-6</v>
      </c>
    </row>
    <row r="505" spans="1:12" x14ac:dyDescent="0.25">
      <c r="A505" t="s">
        <v>2</v>
      </c>
      <c r="B505" t="s">
        <v>532</v>
      </c>
      <c r="C505">
        <v>66.041395271244255</v>
      </c>
    </row>
    <row r="506" spans="1:12" x14ac:dyDescent="0.25">
      <c r="A506" t="s">
        <v>2</v>
      </c>
      <c r="B506" t="s">
        <v>533</v>
      </c>
      <c r="J506">
        <v>32.843958977618414</v>
      </c>
      <c r="K506">
        <v>10.46180632557768</v>
      </c>
      <c r="L506">
        <v>50.875074378344017</v>
      </c>
    </row>
    <row r="507" spans="1:12" x14ac:dyDescent="0.25">
      <c r="A507" t="s">
        <v>2</v>
      </c>
      <c r="B507" t="s">
        <v>534</v>
      </c>
      <c r="C507">
        <v>7.1052206032533413E-7</v>
      </c>
      <c r="D507">
        <v>7.7540067248935489E-7</v>
      </c>
      <c r="E507">
        <v>8.1452209158205794E-7</v>
      </c>
      <c r="F507">
        <v>8.579245699223319E-7</v>
      </c>
      <c r="G507">
        <v>9.0003203654423065E-7</v>
      </c>
      <c r="H507">
        <v>9.4485988768110038E-7</v>
      </c>
      <c r="I507">
        <v>9.3016255893117877E-2</v>
      </c>
      <c r="J507">
        <v>9.8868320830529018E-7</v>
      </c>
      <c r="K507">
        <v>3.9932985862104128E-8</v>
      </c>
      <c r="L507">
        <v>3.690880424968294E-6</v>
      </c>
    </row>
    <row r="508" spans="1:12" x14ac:dyDescent="0.25">
      <c r="A508" t="s">
        <v>2</v>
      </c>
      <c r="B508" t="s">
        <v>535</v>
      </c>
      <c r="C508">
        <v>212.11126251525749</v>
      </c>
    </row>
    <row r="509" spans="1:12" x14ac:dyDescent="0.25">
      <c r="A509" t="s">
        <v>2</v>
      </c>
      <c r="B509" t="s">
        <v>536</v>
      </c>
      <c r="J509">
        <v>36.107828790035249</v>
      </c>
      <c r="K509">
        <v>44.058934003737008</v>
      </c>
      <c r="L509">
        <v>49.087635725156822</v>
      </c>
    </row>
    <row r="510" spans="1:12" x14ac:dyDescent="0.25">
      <c r="A510" t="s">
        <v>2</v>
      </c>
      <c r="B510" t="s">
        <v>537</v>
      </c>
      <c r="J510">
        <v>39.28318329419492</v>
      </c>
      <c r="K510">
        <v>54.932305530559617</v>
      </c>
      <c r="L510">
        <v>49.04616495102136</v>
      </c>
    </row>
    <row r="511" spans="1:12" x14ac:dyDescent="0.25">
      <c r="A511" t="s">
        <v>2</v>
      </c>
      <c r="B511" t="s">
        <v>538</v>
      </c>
      <c r="C511">
        <v>0.98874007637142525</v>
      </c>
      <c r="D511">
        <v>0.98874007637142525</v>
      </c>
      <c r="E511">
        <v>0.98873030569579323</v>
      </c>
      <c r="F511">
        <v>0.98873097753746841</v>
      </c>
      <c r="G511">
        <v>0.49436922638598269</v>
      </c>
      <c r="H511">
        <v>0.49436920011058078</v>
      </c>
      <c r="I511">
        <v>0.49436994677963081</v>
      </c>
      <c r="J511">
        <v>0.43177481559908348</v>
      </c>
      <c r="K511">
        <v>1.72408826673929E-2</v>
      </c>
    </row>
    <row r="512" spans="1:12" x14ac:dyDescent="0.25">
      <c r="A512" t="s">
        <v>2</v>
      </c>
      <c r="B512" t="s">
        <v>539</v>
      </c>
      <c r="C512">
        <v>1.7061642162424421E-4</v>
      </c>
      <c r="D512">
        <v>140.1611206190704</v>
      </c>
      <c r="E512">
        <v>197.0462465035607</v>
      </c>
      <c r="F512">
        <v>209.7502687463294</v>
      </c>
      <c r="G512">
        <v>210.53935633866061</v>
      </c>
      <c r="H512">
        <v>210.92438942148749</v>
      </c>
      <c r="I512">
        <v>211.36750895018821</v>
      </c>
      <c r="J512">
        <v>58.442312332959368</v>
      </c>
      <c r="K512">
        <v>12.864590568511691</v>
      </c>
      <c r="L512">
        <v>2.9906895460659451E-5</v>
      </c>
    </row>
    <row r="513" spans="1:12" x14ac:dyDescent="0.25">
      <c r="A513" t="s">
        <v>2</v>
      </c>
      <c r="B513" t="s">
        <v>540</v>
      </c>
      <c r="J513">
        <v>39.434217104221823</v>
      </c>
      <c r="K513">
        <v>55.664463788017727</v>
      </c>
      <c r="L513">
        <v>49.126146416919212</v>
      </c>
    </row>
    <row r="514" spans="1:12" x14ac:dyDescent="0.25">
      <c r="A514" t="s">
        <v>2</v>
      </c>
      <c r="B514" t="s">
        <v>541</v>
      </c>
      <c r="C514">
        <v>0.98867799340484397</v>
      </c>
      <c r="D514">
        <v>0.98872513418758734</v>
      </c>
      <c r="E514">
        <v>0.98873419172079069</v>
      </c>
      <c r="F514">
        <v>0.9887330478959524</v>
      </c>
      <c r="G514">
        <v>0.49435389069547031</v>
      </c>
      <c r="H514">
        <v>0.49435291763612388</v>
      </c>
      <c r="I514">
        <v>0.49436920521011662</v>
      </c>
      <c r="J514">
        <v>5.9855926973511817E-2</v>
      </c>
      <c r="K514">
        <v>1.7689389449754951E-3</v>
      </c>
    </row>
    <row r="515" spans="1:12" x14ac:dyDescent="0.25">
      <c r="A515" t="s">
        <v>2</v>
      </c>
      <c r="B515" t="s">
        <v>542</v>
      </c>
      <c r="J515">
        <v>46.981168693598228</v>
      </c>
      <c r="K515">
        <v>58.468947013506877</v>
      </c>
      <c r="L515">
        <v>90.674656315123684</v>
      </c>
    </row>
    <row r="516" spans="1:12" x14ac:dyDescent="0.25">
      <c r="A516" t="s">
        <v>2</v>
      </c>
      <c r="B516" t="s">
        <v>543</v>
      </c>
      <c r="J516">
        <v>45.680313449497973</v>
      </c>
      <c r="K516">
        <v>58.313476785033863</v>
      </c>
      <c r="L516">
        <v>89.288615851009297</v>
      </c>
    </row>
    <row r="517" spans="1:12" x14ac:dyDescent="0.25">
      <c r="A517" t="s">
        <v>2</v>
      </c>
      <c r="B517" t="s">
        <v>544</v>
      </c>
      <c r="J517">
        <v>47.053897972379083</v>
      </c>
      <c r="K517">
        <v>56.830882944211169</v>
      </c>
      <c r="L517">
        <v>91.745017348793681</v>
      </c>
    </row>
    <row r="518" spans="1:12" x14ac:dyDescent="0.25">
      <c r="A518" t="s">
        <v>2</v>
      </c>
      <c r="B518" t="s">
        <v>545</v>
      </c>
      <c r="J518">
        <v>60.024925952507331</v>
      </c>
      <c r="K518">
        <v>61.732981747297593</v>
      </c>
      <c r="L518">
        <v>93.409671520434429</v>
      </c>
    </row>
    <row r="519" spans="1:12" x14ac:dyDescent="0.25">
      <c r="A519" t="s">
        <v>2</v>
      </c>
      <c r="B519" t="s">
        <v>546</v>
      </c>
      <c r="J519">
        <v>59.89836190904505</v>
      </c>
      <c r="K519">
        <v>61.337445113102682</v>
      </c>
      <c r="L519">
        <v>92.965458412238249</v>
      </c>
    </row>
    <row r="520" spans="1:12" x14ac:dyDescent="0.25">
      <c r="A520" t="s">
        <v>2</v>
      </c>
      <c r="B520" t="s">
        <v>547</v>
      </c>
      <c r="J520">
        <v>60.433281609809818</v>
      </c>
      <c r="K520">
        <v>62.705166397493358</v>
      </c>
      <c r="L520">
        <v>93.62259632876642</v>
      </c>
    </row>
    <row r="521" spans="1:12" x14ac:dyDescent="0.25">
      <c r="A521" t="s">
        <v>2</v>
      </c>
      <c r="B521" t="s">
        <v>548</v>
      </c>
      <c r="J521">
        <v>59.409202720260183</v>
      </c>
      <c r="K521">
        <v>60.913136125352644</v>
      </c>
      <c r="L521">
        <v>95.105963401398341</v>
      </c>
    </row>
    <row r="522" spans="1:12" x14ac:dyDescent="0.25">
      <c r="A522" t="s">
        <v>2</v>
      </c>
      <c r="B522" t="s">
        <v>549</v>
      </c>
      <c r="J522">
        <v>57.975420194261048</v>
      </c>
      <c r="K522">
        <v>57.66662770935325</v>
      </c>
      <c r="L522">
        <v>94.373161493416148</v>
      </c>
    </row>
    <row r="523" spans="1:12" x14ac:dyDescent="0.25">
      <c r="A523" t="s">
        <v>2</v>
      </c>
      <c r="B523" t="s">
        <v>550</v>
      </c>
      <c r="J523">
        <v>60.300516350384477</v>
      </c>
      <c r="K523">
        <v>62.998176115174921</v>
      </c>
      <c r="L523">
        <v>95.423884174771771</v>
      </c>
    </row>
    <row r="524" spans="1:12" x14ac:dyDescent="0.25">
      <c r="A524" t="s">
        <v>2</v>
      </c>
      <c r="B524" t="s">
        <v>1059</v>
      </c>
      <c r="C524">
        <v>13.20116202259436</v>
      </c>
      <c r="D524">
        <v>13.955577251925821</v>
      </c>
      <c r="E524">
        <v>67.876907460720588</v>
      </c>
      <c r="F524">
        <v>68.649105986242475</v>
      </c>
      <c r="G524">
        <v>76.304778590649462</v>
      </c>
      <c r="H524">
        <v>77.107469217159093</v>
      </c>
      <c r="I524">
        <v>78.194414231208086</v>
      </c>
      <c r="J524">
        <v>33.723007441929283</v>
      </c>
      <c r="K524">
        <v>16.381040689762759</v>
      </c>
      <c r="L524">
        <v>7.8828806741678391E-4</v>
      </c>
    </row>
    <row r="525" spans="1:12" x14ac:dyDescent="0.25">
      <c r="A525" t="s">
        <v>2</v>
      </c>
      <c r="B525" t="s">
        <v>551</v>
      </c>
      <c r="C525">
        <v>1302.3785021927531</v>
      </c>
      <c r="D525">
        <v>1302.378269649422</v>
      </c>
      <c r="E525">
        <v>976.78380669888509</v>
      </c>
      <c r="F525">
        <v>976.78371028495201</v>
      </c>
      <c r="G525">
        <v>976.78377831883324</v>
      </c>
      <c r="H525">
        <v>976.78374960474014</v>
      </c>
      <c r="I525">
        <v>976.78403972204944</v>
      </c>
      <c r="J525">
        <v>107.5321355098275</v>
      </c>
      <c r="K525">
        <v>87.522300282584311</v>
      </c>
    </row>
    <row r="526" spans="1:12" x14ac:dyDescent="0.25">
      <c r="A526" t="s">
        <v>2</v>
      </c>
      <c r="B526" t="s">
        <v>552</v>
      </c>
      <c r="C526">
        <v>7.2351008984410342E-4</v>
      </c>
      <c r="D526">
        <v>2.837507006852757E-3</v>
      </c>
      <c r="E526">
        <v>4.1904749652800352E-3</v>
      </c>
      <c r="F526">
        <v>5.1484248237292536E-3</v>
      </c>
      <c r="G526">
        <v>5.9315802942157096E-3</v>
      </c>
      <c r="H526">
        <v>5.967306353206382E-3</v>
      </c>
      <c r="I526">
        <v>8.0159858288931709E-3</v>
      </c>
      <c r="J526">
        <v>4.082099917931536E-3</v>
      </c>
      <c r="K526">
        <v>2.7469742826659689E-3</v>
      </c>
      <c r="L526">
        <v>7.3512130049342998E-4</v>
      </c>
    </row>
    <row r="527" spans="1:12" x14ac:dyDescent="0.25">
      <c r="A527" t="s">
        <v>2</v>
      </c>
      <c r="B527" t="s">
        <v>553</v>
      </c>
      <c r="J527">
        <v>44.017654676544517</v>
      </c>
      <c r="K527">
        <v>57.360353826279749</v>
      </c>
      <c r="L527">
        <v>48.175595174856959</v>
      </c>
    </row>
    <row r="528" spans="1:12" x14ac:dyDescent="0.25">
      <c r="A528" t="s">
        <v>2</v>
      </c>
      <c r="B528" t="s">
        <v>554</v>
      </c>
      <c r="C528">
        <v>107.6382067614084</v>
      </c>
      <c r="D528">
        <v>107.6403246702917</v>
      </c>
      <c r="E528">
        <v>86.112225477738349</v>
      </c>
      <c r="F528">
        <v>86.112202207807201</v>
      </c>
      <c r="G528">
        <v>86.112199908918782</v>
      </c>
      <c r="H528">
        <v>86.112033607645927</v>
      </c>
      <c r="I528">
        <v>86.11239642020665</v>
      </c>
      <c r="J528">
        <v>22.272267848181261</v>
      </c>
      <c r="K528">
        <v>9.2089710126056659</v>
      </c>
    </row>
    <row r="529" spans="1:12" x14ac:dyDescent="0.25">
      <c r="A529" t="s">
        <v>2</v>
      </c>
      <c r="B529" t="s">
        <v>555</v>
      </c>
      <c r="J529">
        <v>120.77402461168271</v>
      </c>
      <c r="K529">
        <v>151.7736882067544</v>
      </c>
      <c r="L529">
        <v>147.74144370997271</v>
      </c>
    </row>
    <row r="530" spans="1:12" x14ac:dyDescent="0.25">
      <c r="A530" t="s">
        <v>2</v>
      </c>
      <c r="B530" t="s">
        <v>556</v>
      </c>
      <c r="J530">
        <v>16.88147054928411</v>
      </c>
      <c r="K530">
        <v>17.12988566458646</v>
      </c>
      <c r="L530">
        <v>41.226766781068967</v>
      </c>
    </row>
    <row r="531" spans="1:12" x14ac:dyDescent="0.25">
      <c r="A531" t="s">
        <v>2</v>
      </c>
      <c r="B531" t="s">
        <v>557</v>
      </c>
      <c r="J531">
        <v>115.1240183565599</v>
      </c>
      <c r="K531">
        <v>142.34320627540501</v>
      </c>
      <c r="L531">
        <v>146.85002309330801</v>
      </c>
    </row>
    <row r="532" spans="1:12" x14ac:dyDescent="0.25">
      <c r="A532" t="s">
        <v>2</v>
      </c>
      <c r="B532" t="s">
        <v>558</v>
      </c>
      <c r="J532">
        <v>13.03345604889288</v>
      </c>
      <c r="K532">
        <v>13.201097720317071</v>
      </c>
      <c r="L532">
        <v>32.460036541537868</v>
      </c>
    </row>
    <row r="533" spans="1:12" x14ac:dyDescent="0.25">
      <c r="A533" t="s">
        <v>2</v>
      </c>
      <c r="B533" t="s">
        <v>559</v>
      </c>
      <c r="C533">
        <v>7.2357089421457499E-4</v>
      </c>
      <c r="D533">
        <v>2.8377682425139421E-3</v>
      </c>
      <c r="E533">
        <v>4.1909740060387434E-3</v>
      </c>
      <c r="F533">
        <v>5.14896914758756E-3</v>
      </c>
      <c r="G533">
        <v>5.9321803625337266E-3</v>
      </c>
      <c r="H533">
        <v>5.9679283451291891E-3</v>
      </c>
      <c r="I533">
        <v>8.016709570911518E-3</v>
      </c>
      <c r="J533">
        <v>4.0824451020733182E-3</v>
      </c>
      <c r="K533">
        <v>1.802584641219767E-3</v>
      </c>
      <c r="L533">
        <v>6.149575411904545E-4</v>
      </c>
    </row>
    <row r="534" spans="1:12" x14ac:dyDescent="0.25">
      <c r="A534" t="s">
        <v>2</v>
      </c>
      <c r="B534" t="s">
        <v>560</v>
      </c>
      <c r="J534">
        <v>116.36206042399471</v>
      </c>
      <c r="K534">
        <v>141.25168218819019</v>
      </c>
      <c r="L534">
        <v>148.48792040346009</v>
      </c>
    </row>
    <row r="535" spans="1:12" x14ac:dyDescent="0.25">
      <c r="A535" t="s">
        <v>2</v>
      </c>
      <c r="B535" t="s">
        <v>561</v>
      </c>
      <c r="J535">
        <v>17.18920132515769</v>
      </c>
      <c r="K535">
        <v>17.595115463912521</v>
      </c>
      <c r="L535">
        <v>40.38659691340002</v>
      </c>
    </row>
    <row r="536" spans="1:12" x14ac:dyDescent="0.25">
      <c r="A536" t="s">
        <v>2</v>
      </c>
      <c r="B536" t="s">
        <v>562</v>
      </c>
      <c r="J536">
        <v>44.956311738728758</v>
      </c>
      <c r="K536">
        <v>60.078397967836942</v>
      </c>
      <c r="L536">
        <v>139.13093485333789</v>
      </c>
    </row>
    <row r="537" spans="1:12" x14ac:dyDescent="0.25">
      <c r="A537" t="s">
        <v>2</v>
      </c>
      <c r="B537" t="s">
        <v>563</v>
      </c>
      <c r="J537">
        <v>45.281973084338077</v>
      </c>
      <c r="K537">
        <v>60.453346236514918</v>
      </c>
      <c r="L537">
        <v>139.92055196920009</v>
      </c>
    </row>
    <row r="538" spans="1:12" x14ac:dyDescent="0.25">
      <c r="A538" t="s">
        <v>2</v>
      </c>
      <c r="B538" t="s">
        <v>564</v>
      </c>
      <c r="J538">
        <v>43.794445845884191</v>
      </c>
      <c r="K538">
        <v>58.742235066881257</v>
      </c>
      <c r="L538">
        <v>136.32451371698519</v>
      </c>
    </row>
    <row r="539" spans="1:12" x14ac:dyDescent="0.25">
      <c r="A539" t="s">
        <v>2</v>
      </c>
      <c r="B539" t="s">
        <v>565</v>
      </c>
      <c r="C539">
        <v>1.723254880553782E-3</v>
      </c>
      <c r="D539">
        <v>183.9826998149415</v>
      </c>
      <c r="E539">
        <v>609.03627081530203</v>
      </c>
      <c r="F539">
        <v>615.83647456909375</v>
      </c>
      <c r="G539">
        <v>645.52159275052361</v>
      </c>
      <c r="H539">
        <v>652.332080382968</v>
      </c>
      <c r="I539">
        <v>838.45157394870557</v>
      </c>
      <c r="J539">
        <v>139.22322562442281</v>
      </c>
      <c r="K539">
        <v>102.5168925370003</v>
      </c>
      <c r="L539">
        <v>141.4296938523205</v>
      </c>
    </row>
    <row r="540" spans="1:12" x14ac:dyDescent="0.25">
      <c r="A540" t="s">
        <v>2</v>
      </c>
      <c r="B540" t="s">
        <v>566</v>
      </c>
      <c r="C540">
        <v>183.0597880415433</v>
      </c>
      <c r="D540">
        <v>183.06190804689439</v>
      </c>
      <c r="E540">
        <v>183.06191326589061</v>
      </c>
      <c r="F540">
        <v>183.0618898868091</v>
      </c>
      <c r="G540">
        <v>160.17912517851079</v>
      </c>
      <c r="H540">
        <v>160.17895875318411</v>
      </c>
      <c r="I540">
        <v>160.17932169558321</v>
      </c>
      <c r="J540">
        <v>34.352279157310548</v>
      </c>
      <c r="K540">
        <v>21.826553124181149</v>
      </c>
      <c r="L540">
        <v>10.090901927467909</v>
      </c>
    </row>
    <row r="541" spans="1:12" x14ac:dyDescent="0.25">
      <c r="A541" t="s">
        <v>2</v>
      </c>
      <c r="B541" t="s">
        <v>567</v>
      </c>
      <c r="J541">
        <v>9.1485643132060783</v>
      </c>
      <c r="K541">
        <v>11.64644482903724</v>
      </c>
      <c r="L541">
        <v>13.775121204117051</v>
      </c>
    </row>
    <row r="542" spans="1:12" x14ac:dyDescent="0.25">
      <c r="A542" t="s">
        <v>2</v>
      </c>
      <c r="B542" t="s">
        <v>568</v>
      </c>
      <c r="J542">
        <v>8.960498546002496</v>
      </c>
      <c r="K542">
        <v>11.191525867281189</v>
      </c>
      <c r="L542">
        <v>13.752577851466411</v>
      </c>
    </row>
    <row r="543" spans="1:12" x14ac:dyDescent="0.25">
      <c r="A543" t="s">
        <v>2</v>
      </c>
      <c r="B543" t="s">
        <v>569</v>
      </c>
      <c r="J543">
        <v>9.11144042883911</v>
      </c>
      <c r="K543">
        <v>11.555405927322379</v>
      </c>
      <c r="L543">
        <v>13.77073945594462</v>
      </c>
    </row>
    <row r="544" spans="1:12" x14ac:dyDescent="0.25">
      <c r="A544" t="s">
        <v>2</v>
      </c>
      <c r="B544" t="s">
        <v>570</v>
      </c>
      <c r="J544">
        <v>8.7250289071635425</v>
      </c>
      <c r="K544">
        <v>12.2251205007948</v>
      </c>
      <c r="L544">
        <v>13.88471541169152</v>
      </c>
    </row>
    <row r="545" spans="1:12" x14ac:dyDescent="0.25">
      <c r="A545" t="s">
        <v>2</v>
      </c>
      <c r="B545" t="s">
        <v>571</v>
      </c>
      <c r="J545">
        <v>9.8799557994865754</v>
      </c>
      <c r="K545">
        <v>13.55891485559774</v>
      </c>
      <c r="L545">
        <v>13.86183795703049</v>
      </c>
    </row>
    <row r="546" spans="1:12" x14ac:dyDescent="0.25">
      <c r="A546" t="s">
        <v>2</v>
      </c>
      <c r="B546" t="s">
        <v>572</v>
      </c>
      <c r="J546">
        <v>9.9969037847164568</v>
      </c>
      <c r="K546">
        <v>13.88481999962757</v>
      </c>
      <c r="L546">
        <v>13.876487623941779</v>
      </c>
    </row>
    <row r="547" spans="1:12" x14ac:dyDescent="0.25">
      <c r="A547" t="s">
        <v>2</v>
      </c>
      <c r="B547" t="s">
        <v>573</v>
      </c>
      <c r="C547">
        <v>8.4355513734622303</v>
      </c>
      <c r="D547">
        <v>8.6382490020807925</v>
      </c>
      <c r="E547">
        <v>20.421485521632039</v>
      </c>
      <c r="F547">
        <v>20.566208017559472</v>
      </c>
      <c r="G547">
        <v>20.70407821319051</v>
      </c>
      <c r="H547">
        <v>20.860900193092832</v>
      </c>
      <c r="I547">
        <v>23.340357504463139</v>
      </c>
      <c r="J547">
        <v>9.6405525041776094</v>
      </c>
      <c r="K547">
        <v>2.8646220276920888</v>
      </c>
      <c r="L547">
        <v>1.0637325632102191E-3</v>
      </c>
    </row>
    <row r="548" spans="1:12" x14ac:dyDescent="0.25">
      <c r="A548" t="s">
        <v>2</v>
      </c>
      <c r="B548" t="s">
        <v>574</v>
      </c>
      <c r="C548">
        <v>3.3026053997965228</v>
      </c>
      <c r="D548">
        <v>3.2867668298213402</v>
      </c>
      <c r="E548">
        <v>2.3418209541617392</v>
      </c>
      <c r="F548">
        <v>2.337162416655501</v>
      </c>
      <c r="G548">
        <v>2.3362002844678038</v>
      </c>
      <c r="H548">
        <v>2.3373928467295819</v>
      </c>
      <c r="I548">
        <v>2.5750962746999542</v>
      </c>
      <c r="J548">
        <v>0.8832104150428185</v>
      </c>
      <c r="K548">
        <v>0.1409401933699938</v>
      </c>
    </row>
    <row r="549" spans="1:12" x14ac:dyDescent="0.25">
      <c r="A549" t="s">
        <v>2</v>
      </c>
      <c r="B549" t="s">
        <v>575</v>
      </c>
      <c r="K549">
        <v>6.9788624682581518E-5</v>
      </c>
      <c r="L549">
        <v>1.1020655582168689E-3</v>
      </c>
    </row>
    <row r="550" spans="1:12" x14ac:dyDescent="0.25">
      <c r="A550" t="s">
        <v>2</v>
      </c>
      <c r="B550" t="s">
        <v>576</v>
      </c>
      <c r="K550">
        <v>0.61770001801119723</v>
      </c>
      <c r="L550">
        <v>14.37876977042496</v>
      </c>
    </row>
    <row r="551" spans="1:12" x14ac:dyDescent="0.25">
      <c r="A551" t="s">
        <v>2</v>
      </c>
      <c r="B551" t="s">
        <v>577</v>
      </c>
      <c r="K551">
        <v>8.4227724407751888E-5</v>
      </c>
      <c r="L551">
        <v>1.329068544700829E-3</v>
      </c>
    </row>
    <row r="552" spans="1:12" x14ac:dyDescent="0.25">
      <c r="A552" t="s">
        <v>2</v>
      </c>
      <c r="B552" t="s">
        <v>578</v>
      </c>
      <c r="K552">
        <v>0.63104938227124496</v>
      </c>
      <c r="L552">
        <v>14.724559429538891</v>
      </c>
    </row>
    <row r="553" spans="1:12" x14ac:dyDescent="0.25">
      <c r="A553" t="s">
        <v>2</v>
      </c>
      <c r="B553" t="s">
        <v>579</v>
      </c>
      <c r="K553">
        <v>0.1897651098527138</v>
      </c>
      <c r="L553">
        <v>4.0221196993960868</v>
      </c>
    </row>
    <row r="554" spans="1:12" x14ac:dyDescent="0.25">
      <c r="A554" t="s">
        <v>2</v>
      </c>
      <c r="B554" t="s">
        <v>580</v>
      </c>
      <c r="K554">
        <v>3.8020597670092988E-7</v>
      </c>
      <c r="L554">
        <v>1.3707080897098441E-5</v>
      </c>
    </row>
    <row r="555" spans="1:12" x14ac:dyDescent="0.25">
      <c r="A555" t="s">
        <v>2</v>
      </c>
      <c r="B555" t="s">
        <v>581</v>
      </c>
      <c r="K555">
        <v>0.1897073531362985</v>
      </c>
      <c r="L555">
        <v>4.0217669342643347</v>
      </c>
    </row>
    <row r="556" spans="1:12" x14ac:dyDescent="0.25">
      <c r="A556" t="s">
        <v>2</v>
      </c>
      <c r="B556" t="s">
        <v>582</v>
      </c>
      <c r="K556">
        <v>0.1897740031943175</v>
      </c>
      <c r="L556">
        <v>4.0204057525825956</v>
      </c>
    </row>
    <row r="557" spans="1:12" x14ac:dyDescent="0.25">
      <c r="A557" t="s">
        <v>2</v>
      </c>
      <c r="B557" t="s">
        <v>583</v>
      </c>
      <c r="K557">
        <v>0.18980485020004159</v>
      </c>
      <c r="L557">
        <v>4.0210066051626354</v>
      </c>
    </row>
    <row r="558" spans="1:12" x14ac:dyDescent="0.25">
      <c r="A558" t="s">
        <v>2</v>
      </c>
      <c r="B558" t="s">
        <v>584</v>
      </c>
      <c r="K558">
        <v>0.18965073013854461</v>
      </c>
      <c r="L558">
        <v>4.0196373077008731</v>
      </c>
    </row>
    <row r="559" spans="1:12" x14ac:dyDescent="0.25">
      <c r="A559" t="s">
        <v>2</v>
      </c>
      <c r="B559" t="s">
        <v>585</v>
      </c>
      <c r="K559">
        <v>0.18973025592217579</v>
      </c>
      <c r="L559">
        <v>4.0208520329669337</v>
      </c>
    </row>
    <row r="560" spans="1:12" x14ac:dyDescent="0.25">
      <c r="A560" t="s">
        <v>2</v>
      </c>
      <c r="B560" t="s">
        <v>586</v>
      </c>
      <c r="K560">
        <v>1.285973252562241E-6</v>
      </c>
      <c r="L560">
        <v>2.495025921664817E-5</v>
      </c>
    </row>
    <row r="561" spans="1:12" x14ac:dyDescent="0.25">
      <c r="A561" t="s">
        <v>2</v>
      </c>
      <c r="B561" t="s">
        <v>587</v>
      </c>
      <c r="K561">
        <v>9.4632591788383721E-2</v>
      </c>
      <c r="L561">
        <v>4.0312471645914556</v>
      </c>
    </row>
    <row r="562" spans="1:12" x14ac:dyDescent="0.25">
      <c r="A562" t="s">
        <v>2</v>
      </c>
      <c r="B562" t="s">
        <v>588</v>
      </c>
      <c r="K562">
        <v>3.9904373001091383E-8</v>
      </c>
      <c r="L562">
        <v>3.687389952112461E-6</v>
      </c>
    </row>
    <row r="563" spans="1:12" x14ac:dyDescent="0.25">
      <c r="A563" t="s">
        <v>2</v>
      </c>
      <c r="B563" t="s">
        <v>589</v>
      </c>
      <c r="K563">
        <v>9.4412256415748352E-2</v>
      </c>
      <c r="L563">
        <v>4.0311685901936594</v>
      </c>
    </row>
    <row r="564" spans="1:12" x14ac:dyDescent="0.25">
      <c r="A564" t="s">
        <v>2</v>
      </c>
      <c r="B564" t="s">
        <v>590</v>
      </c>
      <c r="K564">
        <v>3.9904634712264263E-8</v>
      </c>
      <c r="L564">
        <v>3.687391921717541E-6</v>
      </c>
    </row>
    <row r="565" spans="1:12" x14ac:dyDescent="0.25">
      <c r="A565" t="s">
        <v>2</v>
      </c>
      <c r="B565" t="s">
        <v>591</v>
      </c>
      <c r="K565">
        <v>0.18949688509170881</v>
      </c>
      <c r="L565">
        <v>4.0196274591929644</v>
      </c>
    </row>
    <row r="566" spans="1:12" x14ac:dyDescent="0.25">
      <c r="A566" t="s">
        <v>2</v>
      </c>
      <c r="B566" t="s">
        <v>592</v>
      </c>
      <c r="K566">
        <v>0.18969321990850649</v>
      </c>
      <c r="L566">
        <v>4.0193447426943774</v>
      </c>
    </row>
    <row r="567" spans="1:12" x14ac:dyDescent="0.25">
      <c r="A567" t="s">
        <v>2</v>
      </c>
      <c r="B567" t="s">
        <v>593</v>
      </c>
      <c r="K567">
        <v>1.8801579622035541E-6</v>
      </c>
      <c r="L567">
        <v>2.9793352568793511E-5</v>
      </c>
    </row>
    <row r="568" spans="1:12" x14ac:dyDescent="0.25">
      <c r="A568" t="s">
        <v>2</v>
      </c>
      <c r="B568" t="s">
        <v>594</v>
      </c>
      <c r="K568">
        <v>0.18970723770292069</v>
      </c>
      <c r="L568">
        <v>4.019880815251776</v>
      </c>
    </row>
    <row r="569" spans="1:12" x14ac:dyDescent="0.25">
      <c r="A569" t="s">
        <v>2</v>
      </c>
      <c r="B569" t="s">
        <v>595</v>
      </c>
      <c r="K569">
        <v>0.40792470216587717</v>
      </c>
      <c r="L569">
        <v>9.5876686164654448</v>
      </c>
    </row>
    <row r="570" spans="1:12" x14ac:dyDescent="0.25">
      <c r="A570" t="s">
        <v>2</v>
      </c>
      <c r="B570" t="s">
        <v>596</v>
      </c>
      <c r="K570">
        <v>0.40785710355694932</v>
      </c>
      <c r="L570">
        <v>9.572432226867436</v>
      </c>
    </row>
    <row r="571" spans="1:12" x14ac:dyDescent="0.25">
      <c r="A571" t="s">
        <v>2</v>
      </c>
      <c r="B571" t="s">
        <v>597</v>
      </c>
      <c r="K571">
        <v>0.40787008539795983</v>
      </c>
      <c r="L571">
        <v>9.5990669866092198</v>
      </c>
    </row>
    <row r="572" spans="1:12" x14ac:dyDescent="0.25">
      <c r="A572" t="s">
        <v>2</v>
      </c>
      <c r="B572" t="s">
        <v>598</v>
      </c>
      <c r="K572">
        <v>0.40821242065247171</v>
      </c>
      <c r="L572">
        <v>9.616405022331918</v>
      </c>
    </row>
    <row r="573" spans="1:12" x14ac:dyDescent="0.25">
      <c r="A573" t="s">
        <v>2</v>
      </c>
      <c r="B573" t="s">
        <v>599</v>
      </c>
      <c r="K573">
        <v>0.40817806350129932</v>
      </c>
      <c r="L573">
        <v>9.6118730675656163</v>
      </c>
    </row>
    <row r="574" spans="1:12" x14ac:dyDescent="0.25">
      <c r="A574" t="s">
        <v>2</v>
      </c>
      <c r="B574" t="s">
        <v>600</v>
      </c>
      <c r="K574">
        <v>0.40826791007789442</v>
      </c>
      <c r="L574">
        <v>9.6185719015842803</v>
      </c>
    </row>
    <row r="575" spans="1:12" x14ac:dyDescent="0.25">
      <c r="A575" t="s">
        <v>2</v>
      </c>
      <c r="B575" t="s">
        <v>601</v>
      </c>
      <c r="K575">
        <v>0.40821316596291862</v>
      </c>
      <c r="L575">
        <v>9.6332288345769648</v>
      </c>
    </row>
    <row r="576" spans="1:12" x14ac:dyDescent="0.25">
      <c r="A576" t="s">
        <v>2</v>
      </c>
      <c r="B576" t="s">
        <v>602</v>
      </c>
      <c r="K576">
        <v>0.4080138188867381</v>
      </c>
      <c r="L576">
        <v>9.6259785036711829</v>
      </c>
    </row>
    <row r="577" spans="1:12" x14ac:dyDescent="0.25">
      <c r="A577" t="s">
        <v>2</v>
      </c>
      <c r="B577" t="s">
        <v>603</v>
      </c>
      <c r="K577">
        <v>0.40832665460663781</v>
      </c>
      <c r="L577">
        <v>9.6363516317903812</v>
      </c>
    </row>
    <row r="578" spans="1:12" x14ac:dyDescent="0.25">
      <c r="A578" t="s">
        <v>2</v>
      </c>
      <c r="B578" t="s">
        <v>1060</v>
      </c>
      <c r="K578">
        <v>7.3445491595033722E-5</v>
      </c>
      <c r="L578">
        <v>7.7531994950132339E-4</v>
      </c>
    </row>
    <row r="579" spans="1:12" x14ac:dyDescent="0.25">
      <c r="A579" t="s">
        <v>2</v>
      </c>
      <c r="B579" t="s">
        <v>604</v>
      </c>
      <c r="K579">
        <v>7.9512584485300986E-5</v>
      </c>
      <c r="L579">
        <v>7.1630137182049846E-4</v>
      </c>
    </row>
    <row r="580" spans="1:12" x14ac:dyDescent="0.25">
      <c r="A580" t="s">
        <v>2</v>
      </c>
      <c r="B580" t="s">
        <v>605</v>
      </c>
      <c r="K580">
        <v>0.1811410749941636</v>
      </c>
      <c r="L580">
        <v>3.741868876005741</v>
      </c>
    </row>
    <row r="581" spans="1:12" x14ac:dyDescent="0.25">
      <c r="A581" t="s">
        <v>2</v>
      </c>
      <c r="B581" t="s">
        <v>606</v>
      </c>
      <c r="K581">
        <v>0.60981569798945456</v>
      </c>
      <c r="L581">
        <v>13.129785329707371</v>
      </c>
    </row>
    <row r="582" spans="1:12" x14ac:dyDescent="0.25">
      <c r="A582" t="s">
        <v>2</v>
      </c>
      <c r="B582" t="s">
        <v>607</v>
      </c>
      <c r="K582">
        <v>0.15738842756870081</v>
      </c>
      <c r="L582">
        <v>3.8028736608682121</v>
      </c>
    </row>
    <row r="583" spans="1:12" x14ac:dyDescent="0.25">
      <c r="A583" t="s">
        <v>2</v>
      </c>
      <c r="B583" t="s">
        <v>608</v>
      </c>
      <c r="K583">
        <v>0.60957066856285391</v>
      </c>
      <c r="L583">
        <v>13.122832817644509</v>
      </c>
    </row>
    <row r="584" spans="1:12" x14ac:dyDescent="0.25">
      <c r="A584" t="s">
        <v>2</v>
      </c>
      <c r="B584" t="s">
        <v>609</v>
      </c>
      <c r="K584">
        <v>0.1248141876486611</v>
      </c>
      <c r="L584">
        <v>3.014891571611972</v>
      </c>
    </row>
    <row r="585" spans="1:12" x14ac:dyDescent="0.25">
      <c r="A585" t="s">
        <v>2</v>
      </c>
      <c r="B585" t="s">
        <v>610</v>
      </c>
      <c r="K585">
        <v>5.5057460435810103E-5</v>
      </c>
      <c r="L585">
        <v>6.0058413940611158E-4</v>
      </c>
    </row>
    <row r="586" spans="1:12" x14ac:dyDescent="0.25">
      <c r="A586" t="s">
        <v>2</v>
      </c>
      <c r="B586" t="s">
        <v>611</v>
      </c>
      <c r="K586">
        <v>0.60963513033359928</v>
      </c>
      <c r="L586">
        <v>13.135608003044901</v>
      </c>
    </row>
    <row r="587" spans="1:12" x14ac:dyDescent="0.25">
      <c r="A587" t="s">
        <v>2</v>
      </c>
      <c r="B587" t="s">
        <v>612</v>
      </c>
      <c r="K587">
        <v>0.15366082015613869</v>
      </c>
      <c r="L587">
        <v>3.711631202577458</v>
      </c>
    </row>
    <row r="588" spans="1:12" x14ac:dyDescent="0.25">
      <c r="A588" t="s">
        <v>2</v>
      </c>
      <c r="B588" t="s">
        <v>613</v>
      </c>
      <c r="K588">
        <v>0.18117195096020791</v>
      </c>
      <c r="L588">
        <v>11.18462353239843</v>
      </c>
    </row>
    <row r="589" spans="1:12" x14ac:dyDescent="0.25">
      <c r="A589" t="s">
        <v>2</v>
      </c>
      <c r="B589" t="s">
        <v>614</v>
      </c>
      <c r="K589">
        <v>0.18117544367086669</v>
      </c>
      <c r="L589">
        <v>11.19080486251468</v>
      </c>
    </row>
    <row r="590" spans="1:12" x14ac:dyDescent="0.25">
      <c r="A590" t="s">
        <v>2</v>
      </c>
      <c r="B590" t="s">
        <v>615</v>
      </c>
      <c r="K590">
        <v>0.18115914161166119</v>
      </c>
      <c r="L590">
        <v>11.16198074991526</v>
      </c>
    </row>
    <row r="591" spans="1:12" x14ac:dyDescent="0.25">
      <c r="A591" t="s">
        <v>2</v>
      </c>
      <c r="B591" t="s">
        <v>616</v>
      </c>
      <c r="K591">
        <v>2.302284746515694E-4</v>
      </c>
      <c r="L591">
        <v>1.1435307405580661E-3</v>
      </c>
    </row>
    <row r="592" spans="1:12" x14ac:dyDescent="0.25">
      <c r="A592" t="s">
        <v>2</v>
      </c>
      <c r="B592" t="s">
        <v>617</v>
      </c>
      <c r="K592">
        <v>4.8053852922458923E-2</v>
      </c>
      <c r="L592">
        <v>1.119599852749253</v>
      </c>
    </row>
    <row r="593" spans="1:12" x14ac:dyDescent="0.25">
      <c r="A593" t="s">
        <v>2</v>
      </c>
      <c r="B593" t="s">
        <v>618</v>
      </c>
      <c r="K593">
        <v>4.8043981452017097E-2</v>
      </c>
      <c r="L593">
        <v>1.119449606970631</v>
      </c>
    </row>
    <row r="594" spans="1:12" x14ac:dyDescent="0.25">
      <c r="A594" t="s">
        <v>2</v>
      </c>
      <c r="B594" t="s">
        <v>619</v>
      </c>
      <c r="K594">
        <v>4.8051936148743958E-2</v>
      </c>
      <c r="L594">
        <v>1.1195706805294949</v>
      </c>
    </row>
    <row r="595" spans="1:12" x14ac:dyDescent="0.25">
      <c r="A595" t="s">
        <v>2</v>
      </c>
      <c r="B595" t="s">
        <v>620</v>
      </c>
      <c r="K595">
        <v>4.8062887086683603E-2</v>
      </c>
      <c r="L595">
        <v>1.1202580217073079</v>
      </c>
    </row>
    <row r="596" spans="1:12" x14ac:dyDescent="0.25">
      <c r="A596" t="s">
        <v>2</v>
      </c>
      <c r="B596" t="s">
        <v>621</v>
      </c>
      <c r="K596">
        <v>4.808876120710371E-2</v>
      </c>
      <c r="L596">
        <v>1.1201740327868079</v>
      </c>
    </row>
    <row r="597" spans="1:12" x14ac:dyDescent="0.25">
      <c r="A597" t="s">
        <v>2</v>
      </c>
      <c r="B597" t="s">
        <v>622</v>
      </c>
      <c r="K597">
        <v>4.8093881155614748E-2</v>
      </c>
      <c r="L597">
        <v>1.1202704294601331</v>
      </c>
    </row>
    <row r="598" spans="1:12" x14ac:dyDescent="0.25">
      <c r="A598" t="s">
        <v>2</v>
      </c>
      <c r="B598" t="s">
        <v>623</v>
      </c>
      <c r="K598">
        <v>7.8349657378379194E-5</v>
      </c>
      <c r="L598">
        <v>1.004552316640853E-3</v>
      </c>
    </row>
    <row r="599" spans="1:12" x14ac:dyDescent="0.25">
      <c r="A599" t="s">
        <v>2</v>
      </c>
      <c r="B599" t="s">
        <v>624</v>
      </c>
      <c r="C599">
        <v>3.7586994076188249E-3</v>
      </c>
      <c r="D599">
        <v>0.69727365545218123</v>
      </c>
      <c r="E599">
        <v>1.4046509574155921</v>
      </c>
      <c r="F599">
        <v>2.1218326193443668</v>
      </c>
      <c r="G599">
        <v>57.515449721577653</v>
      </c>
      <c r="H599">
        <v>58.263535326364988</v>
      </c>
      <c r="I599">
        <v>58.854614656879761</v>
      </c>
      <c r="J599">
        <v>23.439132858256649</v>
      </c>
      <c r="K599">
        <v>6.4758027800508513</v>
      </c>
      <c r="L599">
        <v>1.120356292337655E-3</v>
      </c>
    </row>
    <row r="600" spans="1:12" x14ac:dyDescent="0.25">
      <c r="A600" t="s">
        <v>2</v>
      </c>
      <c r="B600" t="s">
        <v>625</v>
      </c>
      <c r="J600">
        <v>63.938357669388253</v>
      </c>
      <c r="K600">
        <v>137.33978146494189</v>
      </c>
      <c r="L600">
        <v>130.66182758000241</v>
      </c>
    </row>
    <row r="601" spans="1:12" x14ac:dyDescent="0.25">
      <c r="A601" t="s">
        <v>2</v>
      </c>
      <c r="B601" t="s">
        <v>626</v>
      </c>
      <c r="C601">
        <v>305.36771736424271</v>
      </c>
      <c r="D601">
        <v>305.37658111897377</v>
      </c>
      <c r="E601">
        <v>305.37601068160222</v>
      </c>
      <c r="F601">
        <v>305.37535142249601</v>
      </c>
      <c r="G601">
        <v>152.68849100544671</v>
      </c>
      <c r="H601">
        <v>152.6884854304007</v>
      </c>
      <c r="I601">
        <v>152.6890282354988</v>
      </c>
      <c r="J601">
        <v>42.193593600493301</v>
      </c>
      <c r="K601">
        <v>2.887738554178318</v>
      </c>
    </row>
    <row r="602" spans="1:12" x14ac:dyDescent="0.25">
      <c r="A602" t="s">
        <v>2</v>
      </c>
      <c r="B602" t="s">
        <v>627</v>
      </c>
      <c r="C602">
        <v>3.8489813148773742E-3</v>
      </c>
      <c r="D602">
        <v>0.82779127004240938</v>
      </c>
      <c r="E602">
        <v>1.6548491035272079</v>
      </c>
      <c r="F602">
        <v>2.4818920730913812</v>
      </c>
      <c r="G602">
        <v>67.776311278834839</v>
      </c>
      <c r="H602">
        <v>68.603103127666628</v>
      </c>
      <c r="I602">
        <v>69.233541426241928</v>
      </c>
      <c r="J602">
        <v>27.914519826774789</v>
      </c>
      <c r="K602">
        <v>7.5286707420659562</v>
      </c>
      <c r="L602">
        <v>1.3528714333430609E-3</v>
      </c>
    </row>
    <row r="603" spans="1:12" x14ac:dyDescent="0.25">
      <c r="A603" t="s">
        <v>2</v>
      </c>
      <c r="B603" t="s">
        <v>628</v>
      </c>
      <c r="J603">
        <v>80.133803756083523</v>
      </c>
      <c r="K603">
        <v>125.57535915927591</v>
      </c>
      <c r="L603">
        <v>134.33199137362209</v>
      </c>
    </row>
    <row r="604" spans="1:12" x14ac:dyDescent="0.25">
      <c r="A604" t="s">
        <v>2</v>
      </c>
      <c r="B604" t="s">
        <v>629</v>
      </c>
      <c r="C604">
        <v>128.9335891560475</v>
      </c>
      <c r="D604">
        <v>128.93637457872319</v>
      </c>
      <c r="E604">
        <v>128.936044621989</v>
      </c>
      <c r="F604">
        <v>128.93572952917529</v>
      </c>
      <c r="G604">
        <v>64.468038034834805</v>
      </c>
      <c r="H604">
        <v>64.467974062753527</v>
      </c>
      <c r="I604">
        <v>64.468669374170076</v>
      </c>
      <c r="J604">
        <v>26.285020662197521</v>
      </c>
      <c r="K604">
        <v>1.229314343714075</v>
      </c>
    </row>
    <row r="605" spans="1:12" x14ac:dyDescent="0.25">
      <c r="A605" t="s">
        <v>2</v>
      </c>
      <c r="B605" t="s">
        <v>630</v>
      </c>
      <c r="J605">
        <v>30.746718435990349</v>
      </c>
      <c r="K605">
        <v>42.902327024544199</v>
      </c>
      <c r="L605">
        <v>36.66229146883628</v>
      </c>
    </row>
    <row r="606" spans="1:12" x14ac:dyDescent="0.25">
      <c r="A606" t="s">
        <v>2</v>
      </c>
      <c r="B606" t="s">
        <v>631</v>
      </c>
      <c r="C606">
        <v>3.0509384542675322E-6</v>
      </c>
      <c r="D606">
        <v>6.822816418817442E-6</v>
      </c>
      <c r="E606">
        <v>1.05481055897292E-5</v>
      </c>
      <c r="F606">
        <v>5.0539091077275629</v>
      </c>
      <c r="G606">
        <v>5.8981370555028079</v>
      </c>
      <c r="H606">
        <v>6.7263869488719079</v>
      </c>
      <c r="I606">
        <v>7.280947433105136</v>
      </c>
      <c r="J606">
        <v>1.106306307885897</v>
      </c>
      <c r="K606">
        <v>3.7236489752143623E-2</v>
      </c>
      <c r="L606">
        <v>1.3736816482913699E-5</v>
      </c>
    </row>
    <row r="607" spans="1:12" x14ac:dyDescent="0.25">
      <c r="A607" t="s">
        <v>2</v>
      </c>
      <c r="B607" t="s">
        <v>632</v>
      </c>
      <c r="J607">
        <v>30.522149105265349</v>
      </c>
      <c r="K607">
        <v>40.802108045102223</v>
      </c>
      <c r="L607">
        <v>36.632963790535307</v>
      </c>
    </row>
    <row r="608" spans="1:12" x14ac:dyDescent="0.25">
      <c r="A608" t="s">
        <v>2</v>
      </c>
      <c r="B608" t="s">
        <v>633</v>
      </c>
      <c r="C608">
        <v>22.239656944527709</v>
      </c>
      <c r="D608">
        <v>22.239704743409611</v>
      </c>
      <c r="E608">
        <v>22.239704051503889</v>
      </c>
    </row>
    <row r="609" spans="1:12" x14ac:dyDescent="0.25">
      <c r="A609" t="s">
        <v>2</v>
      </c>
      <c r="B609" t="s">
        <v>634</v>
      </c>
      <c r="J609">
        <v>29.226420251369991</v>
      </c>
      <c r="K609">
        <v>43.372412965382203</v>
      </c>
      <c r="L609">
        <v>36.520320632761099</v>
      </c>
    </row>
    <row r="610" spans="1:12" x14ac:dyDescent="0.25">
      <c r="A610" t="s">
        <v>2</v>
      </c>
      <c r="B610" t="s">
        <v>635</v>
      </c>
      <c r="J610">
        <v>29.546617426821509</v>
      </c>
      <c r="K610">
        <v>44.515081556589287</v>
      </c>
      <c r="L610">
        <v>36.569997228163537</v>
      </c>
    </row>
    <row r="611" spans="1:12" x14ac:dyDescent="0.25">
      <c r="A611" t="s">
        <v>2</v>
      </c>
      <c r="B611" t="s">
        <v>636</v>
      </c>
      <c r="J611">
        <v>28.693433038830189</v>
      </c>
      <c r="K611">
        <v>39.012513610604181</v>
      </c>
      <c r="L611">
        <v>36.456862044997443</v>
      </c>
    </row>
    <row r="612" spans="1:12" x14ac:dyDescent="0.25">
      <c r="A612" t="s">
        <v>2</v>
      </c>
      <c r="B612" t="s">
        <v>637</v>
      </c>
      <c r="J612">
        <v>29.613658889575589</v>
      </c>
      <c r="K612">
        <v>41.626715458060737</v>
      </c>
      <c r="L612">
        <v>36.557160297757903</v>
      </c>
    </row>
    <row r="613" spans="1:12" x14ac:dyDescent="0.25">
      <c r="A613" t="s">
        <v>2</v>
      </c>
      <c r="B613" t="s">
        <v>638</v>
      </c>
      <c r="C613">
        <v>1.3840024614332361E-4</v>
      </c>
      <c r="D613">
        <v>101.73082787534671</v>
      </c>
      <c r="E613">
        <v>143.66286007787599</v>
      </c>
      <c r="F613">
        <v>153.50063424845729</v>
      </c>
      <c r="G613">
        <v>154.67799791916249</v>
      </c>
      <c r="H613">
        <v>155.50596869332921</v>
      </c>
      <c r="I613">
        <v>156.0603988333996</v>
      </c>
      <c r="J613">
        <v>43.059261170390229</v>
      </c>
      <c r="K613">
        <v>4.2428664418252584</v>
      </c>
      <c r="L613">
        <v>2.5030618059401089E-5</v>
      </c>
    </row>
    <row r="614" spans="1:12" x14ac:dyDescent="0.25">
      <c r="A614" t="s">
        <v>2</v>
      </c>
      <c r="B614" t="s">
        <v>639</v>
      </c>
      <c r="C614">
        <v>162.6823572300909</v>
      </c>
      <c r="D614">
        <v>162.68240514393281</v>
      </c>
      <c r="E614">
        <v>81.341194382690304</v>
      </c>
      <c r="F614">
        <v>81.341193823859996</v>
      </c>
      <c r="G614">
        <v>81.341192895266886</v>
      </c>
      <c r="H614">
        <v>81.341192169685726</v>
      </c>
      <c r="I614">
        <v>81.341209141809131</v>
      </c>
    </row>
    <row r="615" spans="1:12" x14ac:dyDescent="0.25">
      <c r="A615" t="s">
        <v>2</v>
      </c>
      <c r="B615" t="s">
        <v>640</v>
      </c>
      <c r="J615">
        <v>26.931778635633549</v>
      </c>
      <c r="K615">
        <v>12.4705845575943</v>
      </c>
      <c r="L615">
        <v>37.436940604878458</v>
      </c>
    </row>
    <row r="616" spans="1:12" x14ac:dyDescent="0.25">
      <c r="A616" t="s">
        <v>2</v>
      </c>
      <c r="B616" t="s">
        <v>641</v>
      </c>
      <c r="C616">
        <v>7.105155898397198E-7</v>
      </c>
      <c r="D616">
        <v>7.7542087962111756E-7</v>
      </c>
      <c r="E616">
        <v>8.1456874392021153E-7</v>
      </c>
      <c r="F616">
        <v>8.5679983125365865E-7</v>
      </c>
      <c r="G616">
        <v>8.9890048115092436E-7</v>
      </c>
      <c r="H616">
        <v>9.4527531937914996E-7</v>
      </c>
      <c r="I616">
        <v>0.1165089065428922</v>
      </c>
      <c r="J616">
        <v>9.886609091763886E-7</v>
      </c>
      <c r="K616">
        <v>3.993259001203019E-8</v>
      </c>
      <c r="L616">
        <v>3.690722122086372E-6</v>
      </c>
    </row>
    <row r="617" spans="1:12" x14ac:dyDescent="0.25">
      <c r="A617" t="s">
        <v>2</v>
      </c>
      <c r="B617" t="s">
        <v>642</v>
      </c>
      <c r="C617">
        <v>47.739480666877228</v>
      </c>
    </row>
    <row r="618" spans="1:12" x14ac:dyDescent="0.25">
      <c r="A618" t="s">
        <v>2</v>
      </c>
      <c r="B618" t="s">
        <v>643</v>
      </c>
      <c r="J618">
        <v>25.400547742369309</v>
      </c>
      <c r="K618">
        <v>9.2660926841534614</v>
      </c>
      <c r="L618">
        <v>37.431434409976987</v>
      </c>
    </row>
    <row r="619" spans="1:12" x14ac:dyDescent="0.25">
      <c r="A619" t="s">
        <v>2</v>
      </c>
      <c r="B619" t="s">
        <v>644</v>
      </c>
      <c r="C619">
        <v>7.1051630906963542E-7</v>
      </c>
      <c r="D619">
        <v>7.7542188576570487E-7</v>
      </c>
      <c r="E619">
        <v>8.1457005562275769E-7</v>
      </c>
      <c r="F619">
        <v>8.5680120931779738E-7</v>
      </c>
      <c r="G619">
        <v>8.9890184488962092E-7</v>
      </c>
      <c r="H619">
        <v>9.4527576348892567E-7</v>
      </c>
      <c r="I619">
        <v>0.1164923272111389</v>
      </c>
      <c r="J619">
        <v>9.8866155467997014E-7</v>
      </c>
      <c r="K619">
        <v>3.9932824773762057E-8</v>
      </c>
      <c r="L619">
        <v>3.6907245572428902E-6</v>
      </c>
    </row>
    <row r="620" spans="1:12" x14ac:dyDescent="0.25">
      <c r="A620" t="s">
        <v>2</v>
      </c>
      <c r="B620" t="s">
        <v>645</v>
      </c>
      <c r="C620">
        <v>153.32934772196359</v>
      </c>
    </row>
    <row r="621" spans="1:12" x14ac:dyDescent="0.25">
      <c r="A621" t="s">
        <v>2</v>
      </c>
      <c r="B621" t="s">
        <v>646</v>
      </c>
      <c r="J621">
        <v>27.20867145118558</v>
      </c>
      <c r="K621">
        <v>34.343143833764579</v>
      </c>
      <c r="L621">
        <v>36.455848212208963</v>
      </c>
    </row>
    <row r="622" spans="1:12" x14ac:dyDescent="0.25">
      <c r="A622" t="s">
        <v>2</v>
      </c>
      <c r="B622" t="s">
        <v>647</v>
      </c>
      <c r="J622">
        <v>28.986440512638911</v>
      </c>
      <c r="K622">
        <v>40.550891301755406</v>
      </c>
      <c r="L622">
        <v>36.432859395013097</v>
      </c>
    </row>
    <row r="623" spans="1:12" x14ac:dyDescent="0.25">
      <c r="A623" t="s">
        <v>2</v>
      </c>
      <c r="B623" t="s">
        <v>648</v>
      </c>
      <c r="C623">
        <v>0.71473285494311811</v>
      </c>
      <c r="D623">
        <v>0.71473285494311811</v>
      </c>
      <c r="E623">
        <v>0.71472352544587936</v>
      </c>
      <c r="F623">
        <v>0.7147237507501375</v>
      </c>
      <c r="G623">
        <v>0.35736295578393967</v>
      </c>
      <c r="H623">
        <v>0.35736367498272248</v>
      </c>
      <c r="I623">
        <v>0.35736628736479581</v>
      </c>
      <c r="J623">
        <v>0.30084225608216397</v>
      </c>
      <c r="K623">
        <v>1.031016927301427E-2</v>
      </c>
    </row>
    <row r="624" spans="1:12" x14ac:dyDescent="0.25">
      <c r="A624" t="s">
        <v>2</v>
      </c>
      <c r="B624" t="s">
        <v>649</v>
      </c>
      <c r="C624">
        <v>1.7053031371259221E-4</v>
      </c>
      <c r="D624">
        <v>101.8222459456252</v>
      </c>
      <c r="E624">
        <v>143.7155057121816</v>
      </c>
      <c r="F624">
        <v>153.54762170410751</v>
      </c>
      <c r="G624">
        <v>154.72484777994779</v>
      </c>
      <c r="H624">
        <v>155.5527120895583</v>
      </c>
      <c r="I624">
        <v>156.10706635231881</v>
      </c>
      <c r="J624">
        <v>43.164095918477457</v>
      </c>
      <c r="K624">
        <v>9.5326077959778672</v>
      </c>
      <c r="L624">
        <v>2.9901158226836859E-5</v>
      </c>
    </row>
    <row r="625" spans="1:12" x14ac:dyDescent="0.25">
      <c r="A625" t="s">
        <v>2</v>
      </c>
      <c r="B625" t="s">
        <v>650</v>
      </c>
      <c r="J625">
        <v>29.07227270457161</v>
      </c>
      <c r="K625">
        <v>40.945409386459467</v>
      </c>
      <c r="L625">
        <v>36.476978419693211</v>
      </c>
    </row>
    <row r="626" spans="1:12" x14ac:dyDescent="0.25">
      <c r="A626" t="s">
        <v>2</v>
      </c>
      <c r="B626" t="s">
        <v>651</v>
      </c>
      <c r="C626">
        <v>0.71467093602182685</v>
      </c>
      <c r="D626">
        <v>0.71471793309661269</v>
      </c>
      <c r="E626">
        <v>0.71472655296928589</v>
      </c>
      <c r="F626">
        <v>0.7147257413022895</v>
      </c>
      <c r="G626">
        <v>0.35735279941134668</v>
      </c>
      <c r="H626">
        <v>0.35735134574527788</v>
      </c>
      <c r="I626">
        <v>0.35736564753133021</v>
      </c>
      <c r="J626">
        <v>5.4516730414783082E-2</v>
      </c>
      <c r="K626">
        <v>3.431154140137799E-3</v>
      </c>
    </row>
    <row r="627" spans="1:12" x14ac:dyDescent="0.25">
      <c r="A627" t="s">
        <v>2</v>
      </c>
      <c r="B627" t="s">
        <v>652</v>
      </c>
      <c r="J627">
        <v>43.232685033897127</v>
      </c>
      <c r="K627">
        <v>55.78425023712564</v>
      </c>
      <c r="L627">
        <v>84.884130643222207</v>
      </c>
    </row>
    <row r="628" spans="1:12" x14ac:dyDescent="0.25">
      <c r="A628" t="s">
        <v>2</v>
      </c>
      <c r="B628" t="s">
        <v>653</v>
      </c>
      <c r="J628">
        <v>42.134672485825241</v>
      </c>
      <c r="K628">
        <v>55.631369537937097</v>
      </c>
      <c r="L628">
        <v>83.695678154133503</v>
      </c>
    </row>
    <row r="629" spans="1:12" x14ac:dyDescent="0.25">
      <c r="A629" t="s">
        <v>2</v>
      </c>
      <c r="B629" t="s">
        <v>654</v>
      </c>
      <c r="J629">
        <v>43.290059828162057</v>
      </c>
      <c r="K629">
        <v>54.290319916863787</v>
      </c>
      <c r="L629">
        <v>85.797395881825594</v>
      </c>
    </row>
    <row r="630" spans="1:12" x14ac:dyDescent="0.25">
      <c r="A630" t="s">
        <v>2</v>
      </c>
      <c r="B630" t="s">
        <v>655</v>
      </c>
      <c r="J630">
        <v>53.908905863546792</v>
      </c>
      <c r="K630">
        <v>58.81343749891753</v>
      </c>
      <c r="L630">
        <v>87.223324134755345</v>
      </c>
    </row>
    <row r="631" spans="1:12" x14ac:dyDescent="0.25">
      <c r="A631" t="s">
        <v>2</v>
      </c>
      <c r="B631" t="s">
        <v>656</v>
      </c>
      <c r="J631">
        <v>53.814372606174359</v>
      </c>
      <c r="K631">
        <v>58.458707148637878</v>
      </c>
      <c r="L631">
        <v>86.845506867927341</v>
      </c>
    </row>
    <row r="632" spans="1:12" x14ac:dyDescent="0.25">
      <c r="A632" t="s">
        <v>2</v>
      </c>
      <c r="B632" t="s">
        <v>657</v>
      </c>
      <c r="J632">
        <v>54.233316068204367</v>
      </c>
      <c r="K632">
        <v>59.694439194761998</v>
      </c>
      <c r="L632">
        <v>87.40483735634389</v>
      </c>
    </row>
    <row r="633" spans="1:12" x14ac:dyDescent="0.25">
      <c r="A633" t="s">
        <v>2</v>
      </c>
      <c r="B633" t="s">
        <v>658</v>
      </c>
      <c r="J633">
        <v>53.388518563487203</v>
      </c>
      <c r="K633">
        <v>58.004651749350352</v>
      </c>
      <c r="L633">
        <v>88.659935881745028</v>
      </c>
    </row>
    <row r="634" spans="1:12" x14ac:dyDescent="0.25">
      <c r="A634" t="s">
        <v>2</v>
      </c>
      <c r="B634" t="s">
        <v>659</v>
      </c>
      <c r="J634">
        <v>52.243470825176018</v>
      </c>
      <c r="K634">
        <v>55.068646289050193</v>
      </c>
      <c r="L634">
        <v>88.037108171274241</v>
      </c>
    </row>
    <row r="635" spans="1:12" x14ac:dyDescent="0.25">
      <c r="A635" t="s">
        <v>2</v>
      </c>
      <c r="B635" t="s">
        <v>660</v>
      </c>
      <c r="J635">
        <v>54.099090503340364</v>
      </c>
      <c r="K635">
        <v>59.88085472045374</v>
      </c>
      <c r="L635">
        <v>88.930282125843746</v>
      </c>
    </row>
    <row r="636" spans="1:12" x14ac:dyDescent="0.25">
      <c r="A636" t="s">
        <v>2</v>
      </c>
      <c r="B636" t="s">
        <v>1061</v>
      </c>
      <c r="C636">
        <v>5.2524410106519426</v>
      </c>
      <c r="D636">
        <v>7.1282341240651306</v>
      </c>
      <c r="E636">
        <v>51.491296746686068</v>
      </c>
      <c r="F636">
        <v>53.411331913287427</v>
      </c>
      <c r="G636">
        <v>76.818914552403299</v>
      </c>
      <c r="H636">
        <v>78.815583209217237</v>
      </c>
      <c r="I636">
        <v>80.391962073399</v>
      </c>
      <c r="J636">
        <v>35.158848999388923</v>
      </c>
      <c r="K636">
        <v>17.92250395662456</v>
      </c>
      <c r="L636">
        <v>7.881019032764837E-4</v>
      </c>
    </row>
    <row r="637" spans="1:12" x14ac:dyDescent="0.25">
      <c r="A637" t="s">
        <v>2</v>
      </c>
      <c r="B637" t="s">
        <v>661</v>
      </c>
      <c r="C637">
        <v>957.42748482595891</v>
      </c>
      <c r="D637">
        <v>957.42736345856088</v>
      </c>
      <c r="E637">
        <v>718.07054473864684</v>
      </c>
      <c r="F637">
        <v>718.07047627234067</v>
      </c>
      <c r="G637">
        <v>718.07051803685249</v>
      </c>
      <c r="H637">
        <v>718.07049987052926</v>
      </c>
      <c r="I637">
        <v>718.07078671646366</v>
      </c>
      <c r="J637">
        <v>84.442225682333685</v>
      </c>
      <c r="K637">
        <v>60.07431830851624</v>
      </c>
    </row>
    <row r="638" spans="1:12" x14ac:dyDescent="0.25">
      <c r="A638" t="s">
        <v>2</v>
      </c>
      <c r="B638" t="s">
        <v>662</v>
      </c>
      <c r="C638">
        <v>6.9999122488618179E-4</v>
      </c>
      <c r="D638">
        <v>2.7958601167572469E-3</v>
      </c>
      <c r="E638">
        <v>4.1453971772553652E-3</v>
      </c>
      <c r="F638">
        <v>5.1310482799306204E-3</v>
      </c>
      <c r="G638">
        <v>5.9033809480082324E-3</v>
      </c>
      <c r="H638">
        <v>5.9678817211266987E-3</v>
      </c>
      <c r="I638">
        <v>7.9732786517910399E-3</v>
      </c>
      <c r="J638">
        <v>4.0614722533529784E-3</v>
      </c>
      <c r="K638">
        <v>2.733582311601708E-3</v>
      </c>
      <c r="L638">
        <v>7.3395088826533144E-4</v>
      </c>
    </row>
    <row r="639" spans="1:12" x14ac:dyDescent="0.25">
      <c r="A639" t="s">
        <v>2</v>
      </c>
      <c r="B639" t="s">
        <v>663</v>
      </c>
      <c r="J639">
        <v>36.250210198714122</v>
      </c>
      <c r="K639">
        <v>43.879210278966937</v>
      </c>
      <c r="L639">
        <v>33.363884912992951</v>
      </c>
    </row>
    <row r="640" spans="1:12" x14ac:dyDescent="0.25">
      <c r="A640" t="s">
        <v>2</v>
      </c>
      <c r="B640" t="s">
        <v>664</v>
      </c>
      <c r="C640">
        <v>77.807563005564717</v>
      </c>
      <c r="D640">
        <v>77.810147318518915</v>
      </c>
      <c r="E640">
        <v>62.248092044549402</v>
      </c>
      <c r="F640">
        <v>62.248076787080727</v>
      </c>
      <c r="G640">
        <v>62.248071159096803</v>
      </c>
      <c r="H640">
        <v>62.247914858441391</v>
      </c>
      <c r="I640">
        <v>62.248264804714893</v>
      </c>
      <c r="J640">
        <v>16.785909216694058</v>
      </c>
      <c r="K640">
        <v>6.702270516376073</v>
      </c>
    </row>
    <row r="641" spans="1:12" x14ac:dyDescent="0.25">
      <c r="A641" t="s">
        <v>2</v>
      </c>
      <c r="B641" t="s">
        <v>665</v>
      </c>
      <c r="J641">
        <v>103.2809881840933</v>
      </c>
      <c r="K641">
        <v>126.9092922656271</v>
      </c>
      <c r="L641">
        <v>114.6176972599494</v>
      </c>
    </row>
    <row r="642" spans="1:12" x14ac:dyDescent="0.25">
      <c r="A642" t="s">
        <v>2</v>
      </c>
      <c r="B642" t="s">
        <v>666</v>
      </c>
      <c r="J642">
        <v>15.28040064448308</v>
      </c>
      <c r="K642">
        <v>15.76745645565455</v>
      </c>
      <c r="L642">
        <v>32.207368644749977</v>
      </c>
    </row>
    <row r="643" spans="1:12" x14ac:dyDescent="0.25">
      <c r="A643" t="s">
        <v>2</v>
      </c>
      <c r="B643" t="s">
        <v>667</v>
      </c>
      <c r="J643">
        <v>98.986261223433075</v>
      </c>
      <c r="K643">
        <v>120.462668838198</v>
      </c>
      <c r="L643">
        <v>114.08784734320631</v>
      </c>
    </row>
    <row r="644" spans="1:12" x14ac:dyDescent="0.25">
      <c r="A644" t="s">
        <v>2</v>
      </c>
      <c r="B644" t="s">
        <v>668</v>
      </c>
      <c r="J644">
        <v>11.82521646220262</v>
      </c>
      <c r="K644">
        <v>12.170422535145491</v>
      </c>
      <c r="L644">
        <v>25.40241029466031</v>
      </c>
    </row>
    <row r="645" spans="1:12" x14ac:dyDescent="0.25">
      <c r="A645" t="s">
        <v>2</v>
      </c>
      <c r="B645" t="s">
        <v>669</v>
      </c>
      <c r="C645">
        <v>7.00057064357573E-4</v>
      </c>
      <c r="D645">
        <v>2.796132881151363E-3</v>
      </c>
      <c r="E645">
        <v>4.1459555952562581E-3</v>
      </c>
      <c r="F645">
        <v>5.1316822630516094E-3</v>
      </c>
      <c r="G645">
        <v>5.9040921059725733E-3</v>
      </c>
      <c r="H645">
        <v>5.9686278544999046E-3</v>
      </c>
      <c r="I645">
        <v>7.9741163402152777E-3</v>
      </c>
      <c r="J645">
        <v>4.0618713527392448E-3</v>
      </c>
      <c r="K645">
        <v>1.794264346718867E-3</v>
      </c>
      <c r="L645">
        <v>6.1408340243552628E-4</v>
      </c>
    </row>
    <row r="646" spans="1:12" x14ac:dyDescent="0.25">
      <c r="A646" t="s">
        <v>2</v>
      </c>
      <c r="B646" t="s">
        <v>670</v>
      </c>
      <c r="J646">
        <v>100.1010698546679</v>
      </c>
      <c r="K646">
        <v>119.6537297241323</v>
      </c>
      <c r="L646">
        <v>115.067251556252</v>
      </c>
    </row>
    <row r="647" spans="1:12" x14ac:dyDescent="0.25">
      <c r="A647" t="s">
        <v>2</v>
      </c>
      <c r="B647" t="s">
        <v>671</v>
      </c>
      <c r="J647">
        <v>15.496855929202381</v>
      </c>
      <c r="K647">
        <v>16.150125199514719</v>
      </c>
      <c r="L647">
        <v>31.521626901573349</v>
      </c>
    </row>
    <row r="648" spans="1:12" x14ac:dyDescent="0.25">
      <c r="A648" t="s">
        <v>2</v>
      </c>
      <c r="B648" t="s">
        <v>672</v>
      </c>
      <c r="J648">
        <v>36.878644254359131</v>
      </c>
      <c r="K648">
        <v>45.374497667672927</v>
      </c>
      <c r="L648">
        <v>97.460652461431266</v>
      </c>
    </row>
    <row r="649" spans="1:12" x14ac:dyDescent="0.25">
      <c r="A649" t="s">
        <v>2</v>
      </c>
      <c r="B649" t="s">
        <v>673</v>
      </c>
      <c r="J649">
        <v>37.095494407770573</v>
      </c>
      <c r="K649">
        <v>45.577148786861997</v>
      </c>
      <c r="L649">
        <v>97.850241898727475</v>
      </c>
    </row>
    <row r="650" spans="1:12" x14ac:dyDescent="0.25">
      <c r="A650" t="s">
        <v>2</v>
      </c>
      <c r="B650" t="s">
        <v>674</v>
      </c>
      <c r="J650">
        <v>36.099874545138263</v>
      </c>
      <c r="K650">
        <v>44.645867912519527</v>
      </c>
      <c r="L650">
        <v>96.062763792692053</v>
      </c>
    </row>
    <row r="651" spans="1:12" x14ac:dyDescent="0.25">
      <c r="A651" t="s">
        <v>2</v>
      </c>
      <c r="B651" t="s">
        <v>675</v>
      </c>
      <c r="C651">
        <v>1.6261354732682201E-3</v>
      </c>
      <c r="D651">
        <v>56.421572343315248</v>
      </c>
      <c r="E651">
        <v>441.78041124145312</v>
      </c>
      <c r="F651">
        <v>455.87711892299251</v>
      </c>
      <c r="G651">
        <v>486.51773268513159</v>
      </c>
      <c r="H651">
        <v>500.62458772882809</v>
      </c>
      <c r="I651">
        <v>553.72040618208655</v>
      </c>
      <c r="J651">
        <v>98.710948927925145</v>
      </c>
      <c r="K651">
        <v>74.797750394123881</v>
      </c>
      <c r="L651">
        <v>93.047132993341492</v>
      </c>
    </row>
    <row r="652" spans="1:12" x14ac:dyDescent="0.25">
      <c r="A652" t="s">
        <v>2</v>
      </c>
      <c r="B652" t="s">
        <v>676</v>
      </c>
      <c r="C652">
        <v>132.32773479524201</v>
      </c>
      <c r="D652">
        <v>132.33031614868821</v>
      </c>
      <c r="E652">
        <v>132.33033972438241</v>
      </c>
      <c r="F652">
        <v>132.33032427755001</v>
      </c>
      <c r="G652">
        <v>115.7890026777691</v>
      </c>
      <c r="H652">
        <v>115.788846089714</v>
      </c>
      <c r="I652">
        <v>115.7891962896872</v>
      </c>
      <c r="J652">
        <v>26.82680291400813</v>
      </c>
      <c r="K652">
        <v>16.09509463976023</v>
      </c>
      <c r="L652">
        <v>7.2540255107237304</v>
      </c>
    </row>
    <row r="653" spans="1:12" x14ac:dyDescent="0.25">
      <c r="A653" t="s">
        <v>2</v>
      </c>
      <c r="B653" t="s">
        <v>677</v>
      </c>
      <c r="J653">
        <v>7.3491248307022179</v>
      </c>
      <c r="K653">
        <v>8.9361160765867211</v>
      </c>
      <c r="L653">
        <v>10.044193043655699</v>
      </c>
    </row>
    <row r="654" spans="1:12" x14ac:dyDescent="0.25">
      <c r="A654" t="s">
        <v>2</v>
      </c>
      <c r="B654" t="s">
        <v>678</v>
      </c>
      <c r="J654">
        <v>7.2277287947682867</v>
      </c>
      <c r="K654">
        <v>8.6685528645910956</v>
      </c>
      <c r="L654">
        <v>10.032068602108311</v>
      </c>
    </row>
    <row r="655" spans="1:12" x14ac:dyDescent="0.25">
      <c r="A655" t="s">
        <v>2</v>
      </c>
      <c r="B655" t="s">
        <v>679</v>
      </c>
      <c r="J655">
        <v>7.3252428423335321</v>
      </c>
      <c r="K655">
        <v>8.8829585684105172</v>
      </c>
      <c r="L655">
        <v>10.041837131343151</v>
      </c>
    </row>
    <row r="656" spans="1:12" x14ac:dyDescent="0.25">
      <c r="A656" t="s">
        <v>2</v>
      </c>
      <c r="B656" t="s">
        <v>680</v>
      </c>
      <c r="J656">
        <v>7.0745171420639483</v>
      </c>
      <c r="K656">
        <v>9.2656921412910389</v>
      </c>
      <c r="L656">
        <v>10.100965633901961</v>
      </c>
    </row>
    <row r="657" spans="1:12" x14ac:dyDescent="0.25">
      <c r="A657" t="s">
        <v>2</v>
      </c>
      <c r="B657" t="s">
        <v>681</v>
      </c>
      <c r="J657">
        <v>7.8114320347231239</v>
      </c>
      <c r="K657">
        <v>10.011278659338741</v>
      </c>
      <c r="L657">
        <v>10.090745203240401</v>
      </c>
    </row>
    <row r="658" spans="1:12" x14ac:dyDescent="0.25">
      <c r="A658" t="s">
        <v>2</v>
      </c>
      <c r="B658" t="s">
        <v>682</v>
      </c>
      <c r="J658">
        <v>7.8838731072124926</v>
      </c>
      <c r="K658">
        <v>10.187117442873321</v>
      </c>
      <c r="L658">
        <v>10.09859568351184</v>
      </c>
    </row>
    <row r="659" spans="1:12" x14ac:dyDescent="0.25">
      <c r="A659" t="s">
        <v>2</v>
      </c>
      <c r="B659" t="s">
        <v>683</v>
      </c>
      <c r="C659">
        <v>2.6404959363962131</v>
      </c>
      <c r="D659">
        <v>2.7367416435311269</v>
      </c>
      <c r="E659">
        <v>15.05960050429927</v>
      </c>
      <c r="F659">
        <v>15.31049144113401</v>
      </c>
      <c r="G659">
        <v>15.56404282932829</v>
      </c>
      <c r="H659">
        <v>15.82262003142411</v>
      </c>
      <c r="I659">
        <v>16.600947522384661</v>
      </c>
      <c r="J659">
        <v>6.4098358637835782</v>
      </c>
      <c r="K659">
        <v>2.0179579587163472</v>
      </c>
      <c r="L659">
        <v>1.0606066636554251E-3</v>
      </c>
    </row>
    <row r="660" spans="1:12" x14ac:dyDescent="0.25">
      <c r="A660" t="s">
        <v>2</v>
      </c>
      <c r="B660" t="s">
        <v>684</v>
      </c>
      <c r="C660">
        <v>11.57279877632247</v>
      </c>
      <c r="D660">
        <v>12.40147908673104</v>
      </c>
      <c r="E660">
        <v>8.7818659704142643</v>
      </c>
      <c r="F660">
        <v>8.8348778086316315</v>
      </c>
      <c r="G660">
        <v>8.8969691740955579</v>
      </c>
      <c r="H660">
        <v>8.9630175393057332</v>
      </c>
      <c r="I660">
        <v>9.4243547579109865</v>
      </c>
      <c r="J660">
        <v>2.1714166448340841</v>
      </c>
      <c r="K660">
        <v>0.38111938408448948</v>
      </c>
    </row>
    <row r="661" spans="1:12" x14ac:dyDescent="0.25">
      <c r="A661" t="s">
        <v>2</v>
      </c>
      <c r="B661" t="s">
        <v>685</v>
      </c>
      <c r="K661">
        <v>0.1049688675835372</v>
      </c>
      <c r="L661">
        <v>2.1534940440528101</v>
      </c>
    </row>
    <row r="662" spans="1:12" x14ac:dyDescent="0.25">
      <c r="A662" t="s">
        <v>2</v>
      </c>
      <c r="B662" t="s">
        <v>686</v>
      </c>
      <c r="K662">
        <v>0.1049737415423599</v>
      </c>
      <c r="L662">
        <v>2.1535521588714168</v>
      </c>
    </row>
    <row r="663" spans="1:12" x14ac:dyDescent="0.25">
      <c r="A663" t="s">
        <v>2</v>
      </c>
      <c r="B663" t="s">
        <v>687</v>
      </c>
      <c r="K663">
        <v>0.1049705974283006</v>
      </c>
      <c r="L663">
        <v>2.1535176378918339</v>
      </c>
    </row>
    <row r="664" spans="1:12" x14ac:dyDescent="0.25">
      <c r="A664" t="s">
        <v>2</v>
      </c>
      <c r="B664" t="s">
        <v>688</v>
      </c>
      <c r="K664">
        <v>0.1048992599126792</v>
      </c>
      <c r="L664">
        <v>2.1525444695538551</v>
      </c>
    </row>
    <row r="665" spans="1:12" x14ac:dyDescent="0.25">
      <c r="A665" t="s">
        <v>2</v>
      </c>
      <c r="B665" t="s">
        <v>689</v>
      </c>
      <c r="K665">
        <v>0.10492591114557299</v>
      </c>
      <c r="L665">
        <v>2.1529080811259398</v>
      </c>
    </row>
    <row r="666" spans="1:12" x14ac:dyDescent="0.25">
      <c r="A666" t="s">
        <v>2</v>
      </c>
      <c r="B666" t="s">
        <v>690</v>
      </c>
      <c r="K666">
        <v>0.104912584123362</v>
      </c>
      <c r="L666">
        <v>2.1527262624543049</v>
      </c>
    </row>
    <row r="667" spans="1:12" x14ac:dyDescent="0.25">
      <c r="A667" t="s">
        <v>2</v>
      </c>
      <c r="B667" t="s">
        <v>691</v>
      </c>
      <c r="K667">
        <v>0.1048731754215996</v>
      </c>
      <c r="L667">
        <v>2.152188541459287</v>
      </c>
    </row>
    <row r="668" spans="1:12" x14ac:dyDescent="0.25">
      <c r="A668" t="s">
        <v>2</v>
      </c>
      <c r="B668" t="s">
        <v>692</v>
      </c>
      <c r="K668">
        <v>0.1049085129474856</v>
      </c>
      <c r="L668">
        <v>2.1526707174695972</v>
      </c>
    </row>
    <row r="669" spans="1:12" x14ac:dyDescent="0.25">
      <c r="A669" t="s">
        <v>2</v>
      </c>
      <c r="B669" t="s">
        <v>693</v>
      </c>
      <c r="K669">
        <v>0.104890841712331</v>
      </c>
      <c r="L669">
        <v>2.1524296068012121</v>
      </c>
    </row>
    <row r="670" spans="1:12" x14ac:dyDescent="0.25">
      <c r="A670" t="s">
        <v>2</v>
      </c>
      <c r="B670" t="s">
        <v>694</v>
      </c>
      <c r="K670">
        <v>0.1049528027374772</v>
      </c>
      <c r="L670">
        <v>2.1532749209757469</v>
      </c>
    </row>
    <row r="671" spans="1:12" x14ac:dyDescent="0.25">
      <c r="A671" t="s">
        <v>2</v>
      </c>
      <c r="B671" t="s">
        <v>695</v>
      </c>
      <c r="K671">
        <v>0.10496161638313189</v>
      </c>
      <c r="L671">
        <v>2.1533951405853928</v>
      </c>
    </row>
    <row r="672" spans="1:12" x14ac:dyDescent="0.25">
      <c r="A672" t="s">
        <v>2</v>
      </c>
      <c r="B672" t="s">
        <v>696</v>
      </c>
      <c r="K672">
        <v>0.104957209406666</v>
      </c>
      <c r="L672">
        <v>2.1533350293727782</v>
      </c>
    </row>
    <row r="673" spans="1:12" x14ac:dyDescent="0.25">
      <c r="A673" t="s">
        <v>2</v>
      </c>
      <c r="B673" t="s">
        <v>697</v>
      </c>
      <c r="J673">
        <v>30.301640031459769</v>
      </c>
      <c r="K673">
        <v>46.275031229737507</v>
      </c>
      <c r="L673">
        <v>24.721503888598559</v>
      </c>
    </row>
    <row r="674" spans="1:12" x14ac:dyDescent="0.25">
      <c r="A674" t="s">
        <v>2</v>
      </c>
      <c r="B674" t="s">
        <v>698</v>
      </c>
      <c r="J674">
        <v>30.529229424253788</v>
      </c>
      <c r="K674">
        <v>46.957464764504543</v>
      </c>
      <c r="L674">
        <v>24.729218320003739</v>
      </c>
    </row>
    <row r="675" spans="1:12" x14ac:dyDescent="0.25">
      <c r="A675" t="s">
        <v>2</v>
      </c>
      <c r="B675" t="s">
        <v>699</v>
      </c>
      <c r="J675">
        <v>30.41525580255048</v>
      </c>
      <c r="K675">
        <v>46.515784309028291</v>
      </c>
      <c r="L675">
        <v>24.724635397829399</v>
      </c>
    </row>
    <row r="676" spans="1:12" x14ac:dyDescent="0.25">
      <c r="A676" t="s">
        <v>2</v>
      </c>
      <c r="B676" t="s">
        <v>700</v>
      </c>
      <c r="J676">
        <v>26.25372875160269</v>
      </c>
      <c r="K676">
        <v>38.074500993793272</v>
      </c>
      <c r="L676">
        <v>24.59597631617579</v>
      </c>
    </row>
    <row r="677" spans="1:12" x14ac:dyDescent="0.25">
      <c r="A677" t="s">
        <v>2</v>
      </c>
      <c r="B677" t="s">
        <v>701</v>
      </c>
      <c r="J677">
        <v>27.68979545124364</v>
      </c>
      <c r="K677">
        <v>40.897351577916687</v>
      </c>
      <c r="L677">
        <v>24.643927082348679</v>
      </c>
    </row>
    <row r="678" spans="1:12" x14ac:dyDescent="0.25">
      <c r="A678" t="s">
        <v>2</v>
      </c>
      <c r="B678" t="s">
        <v>702</v>
      </c>
      <c r="J678">
        <v>26.955340193230189</v>
      </c>
      <c r="K678">
        <v>39.441499541435938</v>
      </c>
      <c r="L678">
        <v>24.619931995019371</v>
      </c>
    </row>
    <row r="679" spans="1:12" x14ac:dyDescent="0.25">
      <c r="A679" t="s">
        <v>2</v>
      </c>
      <c r="B679" t="s">
        <v>703</v>
      </c>
      <c r="J679">
        <v>24.96833839437641</v>
      </c>
      <c r="K679">
        <v>35.630517267246177</v>
      </c>
      <c r="L679">
        <v>24.54917808723566</v>
      </c>
    </row>
    <row r="680" spans="1:12" x14ac:dyDescent="0.25">
      <c r="A680" t="s">
        <v>2</v>
      </c>
      <c r="B680" t="s">
        <v>704</v>
      </c>
      <c r="J680">
        <v>26.73757805834245</v>
      </c>
      <c r="K680">
        <v>39.014727501591082</v>
      </c>
      <c r="L680">
        <v>24.61260876206515</v>
      </c>
    </row>
    <row r="681" spans="1:12" x14ac:dyDescent="0.25">
      <c r="A681" t="s">
        <v>2</v>
      </c>
      <c r="B681" t="s">
        <v>705</v>
      </c>
      <c r="J681">
        <v>25.826520315373841</v>
      </c>
      <c r="K681">
        <v>37.253554681143939</v>
      </c>
      <c r="L681">
        <v>24.580858863509199</v>
      </c>
    </row>
    <row r="682" spans="1:12" x14ac:dyDescent="0.25">
      <c r="A682" t="s">
        <v>2</v>
      </c>
      <c r="B682" t="s">
        <v>706</v>
      </c>
      <c r="J682">
        <v>29.27880465874432</v>
      </c>
      <c r="K682">
        <v>44.132658947902947</v>
      </c>
      <c r="L682">
        <v>24.692449768690871</v>
      </c>
    </row>
    <row r="683" spans="1:12" x14ac:dyDescent="0.25">
      <c r="A683" t="s">
        <v>2</v>
      </c>
      <c r="B683" t="s">
        <v>707</v>
      </c>
      <c r="J683">
        <v>29.832825203994851</v>
      </c>
      <c r="K683">
        <v>45.287430573687423</v>
      </c>
      <c r="L683">
        <v>24.70838349697339</v>
      </c>
    </row>
    <row r="684" spans="1:12" x14ac:dyDescent="0.25">
      <c r="A684" t="s">
        <v>2</v>
      </c>
      <c r="B684" t="s">
        <v>708</v>
      </c>
      <c r="J684">
        <v>29.553669424081839</v>
      </c>
      <c r="K684">
        <v>44.703884259384402</v>
      </c>
      <c r="L684">
        <v>24.700414467646361</v>
      </c>
    </row>
    <row r="685" spans="1:12" x14ac:dyDescent="0.25">
      <c r="A685" t="s">
        <v>2</v>
      </c>
      <c r="B685" t="s">
        <v>709</v>
      </c>
      <c r="K685">
        <v>0.21747590542546461</v>
      </c>
      <c r="L685">
        <v>5.3854637001600949</v>
      </c>
    </row>
    <row r="686" spans="1:12" x14ac:dyDescent="0.25">
      <c r="A686" t="s">
        <v>2</v>
      </c>
      <c r="B686" t="s">
        <v>710</v>
      </c>
      <c r="K686">
        <v>0.21749711882482051</v>
      </c>
      <c r="L686">
        <v>5.3858286160709294</v>
      </c>
    </row>
    <row r="687" spans="1:12" x14ac:dyDescent="0.25">
      <c r="A687" t="s">
        <v>2</v>
      </c>
      <c r="B687" t="s">
        <v>711</v>
      </c>
      <c r="K687">
        <v>0.21748343418879551</v>
      </c>
      <c r="L687">
        <v>5.385611848128395</v>
      </c>
    </row>
    <row r="688" spans="1:12" x14ac:dyDescent="0.25">
      <c r="A688" t="s">
        <v>2</v>
      </c>
      <c r="B688" t="s">
        <v>712</v>
      </c>
      <c r="K688">
        <v>0.21717314212344979</v>
      </c>
      <c r="L688">
        <v>5.3795046460621982</v>
      </c>
    </row>
    <row r="689" spans="1:12" x14ac:dyDescent="0.25">
      <c r="A689" t="s">
        <v>2</v>
      </c>
      <c r="B689" t="s">
        <v>713</v>
      </c>
      <c r="K689">
        <v>0.21728902000656411</v>
      </c>
      <c r="L689">
        <v>5.3817857029901681</v>
      </c>
    </row>
    <row r="690" spans="1:12" x14ac:dyDescent="0.25">
      <c r="A690" t="s">
        <v>2</v>
      </c>
      <c r="B690" t="s">
        <v>714</v>
      </c>
      <c r="K690">
        <v>0.2172310682112524</v>
      </c>
      <c r="L690">
        <v>5.380644971584208</v>
      </c>
    </row>
    <row r="691" spans="1:12" x14ac:dyDescent="0.25">
      <c r="A691" t="s">
        <v>2</v>
      </c>
      <c r="B691" t="s">
        <v>715</v>
      </c>
      <c r="K691">
        <v>0.21705978061920589</v>
      </c>
      <c r="L691">
        <v>5.3772727361492478</v>
      </c>
    </row>
    <row r="692" spans="1:12" x14ac:dyDescent="0.25">
      <c r="A692" t="s">
        <v>2</v>
      </c>
      <c r="B692" t="s">
        <v>716</v>
      </c>
      <c r="K692">
        <v>0.21721336762452431</v>
      </c>
      <c r="L692">
        <v>5.3802965307335944</v>
      </c>
    </row>
    <row r="693" spans="1:12" x14ac:dyDescent="0.25">
      <c r="A693" t="s">
        <v>2</v>
      </c>
      <c r="B693" t="s">
        <v>717</v>
      </c>
      <c r="K693">
        <v>0.21713655152598391</v>
      </c>
      <c r="L693">
        <v>5.3787842766390339</v>
      </c>
    </row>
    <row r="694" spans="1:12" x14ac:dyDescent="0.25">
      <c r="A694" t="s">
        <v>2</v>
      </c>
      <c r="B694" t="s">
        <v>718</v>
      </c>
      <c r="K694">
        <v>0.21740599762355789</v>
      </c>
      <c r="L694">
        <v>5.3840880020029411</v>
      </c>
    </row>
    <row r="695" spans="1:12" x14ac:dyDescent="0.25">
      <c r="A695" t="s">
        <v>2</v>
      </c>
      <c r="B695" t="s">
        <v>719</v>
      </c>
      <c r="K695">
        <v>0.2174443486668326</v>
      </c>
      <c r="L695">
        <v>5.3848427206226326</v>
      </c>
    </row>
    <row r="696" spans="1:12" x14ac:dyDescent="0.25">
      <c r="A696" t="s">
        <v>2</v>
      </c>
      <c r="B696" t="s">
        <v>720</v>
      </c>
      <c r="K696">
        <v>0.2174251717392138</v>
      </c>
      <c r="L696">
        <v>5.384465339121566</v>
      </c>
    </row>
    <row r="697" spans="1:12" x14ac:dyDescent="0.25">
      <c r="A697" t="s">
        <v>2</v>
      </c>
      <c r="B697" t="s">
        <v>721</v>
      </c>
      <c r="J697">
        <v>26.21075029040254</v>
      </c>
      <c r="K697">
        <v>35.455985008919257</v>
      </c>
      <c r="L697">
        <v>19.845109890806711</v>
      </c>
    </row>
    <row r="698" spans="1:12" x14ac:dyDescent="0.25">
      <c r="A698" t="s">
        <v>2</v>
      </c>
      <c r="B698" t="s">
        <v>722</v>
      </c>
      <c r="J698">
        <v>26.382474826897759</v>
      </c>
      <c r="K698">
        <v>35.861832824844562</v>
      </c>
      <c r="L698">
        <v>19.850086208085351</v>
      </c>
    </row>
    <row r="699" spans="1:12" x14ac:dyDescent="0.25">
      <c r="A699" t="s">
        <v>2</v>
      </c>
      <c r="B699" t="s">
        <v>723</v>
      </c>
      <c r="J699">
        <v>26.296490981906189</v>
      </c>
      <c r="K699">
        <v>35.599394637777152</v>
      </c>
      <c r="L699">
        <v>19.847129983096892</v>
      </c>
    </row>
    <row r="700" spans="1:12" x14ac:dyDescent="0.25">
      <c r="A700" t="s">
        <v>2</v>
      </c>
      <c r="B700" t="s">
        <v>724</v>
      </c>
      <c r="J700">
        <v>23.101671493792111</v>
      </c>
      <c r="K700">
        <v>30.404163633434742</v>
      </c>
      <c r="L700">
        <v>19.764063618809729</v>
      </c>
    </row>
    <row r="701" spans="1:12" x14ac:dyDescent="0.25">
      <c r="A701" t="s">
        <v>2</v>
      </c>
      <c r="B701" t="s">
        <v>725</v>
      </c>
      <c r="J701">
        <v>24.216983898418889</v>
      </c>
      <c r="K701">
        <v>32.182659577248657</v>
      </c>
      <c r="L701">
        <v>19.79503900007748</v>
      </c>
    </row>
    <row r="702" spans="1:12" x14ac:dyDescent="0.25">
      <c r="A702" t="s">
        <v>2</v>
      </c>
      <c r="B702" t="s">
        <v>726</v>
      </c>
      <c r="J702">
        <v>23.648301233941751</v>
      </c>
      <c r="K702">
        <v>31.27106476557444</v>
      </c>
      <c r="L702">
        <v>19.7795410897659</v>
      </c>
    </row>
    <row r="703" spans="1:12" x14ac:dyDescent="0.25">
      <c r="A703" t="s">
        <v>2</v>
      </c>
      <c r="B703" t="s">
        <v>727</v>
      </c>
      <c r="J703">
        <v>22.091520133700602</v>
      </c>
      <c r="K703">
        <v>28.826210974240201</v>
      </c>
      <c r="L703">
        <v>19.733813373522821</v>
      </c>
    </row>
    <row r="704" spans="1:12" x14ac:dyDescent="0.25">
      <c r="A704" t="s">
        <v>2</v>
      </c>
      <c r="B704" t="s">
        <v>728</v>
      </c>
      <c r="J704">
        <v>23.47899664308115</v>
      </c>
      <c r="K704">
        <v>31.001584834015571</v>
      </c>
      <c r="L704">
        <v>19.774810170570461</v>
      </c>
    </row>
    <row r="705" spans="1:12" x14ac:dyDescent="0.25">
      <c r="A705" t="s">
        <v>2</v>
      </c>
      <c r="B705" t="s">
        <v>729</v>
      </c>
      <c r="J705">
        <v>22.767196594249231</v>
      </c>
      <c r="K705">
        <v>29.87823427005943</v>
      </c>
      <c r="L705">
        <v>19.75429383589475</v>
      </c>
    </row>
    <row r="706" spans="1:12" x14ac:dyDescent="0.25">
      <c r="A706" t="s">
        <v>2</v>
      </c>
      <c r="B706" t="s">
        <v>730</v>
      </c>
      <c r="J706">
        <v>25.435193101554649</v>
      </c>
      <c r="K706">
        <v>34.168565637972229</v>
      </c>
      <c r="L706">
        <v>19.826363432433599</v>
      </c>
    </row>
    <row r="707" spans="1:12" x14ac:dyDescent="0.25">
      <c r="A707" t="s">
        <v>2</v>
      </c>
      <c r="B707" t="s">
        <v>731</v>
      </c>
      <c r="J707">
        <v>25.856098379924639</v>
      </c>
      <c r="K707">
        <v>34.86506895182044</v>
      </c>
      <c r="L707">
        <v>19.836645187118791</v>
      </c>
    </row>
    <row r="708" spans="1:12" x14ac:dyDescent="0.25">
      <c r="A708" t="s">
        <v>2</v>
      </c>
      <c r="B708" t="s">
        <v>732</v>
      </c>
      <c r="J708">
        <v>25.64426028245763</v>
      </c>
      <c r="K708">
        <v>34.51386874609603</v>
      </c>
      <c r="L708">
        <v>19.83150318819537</v>
      </c>
    </row>
    <row r="709" spans="1:12" x14ac:dyDescent="0.25">
      <c r="A709" t="s">
        <v>2</v>
      </c>
      <c r="B709" t="s">
        <v>733</v>
      </c>
      <c r="K709">
        <v>0.15371632606996061</v>
      </c>
      <c r="L709">
        <v>3.007187515575906</v>
      </c>
    </row>
    <row r="710" spans="1:12" x14ac:dyDescent="0.25">
      <c r="A710" t="s">
        <v>2</v>
      </c>
      <c r="B710" t="s">
        <v>734</v>
      </c>
      <c r="K710">
        <v>0.15372685659313329</v>
      </c>
      <c r="L710">
        <v>3.007301070630866</v>
      </c>
    </row>
    <row r="711" spans="1:12" x14ac:dyDescent="0.25">
      <c r="A711" t="s">
        <v>2</v>
      </c>
      <c r="B711" t="s">
        <v>735</v>
      </c>
      <c r="K711">
        <v>0.15372006347502079</v>
      </c>
      <c r="L711">
        <v>3.0072336171656961</v>
      </c>
    </row>
    <row r="712" spans="1:12" x14ac:dyDescent="0.25">
      <c r="A712" t="s">
        <v>2</v>
      </c>
      <c r="B712" t="s">
        <v>736</v>
      </c>
      <c r="K712">
        <v>0.15356597543750469</v>
      </c>
      <c r="L712">
        <v>3.005332354521622</v>
      </c>
    </row>
    <row r="713" spans="1:12" x14ac:dyDescent="0.25">
      <c r="A713" t="s">
        <v>2</v>
      </c>
      <c r="B713" t="s">
        <v>737</v>
      </c>
      <c r="K713">
        <v>0.15362353218751329</v>
      </c>
      <c r="L713">
        <v>3.0060426700328109</v>
      </c>
    </row>
    <row r="714" spans="1:12" x14ac:dyDescent="0.25">
      <c r="A714" t="s">
        <v>2</v>
      </c>
      <c r="B714" t="s">
        <v>738</v>
      </c>
      <c r="K714">
        <v>0.15359474935382361</v>
      </c>
      <c r="L714">
        <v>3.0056874772150892</v>
      </c>
    </row>
    <row r="715" spans="1:12" x14ac:dyDescent="0.25">
      <c r="A715" t="s">
        <v>2</v>
      </c>
      <c r="B715" t="s">
        <v>739</v>
      </c>
      <c r="K715">
        <v>0.153509653661626</v>
      </c>
      <c r="L715">
        <v>3.004637125325714</v>
      </c>
    </row>
    <row r="716" spans="1:12" x14ac:dyDescent="0.25">
      <c r="A716" t="s">
        <v>2</v>
      </c>
      <c r="B716" t="s">
        <v>740</v>
      </c>
      <c r="K716">
        <v>0.15358595726110069</v>
      </c>
      <c r="L716">
        <v>3.0055789709643781</v>
      </c>
    </row>
    <row r="717" spans="1:12" x14ac:dyDescent="0.25">
      <c r="A717" t="s">
        <v>2</v>
      </c>
      <c r="B717" t="s">
        <v>741</v>
      </c>
      <c r="K717">
        <v>0.15354779762146081</v>
      </c>
      <c r="L717">
        <v>3.00510798648313</v>
      </c>
    </row>
    <row r="718" spans="1:12" x14ac:dyDescent="0.25">
      <c r="A718" t="s">
        <v>2</v>
      </c>
      <c r="B718" t="s">
        <v>742</v>
      </c>
      <c r="K718">
        <v>0.1536816195589728</v>
      </c>
      <c r="L718">
        <v>3.0067593721597961</v>
      </c>
    </row>
    <row r="719" spans="1:12" x14ac:dyDescent="0.25">
      <c r="A719" t="s">
        <v>2</v>
      </c>
      <c r="B719" t="s">
        <v>743</v>
      </c>
      <c r="K719">
        <v>0.15370066005679719</v>
      </c>
      <c r="L719">
        <v>3.006994265059491</v>
      </c>
    </row>
    <row r="720" spans="1:12" x14ac:dyDescent="0.25">
      <c r="A720" t="s">
        <v>2</v>
      </c>
      <c r="B720" t="s">
        <v>744</v>
      </c>
      <c r="K720">
        <v>0.1536911393204238</v>
      </c>
      <c r="L720">
        <v>3.0068768147781162</v>
      </c>
    </row>
    <row r="721" spans="1:12" x14ac:dyDescent="0.25">
      <c r="A721" t="s">
        <v>2</v>
      </c>
      <c r="B721" t="s">
        <v>745</v>
      </c>
      <c r="J721">
        <v>59.475485761757497</v>
      </c>
      <c r="K721">
        <v>122.4950957407557</v>
      </c>
      <c r="L721">
        <v>47.545748658255548</v>
      </c>
    </row>
    <row r="722" spans="1:12" x14ac:dyDescent="0.25">
      <c r="A722" t="s">
        <v>2</v>
      </c>
      <c r="B722" t="s">
        <v>746</v>
      </c>
      <c r="J722">
        <v>60.335578328884338</v>
      </c>
      <c r="K722">
        <v>127.1352749698196</v>
      </c>
      <c r="L722">
        <v>47.574193531457666</v>
      </c>
    </row>
    <row r="723" spans="1:12" x14ac:dyDescent="0.25">
      <c r="A723" t="s">
        <v>2</v>
      </c>
      <c r="B723" t="s">
        <v>747</v>
      </c>
      <c r="J723">
        <v>59.904383517115328</v>
      </c>
      <c r="K723">
        <v>124.1146859587881</v>
      </c>
      <c r="L723">
        <v>47.557293617994617</v>
      </c>
    </row>
    <row r="724" spans="1:12" x14ac:dyDescent="0.25">
      <c r="A724" t="s">
        <v>2</v>
      </c>
      <c r="B724" t="s">
        <v>748</v>
      </c>
      <c r="J724">
        <v>45.785412192562553</v>
      </c>
      <c r="K724">
        <v>77.846650056334965</v>
      </c>
      <c r="L724">
        <v>47.08479955964286</v>
      </c>
    </row>
    <row r="725" spans="1:12" x14ac:dyDescent="0.25">
      <c r="A725" t="s">
        <v>2</v>
      </c>
      <c r="B725" t="s">
        <v>749</v>
      </c>
      <c r="J725">
        <v>50.306760396640563</v>
      </c>
      <c r="K725">
        <v>91.045360166659933</v>
      </c>
      <c r="L725">
        <v>47.260456952588747</v>
      </c>
    </row>
    <row r="726" spans="1:12" x14ac:dyDescent="0.25">
      <c r="A726" t="s">
        <v>2</v>
      </c>
      <c r="B726" t="s">
        <v>750</v>
      </c>
      <c r="J726">
        <v>47.951352337709373</v>
      </c>
      <c r="K726">
        <v>83.983427238615718</v>
      </c>
      <c r="L726">
        <v>47.172490842717238</v>
      </c>
    </row>
    <row r="727" spans="1:12" x14ac:dyDescent="0.25">
      <c r="A727" t="s">
        <v>2</v>
      </c>
      <c r="B727" t="s">
        <v>751</v>
      </c>
      <c r="J727">
        <v>42.019143258461327</v>
      </c>
      <c r="K727">
        <v>67.948489387878965</v>
      </c>
      <c r="L727">
        <v>46.913867241430971</v>
      </c>
    </row>
    <row r="728" spans="1:12" x14ac:dyDescent="0.25">
      <c r="A728" t="s">
        <v>2</v>
      </c>
      <c r="B728" t="s">
        <v>752</v>
      </c>
      <c r="J728">
        <v>47.270471321588239</v>
      </c>
      <c r="K728">
        <v>82.018017006154196</v>
      </c>
      <c r="L728">
        <v>47.145669863449022</v>
      </c>
    </row>
    <row r="729" spans="1:12" x14ac:dyDescent="0.25">
      <c r="A729" t="s">
        <v>2</v>
      </c>
      <c r="B729" t="s">
        <v>753</v>
      </c>
      <c r="J729">
        <v>44.505352139792542</v>
      </c>
      <c r="K729">
        <v>74.375211431693074</v>
      </c>
      <c r="L729">
        <v>47.029528174551963</v>
      </c>
    </row>
    <row r="730" spans="1:12" x14ac:dyDescent="0.25">
      <c r="A730" t="s">
        <v>2</v>
      </c>
      <c r="B730" t="s">
        <v>754</v>
      </c>
      <c r="J730">
        <v>55.730593240428817</v>
      </c>
      <c r="K730">
        <v>108.89645683492461</v>
      </c>
      <c r="L730">
        <v>47.438740868503317</v>
      </c>
    </row>
    <row r="731" spans="1:12" x14ac:dyDescent="0.25">
      <c r="A731" t="s">
        <v>2</v>
      </c>
      <c r="B731" t="s">
        <v>755</v>
      </c>
      <c r="J731">
        <v>57.733321613720072</v>
      </c>
      <c r="K731">
        <v>116.044817589678</v>
      </c>
      <c r="L731">
        <v>47.497401839444258</v>
      </c>
    </row>
    <row r="732" spans="1:12" x14ac:dyDescent="0.25">
      <c r="A732" t="s">
        <v>2</v>
      </c>
      <c r="B732" t="s">
        <v>756</v>
      </c>
      <c r="J732">
        <v>56.716718141020337</v>
      </c>
      <c r="K732">
        <v>112.3797136551927</v>
      </c>
      <c r="L732">
        <v>47.468056171445433</v>
      </c>
    </row>
    <row r="733" spans="1:12" x14ac:dyDescent="0.25">
      <c r="A733" t="s">
        <v>2</v>
      </c>
      <c r="B733" t="s">
        <v>757</v>
      </c>
      <c r="K733">
        <v>0.1814556162431207</v>
      </c>
      <c r="L733">
        <v>3.7381747844451798</v>
      </c>
    </row>
    <row r="734" spans="1:12" x14ac:dyDescent="0.25">
      <c r="A734" t="s">
        <v>2</v>
      </c>
      <c r="B734" t="s">
        <v>758</v>
      </c>
      <c r="K734">
        <v>0.181470337598541</v>
      </c>
      <c r="L734">
        <v>3.7383503724134122</v>
      </c>
    </row>
    <row r="735" spans="1:12" x14ac:dyDescent="0.25">
      <c r="A735" t="s">
        <v>2</v>
      </c>
      <c r="B735" t="s">
        <v>759</v>
      </c>
      <c r="K735">
        <v>0.18146084098717721</v>
      </c>
      <c r="L735">
        <v>3.7382460701035942</v>
      </c>
    </row>
    <row r="736" spans="1:12" x14ac:dyDescent="0.25">
      <c r="A736" t="s">
        <v>2</v>
      </c>
      <c r="B736" t="s">
        <v>760</v>
      </c>
      <c r="K736">
        <v>0.18124546499602059</v>
      </c>
      <c r="L736">
        <v>3.7353065742744769</v>
      </c>
    </row>
    <row r="737" spans="1:12" x14ac:dyDescent="0.25">
      <c r="A737" t="s">
        <v>2</v>
      </c>
      <c r="B737" t="s">
        <v>761</v>
      </c>
      <c r="K737">
        <v>0.18132590682333261</v>
      </c>
      <c r="L737">
        <v>3.736404685612523</v>
      </c>
    </row>
    <row r="738" spans="1:12" x14ac:dyDescent="0.25">
      <c r="A738" t="s">
        <v>2</v>
      </c>
      <c r="B738" t="s">
        <v>762</v>
      </c>
      <c r="K738">
        <v>0.1812856784988344</v>
      </c>
      <c r="L738">
        <v>3.7358555622939522</v>
      </c>
    </row>
    <row r="739" spans="1:12" x14ac:dyDescent="0.25">
      <c r="A739" t="s">
        <v>2</v>
      </c>
      <c r="B739" t="s">
        <v>763</v>
      </c>
      <c r="K739">
        <v>0.1811667583145046</v>
      </c>
      <c r="L739">
        <v>3.734231889775713</v>
      </c>
    </row>
    <row r="740" spans="1:12" x14ac:dyDescent="0.25">
      <c r="A740" t="s">
        <v>2</v>
      </c>
      <c r="B740" t="s">
        <v>764</v>
      </c>
      <c r="K740">
        <v>0.18127339070177251</v>
      </c>
      <c r="L740">
        <v>3.7356878184528641</v>
      </c>
    </row>
    <row r="741" spans="1:12" x14ac:dyDescent="0.25">
      <c r="A741" t="s">
        <v>2</v>
      </c>
      <c r="B741" t="s">
        <v>765</v>
      </c>
      <c r="K741">
        <v>0.18122006147873509</v>
      </c>
      <c r="L741">
        <v>3.7349597351531032</v>
      </c>
    </row>
    <row r="742" spans="1:12" x14ac:dyDescent="0.25">
      <c r="A742" t="s">
        <v>2</v>
      </c>
      <c r="B742" t="s">
        <v>766</v>
      </c>
      <c r="K742">
        <v>0.18140709981575009</v>
      </c>
      <c r="L742">
        <v>3.737512779337671</v>
      </c>
    </row>
    <row r="743" spans="1:12" x14ac:dyDescent="0.25">
      <c r="A743" t="s">
        <v>2</v>
      </c>
      <c r="B743" t="s">
        <v>767</v>
      </c>
      <c r="K743">
        <v>0.18143371621052801</v>
      </c>
      <c r="L743">
        <v>3.7378759712555829</v>
      </c>
    </row>
    <row r="744" spans="1:12" x14ac:dyDescent="0.25">
      <c r="A744" t="s">
        <v>2</v>
      </c>
      <c r="B744" t="s">
        <v>768</v>
      </c>
      <c r="K744">
        <v>0.1814204072027418</v>
      </c>
      <c r="L744">
        <v>3.737694367902483</v>
      </c>
    </row>
    <row r="745" spans="1:12" x14ac:dyDescent="0.25">
      <c r="A745" t="s">
        <v>2</v>
      </c>
      <c r="B745" t="s">
        <v>769</v>
      </c>
      <c r="J745">
        <v>46.193707302115698</v>
      </c>
      <c r="K745">
        <v>73.337384878413403</v>
      </c>
      <c r="L745">
        <v>33.062905432174851</v>
      </c>
    </row>
    <row r="746" spans="1:12" x14ac:dyDescent="0.25">
      <c r="A746" t="s">
        <v>2</v>
      </c>
      <c r="B746" t="s">
        <v>770</v>
      </c>
      <c r="J746">
        <v>46.719574711771337</v>
      </c>
      <c r="K746">
        <v>75.027534311398995</v>
      </c>
      <c r="L746">
        <v>33.076700006199289</v>
      </c>
    </row>
    <row r="747" spans="1:12" x14ac:dyDescent="0.25">
      <c r="A747" t="s">
        <v>2</v>
      </c>
      <c r="B747" t="s">
        <v>771</v>
      </c>
      <c r="J747">
        <v>46.45602454881962</v>
      </c>
      <c r="K747">
        <v>73.931238952515201</v>
      </c>
      <c r="L747">
        <v>33.068504754399143</v>
      </c>
    </row>
    <row r="748" spans="1:12" x14ac:dyDescent="0.25">
      <c r="A748" t="s">
        <v>2</v>
      </c>
      <c r="B748" t="s">
        <v>772</v>
      </c>
      <c r="J748">
        <v>37.371879532423819</v>
      </c>
      <c r="K748">
        <v>54.692469398249528</v>
      </c>
      <c r="L748">
        <v>32.838783206910051</v>
      </c>
    </row>
    <row r="749" spans="1:12" x14ac:dyDescent="0.25">
      <c r="A749" t="s">
        <v>2</v>
      </c>
      <c r="B749" t="s">
        <v>773</v>
      </c>
      <c r="J749">
        <v>40.384046969314653</v>
      </c>
      <c r="K749">
        <v>60.75803008899036</v>
      </c>
      <c r="L749">
        <v>32.924320822236609</v>
      </c>
    </row>
    <row r="750" spans="1:12" x14ac:dyDescent="0.25">
      <c r="A750" t="s">
        <v>2</v>
      </c>
      <c r="B750" t="s">
        <v>774</v>
      </c>
      <c r="J750">
        <v>38.82731801872432</v>
      </c>
      <c r="K750">
        <v>57.5836501483939</v>
      </c>
      <c r="L750">
        <v>32.881505155191412</v>
      </c>
    </row>
    <row r="751" spans="1:12" x14ac:dyDescent="0.25">
      <c r="A751" t="s">
        <v>2</v>
      </c>
      <c r="B751" t="s">
        <v>775</v>
      </c>
      <c r="J751">
        <v>34.785403691077093</v>
      </c>
      <c r="K751">
        <v>49.735024374492582</v>
      </c>
      <c r="L751">
        <v>32.75539194675477</v>
      </c>
    </row>
    <row r="752" spans="1:12" x14ac:dyDescent="0.25">
      <c r="A752" t="s">
        <v>2</v>
      </c>
      <c r="B752" t="s">
        <v>776</v>
      </c>
      <c r="J752">
        <v>38.372277140844723</v>
      </c>
      <c r="K752">
        <v>56.671782563209099</v>
      </c>
      <c r="L752">
        <v>32.868442605834893</v>
      </c>
    </row>
    <row r="753" spans="1:12" x14ac:dyDescent="0.25">
      <c r="A753" t="s">
        <v>2</v>
      </c>
      <c r="B753" t="s">
        <v>777</v>
      </c>
      <c r="J753">
        <v>36.500797941577503</v>
      </c>
      <c r="K753">
        <v>52.997300521848942</v>
      </c>
      <c r="L753">
        <v>32.811835166324933</v>
      </c>
    </row>
    <row r="754" spans="1:12" x14ac:dyDescent="0.25">
      <c r="A754" t="s">
        <v>2</v>
      </c>
      <c r="B754" t="s">
        <v>778</v>
      </c>
      <c r="J754">
        <v>43.867957965708861</v>
      </c>
      <c r="K754">
        <v>68.166643713739205</v>
      </c>
      <c r="L754">
        <v>33.010973961040769</v>
      </c>
    </row>
    <row r="755" spans="1:12" x14ac:dyDescent="0.25">
      <c r="A755" t="s">
        <v>2</v>
      </c>
      <c r="B755" t="s">
        <v>779</v>
      </c>
      <c r="J755">
        <v>45.119684081320742</v>
      </c>
      <c r="K755">
        <v>70.92809872889606</v>
      </c>
      <c r="L755">
        <v>33.039449733963743</v>
      </c>
    </row>
    <row r="756" spans="1:12" x14ac:dyDescent="0.25">
      <c r="A756" t="s">
        <v>2</v>
      </c>
      <c r="B756" t="s">
        <v>780</v>
      </c>
      <c r="J756">
        <v>44.486595788958617</v>
      </c>
      <c r="K756">
        <v>69.525059910049848</v>
      </c>
      <c r="L756">
        <v>33.025206687960747</v>
      </c>
    </row>
    <row r="757" spans="1:12" x14ac:dyDescent="0.25">
      <c r="A757" t="s">
        <v>2</v>
      </c>
      <c r="B757" t="s">
        <v>781</v>
      </c>
      <c r="K757">
        <v>0.1044646861180686</v>
      </c>
      <c r="L757">
        <v>2.1560290797241168</v>
      </c>
    </row>
    <row r="758" spans="1:12" x14ac:dyDescent="0.25">
      <c r="A758" t="s">
        <v>2</v>
      </c>
      <c r="B758" t="s">
        <v>782</v>
      </c>
      <c r="K758">
        <v>7.8760738422345959E-5</v>
      </c>
      <c r="L758">
        <v>7.0785061980187789E-4</v>
      </c>
    </row>
    <row r="759" spans="1:12" x14ac:dyDescent="0.25">
      <c r="A759" t="s">
        <v>2</v>
      </c>
      <c r="B759" t="s">
        <v>783</v>
      </c>
      <c r="K759">
        <v>0.1044471226733508</v>
      </c>
      <c r="L759">
        <v>2.1562346961375418</v>
      </c>
    </row>
    <row r="760" spans="1:12" x14ac:dyDescent="0.25">
      <c r="A760" t="s">
        <v>2</v>
      </c>
      <c r="B760" t="s">
        <v>784</v>
      </c>
      <c r="K760">
        <v>4.278189502671622E-2</v>
      </c>
      <c r="L760">
        <v>0.99431844287715554</v>
      </c>
    </row>
    <row r="761" spans="1:12" x14ac:dyDescent="0.25">
      <c r="A761" t="s">
        <v>2</v>
      </c>
      <c r="B761" t="s">
        <v>785</v>
      </c>
      <c r="K761">
        <v>7.8062717214397666E-5</v>
      </c>
      <c r="L761">
        <v>9.9993117636299421E-4</v>
      </c>
    </row>
    <row r="762" spans="1:12" x14ac:dyDescent="0.25">
      <c r="A762" t="s">
        <v>2</v>
      </c>
      <c r="B762" t="s">
        <v>786</v>
      </c>
      <c r="J762">
        <v>26.4376509453637</v>
      </c>
      <c r="K762">
        <v>16.200090640321871</v>
      </c>
      <c r="L762">
        <v>25.058930908986969</v>
      </c>
    </row>
    <row r="763" spans="1:12" x14ac:dyDescent="0.25">
      <c r="A763" t="s">
        <v>2</v>
      </c>
      <c r="B763" t="s">
        <v>787</v>
      </c>
      <c r="C763">
        <v>7.2059004026014278E-4</v>
      </c>
      <c r="D763">
        <v>2.817500274957863E-3</v>
      </c>
      <c r="E763">
        <v>4.1598501052021652E-3</v>
      </c>
      <c r="F763">
        <v>5.1306719156359011E-3</v>
      </c>
      <c r="G763">
        <v>5.8981216092959506E-3</v>
      </c>
      <c r="H763">
        <v>5.9511939987177834E-3</v>
      </c>
      <c r="I763">
        <v>7.9746887900629341E-3</v>
      </c>
      <c r="J763">
        <v>4.0607842679443382E-3</v>
      </c>
      <c r="K763">
        <v>2.7324482605032671E-3</v>
      </c>
      <c r="L763">
        <v>7.3297286222918977E-4</v>
      </c>
    </row>
    <row r="764" spans="1:12" x14ac:dyDescent="0.25">
      <c r="A764" t="s">
        <v>2</v>
      </c>
      <c r="B764" t="s">
        <v>788</v>
      </c>
      <c r="J764">
        <v>26.377149763032062</v>
      </c>
      <c r="K764">
        <v>15.883913450513299</v>
      </c>
      <c r="L764">
        <v>25.086857491425189</v>
      </c>
    </row>
    <row r="765" spans="1:12" x14ac:dyDescent="0.25">
      <c r="A765" t="s">
        <v>2</v>
      </c>
      <c r="B765" t="s">
        <v>789</v>
      </c>
      <c r="J765">
        <v>8.79232978352751</v>
      </c>
      <c r="K765">
        <v>9.2891436503608666</v>
      </c>
      <c r="L765">
        <v>12.21725462194212</v>
      </c>
    </row>
    <row r="766" spans="1:12" x14ac:dyDescent="0.25">
      <c r="A766" t="s">
        <v>2</v>
      </c>
      <c r="B766" t="s">
        <v>790</v>
      </c>
      <c r="C766">
        <v>7.4897770182571666</v>
      </c>
      <c r="D766">
        <v>7.5904887036443993</v>
      </c>
      <c r="E766">
        <v>20.011552860487619</v>
      </c>
      <c r="F766">
        <v>20.234233883247409</v>
      </c>
      <c r="G766">
        <v>20.460043751112039</v>
      </c>
      <c r="H766">
        <v>20.672694060369519</v>
      </c>
      <c r="I766">
        <v>22.066144892628319</v>
      </c>
      <c r="J766">
        <v>8.863871760093021</v>
      </c>
      <c r="K766">
        <v>2.6180394117344261</v>
      </c>
      <c r="L766">
        <v>1.0629074372112679E-3</v>
      </c>
    </row>
    <row r="767" spans="1:12" x14ac:dyDescent="0.25">
      <c r="A767" t="s">
        <v>2</v>
      </c>
      <c r="B767" t="s">
        <v>791</v>
      </c>
      <c r="K767">
        <v>0.21529084800895429</v>
      </c>
      <c r="L767">
        <v>5.4011853642694847</v>
      </c>
    </row>
    <row r="768" spans="1:12" x14ac:dyDescent="0.25">
      <c r="A768" t="s">
        <v>2</v>
      </c>
      <c r="B768" t="s">
        <v>792</v>
      </c>
      <c r="K768">
        <v>7.9717571905280887E-5</v>
      </c>
      <c r="L768">
        <v>7.2093807613630935E-4</v>
      </c>
    </row>
    <row r="769" spans="1:12" x14ac:dyDescent="0.25">
      <c r="A769" t="s">
        <v>2</v>
      </c>
      <c r="B769" t="s">
        <v>793</v>
      </c>
      <c r="K769">
        <v>0.21521521511921551</v>
      </c>
      <c r="L769">
        <v>5.4024713615197566</v>
      </c>
    </row>
    <row r="770" spans="1:12" x14ac:dyDescent="0.25">
      <c r="A770" t="s">
        <v>2</v>
      </c>
      <c r="B770" t="s">
        <v>794</v>
      </c>
      <c r="K770">
        <v>5.9656575034373487E-2</v>
      </c>
      <c r="L770">
        <v>1.680859285331425</v>
      </c>
    </row>
    <row r="771" spans="1:12" x14ac:dyDescent="0.25">
      <c r="A771" t="s">
        <v>2</v>
      </c>
      <c r="B771" t="s">
        <v>795</v>
      </c>
      <c r="K771">
        <v>7.885106803070403E-5</v>
      </c>
      <c r="L771">
        <v>1.0194405076005091E-3</v>
      </c>
    </row>
    <row r="772" spans="1:12" x14ac:dyDescent="0.25">
      <c r="A772" t="s">
        <v>2</v>
      </c>
      <c r="B772" t="s">
        <v>796</v>
      </c>
      <c r="J772">
        <v>23.210948395730359</v>
      </c>
      <c r="K772">
        <v>14.42125112797823</v>
      </c>
      <c r="L772">
        <v>20.060389486042379</v>
      </c>
    </row>
    <row r="773" spans="1:12" x14ac:dyDescent="0.25">
      <c r="A773" t="s">
        <v>2</v>
      </c>
      <c r="B773" t="s">
        <v>797</v>
      </c>
      <c r="C773">
        <v>6.9434767855036975E-4</v>
      </c>
      <c r="D773">
        <v>2.752279672062684E-3</v>
      </c>
      <c r="E773">
        <v>4.1003887496308166E-3</v>
      </c>
      <c r="F773">
        <v>5.0955007342772304E-3</v>
      </c>
      <c r="G773">
        <v>5.8628746604776289E-3</v>
      </c>
      <c r="H773">
        <v>5.9447104385379193E-3</v>
      </c>
      <c r="I773">
        <v>7.9194559742417694E-3</v>
      </c>
      <c r="J773">
        <v>4.0344001378280212E-3</v>
      </c>
      <c r="K773">
        <v>2.715755552220435E-3</v>
      </c>
      <c r="L773">
        <v>7.3177933657081614E-4</v>
      </c>
    </row>
    <row r="774" spans="1:12" x14ac:dyDescent="0.25">
      <c r="A774" t="s">
        <v>2</v>
      </c>
      <c r="B774" t="s">
        <v>798</v>
      </c>
      <c r="J774">
        <v>23.162120385524219</v>
      </c>
      <c r="K774">
        <v>14.160923603428021</v>
      </c>
      <c r="L774">
        <v>20.078203188149189</v>
      </c>
    </row>
    <row r="775" spans="1:12" x14ac:dyDescent="0.25">
      <c r="A775" t="s">
        <v>2</v>
      </c>
      <c r="B775" t="s">
        <v>799</v>
      </c>
      <c r="J775">
        <v>5.1493983990557712</v>
      </c>
      <c r="K775">
        <v>5.5238645429395392</v>
      </c>
      <c r="L775">
        <v>6.5368994947725767</v>
      </c>
    </row>
    <row r="776" spans="1:12" x14ac:dyDescent="0.25">
      <c r="A776" t="s">
        <v>2</v>
      </c>
      <c r="B776" t="s">
        <v>800</v>
      </c>
      <c r="C776">
        <v>0.77920563854257552</v>
      </c>
      <c r="D776">
        <v>0.88958212619194632</v>
      </c>
      <c r="E776">
        <v>10.02904602667385</v>
      </c>
      <c r="F776">
        <v>10.368728284195321</v>
      </c>
      <c r="G776">
        <v>10.71964205534783</v>
      </c>
      <c r="H776">
        <v>11.081626271102021</v>
      </c>
      <c r="I776">
        <v>11.531012365358411</v>
      </c>
      <c r="J776">
        <v>3.930979249030909</v>
      </c>
      <c r="K776">
        <v>1.289313478093389</v>
      </c>
      <c r="L776">
        <v>1.0542276846120849E-3</v>
      </c>
    </row>
    <row r="777" spans="1:12" x14ac:dyDescent="0.25">
      <c r="A777" t="s">
        <v>2</v>
      </c>
      <c r="B777" t="s">
        <v>801</v>
      </c>
      <c r="K777">
        <v>0.1526252582012077</v>
      </c>
      <c r="L777">
        <v>3.0120891681505948</v>
      </c>
    </row>
    <row r="778" spans="1:12" x14ac:dyDescent="0.25">
      <c r="A778" t="s">
        <v>2</v>
      </c>
      <c r="B778" t="s">
        <v>802</v>
      </c>
      <c r="K778">
        <v>7.9299942908048963E-5</v>
      </c>
      <c r="L778">
        <v>7.1326554006790558E-4</v>
      </c>
    </row>
    <row r="779" spans="1:12" x14ac:dyDescent="0.25">
      <c r="A779" t="s">
        <v>2</v>
      </c>
      <c r="B779" t="s">
        <v>803</v>
      </c>
      <c r="K779">
        <v>0.1525873500446657</v>
      </c>
      <c r="L779">
        <v>3.0124890295427429</v>
      </c>
    </row>
    <row r="780" spans="1:12" x14ac:dyDescent="0.25">
      <c r="A780" t="s">
        <v>2</v>
      </c>
      <c r="B780" t="s">
        <v>804</v>
      </c>
      <c r="K780">
        <v>3.9333220202651099E-2</v>
      </c>
      <c r="L780">
        <v>0.87546398776224577</v>
      </c>
    </row>
    <row r="781" spans="1:12" x14ac:dyDescent="0.25">
      <c r="A781" t="s">
        <v>2</v>
      </c>
      <c r="B781" t="s">
        <v>805</v>
      </c>
      <c r="K781">
        <v>7.7846803661058735E-5</v>
      </c>
      <c r="L781">
        <v>9.9487110278279902E-4</v>
      </c>
    </row>
    <row r="782" spans="1:12" x14ac:dyDescent="0.25">
      <c r="A782" t="s">
        <v>2</v>
      </c>
      <c r="B782" t="s">
        <v>806</v>
      </c>
      <c r="J782">
        <v>46.423465893420193</v>
      </c>
      <c r="K782">
        <v>22.149833404225909</v>
      </c>
      <c r="L782">
        <v>48.830041050868523</v>
      </c>
    </row>
    <row r="783" spans="1:12" x14ac:dyDescent="0.25">
      <c r="A783" t="s">
        <v>2</v>
      </c>
      <c r="B783" t="s">
        <v>807</v>
      </c>
      <c r="C783">
        <v>7.2605878487057881E-4</v>
      </c>
      <c r="D783">
        <v>2.8422191591716888E-3</v>
      </c>
      <c r="E783">
        <v>4.1964173177014034E-3</v>
      </c>
      <c r="F783">
        <v>5.1549706177814458E-3</v>
      </c>
      <c r="G783">
        <v>5.9384227876688967E-3</v>
      </c>
      <c r="H783">
        <v>5.9744549342188452E-3</v>
      </c>
      <c r="I783">
        <v>8.0228929453246972E-3</v>
      </c>
      <c r="J783">
        <v>4.0859878119968839E-3</v>
      </c>
      <c r="K783">
        <v>2.7492894178713289E-3</v>
      </c>
      <c r="L783">
        <v>7.3551165606108924E-4</v>
      </c>
    </row>
    <row r="784" spans="1:12" x14ac:dyDescent="0.25">
      <c r="A784" t="s">
        <v>2</v>
      </c>
      <c r="B784" t="s">
        <v>808</v>
      </c>
      <c r="J784">
        <v>46.252862470358018</v>
      </c>
      <c r="K784">
        <v>21.63854562952643</v>
      </c>
      <c r="L784">
        <v>48.937562159537933</v>
      </c>
    </row>
    <row r="785" spans="1:12" x14ac:dyDescent="0.25">
      <c r="A785" t="s">
        <v>2</v>
      </c>
      <c r="B785" t="s">
        <v>809</v>
      </c>
      <c r="J785">
        <v>10.35429264002795</v>
      </c>
      <c r="K785">
        <v>10.656981247578461</v>
      </c>
      <c r="L785">
        <v>14.66010822140243</v>
      </c>
    </row>
    <row r="786" spans="1:12" x14ac:dyDescent="0.25">
      <c r="A786" t="s">
        <v>2</v>
      </c>
      <c r="B786" t="s">
        <v>810</v>
      </c>
      <c r="C786">
        <v>10.644017355506501</v>
      </c>
      <c r="D786">
        <v>10.802704010554081</v>
      </c>
      <c r="E786">
        <v>23.160704599173581</v>
      </c>
      <c r="F786">
        <v>23.311287034371631</v>
      </c>
      <c r="G786">
        <v>23.46312965654332</v>
      </c>
      <c r="H786">
        <v>23.59782961400715</v>
      </c>
      <c r="I786">
        <v>26.080051487858299</v>
      </c>
      <c r="J786">
        <v>10.360460334056301</v>
      </c>
      <c r="K786">
        <v>2.980492227044639</v>
      </c>
      <c r="L786">
        <v>1.0644547377318991E-3</v>
      </c>
    </row>
    <row r="787" spans="1:12" x14ac:dyDescent="0.25">
      <c r="A787" t="s">
        <v>2</v>
      </c>
      <c r="B787" t="s">
        <v>811</v>
      </c>
      <c r="K787">
        <v>0.179935888151079</v>
      </c>
      <c r="L787">
        <v>3.7457604585825921</v>
      </c>
    </row>
    <row r="788" spans="1:12" x14ac:dyDescent="0.25">
      <c r="A788" t="s">
        <v>2</v>
      </c>
      <c r="B788" t="s">
        <v>812</v>
      </c>
      <c r="K788">
        <v>7.9512796121356143E-5</v>
      </c>
      <c r="L788">
        <v>7.1642728181551391E-4</v>
      </c>
    </row>
    <row r="789" spans="1:12" x14ac:dyDescent="0.25">
      <c r="A789" t="s">
        <v>2</v>
      </c>
      <c r="B789" t="s">
        <v>813</v>
      </c>
      <c r="K789">
        <v>0.17988317480326579</v>
      </c>
      <c r="L789">
        <v>3.7463792871100501</v>
      </c>
    </row>
    <row r="790" spans="1:12" x14ac:dyDescent="0.25">
      <c r="A790" t="s">
        <v>2</v>
      </c>
      <c r="B790" t="s">
        <v>814</v>
      </c>
      <c r="K790">
        <v>4.8047019391785503E-2</v>
      </c>
      <c r="L790">
        <v>1.124943602027102</v>
      </c>
    </row>
    <row r="791" spans="1:12" x14ac:dyDescent="0.25">
      <c r="A791" t="s">
        <v>2</v>
      </c>
      <c r="B791" t="s">
        <v>815</v>
      </c>
      <c r="K791">
        <v>7.8349852555952923E-5</v>
      </c>
      <c r="L791">
        <v>1.00475384948847E-3</v>
      </c>
    </row>
    <row r="792" spans="1:12" x14ac:dyDescent="0.25">
      <c r="A792" t="s">
        <v>2</v>
      </c>
      <c r="B792" t="s">
        <v>816</v>
      </c>
      <c r="J792">
        <v>37.812485412484861</v>
      </c>
      <c r="K792">
        <v>19.124850513613811</v>
      </c>
      <c r="L792">
        <v>33.671079514719708</v>
      </c>
    </row>
    <row r="793" spans="1:12" x14ac:dyDescent="0.25">
      <c r="A793" t="s">
        <v>2</v>
      </c>
      <c r="B793" t="s">
        <v>817</v>
      </c>
      <c r="C793">
        <v>7.0207060004154331E-4</v>
      </c>
      <c r="D793">
        <v>2.7996922905751918E-3</v>
      </c>
      <c r="E793">
        <v>4.1503826171879633E-3</v>
      </c>
      <c r="F793">
        <v>5.1365929884682826E-3</v>
      </c>
      <c r="G793">
        <v>5.9092150165886053E-3</v>
      </c>
      <c r="H793">
        <v>5.9739594014796109E-3</v>
      </c>
      <c r="I793">
        <v>7.9791927085903873E-3</v>
      </c>
      <c r="J793">
        <v>4.0647806896136826E-3</v>
      </c>
      <c r="K793">
        <v>2.7355524633035908E-3</v>
      </c>
      <c r="L793">
        <v>7.3430418948519053E-4</v>
      </c>
    </row>
    <row r="794" spans="1:12" x14ac:dyDescent="0.25">
      <c r="A794" t="s">
        <v>2</v>
      </c>
      <c r="B794" t="s">
        <v>818</v>
      </c>
      <c r="J794">
        <v>37.693532059324099</v>
      </c>
      <c r="K794">
        <v>18.712210397981849</v>
      </c>
      <c r="L794">
        <v>33.721686844506252</v>
      </c>
    </row>
    <row r="795" spans="1:12" x14ac:dyDescent="0.25">
      <c r="A795" t="s">
        <v>2</v>
      </c>
      <c r="B795" t="s">
        <v>819</v>
      </c>
      <c r="J795">
        <v>8.1248008154097651</v>
      </c>
      <c r="K795">
        <v>8.3379985338272675</v>
      </c>
      <c r="L795">
        <v>10.5024297914229</v>
      </c>
    </row>
    <row r="796" spans="1:12" x14ac:dyDescent="0.25">
      <c r="A796" t="s">
        <v>2</v>
      </c>
      <c r="B796" t="s">
        <v>820</v>
      </c>
      <c r="C796">
        <v>2.8411576610972129</v>
      </c>
      <c r="D796">
        <v>2.93436425490746</v>
      </c>
      <c r="E796">
        <v>16.435172490418239</v>
      </c>
      <c r="F796">
        <v>16.68670321454664</v>
      </c>
      <c r="G796">
        <v>16.942237253123039</v>
      </c>
      <c r="H796">
        <v>17.196460476300249</v>
      </c>
      <c r="I796">
        <v>17.969263340873201</v>
      </c>
      <c r="J796">
        <v>6.7338648251508806</v>
      </c>
      <c r="K796">
        <v>2.0616896656192032</v>
      </c>
      <c r="L796">
        <v>1.0612711775820399E-3</v>
      </c>
    </row>
    <row r="797" spans="1:12" x14ac:dyDescent="0.25">
      <c r="A797" t="s">
        <v>2</v>
      </c>
      <c r="B797" t="s">
        <v>821</v>
      </c>
      <c r="K797">
        <v>0.1038765647374038</v>
      </c>
      <c r="L797">
        <v>2.1470857005384381</v>
      </c>
    </row>
    <row r="798" spans="1:12" x14ac:dyDescent="0.25">
      <c r="A798" t="s">
        <v>2</v>
      </c>
      <c r="B798" t="s">
        <v>822</v>
      </c>
      <c r="K798">
        <v>0.103874626778501</v>
      </c>
      <c r="L798">
        <v>2.1470635091504371</v>
      </c>
    </row>
    <row r="799" spans="1:12" x14ac:dyDescent="0.25">
      <c r="A799" t="s">
        <v>2</v>
      </c>
      <c r="B799" t="s">
        <v>823</v>
      </c>
      <c r="K799">
        <v>0.10386949850470741</v>
      </c>
      <c r="L799">
        <v>2.1470047842813691</v>
      </c>
    </row>
    <row r="800" spans="1:12" x14ac:dyDescent="0.25">
      <c r="A800" t="s">
        <v>2</v>
      </c>
      <c r="B800" t="s">
        <v>824</v>
      </c>
      <c r="J800">
        <v>18.661864330264791</v>
      </c>
      <c r="K800">
        <v>9.6339605183195811</v>
      </c>
      <c r="L800">
        <v>23.89794169443315</v>
      </c>
    </row>
    <row r="801" spans="1:12" x14ac:dyDescent="0.25">
      <c r="A801" t="s">
        <v>2</v>
      </c>
      <c r="B801" t="s">
        <v>825</v>
      </c>
      <c r="J801">
        <v>18.630532832440601</v>
      </c>
      <c r="K801">
        <v>9.6208550331173122</v>
      </c>
      <c r="L801">
        <v>23.89515540934762</v>
      </c>
    </row>
    <row r="802" spans="1:12" x14ac:dyDescent="0.25">
      <c r="A802" t="s">
        <v>2</v>
      </c>
      <c r="B802" t="s">
        <v>826</v>
      </c>
      <c r="J802">
        <v>18.548094505969239</v>
      </c>
      <c r="K802">
        <v>9.5863971306228635</v>
      </c>
      <c r="L802">
        <v>23.88778453369083</v>
      </c>
    </row>
    <row r="803" spans="1:12" x14ac:dyDescent="0.25">
      <c r="A803" t="s">
        <v>2</v>
      </c>
      <c r="B803" t="s">
        <v>827</v>
      </c>
      <c r="K803">
        <v>0.21277431113269471</v>
      </c>
      <c r="L803">
        <v>5.3453812578595494</v>
      </c>
    </row>
    <row r="804" spans="1:12" x14ac:dyDescent="0.25">
      <c r="A804" t="s">
        <v>2</v>
      </c>
      <c r="B804" t="s">
        <v>828</v>
      </c>
      <c r="K804">
        <v>0.21276605384653499</v>
      </c>
      <c r="L804">
        <v>5.3452430328991172</v>
      </c>
    </row>
    <row r="805" spans="1:12" x14ac:dyDescent="0.25">
      <c r="A805" t="s">
        <v>2</v>
      </c>
      <c r="B805" t="s">
        <v>829</v>
      </c>
      <c r="K805">
        <v>0.21274420457455481</v>
      </c>
      <c r="L805">
        <v>5.3448772668928406</v>
      </c>
    </row>
    <row r="806" spans="1:12" x14ac:dyDescent="0.25">
      <c r="A806" t="s">
        <v>2</v>
      </c>
      <c r="B806" t="s">
        <v>830</v>
      </c>
      <c r="J806">
        <v>16.968332857017341</v>
      </c>
      <c r="K806">
        <v>8.9202967329806064</v>
      </c>
      <c r="L806">
        <v>19.309987755048631</v>
      </c>
    </row>
    <row r="807" spans="1:12" x14ac:dyDescent="0.25">
      <c r="A807" t="s">
        <v>2</v>
      </c>
      <c r="B807" t="s">
        <v>831</v>
      </c>
      <c r="J807">
        <v>16.942436331781671</v>
      </c>
      <c r="K807">
        <v>8.9090148751183449</v>
      </c>
      <c r="L807">
        <v>19.308169049011219</v>
      </c>
    </row>
    <row r="808" spans="1:12" x14ac:dyDescent="0.25">
      <c r="A808" t="s">
        <v>2</v>
      </c>
      <c r="B808" t="s">
        <v>832</v>
      </c>
      <c r="J808">
        <v>16.874259441354791</v>
      </c>
      <c r="K808">
        <v>8.8793314815449556</v>
      </c>
      <c r="L808">
        <v>19.303357478546349</v>
      </c>
    </row>
    <row r="809" spans="1:12" x14ac:dyDescent="0.25">
      <c r="A809" t="s">
        <v>2</v>
      </c>
      <c r="B809" t="s">
        <v>833</v>
      </c>
      <c r="K809">
        <v>0.15136139870825779</v>
      </c>
      <c r="L809">
        <v>2.994660317961555</v>
      </c>
    </row>
    <row r="810" spans="1:12" x14ac:dyDescent="0.25">
      <c r="A810" t="s">
        <v>2</v>
      </c>
      <c r="B810" t="s">
        <v>834</v>
      </c>
      <c r="K810">
        <v>0.15135725034747691</v>
      </c>
      <c r="L810">
        <v>2.9946170490817159</v>
      </c>
    </row>
    <row r="811" spans="1:12" x14ac:dyDescent="0.25">
      <c r="A811" t="s">
        <v>2</v>
      </c>
      <c r="B811" t="s">
        <v>835</v>
      </c>
      <c r="K811">
        <v>0.15134627314548971</v>
      </c>
      <c r="L811">
        <v>2.9945025484597312</v>
      </c>
    </row>
    <row r="812" spans="1:12" x14ac:dyDescent="0.25">
      <c r="A812" t="s">
        <v>2</v>
      </c>
      <c r="B812" t="s">
        <v>836</v>
      </c>
      <c r="J812">
        <v>26.740010622116891</v>
      </c>
      <c r="K812">
        <v>11.895144266346611</v>
      </c>
      <c r="L812">
        <v>44.596534666107132</v>
      </c>
    </row>
    <row r="813" spans="1:12" x14ac:dyDescent="0.25">
      <c r="A813" t="s">
        <v>2</v>
      </c>
      <c r="B813" t="s">
        <v>837</v>
      </c>
      <c r="J813">
        <v>26.673892841865172</v>
      </c>
      <c r="K813">
        <v>11.876752293723079</v>
      </c>
      <c r="L813">
        <v>44.586804784525498</v>
      </c>
    </row>
    <row r="814" spans="1:12" x14ac:dyDescent="0.25">
      <c r="A814" t="s">
        <v>2</v>
      </c>
      <c r="B814" t="s">
        <v>838</v>
      </c>
      <c r="J814">
        <v>26.50045862449711</v>
      </c>
      <c r="K814">
        <v>11.8284997944696</v>
      </c>
      <c r="L814">
        <v>44.561073491369058</v>
      </c>
    </row>
    <row r="815" spans="1:12" x14ac:dyDescent="0.25">
      <c r="A815" t="s">
        <v>2</v>
      </c>
      <c r="B815" t="s">
        <v>839</v>
      </c>
      <c r="K815">
        <v>0.17817914058484269</v>
      </c>
      <c r="L815">
        <v>3.718841539526951</v>
      </c>
    </row>
    <row r="816" spans="1:12" x14ac:dyDescent="0.25">
      <c r="A816" t="s">
        <v>2</v>
      </c>
      <c r="B816" t="s">
        <v>840</v>
      </c>
      <c r="K816">
        <v>0.17817337129838801</v>
      </c>
      <c r="L816">
        <v>3.7187747553950019</v>
      </c>
    </row>
    <row r="817" spans="1:12" x14ac:dyDescent="0.25">
      <c r="A817" t="s">
        <v>2</v>
      </c>
      <c r="B817" t="s">
        <v>841</v>
      </c>
      <c r="K817">
        <v>0.17815810511635979</v>
      </c>
      <c r="L817">
        <v>3.7185980292771359</v>
      </c>
    </row>
    <row r="818" spans="1:12" x14ac:dyDescent="0.25">
      <c r="A818" t="s">
        <v>2</v>
      </c>
      <c r="B818" t="s">
        <v>842</v>
      </c>
      <c r="J818">
        <v>23.620990485849369</v>
      </c>
      <c r="K818">
        <v>10.75888784460723</v>
      </c>
      <c r="L818">
        <v>31.605847633648839</v>
      </c>
    </row>
    <row r="819" spans="1:12" x14ac:dyDescent="0.25">
      <c r="A819" t="s">
        <v>2</v>
      </c>
      <c r="B819" t="s">
        <v>843</v>
      </c>
      <c r="J819">
        <v>23.56960175392496</v>
      </c>
      <c r="K819">
        <v>10.743038106502519</v>
      </c>
      <c r="L819">
        <v>31.60096478871159</v>
      </c>
    </row>
    <row r="820" spans="1:12" x14ac:dyDescent="0.25">
      <c r="A820" t="s">
        <v>2</v>
      </c>
      <c r="B820" t="s">
        <v>844</v>
      </c>
      <c r="J820">
        <v>23.434642174809419</v>
      </c>
      <c r="K820">
        <v>10.701410840679049</v>
      </c>
      <c r="L820">
        <v>31.588049185342161</v>
      </c>
    </row>
    <row r="821" spans="1:12" x14ac:dyDescent="0.25">
      <c r="A821" t="s">
        <v>2</v>
      </c>
      <c r="B821" t="s">
        <v>845</v>
      </c>
      <c r="K821">
        <v>7.8760833083153458E-5</v>
      </c>
      <c r="L821">
        <v>7.0790800622035066E-4</v>
      </c>
    </row>
    <row r="822" spans="1:12" x14ac:dyDescent="0.25">
      <c r="A822" t="s">
        <v>2</v>
      </c>
      <c r="B822" t="s">
        <v>846</v>
      </c>
      <c r="K822">
        <v>0.10447006868893149</v>
      </c>
      <c r="L822">
        <v>2.1658744253050579</v>
      </c>
    </row>
    <row r="823" spans="1:12" x14ac:dyDescent="0.25">
      <c r="A823" t="s">
        <v>2</v>
      </c>
      <c r="B823" t="s">
        <v>847</v>
      </c>
      <c r="K823">
        <v>4.2784487691407212E-2</v>
      </c>
      <c r="L823">
        <v>0.99624714299747608</v>
      </c>
    </row>
    <row r="824" spans="1:12" x14ac:dyDescent="0.25">
      <c r="A824" t="s">
        <v>2</v>
      </c>
      <c r="B824" t="s">
        <v>848</v>
      </c>
      <c r="K824">
        <v>7.8062790165561412E-5</v>
      </c>
      <c r="L824">
        <v>9.9999529906468604E-4</v>
      </c>
    </row>
    <row r="825" spans="1:12" x14ac:dyDescent="0.25">
      <c r="A825" t="s">
        <v>2</v>
      </c>
      <c r="B825" t="s">
        <v>849</v>
      </c>
      <c r="C825">
        <v>7.2059831863159965E-4</v>
      </c>
      <c r="D825">
        <v>2.8175411035397929E-3</v>
      </c>
      <c r="E825">
        <v>4.1599221539885059E-3</v>
      </c>
      <c r="F825">
        <v>5.1307541657770834E-3</v>
      </c>
      <c r="G825">
        <v>5.8982138700559199E-3</v>
      </c>
      <c r="H825">
        <v>5.9512909343729294E-3</v>
      </c>
      <c r="I825">
        <v>7.9748002848163187E-3</v>
      </c>
      <c r="J825">
        <v>4.0610706572143697E-3</v>
      </c>
      <c r="K825">
        <v>2.7326014725476541E-3</v>
      </c>
      <c r="L825">
        <v>7.3314393169295554E-4</v>
      </c>
    </row>
    <row r="826" spans="1:12" x14ac:dyDescent="0.25">
      <c r="A826" t="s">
        <v>2</v>
      </c>
      <c r="B826" t="s">
        <v>850</v>
      </c>
      <c r="J826">
        <v>27.79069264561328</v>
      </c>
      <c r="K826">
        <v>16.326016002541021</v>
      </c>
      <c r="L826">
        <v>26.45305304334137</v>
      </c>
    </row>
    <row r="827" spans="1:12" x14ac:dyDescent="0.25">
      <c r="A827" t="s">
        <v>2</v>
      </c>
      <c r="B827" t="s">
        <v>851</v>
      </c>
      <c r="J827">
        <v>8.927702657191551</v>
      </c>
      <c r="K827">
        <v>9.4183218075951984</v>
      </c>
      <c r="L827">
        <v>12.517051018153371</v>
      </c>
    </row>
    <row r="828" spans="1:12" x14ac:dyDescent="0.25">
      <c r="A828" t="s">
        <v>2</v>
      </c>
      <c r="B828" t="s">
        <v>852</v>
      </c>
      <c r="C828">
        <v>7.4931212527055031</v>
      </c>
      <c r="D828">
        <v>7.593957385518439</v>
      </c>
      <c r="E828">
        <v>20.024639540899472</v>
      </c>
      <c r="F828">
        <v>20.247364499059501</v>
      </c>
      <c r="G828">
        <v>20.47322472845244</v>
      </c>
      <c r="H828">
        <v>20.685921056371608</v>
      </c>
      <c r="I828">
        <v>22.079986061190979</v>
      </c>
      <c r="J828">
        <v>8.9170500162142279</v>
      </c>
      <c r="K828">
        <v>2.6256992844215028</v>
      </c>
      <c r="L828">
        <v>1.0631424949871389E-3</v>
      </c>
    </row>
    <row r="829" spans="1:12" x14ac:dyDescent="0.25">
      <c r="A829" t="s">
        <v>2</v>
      </c>
      <c r="B829" t="s">
        <v>853</v>
      </c>
      <c r="K829">
        <v>7.9717704706551396E-5</v>
      </c>
      <c r="L829">
        <v>7.2102608453171132E-4</v>
      </c>
    </row>
    <row r="830" spans="1:12" x14ac:dyDescent="0.25">
      <c r="A830" t="s">
        <v>2</v>
      </c>
      <c r="B830" t="s">
        <v>854</v>
      </c>
      <c r="K830">
        <v>0.21531347564573841</v>
      </c>
      <c r="L830">
        <v>5.463445916797129</v>
      </c>
    </row>
    <row r="831" spans="1:12" x14ac:dyDescent="0.25">
      <c r="A831" t="s">
        <v>2</v>
      </c>
      <c r="B831" t="s">
        <v>855</v>
      </c>
      <c r="K831">
        <v>5.9661638307714059E-2</v>
      </c>
      <c r="L831">
        <v>1.6863837995157529</v>
      </c>
    </row>
    <row r="832" spans="1:12" x14ac:dyDescent="0.25">
      <c r="A832" t="s">
        <v>2</v>
      </c>
      <c r="B832" t="s">
        <v>856</v>
      </c>
      <c r="K832">
        <v>7.8851157202742951E-5</v>
      </c>
      <c r="L832">
        <v>1.0195348600920619E-3</v>
      </c>
    </row>
    <row r="833" spans="1:12" x14ac:dyDescent="0.25">
      <c r="A833" t="s">
        <v>2</v>
      </c>
      <c r="B833" t="s">
        <v>857</v>
      </c>
      <c r="C833">
        <v>6.9435366785568827E-4</v>
      </c>
      <c r="D833">
        <v>2.7523056025564631E-3</v>
      </c>
      <c r="E833">
        <v>4.1004466207951078E-3</v>
      </c>
      <c r="F833">
        <v>5.0955712807297894E-3</v>
      </c>
      <c r="G833">
        <v>5.8629560848190727E-3</v>
      </c>
      <c r="H833">
        <v>5.9447980756737948E-3</v>
      </c>
      <c r="I833">
        <v>7.9195523355581297E-3</v>
      </c>
      <c r="J833">
        <v>4.0346404870060708E-3</v>
      </c>
      <c r="K833">
        <v>2.7158855452402721E-3</v>
      </c>
      <c r="L833">
        <v>7.3193551577870573E-4</v>
      </c>
    </row>
    <row r="834" spans="1:12" x14ac:dyDescent="0.25">
      <c r="A834" t="s">
        <v>2</v>
      </c>
      <c r="B834" t="s">
        <v>858</v>
      </c>
      <c r="J834">
        <v>24.255349819801939</v>
      </c>
      <c r="K834">
        <v>14.51812502512762</v>
      </c>
      <c r="L834">
        <v>20.94522501145029</v>
      </c>
    </row>
    <row r="835" spans="1:12" x14ac:dyDescent="0.25">
      <c r="A835" t="s">
        <v>2</v>
      </c>
      <c r="B835" t="s">
        <v>859</v>
      </c>
      <c r="J835">
        <v>5.1952098838450853</v>
      </c>
      <c r="K835">
        <v>5.5691499039870056</v>
      </c>
      <c r="L835">
        <v>6.6216542871534578</v>
      </c>
    </row>
    <row r="836" spans="1:12" x14ac:dyDescent="0.25">
      <c r="A836" t="s">
        <v>2</v>
      </c>
      <c r="B836" t="s">
        <v>860</v>
      </c>
      <c r="C836">
        <v>0.77927478273517992</v>
      </c>
      <c r="D836">
        <v>0.88966834791213811</v>
      </c>
      <c r="E836">
        <v>10.033499439291219</v>
      </c>
      <c r="F836">
        <v>10.373200570557961</v>
      </c>
      <c r="G836">
        <v>10.724135554813619</v>
      </c>
      <c r="H836">
        <v>11.08614701063401</v>
      </c>
      <c r="I836">
        <v>11.535553146664199</v>
      </c>
      <c r="J836">
        <v>3.9437210759114669</v>
      </c>
      <c r="K836">
        <v>1.291728939494057</v>
      </c>
      <c r="L836">
        <v>1.0544170661197271E-3</v>
      </c>
    </row>
    <row r="837" spans="1:12" x14ac:dyDescent="0.25">
      <c r="A837" t="s">
        <v>2</v>
      </c>
      <c r="B837" t="s">
        <v>861</v>
      </c>
      <c r="K837">
        <v>7.9300056407834122E-5</v>
      </c>
      <c r="L837">
        <v>7.1333312269162392E-4</v>
      </c>
    </row>
    <row r="838" spans="1:12" x14ac:dyDescent="0.25">
      <c r="A838" t="s">
        <v>2</v>
      </c>
      <c r="B838" t="s">
        <v>862</v>
      </c>
      <c r="K838">
        <v>0.15263670086765491</v>
      </c>
      <c r="L838">
        <v>3.0313847670901191</v>
      </c>
    </row>
    <row r="839" spans="1:12" x14ac:dyDescent="0.25">
      <c r="A839" t="s">
        <v>2</v>
      </c>
      <c r="B839" t="s">
        <v>863</v>
      </c>
      <c r="K839">
        <v>3.9335409305012413E-2</v>
      </c>
      <c r="L839">
        <v>0.87695852718440059</v>
      </c>
    </row>
    <row r="840" spans="1:12" x14ac:dyDescent="0.25">
      <c r="A840" t="s">
        <v>2</v>
      </c>
      <c r="B840" t="s">
        <v>864</v>
      </c>
      <c r="K840">
        <v>7.7846872704698451E-5</v>
      </c>
      <c r="L840">
        <v>9.949281884241894E-4</v>
      </c>
    </row>
    <row r="841" spans="1:12" x14ac:dyDescent="0.25">
      <c r="A841" t="s">
        <v>2</v>
      </c>
      <c r="B841" t="s">
        <v>865</v>
      </c>
      <c r="C841">
        <v>7.260696823220813E-4</v>
      </c>
      <c r="D841">
        <v>2.8422726891439609E-3</v>
      </c>
      <c r="E841">
        <v>4.1965117842174089E-3</v>
      </c>
      <c r="F841">
        <v>5.1550753671121743E-3</v>
      </c>
      <c r="G841">
        <v>5.9385398194391854E-3</v>
      </c>
      <c r="H841">
        <v>5.9745763075874864E-3</v>
      </c>
      <c r="I841">
        <v>8.0230344462755322E-3</v>
      </c>
      <c r="J841">
        <v>4.0863505286072447E-3</v>
      </c>
      <c r="K841">
        <v>2.7494847815035289E-3</v>
      </c>
      <c r="L841">
        <v>7.3571965974355853E-4</v>
      </c>
    </row>
    <row r="842" spans="1:12" x14ac:dyDescent="0.25">
      <c r="A842" t="s">
        <v>2</v>
      </c>
      <c r="B842" t="s">
        <v>866</v>
      </c>
      <c r="J842">
        <v>50.700690327636977</v>
      </c>
      <c r="K842">
        <v>22.4455803112943</v>
      </c>
      <c r="L842">
        <v>54.402971939270508</v>
      </c>
    </row>
    <row r="843" spans="1:12" x14ac:dyDescent="0.25">
      <c r="A843" t="s">
        <v>2</v>
      </c>
      <c r="B843" t="s">
        <v>867</v>
      </c>
      <c r="J843">
        <v>10.542165679993509</v>
      </c>
      <c r="K843">
        <v>10.827486022917579</v>
      </c>
      <c r="L843">
        <v>15.09325455722084</v>
      </c>
    </row>
    <row r="844" spans="1:12" x14ac:dyDescent="0.25">
      <c r="A844" t="s">
        <v>2</v>
      </c>
      <c r="B844" t="s">
        <v>868</v>
      </c>
      <c r="C844">
        <v>10.65001010430178</v>
      </c>
      <c r="D844">
        <v>10.808930267258219</v>
      </c>
      <c r="E844">
        <v>23.177655587760771</v>
      </c>
      <c r="F844">
        <v>23.328241493019149</v>
      </c>
      <c r="G844">
        <v>23.480096367401408</v>
      </c>
      <c r="H844">
        <v>23.614801487442652</v>
      </c>
      <c r="I844">
        <v>26.098227435151081</v>
      </c>
      <c r="J844">
        <v>10.43302639036728</v>
      </c>
      <c r="K844">
        <v>2.9899666018392801</v>
      </c>
      <c r="L844">
        <v>1.064699048025557E-3</v>
      </c>
    </row>
    <row r="845" spans="1:12" x14ac:dyDescent="0.25">
      <c r="A845" t="s">
        <v>2</v>
      </c>
      <c r="B845" t="s">
        <v>869</v>
      </c>
      <c r="K845">
        <v>7.9512918785115542E-5</v>
      </c>
      <c r="L845">
        <v>7.1650215162308805E-4</v>
      </c>
    </row>
    <row r="846" spans="1:12" x14ac:dyDescent="0.25">
      <c r="A846" t="s">
        <v>2</v>
      </c>
      <c r="B846" t="s">
        <v>870</v>
      </c>
      <c r="K846">
        <v>0.17995173443522941</v>
      </c>
      <c r="L846">
        <v>3.7756082487507179</v>
      </c>
    </row>
    <row r="847" spans="1:12" x14ac:dyDescent="0.25">
      <c r="A847" t="s">
        <v>2</v>
      </c>
      <c r="B847" t="s">
        <v>871</v>
      </c>
      <c r="K847">
        <v>4.8050294480889551E-2</v>
      </c>
      <c r="L847">
        <v>1.127413475309774</v>
      </c>
    </row>
    <row r="848" spans="1:12" x14ac:dyDescent="0.25">
      <c r="A848" t="s">
        <v>2</v>
      </c>
      <c r="B848" t="s">
        <v>872</v>
      </c>
      <c r="K848">
        <v>7.8349931017287114E-5</v>
      </c>
      <c r="L848">
        <v>1.004824883784192E-3</v>
      </c>
    </row>
    <row r="849" spans="1:12" x14ac:dyDescent="0.25">
      <c r="A849" t="s">
        <v>2</v>
      </c>
      <c r="B849" t="s">
        <v>873</v>
      </c>
      <c r="C849">
        <v>7.0207893355546109E-4</v>
      </c>
      <c r="D849">
        <v>2.7997321457750922E-3</v>
      </c>
      <c r="E849">
        <v>4.1504603776074626E-3</v>
      </c>
      <c r="F849">
        <v>5.1366827114920433E-3</v>
      </c>
      <c r="G849">
        <v>5.9093166927193658E-3</v>
      </c>
      <c r="H849">
        <v>5.974066601750364E-3</v>
      </c>
      <c r="I849">
        <v>7.9793122657694244E-3</v>
      </c>
      <c r="J849">
        <v>4.0650846024486431E-3</v>
      </c>
      <c r="K849">
        <v>2.7357159577145649E-3</v>
      </c>
      <c r="L849">
        <v>7.3449432249172845E-4</v>
      </c>
    </row>
    <row r="850" spans="1:12" x14ac:dyDescent="0.25">
      <c r="A850" t="s">
        <v>2</v>
      </c>
      <c r="B850" t="s">
        <v>874</v>
      </c>
      <c r="J850">
        <v>40.625165955281886</v>
      </c>
      <c r="K850">
        <v>19.315366676494889</v>
      </c>
      <c r="L850">
        <v>36.236400165277097</v>
      </c>
    </row>
    <row r="851" spans="1:12" x14ac:dyDescent="0.25">
      <c r="A851" t="s">
        <v>2</v>
      </c>
      <c r="B851" t="s">
        <v>875</v>
      </c>
      <c r="J851">
        <v>8.240121151128891</v>
      </c>
      <c r="K851">
        <v>8.4418888827913587</v>
      </c>
      <c r="L851">
        <v>10.7233045641267</v>
      </c>
    </row>
    <row r="852" spans="1:12" x14ac:dyDescent="0.25">
      <c r="A852" t="s">
        <v>2</v>
      </c>
      <c r="B852" t="s">
        <v>876</v>
      </c>
      <c r="C852">
        <v>2.841883627618488</v>
      </c>
      <c r="D852">
        <v>2.9351456623761729</v>
      </c>
      <c r="E852">
        <v>16.44597015595814</v>
      </c>
      <c r="F852">
        <v>16.697533647967749</v>
      </c>
      <c r="G852">
        <v>16.953101948506749</v>
      </c>
      <c r="H852">
        <v>17.207359669985522</v>
      </c>
      <c r="I852">
        <v>17.980318907684559</v>
      </c>
      <c r="J852">
        <v>6.7685930960687246</v>
      </c>
      <c r="K852">
        <v>2.0676852567494191</v>
      </c>
      <c r="L852">
        <v>1.061496822639263E-3</v>
      </c>
    </row>
    <row r="853" spans="1:12" x14ac:dyDescent="0.25">
      <c r="A853" t="s">
        <v>2</v>
      </c>
      <c r="B853" t="s">
        <v>877</v>
      </c>
      <c r="K853">
        <v>0.1044620698426736</v>
      </c>
      <c r="L853">
        <v>2.1560290421720878</v>
      </c>
    </row>
    <row r="854" spans="1:12" x14ac:dyDescent="0.25">
      <c r="A854" t="s">
        <v>2</v>
      </c>
      <c r="B854" t="s">
        <v>878</v>
      </c>
      <c r="K854">
        <v>7.8760731047973633E-5</v>
      </c>
      <c r="L854">
        <v>7.0785064891001101E-4</v>
      </c>
    </row>
    <row r="855" spans="1:12" x14ac:dyDescent="0.25">
      <c r="A855" t="s">
        <v>2</v>
      </c>
      <c r="B855" t="s">
        <v>879</v>
      </c>
      <c r="K855">
        <v>0.10444441175531261</v>
      </c>
      <c r="L855">
        <v>2.156234657090434</v>
      </c>
    </row>
    <row r="856" spans="1:12" x14ac:dyDescent="0.25">
      <c r="A856" t="s">
        <v>2</v>
      </c>
      <c r="B856" t="s">
        <v>880</v>
      </c>
      <c r="K856">
        <v>4.2781527222949339E-2</v>
      </c>
      <c r="L856">
        <v>0.99431842423628958</v>
      </c>
    </row>
    <row r="857" spans="1:12" x14ac:dyDescent="0.25">
      <c r="A857" t="s">
        <v>2</v>
      </c>
      <c r="B857" t="s">
        <v>881</v>
      </c>
      <c r="K857">
        <v>7.8062704188671688E-5</v>
      </c>
      <c r="L857">
        <v>9.9993121229548015E-4</v>
      </c>
    </row>
    <row r="858" spans="1:12" x14ac:dyDescent="0.25">
      <c r="A858" t="s">
        <v>2</v>
      </c>
      <c r="B858" t="s">
        <v>882</v>
      </c>
      <c r="J858">
        <v>26.164912341010311</v>
      </c>
      <c r="K858">
        <v>16.14915851380006</v>
      </c>
      <c r="L858">
        <v>25.058931808914139</v>
      </c>
    </row>
    <row r="859" spans="1:12" x14ac:dyDescent="0.25">
      <c r="A859" t="s">
        <v>2</v>
      </c>
      <c r="B859" t="s">
        <v>883</v>
      </c>
      <c r="C859">
        <v>7.1870538069685938E-4</v>
      </c>
      <c r="D859">
        <v>2.8144940655925339E-3</v>
      </c>
      <c r="E859">
        <v>4.1559830625163777E-3</v>
      </c>
      <c r="F859">
        <v>5.1264139613614278E-3</v>
      </c>
      <c r="G859">
        <v>5.8936734420046389E-3</v>
      </c>
      <c r="H859">
        <v>5.9465692729907928E-3</v>
      </c>
      <c r="I859">
        <v>7.9702167047582054E-3</v>
      </c>
      <c r="J859">
        <v>4.0585692115273691E-3</v>
      </c>
      <c r="K859">
        <v>2.73108019280096E-3</v>
      </c>
      <c r="L859">
        <v>7.3297290818097956E-4</v>
      </c>
    </row>
    <row r="860" spans="1:12" x14ac:dyDescent="0.25">
      <c r="A860" t="s">
        <v>2</v>
      </c>
      <c r="B860" t="s">
        <v>884</v>
      </c>
      <c r="J860">
        <v>26.0959428397835</v>
      </c>
      <c r="K860">
        <v>15.83334355301084</v>
      </c>
      <c r="L860">
        <v>25.0868584283565</v>
      </c>
    </row>
    <row r="861" spans="1:12" x14ac:dyDescent="0.25">
      <c r="A861" t="s">
        <v>2</v>
      </c>
      <c r="B861" t="s">
        <v>885</v>
      </c>
      <c r="C861">
        <v>181.76402395891941</v>
      </c>
      <c r="D861">
        <v>181.7661077684638</v>
      </c>
      <c r="E861">
        <v>145.41286682414221</v>
      </c>
      <c r="F861">
        <v>145.41284826245371</v>
      </c>
      <c r="G861">
        <v>145.4128411964422</v>
      </c>
      <c r="H861">
        <v>145.4126803459705</v>
      </c>
      <c r="I861">
        <v>145.41303749374751</v>
      </c>
      <c r="J861">
        <v>20.764594190053199</v>
      </c>
      <c r="K861">
        <v>6.1746303522664308</v>
      </c>
    </row>
    <row r="862" spans="1:12" x14ac:dyDescent="0.25">
      <c r="A862" t="s">
        <v>2</v>
      </c>
      <c r="B862" t="s">
        <v>886</v>
      </c>
      <c r="J862">
        <v>8.7442868986325504</v>
      </c>
      <c r="K862">
        <v>9.2708435933807625</v>
      </c>
      <c r="L862">
        <v>12.217254657223631</v>
      </c>
    </row>
    <row r="863" spans="1:12" x14ac:dyDescent="0.25">
      <c r="A863" t="s">
        <v>2</v>
      </c>
      <c r="B863" t="s">
        <v>887</v>
      </c>
      <c r="C863">
        <v>6.4272169199904132</v>
      </c>
      <c r="D863">
        <v>6.5494998634047148</v>
      </c>
      <c r="E863">
        <v>18.341768084554669</v>
      </c>
      <c r="F863">
        <v>18.566874019641268</v>
      </c>
      <c r="G863">
        <v>18.794662139681702</v>
      </c>
      <c r="H863">
        <v>19.009162484592451</v>
      </c>
      <c r="I863">
        <v>20.406560993339919</v>
      </c>
      <c r="J863">
        <v>8.4960534438441968</v>
      </c>
      <c r="K863">
        <v>2.4853604393044622</v>
      </c>
      <c r="L863">
        <v>1.0629074679843671E-3</v>
      </c>
    </row>
    <row r="864" spans="1:12" x14ac:dyDescent="0.25">
      <c r="A864" t="s">
        <v>2</v>
      </c>
      <c r="B864" t="s">
        <v>888</v>
      </c>
      <c r="C864">
        <v>56.148244001010838</v>
      </c>
      <c r="D864">
        <v>58.331244006222917</v>
      </c>
      <c r="E864">
        <v>40.306081899214817</v>
      </c>
      <c r="F864">
        <v>40.381635226172619</v>
      </c>
      <c r="G864">
        <v>40.465189203382323</v>
      </c>
      <c r="H864">
        <v>40.53695027358053</v>
      </c>
      <c r="I864">
        <v>41.773101034618698</v>
      </c>
      <c r="J864">
        <v>5.7580406153128552</v>
      </c>
      <c r="K864">
        <v>1.402417771309781</v>
      </c>
    </row>
    <row r="865" spans="1:12" x14ac:dyDescent="0.25">
      <c r="A865" t="s">
        <v>2</v>
      </c>
      <c r="B865" t="s">
        <v>889</v>
      </c>
      <c r="K865">
        <v>0.21527962494748981</v>
      </c>
      <c r="L865">
        <v>5.4011853220115276</v>
      </c>
    </row>
    <row r="866" spans="1:12" x14ac:dyDescent="0.25">
      <c r="A866" t="s">
        <v>2</v>
      </c>
      <c r="B866" t="s">
        <v>890</v>
      </c>
      <c r="K866">
        <v>7.9717560886500693E-5</v>
      </c>
      <c r="L866">
        <v>7.2093810053814526E-4</v>
      </c>
    </row>
    <row r="867" spans="1:12" x14ac:dyDescent="0.25">
      <c r="A867" t="s">
        <v>2</v>
      </c>
      <c r="B867" t="s">
        <v>891</v>
      </c>
      <c r="K867">
        <v>0.21520359112165949</v>
      </c>
      <c r="L867">
        <v>5.4024713175642596</v>
      </c>
    </row>
    <row r="868" spans="1:12" x14ac:dyDescent="0.25">
      <c r="A868" t="s">
        <v>2</v>
      </c>
      <c r="B868" t="s">
        <v>892</v>
      </c>
      <c r="K868">
        <v>5.9655856842963817E-2</v>
      </c>
      <c r="L868">
        <v>1.6808592523359871</v>
      </c>
    </row>
    <row r="869" spans="1:12" x14ac:dyDescent="0.25">
      <c r="A869" t="s">
        <v>2</v>
      </c>
      <c r="B869" t="s">
        <v>893</v>
      </c>
      <c r="K869">
        <v>7.8851052788593979E-5</v>
      </c>
      <c r="L869">
        <v>1.0194405385212961E-3</v>
      </c>
    </row>
    <row r="870" spans="1:12" x14ac:dyDescent="0.25">
      <c r="A870" t="s">
        <v>2</v>
      </c>
      <c r="B870" t="s">
        <v>894</v>
      </c>
      <c r="J870">
        <v>22.99946113857375</v>
      </c>
      <c r="K870">
        <v>14.37999513095399</v>
      </c>
      <c r="L870">
        <v>20.060390001134721</v>
      </c>
    </row>
    <row r="871" spans="1:12" x14ac:dyDescent="0.25">
      <c r="A871" t="s">
        <v>2</v>
      </c>
      <c r="B871" t="s">
        <v>895</v>
      </c>
      <c r="C871">
        <v>6.9288892443266292E-4</v>
      </c>
      <c r="D871">
        <v>2.749903365705166E-3</v>
      </c>
      <c r="E871">
        <v>4.097327682968852E-3</v>
      </c>
      <c r="F871">
        <v>5.0920246430020202E-3</v>
      </c>
      <c r="G871">
        <v>5.8591938629721793E-3</v>
      </c>
      <c r="H871">
        <v>5.9408882980055908E-3</v>
      </c>
      <c r="I871">
        <v>7.9157489728132573E-3</v>
      </c>
      <c r="J871">
        <v>4.0325497314573364E-3</v>
      </c>
      <c r="K871">
        <v>2.7146034990500121E-3</v>
      </c>
      <c r="L871">
        <v>7.3177938343889652E-4</v>
      </c>
    </row>
    <row r="872" spans="1:12" x14ac:dyDescent="0.25">
      <c r="A872" t="s">
        <v>2</v>
      </c>
      <c r="B872" t="s">
        <v>896</v>
      </c>
      <c r="J872">
        <v>22.94398484785582</v>
      </c>
      <c r="K872">
        <v>14.11984951604569</v>
      </c>
      <c r="L872">
        <v>20.07820372405995</v>
      </c>
    </row>
    <row r="873" spans="1:12" x14ac:dyDescent="0.25">
      <c r="A873" t="s">
        <v>2</v>
      </c>
      <c r="B873" t="s">
        <v>897</v>
      </c>
      <c r="J873">
        <v>5.1324860047551217</v>
      </c>
      <c r="K873">
        <v>5.5174450835040068</v>
      </c>
      <c r="L873">
        <v>6.5368994068106758</v>
      </c>
    </row>
    <row r="874" spans="1:12" x14ac:dyDescent="0.25">
      <c r="A874" t="s">
        <v>2</v>
      </c>
      <c r="B874" t="s">
        <v>898</v>
      </c>
      <c r="C874">
        <v>0.76348653143729961</v>
      </c>
      <c r="D874">
        <v>0.87457448783438141</v>
      </c>
      <c r="E874">
        <v>9.5558397284125789</v>
      </c>
      <c r="F874">
        <v>9.8954506277988621</v>
      </c>
      <c r="G874">
        <v>10.24619485197783</v>
      </c>
      <c r="H874">
        <v>10.60793038496705</v>
      </c>
      <c r="I874">
        <v>11.057645882906041</v>
      </c>
      <c r="J874">
        <v>3.848321860703432</v>
      </c>
      <c r="K874">
        <v>1.2519014751614961</v>
      </c>
      <c r="L874">
        <v>1.0542277116591301E-3</v>
      </c>
    </row>
    <row r="875" spans="1:12" x14ac:dyDescent="0.25">
      <c r="A875" t="s">
        <v>2</v>
      </c>
      <c r="B875" t="s">
        <v>899</v>
      </c>
      <c r="K875">
        <v>0.15261962592872541</v>
      </c>
      <c r="L875">
        <v>3.012089122172434</v>
      </c>
    </row>
    <row r="876" spans="1:12" x14ac:dyDescent="0.25">
      <c r="A876" t="s">
        <v>2</v>
      </c>
      <c r="B876" t="s">
        <v>900</v>
      </c>
      <c r="K876">
        <v>7.9299933759503449E-5</v>
      </c>
      <c r="L876">
        <v>7.1326556738985248E-4</v>
      </c>
    </row>
    <row r="877" spans="1:12" x14ac:dyDescent="0.25">
      <c r="A877" t="s">
        <v>2</v>
      </c>
      <c r="B877" t="s">
        <v>901</v>
      </c>
      <c r="K877">
        <v>0.15258151513892401</v>
      </c>
      <c r="L877">
        <v>3.0124889817293909</v>
      </c>
    </row>
    <row r="878" spans="1:12" x14ac:dyDescent="0.25">
      <c r="A878" t="s">
        <v>2</v>
      </c>
      <c r="B878" t="s">
        <v>902</v>
      </c>
      <c r="K878">
        <v>3.9332909639305372E-2</v>
      </c>
      <c r="L878">
        <v>0.87546397159281286</v>
      </c>
    </row>
    <row r="879" spans="1:12" x14ac:dyDescent="0.25">
      <c r="A879" t="s">
        <v>2</v>
      </c>
      <c r="B879" t="s">
        <v>903</v>
      </c>
      <c r="K879">
        <v>7.7846791152502871E-5</v>
      </c>
      <c r="L879">
        <v>9.9487113998288383E-4</v>
      </c>
    </row>
    <row r="880" spans="1:12" x14ac:dyDescent="0.25">
      <c r="A880" t="s">
        <v>2</v>
      </c>
      <c r="B880" t="s">
        <v>904</v>
      </c>
      <c r="J880">
        <v>45.595695540984707</v>
      </c>
      <c r="K880">
        <v>22.059436689778721</v>
      </c>
      <c r="L880">
        <v>48.830045715560473</v>
      </c>
    </row>
    <row r="881" spans="1:12" x14ac:dyDescent="0.25">
      <c r="A881" t="s">
        <v>2</v>
      </c>
      <c r="B881" t="s">
        <v>905</v>
      </c>
      <c r="C881">
        <v>7.2376702970134419E-4</v>
      </c>
      <c r="D881">
        <v>2.838332550222472E-3</v>
      </c>
      <c r="E881">
        <v>4.191739995076502E-3</v>
      </c>
      <c r="F881">
        <v>5.1498398367171927E-3</v>
      </c>
      <c r="G881">
        <v>5.9330864435003646E-3</v>
      </c>
      <c r="H881">
        <v>5.968900385754412E-3</v>
      </c>
      <c r="I881">
        <v>8.0175431001642192E-3</v>
      </c>
      <c r="J881">
        <v>4.0833234352859347E-3</v>
      </c>
      <c r="K881">
        <v>2.7476452885335672E-3</v>
      </c>
      <c r="L881">
        <v>7.3551168780278554E-4</v>
      </c>
    </row>
    <row r="882" spans="1:12" x14ac:dyDescent="0.25">
      <c r="A882" t="s">
        <v>2</v>
      </c>
      <c r="B882" t="s">
        <v>906</v>
      </c>
      <c r="J882">
        <v>45.401940789427648</v>
      </c>
      <c r="K882">
        <v>21.549247766598469</v>
      </c>
      <c r="L882">
        <v>48.937567037507463</v>
      </c>
    </row>
    <row r="883" spans="1:12" x14ac:dyDescent="0.25">
      <c r="A883" t="s">
        <v>2</v>
      </c>
      <c r="B883" t="s">
        <v>907</v>
      </c>
      <c r="C883">
        <v>86.108027043548049</v>
      </c>
      <c r="D883">
        <v>86.110141925045468</v>
      </c>
      <c r="E883">
        <v>68.88807844681385</v>
      </c>
      <c r="F883">
        <v>68.888055261778959</v>
      </c>
      <c r="G883">
        <v>68.888052987932369</v>
      </c>
      <c r="H883">
        <v>68.887886797631495</v>
      </c>
      <c r="I883">
        <v>68.888249422792327</v>
      </c>
      <c r="J883">
        <v>19.390745443554099</v>
      </c>
      <c r="K883">
        <v>5.3827427011160927</v>
      </c>
    </row>
    <row r="884" spans="1:12" x14ac:dyDescent="0.25">
      <c r="A884" t="s">
        <v>2</v>
      </c>
      <c r="B884" t="s">
        <v>908</v>
      </c>
      <c r="J884">
        <v>10.28970230256547</v>
      </c>
      <c r="K884">
        <v>10.63281790755399</v>
      </c>
      <c r="L884">
        <v>14.660108371486681</v>
      </c>
    </row>
    <row r="885" spans="1:12" x14ac:dyDescent="0.25">
      <c r="A885" t="s">
        <v>2</v>
      </c>
      <c r="B885" t="s">
        <v>909</v>
      </c>
      <c r="C885">
        <v>8.6341759374007712</v>
      </c>
      <c r="D885">
        <v>8.8339246208985216</v>
      </c>
      <c r="E885">
        <v>20.792565755649061</v>
      </c>
      <c r="F885">
        <v>20.9475737987073</v>
      </c>
      <c r="G885">
        <v>21.103356856368599</v>
      </c>
      <c r="H885">
        <v>21.241935323388969</v>
      </c>
      <c r="I885">
        <v>23.71882861302722</v>
      </c>
      <c r="J885">
        <v>9.8287620436581733</v>
      </c>
      <c r="K885">
        <v>2.7951622119131101</v>
      </c>
      <c r="L885">
        <v>1.0644547706693331E-3</v>
      </c>
    </row>
    <row r="886" spans="1:12" x14ac:dyDescent="0.25">
      <c r="A886" t="s">
        <v>2</v>
      </c>
      <c r="B886" t="s">
        <v>910</v>
      </c>
      <c r="C886">
        <v>46.032064602674367</v>
      </c>
      <c r="D886">
        <v>48.711116725330513</v>
      </c>
      <c r="E886">
        <v>34.582979430141677</v>
      </c>
      <c r="F886">
        <v>34.579785107456857</v>
      </c>
      <c r="G886">
        <v>34.588463987939278</v>
      </c>
      <c r="H886">
        <v>34.581903637178549</v>
      </c>
      <c r="I886">
        <v>36.597197931487173</v>
      </c>
      <c r="J886">
        <v>5.9058476530479576</v>
      </c>
      <c r="K886">
        <v>1.2920112483215049</v>
      </c>
    </row>
    <row r="887" spans="1:12" x14ac:dyDescent="0.25">
      <c r="A887" t="s">
        <v>2</v>
      </c>
      <c r="B887" t="s">
        <v>911</v>
      </c>
      <c r="K887">
        <v>0.17992806049521881</v>
      </c>
      <c r="L887">
        <v>3.7457604106702949</v>
      </c>
    </row>
    <row r="888" spans="1:12" x14ac:dyDescent="0.25">
      <c r="A888" t="s">
        <v>2</v>
      </c>
      <c r="B888" t="s">
        <v>912</v>
      </c>
      <c r="K888">
        <v>7.9512786096646199E-5</v>
      </c>
      <c r="L888">
        <v>7.164273081645251E-4</v>
      </c>
    </row>
    <row r="889" spans="1:12" x14ac:dyDescent="0.25">
      <c r="A889" t="s">
        <v>2</v>
      </c>
      <c r="B889" t="s">
        <v>913</v>
      </c>
      <c r="K889">
        <v>0.17987506638648171</v>
      </c>
      <c r="L889">
        <v>3.7463792372841929</v>
      </c>
    </row>
    <row r="890" spans="1:12" x14ac:dyDescent="0.25">
      <c r="A890" t="s">
        <v>2</v>
      </c>
      <c r="B890" t="s">
        <v>914</v>
      </c>
      <c r="K890">
        <v>4.8046554799198928E-2</v>
      </c>
      <c r="L890">
        <v>1.124943580647378</v>
      </c>
    </row>
    <row r="891" spans="1:12" x14ac:dyDescent="0.25">
      <c r="A891" t="s">
        <v>2</v>
      </c>
      <c r="B891" t="s">
        <v>915</v>
      </c>
      <c r="K891">
        <v>7.834983879088376E-5</v>
      </c>
      <c r="L891">
        <v>1.0047538841926999E-3</v>
      </c>
    </row>
    <row r="892" spans="1:12" x14ac:dyDescent="0.25">
      <c r="A892" t="s">
        <v>2</v>
      </c>
      <c r="B892" t="s">
        <v>916</v>
      </c>
      <c r="J892">
        <v>37.258899028627539</v>
      </c>
      <c r="K892">
        <v>19.055945798643961</v>
      </c>
      <c r="L892">
        <v>33.671081374398412</v>
      </c>
    </row>
    <row r="893" spans="1:12" x14ac:dyDescent="0.25">
      <c r="A893" t="s">
        <v>2</v>
      </c>
      <c r="B893" t="s">
        <v>917</v>
      </c>
      <c r="C893">
        <v>7.001941346780181E-4</v>
      </c>
      <c r="D893">
        <v>2.7964925399022161E-3</v>
      </c>
      <c r="E893">
        <v>4.1464516315595987E-3</v>
      </c>
      <c r="F893">
        <v>5.1322383079212622E-3</v>
      </c>
      <c r="G893">
        <v>5.904652721633037E-3</v>
      </c>
      <c r="H893">
        <v>5.9692203658306504E-3</v>
      </c>
      <c r="I893">
        <v>7.9746018103989229E-3</v>
      </c>
      <c r="J893">
        <v>4.0624992517690021E-3</v>
      </c>
      <c r="K893">
        <v>2.7341420649760468E-3</v>
      </c>
      <c r="L893">
        <v>7.3430422637456891E-4</v>
      </c>
    </row>
    <row r="894" spans="1:12" x14ac:dyDescent="0.25">
      <c r="A894" t="s">
        <v>2</v>
      </c>
      <c r="B894" t="s">
        <v>918</v>
      </c>
      <c r="J894">
        <v>37.123838314393552</v>
      </c>
      <c r="K894">
        <v>18.644034357874599</v>
      </c>
      <c r="L894">
        <v>33.721688783735217</v>
      </c>
    </row>
    <row r="895" spans="1:12" x14ac:dyDescent="0.25">
      <c r="A895" t="s">
        <v>2</v>
      </c>
      <c r="B895" t="s">
        <v>919</v>
      </c>
      <c r="J895">
        <v>8.0825653615182258</v>
      </c>
      <c r="K895">
        <v>8.323267819637687</v>
      </c>
      <c r="L895">
        <v>10.502429760954969</v>
      </c>
    </row>
    <row r="896" spans="1:12" x14ac:dyDescent="0.25">
      <c r="A896" t="s">
        <v>2</v>
      </c>
      <c r="B896" t="s">
        <v>920</v>
      </c>
      <c r="C896">
        <v>2.6602000100326819</v>
      </c>
      <c r="D896">
        <v>2.7559844115884049</v>
      </c>
      <c r="E896">
        <v>15.299271365552521</v>
      </c>
      <c r="F896">
        <v>15.552051056398181</v>
      </c>
      <c r="G896">
        <v>15.80864482917236</v>
      </c>
      <c r="H896">
        <v>16.063771360162889</v>
      </c>
      <c r="I896">
        <v>16.840940856512741</v>
      </c>
      <c r="J896">
        <v>6.5076951969036916</v>
      </c>
      <c r="K896">
        <v>1.9715600040385359</v>
      </c>
      <c r="L896">
        <v>1.061271207128579E-3</v>
      </c>
    </row>
    <row r="897" spans="1:12" x14ac:dyDescent="0.25">
      <c r="A897" t="s">
        <v>2</v>
      </c>
      <c r="B897" t="s">
        <v>921</v>
      </c>
      <c r="K897">
        <v>0.60696421281077051</v>
      </c>
      <c r="L897">
        <v>13.960403325465331</v>
      </c>
    </row>
    <row r="898" spans="1:12" x14ac:dyDescent="0.25">
      <c r="A898" t="s">
        <v>2</v>
      </c>
      <c r="B898" t="s">
        <v>922</v>
      </c>
      <c r="K898">
        <v>0.2701069341352883</v>
      </c>
      <c r="L898">
        <v>6.2452389449797829</v>
      </c>
    </row>
    <row r="899" spans="1:12" x14ac:dyDescent="0.25">
      <c r="A899" t="s">
        <v>2</v>
      </c>
      <c r="B899" t="s">
        <v>923</v>
      </c>
      <c r="K899">
        <v>0.27012308951363739</v>
      </c>
      <c r="L899">
        <v>6.2449196391464996</v>
      </c>
    </row>
    <row r="900" spans="1:12" x14ac:dyDescent="0.25">
      <c r="A900" t="s">
        <v>2</v>
      </c>
      <c r="B900" t="s">
        <v>924</v>
      </c>
      <c r="K900">
        <v>0.27008860575498012</v>
      </c>
      <c r="L900">
        <v>6.2455703387280623</v>
      </c>
    </row>
    <row r="901" spans="1:12" x14ac:dyDescent="0.25">
      <c r="A901" t="s">
        <v>2</v>
      </c>
      <c r="B901" t="s">
        <v>925</v>
      </c>
      <c r="J901">
        <v>107.1375352621378</v>
      </c>
      <c r="K901">
        <v>189.18270371661819</v>
      </c>
      <c r="L901">
        <v>157.41311057207531</v>
      </c>
    </row>
    <row r="902" spans="1:12" x14ac:dyDescent="0.25">
      <c r="A902" t="s">
        <v>2</v>
      </c>
      <c r="B902" t="s">
        <v>926</v>
      </c>
      <c r="C902">
        <v>33.504918110855172</v>
      </c>
      <c r="D902">
        <v>33.514024350706713</v>
      </c>
      <c r="E902">
        <v>33.513907922002282</v>
      </c>
      <c r="F902">
        <v>33.513693141514487</v>
      </c>
      <c r="G902">
        <v>16.757128904329601</v>
      </c>
      <c r="H902">
        <v>16.757116635852839</v>
      </c>
      <c r="I902">
        <v>16.7576591162195</v>
      </c>
      <c r="J902">
        <v>8.0850064276920008</v>
      </c>
      <c r="K902">
        <v>0.32190406999383359</v>
      </c>
    </row>
    <row r="903" spans="1:12" x14ac:dyDescent="0.25">
      <c r="A903" t="s">
        <v>2</v>
      </c>
      <c r="B903" t="s">
        <v>927</v>
      </c>
      <c r="J903">
        <v>87.951579869902773</v>
      </c>
      <c r="K903">
        <v>111.0009035844646</v>
      </c>
      <c r="L903">
        <v>71.517379157104585</v>
      </c>
    </row>
    <row r="904" spans="1:12" x14ac:dyDescent="0.25">
      <c r="A904" t="s">
        <v>2</v>
      </c>
      <c r="B904" t="s">
        <v>928</v>
      </c>
      <c r="J904">
        <v>87.537215046016001</v>
      </c>
      <c r="K904">
        <v>113.7483022660946</v>
      </c>
      <c r="L904">
        <v>71.473638498859899</v>
      </c>
    </row>
    <row r="905" spans="1:12" x14ac:dyDescent="0.25">
      <c r="A905" t="s">
        <v>2</v>
      </c>
      <c r="B905" t="s">
        <v>929</v>
      </c>
      <c r="J905">
        <v>88.349830299585093</v>
      </c>
      <c r="K905">
        <v>108.1107378690217</v>
      </c>
      <c r="L905">
        <v>71.562931818756766</v>
      </c>
    </row>
    <row r="906" spans="1:12" x14ac:dyDescent="0.25">
      <c r="A906" t="s">
        <v>2</v>
      </c>
      <c r="B906" t="s">
        <v>930</v>
      </c>
      <c r="C906">
        <v>55.356568225599702</v>
      </c>
      <c r="D906">
        <v>55.360631048431387</v>
      </c>
      <c r="E906">
        <v>55.360934989471787</v>
      </c>
      <c r="F906">
        <v>55.360872922555707</v>
      </c>
      <c r="G906">
        <v>36.907175586510029</v>
      </c>
      <c r="H906">
        <v>36.907160505458769</v>
      </c>
      <c r="I906">
        <v>36.907441449873097</v>
      </c>
      <c r="J906">
        <v>16.71134888168298</v>
      </c>
      <c r="K906">
        <v>2.4770625349822311</v>
      </c>
    </row>
    <row r="907" spans="1:12" x14ac:dyDescent="0.25">
      <c r="A907" t="s">
        <v>2</v>
      </c>
      <c r="B907" t="s">
        <v>931</v>
      </c>
      <c r="C907">
        <v>1026.061047199569</v>
      </c>
      <c r="D907">
        <v>1026.0631304244671</v>
      </c>
      <c r="E907">
        <v>820.85048678830174</v>
      </c>
      <c r="F907">
        <v>820.85046757569137</v>
      </c>
      <c r="G907">
        <v>820.85045758960291</v>
      </c>
      <c r="H907">
        <v>820.85029400154167</v>
      </c>
      <c r="I907">
        <v>820.85065598397773</v>
      </c>
      <c r="J907">
        <v>28.55693973193074</v>
      </c>
      <c r="K907">
        <v>16.395612583132522</v>
      </c>
    </row>
    <row r="908" spans="1:12" x14ac:dyDescent="0.25">
      <c r="A908" t="s">
        <v>2</v>
      </c>
      <c r="B908" t="s">
        <v>932</v>
      </c>
      <c r="C908">
        <v>182.30970058213239</v>
      </c>
      <c r="D908">
        <v>185.31917638677339</v>
      </c>
      <c r="E908">
        <v>125.0259675796532</v>
      </c>
      <c r="F908">
        <v>125.1340814787177</v>
      </c>
      <c r="G908">
        <v>125.2246820522743</v>
      </c>
      <c r="H908">
        <v>125.32518938002831</v>
      </c>
      <c r="I908">
        <v>126.7441593753512</v>
      </c>
      <c r="J908">
        <v>7.6920591639873548</v>
      </c>
      <c r="K908">
        <v>3.2145826590205471</v>
      </c>
    </row>
    <row r="909" spans="1:12" x14ac:dyDescent="0.25">
      <c r="A909" t="s">
        <v>2</v>
      </c>
      <c r="B909" t="s">
        <v>933</v>
      </c>
      <c r="K909">
        <v>0.69039946714439127</v>
      </c>
      <c r="L909">
        <v>19.170255589915531</v>
      </c>
    </row>
    <row r="910" spans="1:12" x14ac:dyDescent="0.25">
      <c r="A910" t="s">
        <v>2</v>
      </c>
      <c r="B910" t="s">
        <v>934</v>
      </c>
      <c r="K910">
        <v>0.52670553740765602</v>
      </c>
      <c r="L910">
        <v>14.59968474491626</v>
      </c>
    </row>
    <row r="911" spans="1:12" x14ac:dyDescent="0.25">
      <c r="A911" t="s">
        <v>2</v>
      </c>
      <c r="B911" t="s">
        <v>935</v>
      </c>
      <c r="K911">
        <v>0.52676828382827512</v>
      </c>
      <c r="L911">
        <v>14.59794340172961</v>
      </c>
    </row>
    <row r="912" spans="1:12" x14ac:dyDescent="0.25">
      <c r="A912" t="s">
        <v>2</v>
      </c>
      <c r="B912" t="s">
        <v>936</v>
      </c>
      <c r="K912">
        <v>0.52663439090941044</v>
      </c>
      <c r="L912">
        <v>14.60149177413248</v>
      </c>
    </row>
    <row r="913" spans="1:12" x14ac:dyDescent="0.25">
      <c r="A913" t="s">
        <v>2</v>
      </c>
      <c r="B913" t="s">
        <v>937</v>
      </c>
      <c r="J913">
        <v>46.121198470065757</v>
      </c>
      <c r="K913">
        <v>78.950816783522072</v>
      </c>
      <c r="L913">
        <v>72.161109703301477</v>
      </c>
    </row>
    <row r="914" spans="1:12" x14ac:dyDescent="0.25">
      <c r="A914" t="s">
        <v>2</v>
      </c>
      <c r="B914" t="s">
        <v>938</v>
      </c>
      <c r="C914">
        <v>4.7957167588285721</v>
      </c>
      <c r="D914">
        <v>4.8044953071070582</v>
      </c>
      <c r="E914">
        <v>4.8046534785405459</v>
      </c>
      <c r="F914">
        <v>4.8042146640968806</v>
      </c>
      <c r="G914">
        <v>2.4020732119933959</v>
      </c>
      <c r="H914">
        <v>2.4020595769673618</v>
      </c>
      <c r="I914">
        <v>2.4026061931955121</v>
      </c>
      <c r="J914">
        <v>1.1863979963815989</v>
      </c>
      <c r="K914">
        <v>4.6181334921104031E-2</v>
      </c>
    </row>
    <row r="915" spans="1:12" x14ac:dyDescent="0.25">
      <c r="A915" t="s">
        <v>2</v>
      </c>
      <c r="B915" t="s">
        <v>939</v>
      </c>
      <c r="J915">
        <v>57.893370451214622</v>
      </c>
      <c r="K915">
        <v>73.393015011955086</v>
      </c>
      <c r="L915">
        <v>53.652632704005562</v>
      </c>
    </row>
    <row r="916" spans="1:12" x14ac:dyDescent="0.25">
      <c r="A916" t="s">
        <v>2</v>
      </c>
      <c r="B916" t="s">
        <v>940</v>
      </c>
      <c r="J916">
        <v>57.713029543143527</v>
      </c>
      <c r="K916">
        <v>74.68376706087696</v>
      </c>
      <c r="L916">
        <v>53.62846720686737</v>
      </c>
    </row>
    <row r="917" spans="1:12" x14ac:dyDescent="0.25">
      <c r="A917" t="s">
        <v>2</v>
      </c>
      <c r="B917" t="s">
        <v>941</v>
      </c>
      <c r="J917">
        <v>58.065609024814023</v>
      </c>
      <c r="K917">
        <v>72.016906079733488</v>
      </c>
      <c r="L917">
        <v>53.677763546936298</v>
      </c>
    </row>
    <row r="918" spans="1:12" x14ac:dyDescent="0.25">
      <c r="A918" t="s">
        <v>2</v>
      </c>
      <c r="B918" t="s">
        <v>942</v>
      </c>
      <c r="C918">
        <v>48.385474626740503</v>
      </c>
      <c r="D918">
        <v>48.385409288631138</v>
      </c>
      <c r="E918">
        <v>48.385495269943803</v>
      </c>
      <c r="F918">
        <v>48.38545679692394</v>
      </c>
      <c r="G918">
        <v>32.25687814744429</v>
      </c>
      <c r="H918">
        <v>32.25686568187156</v>
      </c>
      <c r="I918">
        <v>32.257153232161031</v>
      </c>
      <c r="J918">
        <v>13.9523254074203</v>
      </c>
      <c r="K918">
        <v>2.1397904018731531</v>
      </c>
    </row>
    <row r="919" spans="1:12" x14ac:dyDescent="0.25">
      <c r="A919" t="s">
        <v>2</v>
      </c>
      <c r="B919" t="s">
        <v>943</v>
      </c>
      <c r="C919">
        <v>1095.83346576856</v>
      </c>
      <c r="D919">
        <v>1095.8359678245599</v>
      </c>
      <c r="E919">
        <v>876.66879956883588</v>
      </c>
      <c r="F919">
        <v>876.66878518792009</v>
      </c>
      <c r="G919">
        <v>876.6687769370219</v>
      </c>
      <c r="H919">
        <v>876.66862344075082</v>
      </c>
      <c r="I919">
        <v>876.66896962786541</v>
      </c>
      <c r="J919">
        <v>24.964839924844419</v>
      </c>
      <c r="K919">
        <v>13.52050406187646</v>
      </c>
    </row>
    <row r="920" spans="1:12" x14ac:dyDescent="0.25">
      <c r="A920" t="s">
        <v>2</v>
      </c>
      <c r="B920" t="s">
        <v>944</v>
      </c>
      <c r="C920">
        <v>123.6629719306984</v>
      </c>
      <c r="D920">
        <v>124.67815973559711</v>
      </c>
      <c r="E920">
        <v>82.92575402143494</v>
      </c>
      <c r="F920">
        <v>83.04933840422072</v>
      </c>
      <c r="G920">
        <v>83.141514066667085</v>
      </c>
      <c r="H920">
        <v>83.201351138263036</v>
      </c>
      <c r="I920">
        <v>83.41022925515378</v>
      </c>
      <c r="J920">
        <v>4.5495290646349753</v>
      </c>
      <c r="K920">
        <v>1.888795608291711</v>
      </c>
    </row>
    <row r="921" spans="1:12" x14ac:dyDescent="0.25">
      <c r="A921" t="s">
        <v>2</v>
      </c>
      <c r="B921" t="s">
        <v>945</v>
      </c>
      <c r="K921">
        <v>0.59394111867581312</v>
      </c>
      <c r="L921">
        <v>13.091921219169031</v>
      </c>
    </row>
    <row r="922" spans="1:12" x14ac:dyDescent="0.25">
      <c r="A922" t="s">
        <v>2</v>
      </c>
      <c r="B922" t="s">
        <v>946</v>
      </c>
      <c r="K922">
        <v>0.27382153242286589</v>
      </c>
      <c r="L922">
        <v>6.0631331219950404</v>
      </c>
    </row>
    <row r="923" spans="1:12" x14ac:dyDescent="0.25">
      <c r="A923" t="s">
        <v>2</v>
      </c>
      <c r="B923" t="s">
        <v>947</v>
      </c>
      <c r="K923">
        <v>0.27383904254485242</v>
      </c>
      <c r="L923">
        <v>6.0628372795913137</v>
      </c>
    </row>
    <row r="924" spans="1:12" x14ac:dyDescent="0.25">
      <c r="A924" t="s">
        <v>2</v>
      </c>
      <c r="B924" t="s">
        <v>948</v>
      </c>
      <c r="K924">
        <v>0.27380170115795188</v>
      </c>
      <c r="L924">
        <v>6.0634397387606249</v>
      </c>
    </row>
    <row r="925" spans="1:12" x14ac:dyDescent="0.25">
      <c r="A925" t="s">
        <v>2</v>
      </c>
      <c r="B925" t="s">
        <v>949</v>
      </c>
      <c r="J925">
        <v>138.8781804632072</v>
      </c>
      <c r="K925">
        <v>243.83326700224319</v>
      </c>
      <c r="L925">
        <v>196.40118987034899</v>
      </c>
    </row>
    <row r="926" spans="1:12" x14ac:dyDescent="0.25">
      <c r="A926" t="s">
        <v>2</v>
      </c>
      <c r="B926" t="s">
        <v>950</v>
      </c>
      <c r="C926">
        <v>11.99132824684343</v>
      </c>
      <c r="D926">
        <v>12.000827293411151</v>
      </c>
      <c r="E926">
        <v>11.999734030303051</v>
      </c>
      <c r="F926">
        <v>12.000659317544679</v>
      </c>
      <c r="G926">
        <v>6.0004422189558984</v>
      </c>
      <c r="H926">
        <v>6.0004343248317769</v>
      </c>
      <c r="I926">
        <v>6.0009648242939306</v>
      </c>
      <c r="J926">
        <v>2.9723043519437429</v>
      </c>
      <c r="K926">
        <v>0.1153735285667353</v>
      </c>
    </row>
    <row r="927" spans="1:12" x14ac:dyDescent="0.25">
      <c r="A927" t="s">
        <v>2</v>
      </c>
      <c r="B927" t="s">
        <v>951</v>
      </c>
      <c r="J927">
        <v>114.458318272071</v>
      </c>
      <c r="K927">
        <v>150.77734548673359</v>
      </c>
      <c r="L927">
        <v>84.181011607473962</v>
      </c>
    </row>
    <row r="928" spans="1:12" x14ac:dyDescent="0.25">
      <c r="A928" t="s">
        <v>2</v>
      </c>
      <c r="B928" t="s">
        <v>952</v>
      </c>
      <c r="J928">
        <v>113.75523082475149</v>
      </c>
      <c r="K928">
        <v>155.6590875253861</v>
      </c>
      <c r="L928">
        <v>84.120745441812076</v>
      </c>
    </row>
    <row r="929" spans="1:12" x14ac:dyDescent="0.25">
      <c r="A929" t="s">
        <v>2</v>
      </c>
      <c r="B929" t="s">
        <v>953</v>
      </c>
      <c r="J929">
        <v>115.13794379126639</v>
      </c>
      <c r="K929">
        <v>145.70689078058001</v>
      </c>
      <c r="L929">
        <v>84.243746370171891</v>
      </c>
    </row>
    <row r="930" spans="1:12" x14ac:dyDescent="0.25">
      <c r="A930" t="s">
        <v>2</v>
      </c>
      <c r="B930" t="s">
        <v>954</v>
      </c>
      <c r="C930">
        <v>93.515815881947873</v>
      </c>
      <c r="D930">
        <v>93.515602220996641</v>
      </c>
      <c r="E930">
        <v>93.515805751726433</v>
      </c>
      <c r="F930">
        <v>93.515710740736949</v>
      </c>
      <c r="G930">
        <v>62.343760262312642</v>
      </c>
      <c r="H930">
        <v>62.343731538758149</v>
      </c>
      <c r="I930">
        <v>62.344020385668273</v>
      </c>
      <c r="J930">
        <v>27.619882704856099</v>
      </c>
      <c r="K930">
        <v>4.2228691795918252</v>
      </c>
    </row>
    <row r="931" spans="1:12" x14ac:dyDescent="0.25">
      <c r="A931" t="s">
        <v>2</v>
      </c>
      <c r="B931" t="s">
        <v>955</v>
      </c>
      <c r="C931">
        <v>1897.5370504650091</v>
      </c>
      <c r="D931">
        <v>1897.539172977903</v>
      </c>
      <c r="E931">
        <v>1518.031306724808</v>
      </c>
      <c r="F931">
        <v>1518.0312831740889</v>
      </c>
      <c r="G931">
        <v>1518.031281479723</v>
      </c>
      <c r="H931">
        <v>1518.0311147676059</v>
      </c>
      <c r="I931">
        <v>1518.0314753521329</v>
      </c>
      <c r="J931">
        <v>55.397147107120887</v>
      </c>
      <c r="K931">
        <v>31.900901781214859</v>
      </c>
    </row>
    <row r="932" spans="1:12" x14ac:dyDescent="0.25">
      <c r="A932" t="s">
        <v>2</v>
      </c>
      <c r="B932" t="s">
        <v>956</v>
      </c>
      <c r="C932">
        <v>210.29044487396391</v>
      </c>
      <c r="D932">
        <v>215.22818044321789</v>
      </c>
      <c r="E932">
        <v>146.1177938358941</v>
      </c>
      <c r="F932">
        <v>146.1126593267401</v>
      </c>
      <c r="G932">
        <v>146.10702152329051</v>
      </c>
      <c r="H932">
        <v>146.11183663106991</v>
      </c>
      <c r="I932">
        <v>148.54778700272121</v>
      </c>
      <c r="J932">
        <v>9.0724299487398241</v>
      </c>
      <c r="K932">
        <v>3.8036386002128642</v>
      </c>
    </row>
    <row r="933" spans="1:12" x14ac:dyDescent="0.25">
      <c r="A933" t="s">
        <v>2</v>
      </c>
      <c r="B933" t="s">
        <v>957</v>
      </c>
      <c r="K933">
        <v>0.61792448016394852</v>
      </c>
      <c r="L933">
        <v>14.309734466384811</v>
      </c>
    </row>
    <row r="934" spans="1:12" x14ac:dyDescent="0.25">
      <c r="A934" t="s">
        <v>2</v>
      </c>
      <c r="B934" t="s">
        <v>958</v>
      </c>
      <c r="K934">
        <v>0.41011184635438008</v>
      </c>
      <c r="L934">
        <v>9.5088230900342214</v>
      </c>
    </row>
    <row r="935" spans="1:12" x14ac:dyDescent="0.25">
      <c r="A935" t="s">
        <v>2</v>
      </c>
      <c r="B935" t="s">
        <v>959</v>
      </c>
      <c r="K935">
        <v>0.41015011491661479</v>
      </c>
      <c r="L935">
        <v>9.5080877187405566</v>
      </c>
    </row>
    <row r="936" spans="1:12" x14ac:dyDescent="0.25">
      <c r="A936" t="s">
        <v>2</v>
      </c>
      <c r="B936" t="s">
        <v>960</v>
      </c>
      <c r="K936">
        <v>0.41006846402947139</v>
      </c>
      <c r="L936">
        <v>9.5095859151341973</v>
      </c>
    </row>
    <row r="937" spans="1:12" x14ac:dyDescent="0.25">
      <c r="A937" t="s">
        <v>2</v>
      </c>
      <c r="B937" t="s">
        <v>961</v>
      </c>
      <c r="J937">
        <v>78.178687123849073</v>
      </c>
      <c r="K937">
        <v>145.69685699547239</v>
      </c>
      <c r="L937">
        <v>124.9092419530599</v>
      </c>
    </row>
    <row r="938" spans="1:12" x14ac:dyDescent="0.25">
      <c r="A938" t="s">
        <v>2</v>
      </c>
      <c r="B938" t="s">
        <v>962</v>
      </c>
      <c r="C938">
        <v>198.48538302541149</v>
      </c>
      <c r="D938">
        <v>198.49425786581369</v>
      </c>
      <c r="E938">
        <v>198.49375351307339</v>
      </c>
      <c r="F938">
        <v>198.4931814358753</v>
      </c>
      <c r="G938">
        <v>99.247319723041642</v>
      </c>
      <c r="H938">
        <v>99.247311458046397</v>
      </c>
      <c r="I938">
        <v>99.247854101869677</v>
      </c>
      <c r="J938">
        <v>36.15529559108996</v>
      </c>
      <c r="K938">
        <v>1.890267193043466</v>
      </c>
    </row>
    <row r="939" spans="1:12" x14ac:dyDescent="0.25">
      <c r="A939" t="s">
        <v>2</v>
      </c>
      <c r="B939" t="s">
        <v>963</v>
      </c>
      <c r="J939">
        <v>95.211136271435947</v>
      </c>
      <c r="K939">
        <v>132.21877530473969</v>
      </c>
      <c r="L939">
        <v>79.341943821271002</v>
      </c>
    </row>
    <row r="940" spans="1:12" x14ac:dyDescent="0.25">
      <c r="A940" t="s">
        <v>2</v>
      </c>
      <c r="B940" t="s">
        <v>964</v>
      </c>
      <c r="J940">
        <v>94.729457080303547</v>
      </c>
      <c r="K940">
        <v>136.04673910268411</v>
      </c>
      <c r="L940">
        <v>79.288125005131263</v>
      </c>
    </row>
    <row r="941" spans="1:12" x14ac:dyDescent="0.25">
      <c r="A941" t="s">
        <v>2</v>
      </c>
      <c r="B941" t="s">
        <v>965</v>
      </c>
      <c r="J941">
        <v>95.674971235647433</v>
      </c>
      <c r="K941">
        <v>128.22084017452889</v>
      </c>
      <c r="L941">
        <v>79.397990532689789</v>
      </c>
    </row>
    <row r="942" spans="1:12" x14ac:dyDescent="0.25">
      <c r="A942" t="s">
        <v>2</v>
      </c>
      <c r="B942" t="s">
        <v>966</v>
      </c>
      <c r="C942">
        <v>312.88462808864938</v>
      </c>
      <c r="D942">
        <v>312.88451134952561</v>
      </c>
      <c r="E942">
        <v>312.88462240256229</v>
      </c>
      <c r="F942">
        <v>312.88455415778373</v>
      </c>
      <c r="G942">
        <v>208.5896362862886</v>
      </c>
      <c r="H942">
        <v>208.58961822144559</v>
      </c>
      <c r="I942">
        <v>208.58990421964941</v>
      </c>
      <c r="J942">
        <v>64.187406057339516</v>
      </c>
      <c r="K942">
        <v>14.134138579393509</v>
      </c>
    </row>
    <row r="943" spans="1:12" x14ac:dyDescent="0.25">
      <c r="A943" t="s">
        <v>2</v>
      </c>
      <c r="B943" t="s">
        <v>967</v>
      </c>
      <c r="C943">
        <v>1778.5195020300671</v>
      </c>
      <c r="D943">
        <v>1778.5220704665389</v>
      </c>
      <c r="E943">
        <v>1422.8176510206461</v>
      </c>
      <c r="F943">
        <v>1422.8176346607111</v>
      </c>
      <c r="G943">
        <v>1422.817627584127</v>
      </c>
      <c r="H943">
        <v>1422.8174679918041</v>
      </c>
      <c r="I943">
        <v>1422.817821964687</v>
      </c>
      <c r="J943">
        <v>43.588564157728037</v>
      </c>
      <c r="K943">
        <v>23.429611285945839</v>
      </c>
    </row>
    <row r="944" spans="1:12" x14ac:dyDescent="0.25">
      <c r="A944" t="s">
        <v>2</v>
      </c>
      <c r="B944" t="s">
        <v>968</v>
      </c>
      <c r="C944">
        <v>236.17109160031131</v>
      </c>
      <c r="D944">
        <v>238.35190146268889</v>
      </c>
      <c r="E944">
        <v>159.3877481368952</v>
      </c>
      <c r="F944">
        <v>159.53979741732189</v>
      </c>
      <c r="G944">
        <v>159.65009974403031</v>
      </c>
      <c r="H944">
        <v>159.7499965033717</v>
      </c>
      <c r="I944">
        <v>160.43644203003859</v>
      </c>
      <c r="J944">
        <v>7.3773583563163649</v>
      </c>
      <c r="K944">
        <v>3.3625346297319609</v>
      </c>
    </row>
    <row r="945" spans="1:12" x14ac:dyDescent="0.25">
      <c r="A945" t="s">
        <v>2</v>
      </c>
      <c r="B945" t="s">
        <v>969</v>
      </c>
      <c r="K945">
        <v>6.9777262812832633E-5</v>
      </c>
      <c r="L945">
        <v>1.101870069529072E-3</v>
      </c>
    </row>
    <row r="946" spans="1:12" x14ac:dyDescent="0.25">
      <c r="A946" t="s">
        <v>2</v>
      </c>
      <c r="B946" t="s">
        <v>970</v>
      </c>
      <c r="K946">
        <v>0.60178211670694093</v>
      </c>
      <c r="L946">
        <v>13.99380429464634</v>
      </c>
    </row>
    <row r="947" spans="1:12" x14ac:dyDescent="0.25">
      <c r="A947" t="s">
        <v>2</v>
      </c>
      <c r="B947" t="s">
        <v>971</v>
      </c>
      <c r="K947">
        <v>0.1047037713172097</v>
      </c>
      <c r="L947">
        <v>2.1506756396652551</v>
      </c>
    </row>
    <row r="948" spans="1:12" x14ac:dyDescent="0.25">
      <c r="A948" t="s">
        <v>2</v>
      </c>
      <c r="B948" t="s">
        <v>972</v>
      </c>
      <c r="K948">
        <v>0.1047104440670758</v>
      </c>
      <c r="L948">
        <v>2.1506399720123111</v>
      </c>
    </row>
    <row r="949" spans="1:12" x14ac:dyDescent="0.25">
      <c r="A949" t="s">
        <v>2</v>
      </c>
      <c r="B949" t="s">
        <v>973</v>
      </c>
      <c r="K949">
        <v>7.4751888718800743E-5</v>
      </c>
      <c r="L949">
        <v>6.9110576139947951E-4</v>
      </c>
    </row>
    <row r="950" spans="1:12" x14ac:dyDescent="0.25">
      <c r="A950" t="s">
        <v>2</v>
      </c>
      <c r="B950" t="s">
        <v>974</v>
      </c>
      <c r="K950">
        <v>0.1046985951527791</v>
      </c>
      <c r="L950">
        <v>2.1506944752510329</v>
      </c>
    </row>
    <row r="951" spans="1:12" x14ac:dyDescent="0.25">
      <c r="A951" t="s">
        <v>2</v>
      </c>
      <c r="B951" t="s">
        <v>975</v>
      </c>
      <c r="K951">
        <v>4.2804996117667228E-2</v>
      </c>
      <c r="L951">
        <v>0.99042387550981059</v>
      </c>
    </row>
    <row r="952" spans="1:12" x14ac:dyDescent="0.25">
      <c r="A952" t="s">
        <v>2</v>
      </c>
      <c r="B952" t="s">
        <v>976</v>
      </c>
      <c r="C952">
        <v>4.2062561886344893E-3</v>
      </c>
      <c r="D952">
        <v>0.72102316969707902</v>
      </c>
      <c r="E952">
        <v>1.436644268197548</v>
      </c>
      <c r="F952">
        <v>2.153273599843315</v>
      </c>
      <c r="G952">
        <v>79.745772351278617</v>
      </c>
      <c r="H952">
        <v>80.484174729582975</v>
      </c>
      <c r="I952">
        <v>81.064817853449128</v>
      </c>
      <c r="J952">
        <v>32.953931176207497</v>
      </c>
      <c r="K952">
        <v>7.8889732098279186</v>
      </c>
      <c r="L952">
        <v>1.1218418866528179E-3</v>
      </c>
    </row>
    <row r="953" spans="1:12" x14ac:dyDescent="0.25">
      <c r="A953" t="s">
        <v>2</v>
      </c>
      <c r="B953" t="s">
        <v>977</v>
      </c>
      <c r="J953">
        <v>95.360782109998723</v>
      </c>
      <c r="K953">
        <v>50.659715238854908</v>
      </c>
      <c r="L953">
        <v>161.59140647664839</v>
      </c>
    </row>
    <row r="954" spans="1:12" x14ac:dyDescent="0.25">
      <c r="A954" t="s">
        <v>2</v>
      </c>
      <c r="B954" t="s">
        <v>978</v>
      </c>
      <c r="J954">
        <v>26.295765074648461</v>
      </c>
      <c r="K954">
        <v>22.76560247412197</v>
      </c>
      <c r="L954">
        <v>24.351037283692129</v>
      </c>
    </row>
    <row r="955" spans="1:12" x14ac:dyDescent="0.25">
      <c r="A955" t="s">
        <v>2</v>
      </c>
      <c r="B955" t="s">
        <v>979</v>
      </c>
      <c r="J955">
        <v>26.25590963609908</v>
      </c>
      <c r="K955">
        <v>23.052200435700701</v>
      </c>
      <c r="L955">
        <v>24.346569227682231</v>
      </c>
    </row>
    <row r="956" spans="1:12" x14ac:dyDescent="0.25">
      <c r="A956" t="s">
        <v>2</v>
      </c>
      <c r="B956" t="s">
        <v>980</v>
      </c>
      <c r="C956">
        <v>7.3173537756023271E-4</v>
      </c>
      <c r="D956">
        <v>2.8207092049145708E-3</v>
      </c>
      <c r="E956">
        <v>4.1629946333361463E-3</v>
      </c>
      <c r="F956">
        <v>5.1336633573082664E-3</v>
      </c>
      <c r="G956">
        <v>5.9006147209174301E-3</v>
      </c>
      <c r="H956">
        <v>5.953329999937168E-3</v>
      </c>
      <c r="I956">
        <v>7.9772973063701683E-3</v>
      </c>
      <c r="J956">
        <v>4.0618467055530596E-3</v>
      </c>
      <c r="K956">
        <v>2.5766164457267371E-3</v>
      </c>
      <c r="L956">
        <v>7.1518145140013131E-4</v>
      </c>
    </row>
    <row r="957" spans="1:12" x14ac:dyDescent="0.25">
      <c r="A957" t="s">
        <v>2</v>
      </c>
      <c r="B957" t="s">
        <v>981</v>
      </c>
      <c r="J957">
        <v>26.29822691501036</v>
      </c>
      <c r="K957">
        <v>22.551238113100322</v>
      </c>
      <c r="L957">
        <v>24.353369964853091</v>
      </c>
    </row>
    <row r="958" spans="1:12" x14ac:dyDescent="0.25">
      <c r="A958" t="s">
        <v>2</v>
      </c>
      <c r="B958" t="s">
        <v>982</v>
      </c>
      <c r="J958">
        <v>8.7265701148482471</v>
      </c>
      <c r="K958">
        <v>10.59051312314717</v>
      </c>
      <c r="L958">
        <v>11.637754715948249</v>
      </c>
    </row>
    <row r="959" spans="1:12" x14ac:dyDescent="0.25">
      <c r="A959" t="s">
        <v>2</v>
      </c>
      <c r="B959" t="s">
        <v>983</v>
      </c>
      <c r="K959">
        <v>6.9856422178315287E-5</v>
      </c>
      <c r="L959">
        <v>1.1059778257065259E-3</v>
      </c>
    </row>
    <row r="960" spans="1:12" x14ac:dyDescent="0.25">
      <c r="A960" t="s">
        <v>2</v>
      </c>
      <c r="B960" t="s">
        <v>984</v>
      </c>
      <c r="K960">
        <v>0.6836451222603489</v>
      </c>
      <c r="L960">
        <v>19.232542307787838</v>
      </c>
    </row>
    <row r="961" spans="1:12" x14ac:dyDescent="0.25">
      <c r="A961" t="s">
        <v>2</v>
      </c>
      <c r="B961" t="s">
        <v>985</v>
      </c>
      <c r="K961">
        <v>0.21632382385534779</v>
      </c>
      <c r="L961">
        <v>5.3677657077123024</v>
      </c>
    </row>
    <row r="962" spans="1:12" x14ac:dyDescent="0.25">
      <c r="A962" t="s">
        <v>2</v>
      </c>
      <c r="B962" t="s">
        <v>986</v>
      </c>
      <c r="K962">
        <v>0.2163527507752171</v>
      </c>
      <c r="L962">
        <v>5.3675461910211224</v>
      </c>
    </row>
    <row r="963" spans="1:12" x14ac:dyDescent="0.25">
      <c r="A963" t="s">
        <v>2</v>
      </c>
      <c r="B963" t="s">
        <v>987</v>
      </c>
      <c r="K963">
        <v>7.5637353154506162E-5</v>
      </c>
      <c r="L963">
        <v>7.0368868105135469E-4</v>
      </c>
    </row>
    <row r="964" spans="1:12" x14ac:dyDescent="0.25">
      <c r="A964" t="s">
        <v>2</v>
      </c>
      <c r="B964" t="s">
        <v>988</v>
      </c>
      <c r="K964">
        <v>0.21630139048764041</v>
      </c>
      <c r="L964">
        <v>5.3678809748139926</v>
      </c>
    </row>
    <row r="965" spans="1:12" x14ac:dyDescent="0.25">
      <c r="A965" t="s">
        <v>2</v>
      </c>
      <c r="B965" t="s">
        <v>989</v>
      </c>
      <c r="K965">
        <v>5.9701948442979907E-2</v>
      </c>
      <c r="L965">
        <v>1.669736506476305</v>
      </c>
    </row>
    <row r="966" spans="1:12" x14ac:dyDescent="0.25">
      <c r="A966" t="s">
        <v>2</v>
      </c>
      <c r="B966" t="s">
        <v>990</v>
      </c>
      <c r="C966">
        <v>3.786841805611492E-3</v>
      </c>
      <c r="D966">
        <v>0.888120183595282</v>
      </c>
      <c r="E966">
        <v>1.7654554544992831</v>
      </c>
      <c r="F966">
        <v>2.6420489972708201</v>
      </c>
      <c r="G966">
        <v>35.403169726522478</v>
      </c>
      <c r="H966">
        <v>36.304656766485017</v>
      </c>
      <c r="I966">
        <v>36.965469234381679</v>
      </c>
      <c r="J966">
        <v>15.018115918559101</v>
      </c>
      <c r="K966">
        <v>3.823851093023654</v>
      </c>
      <c r="L966">
        <v>1.117776541184861E-3</v>
      </c>
    </row>
    <row r="967" spans="1:12" x14ac:dyDescent="0.25">
      <c r="A967" t="s">
        <v>2</v>
      </c>
      <c r="B967" t="s">
        <v>991</v>
      </c>
      <c r="J967">
        <v>43.849582762407493</v>
      </c>
      <c r="K967">
        <v>35.849859409405958</v>
      </c>
      <c r="L967">
        <v>73.026653026150896</v>
      </c>
    </row>
    <row r="968" spans="1:12" x14ac:dyDescent="0.25">
      <c r="A968" t="s">
        <v>2</v>
      </c>
      <c r="B968" t="s">
        <v>992</v>
      </c>
      <c r="J968">
        <v>23.13046654296668</v>
      </c>
      <c r="K968">
        <v>19.64783635364093</v>
      </c>
      <c r="L968">
        <v>19.605389044555992</v>
      </c>
    </row>
    <row r="969" spans="1:12" x14ac:dyDescent="0.25">
      <c r="A969" t="s">
        <v>2</v>
      </c>
      <c r="B969" t="s">
        <v>993</v>
      </c>
      <c r="J969">
        <v>23.10005741585687</v>
      </c>
      <c r="K969">
        <v>19.868043159770711</v>
      </c>
      <c r="L969">
        <v>19.60250024232565</v>
      </c>
    </row>
    <row r="970" spans="1:12" x14ac:dyDescent="0.25">
      <c r="A970" t="s">
        <v>2</v>
      </c>
      <c r="B970" t="s">
        <v>994</v>
      </c>
      <c r="C970">
        <v>7.0545339800899749E-4</v>
      </c>
      <c r="D970">
        <v>2.755502784861774E-3</v>
      </c>
      <c r="E970">
        <v>4.1036894598239686E-3</v>
      </c>
      <c r="F970">
        <v>5.0986018952592967E-3</v>
      </c>
      <c r="G970">
        <v>5.8655023977978371E-3</v>
      </c>
      <c r="H970">
        <v>5.9470616748223482E-3</v>
      </c>
      <c r="I970">
        <v>7.9221885205795293E-3</v>
      </c>
      <c r="J970">
        <v>4.0355591456787887E-3</v>
      </c>
      <c r="K970">
        <v>2.560993337178576E-3</v>
      </c>
      <c r="L970">
        <v>7.1405164573157905E-4</v>
      </c>
    </row>
    <row r="971" spans="1:12" x14ac:dyDescent="0.25">
      <c r="A971" t="s">
        <v>2</v>
      </c>
      <c r="B971" t="s">
        <v>995</v>
      </c>
      <c r="J971">
        <v>23.131989241353779</v>
      </c>
      <c r="K971">
        <v>19.483208461130999</v>
      </c>
      <c r="L971">
        <v>19.60689555022751</v>
      </c>
    </row>
    <row r="972" spans="1:12" x14ac:dyDescent="0.25">
      <c r="A972" t="s">
        <v>2</v>
      </c>
      <c r="B972" t="s">
        <v>996</v>
      </c>
      <c r="J972">
        <v>5.1223012511469319</v>
      </c>
      <c r="K972">
        <v>5.9587936157086476</v>
      </c>
      <c r="L972">
        <v>6.3695372342163816</v>
      </c>
    </row>
    <row r="973" spans="1:12" x14ac:dyDescent="0.25">
      <c r="A973" t="s">
        <v>2</v>
      </c>
      <c r="B973" t="s">
        <v>997</v>
      </c>
      <c r="K973">
        <v>6.9763248460061948E-5</v>
      </c>
      <c r="L973">
        <v>1.100949060950649E-3</v>
      </c>
    </row>
    <row r="974" spans="1:12" x14ac:dyDescent="0.25">
      <c r="A974" t="s">
        <v>2</v>
      </c>
      <c r="B974" t="s">
        <v>998</v>
      </c>
      <c r="K974">
        <v>0.58898549752564122</v>
      </c>
      <c r="L974">
        <v>13.12137058372547</v>
      </c>
    </row>
    <row r="975" spans="1:12" x14ac:dyDescent="0.25">
      <c r="A975" t="s">
        <v>2</v>
      </c>
      <c r="B975" t="s">
        <v>999</v>
      </c>
      <c r="K975">
        <v>0.15314217972654401</v>
      </c>
      <c r="L975">
        <v>3.0016795208660119</v>
      </c>
    </row>
    <row r="976" spans="1:12" x14ac:dyDescent="0.25">
      <c r="A976" t="s">
        <v>2</v>
      </c>
      <c r="B976" t="s">
        <v>1000</v>
      </c>
      <c r="K976">
        <v>0.15315663406903149</v>
      </c>
      <c r="L976">
        <v>3.0016103933624181</v>
      </c>
    </row>
    <row r="977" spans="1:12" x14ac:dyDescent="0.25">
      <c r="A977" t="s">
        <v>2</v>
      </c>
      <c r="B977" t="s">
        <v>1001</v>
      </c>
      <c r="K977">
        <v>7.5250804033441117E-5</v>
      </c>
      <c r="L977">
        <v>6.9631723646094328E-4</v>
      </c>
    </row>
    <row r="978" spans="1:12" x14ac:dyDescent="0.25">
      <c r="A978" t="s">
        <v>2</v>
      </c>
      <c r="B978" t="s">
        <v>1002</v>
      </c>
      <c r="K978">
        <v>0.153130972711362</v>
      </c>
      <c r="L978">
        <v>3.0017159359319812</v>
      </c>
    </row>
    <row r="979" spans="1:12" x14ac:dyDescent="0.25">
      <c r="A979" t="s">
        <v>2</v>
      </c>
      <c r="B979" t="s">
        <v>1003</v>
      </c>
      <c r="K979">
        <v>3.9352698841857499E-2</v>
      </c>
      <c r="L979">
        <v>0.87244458981083528</v>
      </c>
    </row>
    <row r="980" spans="1:12" x14ac:dyDescent="0.25">
      <c r="A980" t="s">
        <v>2</v>
      </c>
      <c r="B980" t="s">
        <v>1004</v>
      </c>
      <c r="C980">
        <v>4.5198770466112871E-3</v>
      </c>
      <c r="D980">
        <v>0.40267162124358002</v>
      </c>
      <c r="E980">
        <v>0.80603055766173848</v>
      </c>
      <c r="F980">
        <v>1.209965541532402</v>
      </c>
      <c r="G980">
        <v>101.2218417795147</v>
      </c>
      <c r="H980">
        <v>101.6403000023475</v>
      </c>
      <c r="I980">
        <v>102.2085316370831</v>
      </c>
      <c r="J980">
        <v>41.608930610869358</v>
      </c>
      <c r="K980">
        <v>9.6030691139564759</v>
      </c>
      <c r="L980">
        <v>1.1226945783437731E-3</v>
      </c>
    </row>
    <row r="981" spans="1:12" x14ac:dyDescent="0.25">
      <c r="A981" t="s">
        <v>2</v>
      </c>
      <c r="B981" t="s">
        <v>1005</v>
      </c>
      <c r="J981">
        <v>119.5906630598022</v>
      </c>
      <c r="K981">
        <v>55.105598714891457</v>
      </c>
      <c r="L981">
        <v>202.9705043693327</v>
      </c>
    </row>
    <row r="982" spans="1:12" x14ac:dyDescent="0.25">
      <c r="A982" t="s">
        <v>2</v>
      </c>
      <c r="B982" t="s">
        <v>1006</v>
      </c>
      <c r="J982">
        <v>45.785846138830593</v>
      </c>
      <c r="K982">
        <v>33.891692958497593</v>
      </c>
      <c r="L982">
        <v>46.19911165202754</v>
      </c>
    </row>
    <row r="983" spans="1:12" x14ac:dyDescent="0.25">
      <c r="A983" t="s">
        <v>2</v>
      </c>
      <c r="B983" t="s">
        <v>1007</v>
      </c>
      <c r="J983">
        <v>45.659676051612507</v>
      </c>
      <c r="K983">
        <v>34.461255552578272</v>
      </c>
      <c r="L983">
        <v>46.182881693633149</v>
      </c>
    </row>
    <row r="984" spans="1:12" x14ac:dyDescent="0.25">
      <c r="A984" t="s">
        <v>2</v>
      </c>
      <c r="B984" t="s">
        <v>1008</v>
      </c>
      <c r="C984">
        <v>7.3703290671149613E-4</v>
      </c>
      <c r="D984">
        <v>2.8449015244756959E-3</v>
      </c>
      <c r="E984">
        <v>4.1989688184496023E-3</v>
      </c>
      <c r="F984">
        <v>5.1573396901648952E-3</v>
      </c>
      <c r="G984">
        <v>5.9402380077392689E-3</v>
      </c>
      <c r="H984">
        <v>5.9758519236425209E-3</v>
      </c>
      <c r="I984">
        <v>8.0248122766803445E-3</v>
      </c>
      <c r="J984">
        <v>4.0866426243573841E-3</v>
      </c>
      <c r="K984">
        <v>2.5921422785401571E-3</v>
      </c>
      <c r="L984">
        <v>7.1757170602102579E-4</v>
      </c>
    </row>
    <row r="985" spans="1:12" x14ac:dyDescent="0.25">
      <c r="A985" t="s">
        <v>2</v>
      </c>
      <c r="B985" t="s">
        <v>1009</v>
      </c>
      <c r="J985">
        <v>45.7956742338921</v>
      </c>
      <c r="K985">
        <v>33.463292788700933</v>
      </c>
      <c r="L985">
        <v>46.207615108288877</v>
      </c>
    </row>
    <row r="986" spans="1:12" x14ac:dyDescent="0.25">
      <c r="A986" t="s">
        <v>2</v>
      </c>
      <c r="B986" t="s">
        <v>1010</v>
      </c>
      <c r="J986">
        <v>10.27904056500115</v>
      </c>
      <c r="K986">
        <v>12.405544860306311</v>
      </c>
      <c r="L986">
        <v>13.829875387075621</v>
      </c>
    </row>
    <row r="987" spans="1:12" x14ac:dyDescent="0.25">
      <c r="A987" t="s">
        <v>2</v>
      </c>
      <c r="B987" t="s">
        <v>1011</v>
      </c>
      <c r="K987">
        <v>6.9788662541701599E-5</v>
      </c>
      <c r="L987">
        <v>1.1022157018916151E-3</v>
      </c>
    </row>
    <row r="988" spans="1:12" x14ac:dyDescent="0.25">
      <c r="A988" t="s">
        <v>2</v>
      </c>
      <c r="B988" t="s">
        <v>1012</v>
      </c>
      <c r="K988">
        <v>0.61254781892229804</v>
      </c>
      <c r="L988">
        <v>14.344794520215739</v>
      </c>
    </row>
    <row r="989" spans="1:12" x14ac:dyDescent="0.25">
      <c r="A989" t="s">
        <v>2</v>
      </c>
      <c r="B989" t="s">
        <v>1013</v>
      </c>
      <c r="K989">
        <v>0.18065512544616211</v>
      </c>
      <c r="L989">
        <v>3.7296570978335888</v>
      </c>
    </row>
    <row r="990" spans="1:12" x14ac:dyDescent="0.25">
      <c r="A990" t="s">
        <v>2</v>
      </c>
      <c r="B990" t="s">
        <v>1014</v>
      </c>
      <c r="K990">
        <v>0.18067524719755429</v>
      </c>
      <c r="L990">
        <v>3.7295506566184788</v>
      </c>
    </row>
    <row r="991" spans="1:12" x14ac:dyDescent="0.25">
      <c r="A991" t="s">
        <v>2</v>
      </c>
      <c r="B991" t="s">
        <v>1015</v>
      </c>
      <c r="K991">
        <v>7.5447811082523787E-5</v>
      </c>
      <c r="L991">
        <v>6.9935688440241148E-4</v>
      </c>
    </row>
    <row r="992" spans="1:12" x14ac:dyDescent="0.25">
      <c r="A992" t="s">
        <v>2</v>
      </c>
      <c r="B992" t="s">
        <v>1016</v>
      </c>
      <c r="K992">
        <v>0.18063952084330739</v>
      </c>
      <c r="L992">
        <v>3.7297131033003619</v>
      </c>
    </row>
    <row r="993" spans="1:12" x14ac:dyDescent="0.25">
      <c r="A993" t="s">
        <v>2</v>
      </c>
      <c r="B993" t="s">
        <v>1017</v>
      </c>
      <c r="K993">
        <v>4.8076257772830137E-2</v>
      </c>
      <c r="L993">
        <v>1.1199590436838081</v>
      </c>
    </row>
    <row r="994" spans="1:12" x14ac:dyDescent="0.25">
      <c r="A994" t="s">
        <v>2</v>
      </c>
      <c r="B994" t="s">
        <v>1018</v>
      </c>
      <c r="C994">
        <v>4.1090604980794747E-3</v>
      </c>
      <c r="D994">
        <v>0.73128001863798497</v>
      </c>
      <c r="E994">
        <v>1.4569442265988599</v>
      </c>
      <c r="F994">
        <v>2.183341693462264</v>
      </c>
      <c r="G994">
        <v>62.325577043161232</v>
      </c>
      <c r="H994">
        <v>63.074179433971203</v>
      </c>
      <c r="I994">
        <v>63.665405981681261</v>
      </c>
      <c r="J994">
        <v>25.504992766653029</v>
      </c>
      <c r="K994">
        <v>6.3612415198173879</v>
      </c>
      <c r="L994">
        <v>1.120815796490275E-3</v>
      </c>
    </row>
    <row r="995" spans="1:12" x14ac:dyDescent="0.25">
      <c r="A995" t="s">
        <v>2</v>
      </c>
      <c r="B995" t="s">
        <v>1019</v>
      </c>
      <c r="J995">
        <v>71.735607955718024</v>
      </c>
      <c r="K995">
        <v>46.221505117691223</v>
      </c>
      <c r="L995">
        <v>127.5215533575261</v>
      </c>
    </row>
    <row r="996" spans="1:12" x14ac:dyDescent="0.25">
      <c r="A996" t="s">
        <v>2</v>
      </c>
      <c r="B996" t="s">
        <v>1020</v>
      </c>
      <c r="J996">
        <v>37.45535755827575</v>
      </c>
      <c r="K996">
        <v>28.166333488801062</v>
      </c>
      <c r="L996">
        <v>32.403741573057687</v>
      </c>
    </row>
    <row r="997" spans="1:12" x14ac:dyDescent="0.25">
      <c r="A997" t="s">
        <v>2</v>
      </c>
      <c r="B997" t="s">
        <v>1021</v>
      </c>
      <c r="J997">
        <v>37.371893586686319</v>
      </c>
      <c r="K997">
        <v>28.58395811981212</v>
      </c>
      <c r="L997">
        <v>32.395824602252503</v>
      </c>
    </row>
    <row r="998" spans="1:12" x14ac:dyDescent="0.25">
      <c r="A998" t="s">
        <v>2</v>
      </c>
      <c r="B998" t="s">
        <v>1022</v>
      </c>
      <c r="C998">
        <v>7.1311302956310709E-4</v>
      </c>
      <c r="D998">
        <v>2.802582751797384E-3</v>
      </c>
      <c r="E998">
        <v>4.1532119745029336E-3</v>
      </c>
      <c r="F998">
        <v>5.139223663423175E-3</v>
      </c>
      <c r="G998">
        <v>5.9113418792079934E-3</v>
      </c>
      <c r="H998">
        <v>5.9757512181565654E-3</v>
      </c>
      <c r="I998">
        <v>7.9814128819764938E-3</v>
      </c>
      <c r="J998">
        <v>4.0656391687253343E-3</v>
      </c>
      <c r="K998">
        <v>2.579393328674847E-3</v>
      </c>
      <c r="L998">
        <v>7.1643670351343553E-4</v>
      </c>
    </row>
    <row r="999" spans="1:12" x14ac:dyDescent="0.25">
      <c r="A999" t="s">
        <v>2</v>
      </c>
      <c r="B999" t="s">
        <v>1023</v>
      </c>
      <c r="J999">
        <v>37.461332928321923</v>
      </c>
      <c r="K999">
        <v>27.853522081416479</v>
      </c>
      <c r="L999">
        <v>32.407874961113741</v>
      </c>
    </row>
    <row r="1000" spans="1:12" x14ac:dyDescent="0.25">
      <c r="A1000" t="s">
        <v>2</v>
      </c>
      <c r="B1000" t="s">
        <v>1024</v>
      </c>
      <c r="J1000">
        <v>8.0592259337956786</v>
      </c>
      <c r="K1000">
        <v>9.3707355265601819</v>
      </c>
      <c r="L1000">
        <v>10.07281007134557</v>
      </c>
    </row>
    <row r="1001" spans="1:12" x14ac:dyDescent="0.25">
      <c r="A1001" t="s">
        <v>2</v>
      </c>
      <c r="B1001" t="s">
        <v>1025</v>
      </c>
      <c r="K1001">
        <v>0.4169042331745455</v>
      </c>
      <c r="L1001">
        <v>9.9867347641662612</v>
      </c>
    </row>
    <row r="1002" spans="1:12" x14ac:dyDescent="0.25">
      <c r="A1002" t="s">
        <v>2</v>
      </c>
      <c r="B1002" t="s">
        <v>1026</v>
      </c>
      <c r="K1002">
        <v>0.41680661815078779</v>
      </c>
      <c r="L1002">
        <v>9.9825844862095554</v>
      </c>
    </row>
    <row r="1003" spans="1:12" x14ac:dyDescent="0.25">
      <c r="A1003" t="s">
        <v>2</v>
      </c>
      <c r="B1003" t="s">
        <v>1027</v>
      </c>
      <c r="K1003">
        <v>0.41707545271189139</v>
      </c>
      <c r="L1003">
        <v>9.9889472704855145</v>
      </c>
    </row>
    <row r="1004" spans="1:12" x14ac:dyDescent="0.25">
      <c r="A1004" t="s">
        <v>2</v>
      </c>
      <c r="B1004" t="s">
        <v>1028</v>
      </c>
      <c r="J1004">
        <v>57.794773635827113</v>
      </c>
      <c r="K1004">
        <v>61.853232135340377</v>
      </c>
      <c r="L1004">
        <v>112.48816301683451</v>
      </c>
    </row>
    <row r="1005" spans="1:12" x14ac:dyDescent="0.25">
      <c r="A1005" t="s">
        <v>2</v>
      </c>
      <c r="B1005" t="s">
        <v>1029</v>
      </c>
      <c r="J1005">
        <v>56.571634194147663</v>
      </c>
      <c r="K1005">
        <v>60.322578443468799</v>
      </c>
      <c r="L1005">
        <v>111.96522047816021</v>
      </c>
    </row>
    <row r="1006" spans="1:12" x14ac:dyDescent="0.25">
      <c r="A1006" t="s">
        <v>2</v>
      </c>
      <c r="B1006" t="s">
        <v>1030</v>
      </c>
      <c r="J1006">
        <v>59.727782423744692</v>
      </c>
      <c r="K1006">
        <v>64.659073962647525</v>
      </c>
      <c r="L1006">
        <v>112.76889417690739</v>
      </c>
    </row>
    <row r="1007" spans="1:12" x14ac:dyDescent="0.25">
      <c r="A1007" t="s">
        <v>2</v>
      </c>
      <c r="B1007" t="s">
        <v>1031</v>
      </c>
      <c r="K1007">
        <v>0.84064113866826173</v>
      </c>
      <c r="L1007">
        <v>24.37260417989982</v>
      </c>
    </row>
    <row r="1008" spans="1:12" x14ac:dyDescent="0.25">
      <c r="A1008" t="s">
        <v>2</v>
      </c>
      <c r="B1008" t="s">
        <v>1032</v>
      </c>
      <c r="K1008">
        <v>0.84023850181543258</v>
      </c>
      <c r="L1008">
        <v>24.347811954162179</v>
      </c>
    </row>
    <row r="1009" spans="1:12" x14ac:dyDescent="0.25">
      <c r="A1009" t="s">
        <v>2</v>
      </c>
      <c r="B1009" t="s">
        <v>1033</v>
      </c>
      <c r="K1009">
        <v>0.84134812987660013</v>
      </c>
      <c r="L1009">
        <v>24.38588075612531</v>
      </c>
    </row>
    <row r="1010" spans="1:12" x14ac:dyDescent="0.25">
      <c r="A1010" t="s">
        <v>2</v>
      </c>
      <c r="B1010" t="s">
        <v>1034</v>
      </c>
      <c r="J1010">
        <v>50.062864712561293</v>
      </c>
      <c r="K1010">
        <v>54.564191838279633</v>
      </c>
      <c r="L1010">
        <v>88.713465235054429</v>
      </c>
    </row>
    <row r="1011" spans="1:12" x14ac:dyDescent="0.25">
      <c r="A1011" t="s">
        <v>2</v>
      </c>
      <c r="B1011" t="s">
        <v>1035</v>
      </c>
      <c r="J1011">
        <v>49.132257635305251</v>
      </c>
      <c r="K1011">
        <v>53.362932348498987</v>
      </c>
      <c r="L1011">
        <v>88.386521278381935</v>
      </c>
    </row>
    <row r="1012" spans="1:12" x14ac:dyDescent="0.25">
      <c r="A1012" t="s">
        <v>2</v>
      </c>
      <c r="B1012" t="s">
        <v>1036</v>
      </c>
      <c r="J1012">
        <v>51.516547467217428</v>
      </c>
      <c r="K1012">
        <v>56.747325846538267</v>
      </c>
      <c r="L1012">
        <v>88.889303866108833</v>
      </c>
    </row>
    <row r="1013" spans="1:12" x14ac:dyDescent="0.25">
      <c r="A1013" t="s">
        <v>2</v>
      </c>
      <c r="B1013" t="s">
        <v>1037</v>
      </c>
      <c r="K1013">
        <v>0.53608360927440002</v>
      </c>
      <c r="L1013">
        <v>12.350340609527979</v>
      </c>
    </row>
    <row r="1014" spans="1:12" x14ac:dyDescent="0.25">
      <c r="A1014" t="s">
        <v>2</v>
      </c>
      <c r="B1014" t="s">
        <v>1038</v>
      </c>
      <c r="K1014">
        <v>0.53591643606281647</v>
      </c>
      <c r="L1014">
        <v>12.3438733172911</v>
      </c>
    </row>
    <row r="1015" spans="1:12" x14ac:dyDescent="0.25">
      <c r="A1015" t="s">
        <v>2</v>
      </c>
      <c r="B1015" t="s">
        <v>1039</v>
      </c>
      <c r="K1015">
        <v>0.53637686831743159</v>
      </c>
      <c r="L1015">
        <v>12.35382373085795</v>
      </c>
    </row>
    <row r="1016" spans="1:12" x14ac:dyDescent="0.25">
      <c r="A1016" t="s">
        <v>2</v>
      </c>
      <c r="B1016" t="s">
        <v>1040</v>
      </c>
      <c r="J1016">
        <v>73.660488010402148</v>
      </c>
      <c r="K1016">
        <v>74.744420750083208</v>
      </c>
      <c r="L1016">
        <v>179.8885796897211</v>
      </c>
    </row>
    <row r="1017" spans="1:12" x14ac:dyDescent="0.25">
      <c r="A1017" t="s">
        <v>2</v>
      </c>
      <c r="B1017" t="s">
        <v>1041</v>
      </c>
      <c r="J1017">
        <v>71.684008268910802</v>
      </c>
      <c r="K1017">
        <v>72.606037461743838</v>
      </c>
      <c r="L1017">
        <v>178.5302009784582</v>
      </c>
    </row>
    <row r="1018" spans="1:12" x14ac:dyDescent="0.25">
      <c r="A1018" t="s">
        <v>2</v>
      </c>
      <c r="B1018" t="s">
        <v>1042</v>
      </c>
      <c r="J1018">
        <v>76.875633433897903</v>
      </c>
      <c r="K1018">
        <v>78.691011934985269</v>
      </c>
      <c r="L1018">
        <v>180.6218428201843</v>
      </c>
    </row>
    <row r="1019" spans="1:12" x14ac:dyDescent="0.25">
      <c r="A1019" t="s">
        <v>2</v>
      </c>
      <c r="B1019" t="s">
        <v>1043</v>
      </c>
      <c r="K1019">
        <v>0.6867475406277308</v>
      </c>
      <c r="L1019">
        <v>16.593431767905791</v>
      </c>
    </row>
    <row r="1020" spans="1:12" x14ac:dyDescent="0.25">
      <c r="A1020" t="s">
        <v>2</v>
      </c>
      <c r="B1020" t="s">
        <v>1044</v>
      </c>
      <c r="K1020">
        <v>0.68647803206763602</v>
      </c>
      <c r="L1020">
        <v>16.581903643865839</v>
      </c>
    </row>
    <row r="1021" spans="1:12" x14ac:dyDescent="0.25">
      <c r="A1021" t="s">
        <v>2</v>
      </c>
      <c r="B1021" t="s">
        <v>1045</v>
      </c>
      <c r="K1021">
        <v>0.6872205787820147</v>
      </c>
      <c r="L1021">
        <v>16.5996077638322</v>
      </c>
    </row>
    <row r="1022" spans="1:12" x14ac:dyDescent="0.25">
      <c r="A1022" t="s">
        <v>2</v>
      </c>
      <c r="B1022" t="s">
        <v>1046</v>
      </c>
      <c r="J1022">
        <v>66.674391024235661</v>
      </c>
      <c r="K1022">
        <v>68.799606871661595</v>
      </c>
      <c r="L1022">
        <v>140.53340228726779</v>
      </c>
    </row>
    <row r="1023" spans="1:12" x14ac:dyDescent="0.25">
      <c r="A1023" t="s">
        <v>2</v>
      </c>
      <c r="B1023" t="s">
        <v>1047</v>
      </c>
      <c r="J1023">
        <v>65.038690542114381</v>
      </c>
      <c r="K1023">
        <v>66.937323943300214</v>
      </c>
      <c r="L1023">
        <v>139.71325662063171</v>
      </c>
    </row>
    <row r="1024" spans="1:12" x14ac:dyDescent="0.25">
      <c r="A1024" t="s">
        <v>2</v>
      </c>
      <c r="B1024" t="s">
        <v>1048</v>
      </c>
      <c r="J1024">
        <v>69.306920854297516</v>
      </c>
      <c r="K1024">
        <v>72.228551010822557</v>
      </c>
      <c r="L1024">
        <v>140.9748474688493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R225"/>
  <sheetViews>
    <sheetView workbookViewId="0">
      <selection activeCell="N10" sqref="N10"/>
    </sheetView>
  </sheetViews>
  <sheetFormatPr defaultRowHeight="15" x14ac:dyDescent="0.25"/>
  <cols>
    <col min="1" max="1" width="33.5703125" bestFit="1" customWidth="1"/>
    <col min="2" max="2" width="20.140625" bestFit="1" customWidth="1"/>
  </cols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</row>
    <row r="2" spans="1:18" x14ac:dyDescent="0.25">
      <c r="A2" t="str">
        <f t="shared" ref="A2:A65" si="0">C2&amp;D2&amp;E2&amp;F2&amp;G2&amp;H2&amp;I2&amp;J2&amp;K2</f>
        <v>PUBBDGHSPNewAE______STDELC</v>
      </c>
      <c r="B2" t="str">
        <f t="shared" ref="B2:B65" si="1">C2&amp;D2&amp;E2&amp;F2&amp;G2</f>
        <v>PUBBDGHSPNewAE</v>
      </c>
      <c r="C2" t="s">
        <v>1049</v>
      </c>
      <c r="D2" t="s">
        <v>7</v>
      </c>
      <c r="E2" t="s">
        <v>1052</v>
      </c>
      <c r="F2" t="s">
        <v>39</v>
      </c>
      <c r="G2" t="s">
        <v>19</v>
      </c>
      <c r="H2" t="s">
        <v>16</v>
      </c>
      <c r="I2" t="s">
        <v>16</v>
      </c>
      <c r="J2" t="s">
        <v>17</v>
      </c>
      <c r="K2" t="s">
        <v>18</v>
      </c>
      <c r="L2">
        <f>_xlfn.IFNA(VLOOKUP($G2&amp;$H2&amp;$I2&amp;$J2&amp;$K2,'[1]NRCAN 2016'!$K$45:$Q$75,HLOOKUP($E2,'[1]NRCAN 2016'!$N$41:$Q$44,4,FALSE),FALSE),0)</f>
        <v>0.94845473549009052</v>
      </c>
      <c r="M2">
        <f>_xlfn.IFNA(VLOOKUP($G2&amp;$H2&amp;$I2&amp;$J2&amp;$K2,'[1]NRCAN 2016'!$K$45:$Q$75,HLOOKUP($E2,'[1]NRCAN 2016'!$N$41:$Q$44,4,FALSE),FALSE),0)</f>
        <v>0.94845473549009052</v>
      </c>
      <c r="N2">
        <f>_xlfn.IFNA(VLOOKUP($G2&amp;$H2&amp;$I2&amp;$J2&amp;$K2,'[1]NRCAN 2016'!$K$45:$Q$75,HLOOKUP($E2,'[1]NRCAN 2016'!$N$41:$Q$44,4,FALSE),FALSE),0)</f>
        <v>0.94845473549009052</v>
      </c>
      <c r="O2">
        <f>_xlfn.IFNA(VLOOKUP($G2&amp;$H2&amp;$I2&amp;$J2&amp;$K2,'[1]NRCAN 2016'!$K$45:$Q$75,HLOOKUP($E2,'[1]NRCAN 2016'!$N$41:$Q$44,4,FALSE),FALSE),0)</f>
        <v>0.94845473549009052</v>
      </c>
      <c r="P2">
        <f>_xlfn.IFNA(VLOOKUP($G2&amp;$H2&amp;$I2&amp;$J2&amp;$K2,'[1]NRCAN 2016'!$K$45:$Q$75,HLOOKUP($E2,'[1]NRCAN 2016'!$N$41:$Q$44,4,FALSE),FALSE),0)</f>
        <v>0.94845473549009052</v>
      </c>
      <c r="Q2">
        <f>_xlfn.IFNA(VLOOKUP($G2&amp;$H2&amp;$I2&amp;$J2&amp;$K2,'[1]NRCAN 2016'!$K$45:$Q$75,HLOOKUP($E2,'[1]NRCAN 2016'!$N$41:$Q$44,4,FALSE),FALSE),0)</f>
        <v>0.94845473549009052</v>
      </c>
      <c r="R2">
        <f>_xlfn.IFNA(VLOOKUP($G2&amp;$H2&amp;$I2&amp;$J2&amp;$K2,'[1]NRCAN 2016'!$K$45:$Q$75,HLOOKUP($E2,'[1]NRCAN 2016'!$N$41:$Q$44,4,FALSE),FALSE),0)</f>
        <v>0.94845473549009052</v>
      </c>
    </row>
    <row r="3" spans="1:18" x14ac:dyDescent="0.25">
      <c r="A3" t="str">
        <f t="shared" si="0"/>
        <v>PUBBDGHSPNewAE______STDNGA</v>
      </c>
      <c r="B3" t="str">
        <f t="shared" si="1"/>
        <v>PUBBDGHSPNewAE</v>
      </c>
      <c r="C3" t="s">
        <v>1049</v>
      </c>
      <c r="D3" t="s">
        <v>7</v>
      </c>
      <c r="E3" t="s">
        <v>1052</v>
      </c>
      <c r="F3" t="s">
        <v>39</v>
      </c>
      <c r="G3" t="s">
        <v>19</v>
      </c>
      <c r="H3" t="s">
        <v>16</v>
      </c>
      <c r="I3" t="s">
        <v>16</v>
      </c>
      <c r="J3" t="s">
        <v>17</v>
      </c>
      <c r="K3" t="s">
        <v>20</v>
      </c>
      <c r="L3">
        <f>_xlfn.IFNA(VLOOKUP($G3&amp;$H3&amp;$I3&amp;$J3&amp;$K3,'[1]NRCAN 2016'!$K$45:$Q$75,HLOOKUP($E3,'[1]NRCAN 2016'!$N$41:$Q$44,4,FALSE),FALSE),0)</f>
        <v>5.1545264509909469E-2</v>
      </c>
      <c r="M3">
        <f>_xlfn.IFNA(VLOOKUP($G3&amp;$H3&amp;$I3&amp;$J3&amp;$K3,'[1]NRCAN 2016'!$K$45:$Q$75,HLOOKUP($E3,'[1]NRCAN 2016'!$N$41:$Q$44,4,FALSE),FALSE),0)</f>
        <v>5.1545264509909469E-2</v>
      </c>
      <c r="N3">
        <f>_xlfn.IFNA(VLOOKUP($G3&amp;$H3&amp;$I3&amp;$J3&amp;$K3,'[1]NRCAN 2016'!$K$45:$Q$75,HLOOKUP($E3,'[1]NRCAN 2016'!$N$41:$Q$44,4,FALSE),FALSE),0)</f>
        <v>5.1545264509909469E-2</v>
      </c>
      <c r="O3">
        <f>_xlfn.IFNA(VLOOKUP($G3&amp;$H3&amp;$I3&amp;$J3&amp;$K3,'[1]NRCAN 2016'!$K$45:$Q$75,HLOOKUP($E3,'[1]NRCAN 2016'!$N$41:$Q$44,4,FALSE),FALSE),0)</f>
        <v>5.1545264509909469E-2</v>
      </c>
      <c r="P3">
        <f>_xlfn.IFNA(VLOOKUP($G3&amp;$H3&amp;$I3&amp;$J3&amp;$K3,'[1]NRCAN 2016'!$K$45:$Q$75,HLOOKUP($E3,'[1]NRCAN 2016'!$N$41:$Q$44,4,FALSE),FALSE),0)</f>
        <v>5.1545264509909469E-2</v>
      </c>
      <c r="Q3">
        <f>_xlfn.IFNA(VLOOKUP($G3&amp;$H3&amp;$I3&amp;$J3&amp;$K3,'[1]NRCAN 2016'!$K$45:$Q$75,HLOOKUP($E3,'[1]NRCAN 2016'!$N$41:$Q$44,4,FALSE),FALSE),0)</f>
        <v>5.1545264509909469E-2</v>
      </c>
      <c r="R3">
        <f>_xlfn.IFNA(VLOOKUP($G3&amp;$H3&amp;$I3&amp;$J3&amp;$K3,'[1]NRCAN 2016'!$K$45:$Q$75,HLOOKUP($E3,'[1]NRCAN 2016'!$N$41:$Q$44,4,FALSE),FALSE),0)</f>
        <v>5.1545264509909469E-2</v>
      </c>
    </row>
    <row r="4" spans="1:18" x14ac:dyDescent="0.25">
      <c r="A4" t="str">
        <f t="shared" si="0"/>
        <v>PUBBDGHSPNewAE______STDPRO</v>
      </c>
      <c r="B4" t="str">
        <f t="shared" si="1"/>
        <v>PUBBDGHSPNewAE</v>
      </c>
      <c r="C4" t="s">
        <v>1049</v>
      </c>
      <c r="D4" t="s">
        <v>7</v>
      </c>
      <c r="E4" t="s">
        <v>1052</v>
      </c>
      <c r="F4" t="s">
        <v>39</v>
      </c>
      <c r="G4" t="s">
        <v>19</v>
      </c>
      <c r="H4" t="s">
        <v>16</v>
      </c>
      <c r="I4" t="s">
        <v>16</v>
      </c>
      <c r="J4" t="s">
        <v>17</v>
      </c>
      <c r="K4" t="s">
        <v>21</v>
      </c>
      <c r="L4">
        <f>_xlfn.IFNA(VLOOKUP($G4&amp;$H4&amp;$I4&amp;$J4&amp;$K4,'[1]NRCAN 2016'!$K$45:$Q$75,HLOOKUP($E4,'[1]NRCAN 2016'!$N$41:$Q$44,4,FALSE),FALSE),0)</f>
        <v>0</v>
      </c>
      <c r="M4">
        <f>_xlfn.IFNA(VLOOKUP($G4&amp;$H4&amp;$I4&amp;$J4&amp;$K4,'[1]NRCAN 2016'!$K$45:$Q$75,HLOOKUP($E4,'[1]NRCAN 2016'!$N$41:$Q$44,4,FALSE),FALSE),0)</f>
        <v>0</v>
      </c>
      <c r="N4">
        <f>_xlfn.IFNA(VLOOKUP($G4&amp;$H4&amp;$I4&amp;$J4&amp;$K4,'[1]NRCAN 2016'!$K$45:$Q$75,HLOOKUP($E4,'[1]NRCAN 2016'!$N$41:$Q$44,4,FALSE),FALSE),0)</f>
        <v>0</v>
      </c>
      <c r="O4">
        <f>_xlfn.IFNA(VLOOKUP($G4&amp;$H4&amp;$I4&amp;$J4&amp;$K4,'[1]NRCAN 2016'!$K$45:$Q$75,HLOOKUP($E4,'[1]NRCAN 2016'!$N$41:$Q$44,4,FALSE),FALSE),0)</f>
        <v>0</v>
      </c>
      <c r="P4">
        <f>_xlfn.IFNA(VLOOKUP($G4&amp;$H4&amp;$I4&amp;$J4&amp;$K4,'[1]NRCAN 2016'!$K$45:$Q$75,HLOOKUP($E4,'[1]NRCAN 2016'!$N$41:$Q$44,4,FALSE),FALSE),0)</f>
        <v>0</v>
      </c>
      <c r="Q4">
        <f>_xlfn.IFNA(VLOOKUP($G4&amp;$H4&amp;$I4&amp;$J4&amp;$K4,'[1]NRCAN 2016'!$K$45:$Q$75,HLOOKUP($E4,'[1]NRCAN 2016'!$N$41:$Q$44,4,FALSE),FALSE),0)</f>
        <v>0</v>
      </c>
      <c r="R4">
        <f>_xlfn.IFNA(VLOOKUP($G4&amp;$H4&amp;$I4&amp;$J4&amp;$K4,'[1]NRCAN 2016'!$K$45:$Q$75,HLOOKUP($E4,'[1]NRCAN 2016'!$N$41:$Q$44,4,FALSE),FALSE),0)</f>
        <v>0</v>
      </c>
    </row>
    <row r="5" spans="1:18" x14ac:dyDescent="0.25">
      <c r="A5" t="str">
        <f t="shared" si="0"/>
        <v>PUBBDGHSPNewAM______STDELC</v>
      </c>
      <c r="B5" t="str">
        <f t="shared" si="1"/>
        <v>PUBBDGHSPNewAM</v>
      </c>
      <c r="C5" t="s">
        <v>1049</v>
      </c>
      <c r="D5" t="s">
        <v>7</v>
      </c>
      <c r="E5" t="s">
        <v>1052</v>
      </c>
      <c r="F5" t="s">
        <v>39</v>
      </c>
      <c r="G5" t="s">
        <v>15</v>
      </c>
      <c r="H5" t="s">
        <v>16</v>
      </c>
      <c r="I5" t="s">
        <v>16</v>
      </c>
      <c r="J5" t="s">
        <v>17</v>
      </c>
      <c r="K5" t="s">
        <v>18</v>
      </c>
      <c r="L5">
        <f>_xlfn.IFNA(VLOOKUP($G5&amp;$H5&amp;$I5&amp;$J5&amp;$K5,'[1]NRCAN 2016'!$K$45:$Q$75,HLOOKUP($E5,'[1]NRCAN 2016'!$N$41:$Q$44,4,FALSE),FALSE),0)</f>
        <v>1</v>
      </c>
      <c r="M5">
        <f>_xlfn.IFNA(VLOOKUP($G5&amp;$H5&amp;$I5&amp;$J5&amp;$K5,'[1]NRCAN 2016'!$K$45:$Q$75,HLOOKUP($E5,'[1]NRCAN 2016'!$N$41:$Q$44,4,FALSE),FALSE),0)</f>
        <v>1</v>
      </c>
      <c r="N5">
        <f>_xlfn.IFNA(VLOOKUP($G5&amp;$H5&amp;$I5&amp;$J5&amp;$K5,'[1]NRCAN 2016'!$K$45:$Q$75,HLOOKUP($E5,'[1]NRCAN 2016'!$N$41:$Q$44,4,FALSE),FALSE),0)</f>
        <v>1</v>
      </c>
      <c r="O5">
        <f>_xlfn.IFNA(VLOOKUP($G5&amp;$H5&amp;$I5&amp;$J5&amp;$K5,'[1]NRCAN 2016'!$K$45:$Q$75,HLOOKUP($E5,'[1]NRCAN 2016'!$N$41:$Q$44,4,FALSE),FALSE),0)</f>
        <v>1</v>
      </c>
      <c r="P5">
        <f>_xlfn.IFNA(VLOOKUP($G5&amp;$H5&amp;$I5&amp;$J5&amp;$K5,'[1]NRCAN 2016'!$K$45:$Q$75,HLOOKUP($E5,'[1]NRCAN 2016'!$N$41:$Q$44,4,FALSE),FALSE),0)</f>
        <v>1</v>
      </c>
      <c r="Q5">
        <f>_xlfn.IFNA(VLOOKUP($G5&amp;$H5&amp;$I5&amp;$J5&amp;$K5,'[1]NRCAN 2016'!$K$45:$Q$75,HLOOKUP($E5,'[1]NRCAN 2016'!$N$41:$Q$44,4,FALSE),FALSE),0)</f>
        <v>1</v>
      </c>
      <c r="R5">
        <f>_xlfn.IFNA(VLOOKUP($G5&amp;$H5&amp;$I5&amp;$J5&amp;$K5,'[1]NRCAN 2016'!$K$45:$Q$75,HLOOKUP($E5,'[1]NRCAN 2016'!$N$41:$Q$44,4,FALSE),FALSE),0)</f>
        <v>1</v>
      </c>
    </row>
    <row r="6" spans="1:18" x14ac:dyDescent="0.25">
      <c r="A6" t="str">
        <f t="shared" si="0"/>
        <v>PUBBDGHSPNewLIFLC___STDELC</v>
      </c>
      <c r="B6" t="str">
        <f t="shared" si="1"/>
        <v>PUBBDGHSPNewLI</v>
      </c>
      <c r="C6" t="s">
        <v>1049</v>
      </c>
      <c r="D6" t="s">
        <v>7</v>
      </c>
      <c r="E6" t="s">
        <v>1052</v>
      </c>
      <c r="F6" t="s">
        <v>39</v>
      </c>
      <c r="G6" t="s">
        <v>22</v>
      </c>
      <c r="H6" t="s">
        <v>23</v>
      </c>
      <c r="I6" t="s">
        <v>16</v>
      </c>
      <c r="J6" t="s">
        <v>17</v>
      </c>
      <c r="K6" t="s">
        <v>18</v>
      </c>
      <c r="L6">
        <f>_xlfn.IFNA(VLOOKUP($G6&amp;$H6&amp;$I6&amp;$J6&amp;$K6,'[1]NRCAN 2016'!$K$45:$Q$75,HLOOKUP($E6,'[1]NRCAN 2016'!$N$41:$Q$44,4,FALSE),FALSE),0)</f>
        <v>5.7404593478355748E-2</v>
      </c>
      <c r="M6">
        <f>_xlfn.IFNA(VLOOKUP($G6&amp;$H6&amp;$I6&amp;$J6&amp;$K6,'[1]NRCAN 2016'!$K$45:$Q$75,HLOOKUP($E6,'[1]NRCAN 2016'!$N$41:$Q$44,4,FALSE),FALSE),0)</f>
        <v>5.7404593478355748E-2</v>
      </c>
      <c r="N6">
        <f>_xlfn.IFNA(VLOOKUP($G6&amp;$H6&amp;$I6&amp;$J6&amp;$K6,'[1]NRCAN 2016'!$K$45:$Q$75,HLOOKUP($E6,'[1]NRCAN 2016'!$N$41:$Q$44,4,FALSE),FALSE),0)</f>
        <v>5.7404593478355748E-2</v>
      </c>
      <c r="O6">
        <f>_xlfn.IFNA(VLOOKUP($G6&amp;$H6&amp;$I6&amp;$J6&amp;$K6,'[1]NRCAN 2016'!$K$45:$Q$75,HLOOKUP($E6,'[1]NRCAN 2016'!$N$41:$Q$44,4,FALSE),FALSE),0)</f>
        <v>5.7404593478355748E-2</v>
      </c>
      <c r="P6">
        <f>_xlfn.IFNA(VLOOKUP($G6&amp;$H6&amp;$I6&amp;$J6&amp;$K6,'[1]NRCAN 2016'!$K$45:$Q$75,HLOOKUP($E6,'[1]NRCAN 2016'!$N$41:$Q$44,4,FALSE),FALSE),0)</f>
        <v>5.7404593478355748E-2</v>
      </c>
      <c r="Q6">
        <f>_xlfn.IFNA(VLOOKUP($G6&amp;$H6&amp;$I6&amp;$J6&amp;$K6,'[1]NRCAN 2016'!$K$45:$Q$75,HLOOKUP($E6,'[1]NRCAN 2016'!$N$41:$Q$44,4,FALSE),FALSE),0)</f>
        <v>5.7404593478355748E-2</v>
      </c>
      <c r="R6">
        <f>_xlfn.IFNA(VLOOKUP($G6&amp;$H6&amp;$I6&amp;$J6&amp;$K6,'[1]NRCAN 2016'!$K$45:$Q$75,HLOOKUP($E6,'[1]NRCAN 2016'!$N$41:$Q$44,4,FALSE),FALSE),0)</f>
        <v>5.7404593478355748E-2</v>
      </c>
    </row>
    <row r="7" spans="1:18" x14ac:dyDescent="0.25">
      <c r="A7" t="str">
        <f t="shared" si="0"/>
        <v>PUBBDGHSPNewLIFLU___STDELC</v>
      </c>
      <c r="B7" t="str">
        <f t="shared" si="1"/>
        <v>PUBBDGHSPNewLI</v>
      </c>
      <c r="C7" t="s">
        <v>1049</v>
      </c>
      <c r="D7" t="s">
        <v>7</v>
      </c>
      <c r="E7" t="s">
        <v>1052</v>
      </c>
      <c r="F7" t="s">
        <v>39</v>
      </c>
      <c r="G7" t="s">
        <v>22</v>
      </c>
      <c r="H7" t="s">
        <v>24</v>
      </c>
      <c r="I7" t="s">
        <v>16</v>
      </c>
      <c r="J7" t="s">
        <v>17</v>
      </c>
      <c r="K7" t="s">
        <v>18</v>
      </c>
      <c r="L7">
        <f>_xlfn.IFNA(VLOOKUP($G7&amp;$H7&amp;$I7&amp;$J7&amp;$K7,'[1]NRCAN 2016'!$K$45:$Q$75,HLOOKUP($E7,'[1]NRCAN 2016'!$N$41:$Q$44,4,FALSE),FALSE),0)</f>
        <v>0.41991168524080263</v>
      </c>
      <c r="M7">
        <f>_xlfn.IFNA(VLOOKUP($G7&amp;$H7&amp;$I7&amp;$J7&amp;$K7,'[1]NRCAN 2016'!$K$45:$Q$75,HLOOKUP($E7,'[1]NRCAN 2016'!$N$41:$Q$44,4,FALSE),FALSE),0)</f>
        <v>0.41991168524080263</v>
      </c>
      <c r="N7">
        <f>_xlfn.IFNA(VLOOKUP($G7&amp;$H7&amp;$I7&amp;$J7&amp;$K7,'[1]NRCAN 2016'!$K$45:$Q$75,HLOOKUP($E7,'[1]NRCAN 2016'!$N$41:$Q$44,4,FALSE),FALSE),0)</f>
        <v>0.41991168524080263</v>
      </c>
      <c r="O7">
        <f>_xlfn.IFNA(VLOOKUP($G7&amp;$H7&amp;$I7&amp;$J7&amp;$K7,'[1]NRCAN 2016'!$K$45:$Q$75,HLOOKUP($E7,'[1]NRCAN 2016'!$N$41:$Q$44,4,FALSE),FALSE),0)</f>
        <v>0.41991168524080263</v>
      </c>
      <c r="P7">
        <f>_xlfn.IFNA(VLOOKUP($G7&amp;$H7&amp;$I7&amp;$J7&amp;$K7,'[1]NRCAN 2016'!$K$45:$Q$75,HLOOKUP($E7,'[1]NRCAN 2016'!$N$41:$Q$44,4,FALSE),FALSE),0)</f>
        <v>0.41991168524080263</v>
      </c>
      <c r="Q7">
        <f>_xlfn.IFNA(VLOOKUP($G7&amp;$H7&amp;$I7&amp;$J7&amp;$K7,'[1]NRCAN 2016'!$K$45:$Q$75,HLOOKUP($E7,'[1]NRCAN 2016'!$N$41:$Q$44,4,FALSE),FALSE),0)</f>
        <v>0.41991168524080263</v>
      </c>
      <c r="R7">
        <f>_xlfn.IFNA(VLOOKUP($G7&amp;$H7&amp;$I7&amp;$J7&amp;$K7,'[1]NRCAN 2016'!$K$45:$Q$75,HLOOKUP($E7,'[1]NRCAN 2016'!$N$41:$Q$44,4,FALSE),FALSE),0)</f>
        <v>0.41991168524080263</v>
      </c>
    </row>
    <row r="8" spans="1:18" x14ac:dyDescent="0.25">
      <c r="A8" t="str">
        <f t="shared" si="0"/>
        <v>PUBBDGHSPNewLIHAL___STDELC</v>
      </c>
      <c r="B8" t="str">
        <f t="shared" si="1"/>
        <v>PUBBDGHSPNewLI</v>
      </c>
      <c r="C8" t="s">
        <v>1049</v>
      </c>
      <c r="D8" t="s">
        <v>7</v>
      </c>
      <c r="E8" t="s">
        <v>1052</v>
      </c>
      <c r="F8" t="s">
        <v>39</v>
      </c>
      <c r="G8" t="s">
        <v>22</v>
      </c>
      <c r="H8" t="s">
        <v>25</v>
      </c>
      <c r="I8" t="s">
        <v>16</v>
      </c>
      <c r="J8" t="s">
        <v>17</v>
      </c>
      <c r="K8" t="s">
        <v>18</v>
      </c>
      <c r="L8">
        <f>_xlfn.IFNA(VLOOKUP($G8&amp;$H8&amp;$I8&amp;$J8&amp;$K8,'[1]NRCAN 2016'!$K$45:$Q$75,HLOOKUP($E8,'[1]NRCAN 2016'!$N$41:$Q$44,4,FALSE),FALSE),0)</f>
        <v>0.12322408382364025</v>
      </c>
      <c r="M8">
        <f>_xlfn.IFNA(VLOOKUP($G8&amp;$H8&amp;$I8&amp;$J8&amp;$K8,'[1]NRCAN 2016'!$K$45:$Q$75,HLOOKUP($E8,'[1]NRCAN 2016'!$N$41:$Q$44,4,FALSE),FALSE),0)</f>
        <v>0.12322408382364025</v>
      </c>
      <c r="N8">
        <f>_xlfn.IFNA(VLOOKUP($G8&amp;$H8&amp;$I8&amp;$J8&amp;$K8,'[1]NRCAN 2016'!$K$45:$Q$75,HLOOKUP($E8,'[1]NRCAN 2016'!$N$41:$Q$44,4,FALSE),FALSE),0)</f>
        <v>0.12322408382364025</v>
      </c>
      <c r="O8">
        <f>_xlfn.IFNA(VLOOKUP($G8&amp;$H8&amp;$I8&amp;$J8&amp;$K8,'[1]NRCAN 2016'!$K$45:$Q$75,HLOOKUP($E8,'[1]NRCAN 2016'!$N$41:$Q$44,4,FALSE),FALSE),0)</f>
        <v>0.12322408382364025</v>
      </c>
      <c r="P8">
        <f>_xlfn.IFNA(VLOOKUP($G8&amp;$H8&amp;$I8&amp;$J8&amp;$K8,'[1]NRCAN 2016'!$K$45:$Q$75,HLOOKUP($E8,'[1]NRCAN 2016'!$N$41:$Q$44,4,FALSE),FALSE),0)</f>
        <v>0.12322408382364025</v>
      </c>
      <c r="Q8">
        <f>_xlfn.IFNA(VLOOKUP($G8&amp;$H8&amp;$I8&amp;$J8&amp;$K8,'[1]NRCAN 2016'!$K$45:$Q$75,HLOOKUP($E8,'[1]NRCAN 2016'!$N$41:$Q$44,4,FALSE),FALSE),0)</f>
        <v>0.12322408382364025</v>
      </c>
      <c r="R8">
        <f>_xlfn.IFNA(VLOOKUP($G8&amp;$H8&amp;$I8&amp;$J8&amp;$K8,'[1]NRCAN 2016'!$K$45:$Q$75,HLOOKUP($E8,'[1]NRCAN 2016'!$N$41:$Q$44,4,FALSE),FALSE),0)</f>
        <v>0.12322408382364025</v>
      </c>
    </row>
    <row r="9" spans="1:18" x14ac:dyDescent="0.25">
      <c r="A9" t="str">
        <f t="shared" si="0"/>
        <v>PUBBDGHSPNewLIINC___STDELC</v>
      </c>
      <c r="B9" t="str">
        <f t="shared" si="1"/>
        <v>PUBBDGHSPNewLI</v>
      </c>
      <c r="C9" t="s">
        <v>1049</v>
      </c>
      <c r="D9" t="s">
        <v>7</v>
      </c>
      <c r="E9" t="s">
        <v>1052</v>
      </c>
      <c r="F9" t="s">
        <v>39</v>
      </c>
      <c r="G9" t="s">
        <v>22</v>
      </c>
      <c r="H9" t="s">
        <v>26</v>
      </c>
      <c r="I9" t="s">
        <v>16</v>
      </c>
      <c r="J9" t="s">
        <v>17</v>
      </c>
      <c r="K9" t="s">
        <v>18</v>
      </c>
      <c r="L9">
        <f>_xlfn.IFNA(VLOOKUP($G9&amp;$H9&amp;$I9&amp;$J9&amp;$K9,'[1]NRCAN 2016'!$K$45:$Q$75,HLOOKUP($E9,'[1]NRCAN 2016'!$N$41:$Q$44,4,FALSE),FALSE),0)</f>
        <v>0.39576993727509685</v>
      </c>
      <c r="M9">
        <f>_xlfn.IFNA(VLOOKUP($G9&amp;$H9&amp;$I9&amp;$J9&amp;$K9,'[1]NRCAN 2016'!$K$45:$Q$75,HLOOKUP($E9,'[1]NRCAN 2016'!$N$41:$Q$44,4,FALSE),FALSE),0)</f>
        <v>0.39576993727509685</v>
      </c>
      <c r="N9">
        <f>_xlfn.IFNA(VLOOKUP($G9&amp;$H9&amp;$I9&amp;$J9&amp;$K9,'[1]NRCAN 2016'!$K$45:$Q$75,HLOOKUP($E9,'[1]NRCAN 2016'!$N$41:$Q$44,4,FALSE),FALSE),0)</f>
        <v>0.39576993727509685</v>
      </c>
      <c r="O9">
        <f>_xlfn.IFNA(VLOOKUP($G9&amp;$H9&amp;$I9&amp;$J9&amp;$K9,'[1]NRCAN 2016'!$K$45:$Q$75,HLOOKUP($E9,'[1]NRCAN 2016'!$N$41:$Q$44,4,FALSE),FALSE),0)</f>
        <v>0.39576993727509685</v>
      </c>
      <c r="P9">
        <f>_xlfn.IFNA(VLOOKUP($G9&amp;$H9&amp;$I9&amp;$J9&amp;$K9,'[1]NRCAN 2016'!$K$45:$Q$75,HLOOKUP($E9,'[1]NRCAN 2016'!$N$41:$Q$44,4,FALSE),FALSE),0)</f>
        <v>0.39576993727509685</v>
      </c>
      <c r="Q9">
        <f>_xlfn.IFNA(VLOOKUP($G9&amp;$H9&amp;$I9&amp;$J9&amp;$K9,'[1]NRCAN 2016'!$K$45:$Q$75,HLOOKUP($E9,'[1]NRCAN 2016'!$N$41:$Q$44,4,FALSE),FALSE),0)</f>
        <v>0.39576993727509685</v>
      </c>
      <c r="R9">
        <f>_xlfn.IFNA(VLOOKUP($G9&amp;$H9&amp;$I9&amp;$J9&amp;$K9,'[1]NRCAN 2016'!$K$45:$Q$75,HLOOKUP($E9,'[1]NRCAN 2016'!$N$41:$Q$44,4,FALSE),FALSE),0)</f>
        <v>0.39576993727509685</v>
      </c>
    </row>
    <row r="10" spans="1:18" x14ac:dyDescent="0.25">
      <c r="A10" t="str">
        <f t="shared" si="0"/>
        <v>PUBBDGHSPNewLILED___STDELC</v>
      </c>
      <c r="B10" t="str">
        <f t="shared" si="1"/>
        <v>PUBBDGHSPNewLI</v>
      </c>
      <c r="C10" t="s">
        <v>1049</v>
      </c>
      <c r="D10" t="s">
        <v>7</v>
      </c>
      <c r="E10" t="s">
        <v>1052</v>
      </c>
      <c r="F10" t="s">
        <v>39</v>
      </c>
      <c r="G10" t="s">
        <v>22</v>
      </c>
      <c r="H10" t="s">
        <v>27</v>
      </c>
      <c r="I10" t="s">
        <v>16</v>
      </c>
      <c r="J10" t="s">
        <v>17</v>
      </c>
      <c r="K10" t="s">
        <v>18</v>
      </c>
      <c r="L10">
        <f>_xlfn.IFNA(VLOOKUP($G10&amp;$H10&amp;$I10&amp;$J10&amp;$K10,'[1]NRCAN 2016'!$K$45:$Q$75,HLOOKUP($E10,'[1]NRCAN 2016'!$N$41:$Q$44,4,FALSE),FALSE),0)</f>
        <v>1.8448500910522674E-3</v>
      </c>
      <c r="M10">
        <f>_xlfn.IFNA(VLOOKUP($G10&amp;$H10&amp;$I10&amp;$J10&amp;$K10,'[1]NRCAN 2016'!$K$45:$Q$75,HLOOKUP($E10,'[1]NRCAN 2016'!$N$41:$Q$44,4,FALSE),FALSE),0)</f>
        <v>1.8448500910522674E-3</v>
      </c>
      <c r="N10">
        <f>_xlfn.IFNA(VLOOKUP($G10&amp;$H10&amp;$I10&amp;$J10&amp;$K10,'[1]NRCAN 2016'!$K$45:$Q$75,HLOOKUP($E10,'[1]NRCAN 2016'!$N$41:$Q$44,4,FALSE),FALSE),0)</f>
        <v>1.8448500910522674E-3</v>
      </c>
      <c r="O10">
        <f>_xlfn.IFNA(VLOOKUP($G10&amp;$H10&amp;$I10&amp;$J10&amp;$K10,'[1]NRCAN 2016'!$K$45:$Q$75,HLOOKUP($E10,'[1]NRCAN 2016'!$N$41:$Q$44,4,FALSE),FALSE),0)</f>
        <v>1.8448500910522674E-3</v>
      </c>
      <c r="P10">
        <f>_xlfn.IFNA(VLOOKUP($G10&amp;$H10&amp;$I10&amp;$J10&amp;$K10,'[1]NRCAN 2016'!$K$45:$Q$75,HLOOKUP($E10,'[1]NRCAN 2016'!$N$41:$Q$44,4,FALSE),FALSE),0)</f>
        <v>1.8448500910522674E-3</v>
      </c>
      <c r="Q10">
        <f>_xlfn.IFNA(VLOOKUP($G10&amp;$H10&amp;$I10&amp;$J10&amp;$K10,'[1]NRCAN 2016'!$K$45:$Q$75,HLOOKUP($E10,'[1]NRCAN 2016'!$N$41:$Q$44,4,FALSE),FALSE),0)</f>
        <v>1.8448500910522674E-3</v>
      </c>
      <c r="R10">
        <f>_xlfn.IFNA(VLOOKUP($G10&amp;$H10&amp;$I10&amp;$J10&amp;$K10,'[1]NRCAN 2016'!$K$45:$Q$75,HLOOKUP($E10,'[1]NRCAN 2016'!$N$41:$Q$44,4,FALSE),FALSE),0)</f>
        <v>1.8448500910522674E-3</v>
      </c>
    </row>
    <row r="11" spans="1:18" x14ac:dyDescent="0.25">
      <c r="A11" t="str">
        <f t="shared" si="0"/>
        <v>PUBBDGHSPNewSC_________DCO</v>
      </c>
      <c r="B11" t="str">
        <f t="shared" si="1"/>
        <v>PUBBDGHSPNewSC</v>
      </c>
      <c r="C11" t="s">
        <v>1049</v>
      </c>
      <c r="D11" t="s">
        <v>7</v>
      </c>
      <c r="E11" t="s">
        <v>1052</v>
      </c>
      <c r="F11" t="s">
        <v>39</v>
      </c>
      <c r="G11" t="s">
        <v>28</v>
      </c>
      <c r="H11" t="s">
        <v>16</v>
      </c>
      <c r="I11" t="s">
        <v>16</v>
      </c>
      <c r="J11" t="s">
        <v>16</v>
      </c>
      <c r="K11" t="s">
        <v>29</v>
      </c>
      <c r="L11">
        <f>_xlfn.IFNA(VLOOKUP($G11&amp;$H11&amp;$I11&amp;$J11&amp;$K11,'[1]NRCAN 2016'!$K$45:$Q$75,HLOOKUP($E11,'[1]NRCAN 2016'!$N$41:$Q$44,4,FALSE),FALSE),0)</f>
        <v>0</v>
      </c>
      <c r="M11">
        <f>_xlfn.IFNA(VLOOKUP($G11&amp;$H11&amp;$I11&amp;$J11&amp;$K11,'[1]NRCAN 2016'!$K$45:$Q$75,HLOOKUP($E11,'[1]NRCAN 2016'!$N$41:$Q$44,4,FALSE),FALSE),0)</f>
        <v>0</v>
      </c>
      <c r="N11">
        <f>_xlfn.IFNA(VLOOKUP($G11&amp;$H11&amp;$I11&amp;$J11&amp;$K11,'[1]NRCAN 2016'!$K$45:$Q$75,HLOOKUP($E11,'[1]NRCAN 2016'!$N$41:$Q$44,4,FALSE),FALSE),0)</f>
        <v>0</v>
      </c>
      <c r="O11">
        <f>_xlfn.IFNA(VLOOKUP($G11&amp;$H11&amp;$I11&amp;$J11&amp;$K11,'[1]NRCAN 2016'!$K$45:$Q$75,HLOOKUP($E11,'[1]NRCAN 2016'!$N$41:$Q$44,4,FALSE),FALSE),0)</f>
        <v>0</v>
      </c>
      <c r="P11">
        <f>_xlfn.IFNA(VLOOKUP($G11&amp;$H11&amp;$I11&amp;$J11&amp;$K11,'[1]NRCAN 2016'!$K$45:$Q$75,HLOOKUP($E11,'[1]NRCAN 2016'!$N$41:$Q$44,4,FALSE),FALSE),0)</f>
        <v>0</v>
      </c>
      <c r="Q11">
        <f>_xlfn.IFNA(VLOOKUP($G11&amp;$H11&amp;$I11&amp;$J11&amp;$K11,'[1]NRCAN 2016'!$K$45:$Q$75,HLOOKUP($E11,'[1]NRCAN 2016'!$N$41:$Q$44,4,FALSE),FALSE),0)</f>
        <v>0</v>
      </c>
      <c r="R11">
        <f>_xlfn.IFNA(VLOOKUP($G11&amp;$H11&amp;$I11&amp;$J11&amp;$K11,'[1]NRCAN 2016'!$K$45:$Q$75,HLOOKUP($E11,'[1]NRCAN 2016'!$N$41:$Q$44,4,FALSE),FALSE),0)</f>
        <v>0</v>
      </c>
    </row>
    <row r="12" spans="1:18" x14ac:dyDescent="0.25">
      <c r="A12" t="str">
        <f t="shared" si="0"/>
        <v>PUBBDGHSPNewSC______STDELC</v>
      </c>
      <c r="B12" t="str">
        <f t="shared" si="1"/>
        <v>PUBBDGHSPNewSC</v>
      </c>
      <c r="C12" t="s">
        <v>1049</v>
      </c>
      <c r="D12" t="s">
        <v>7</v>
      </c>
      <c r="E12" t="s">
        <v>1052</v>
      </c>
      <c r="F12" t="s">
        <v>39</v>
      </c>
      <c r="G12" t="s">
        <v>28</v>
      </c>
      <c r="H12" t="s">
        <v>16</v>
      </c>
      <c r="I12" t="s">
        <v>16</v>
      </c>
      <c r="J12" t="s">
        <v>17</v>
      </c>
      <c r="K12" t="s">
        <v>18</v>
      </c>
      <c r="L12">
        <f>_xlfn.IFNA(VLOOKUP($G12&amp;$H12&amp;$I12&amp;$J12&amp;$K12,'[1]NRCAN 2016'!$K$45:$Q$75,HLOOKUP($E12,'[1]NRCAN 2016'!$N$41:$Q$44,4,FALSE),FALSE),0)</f>
        <v>0.95205366999999996</v>
      </c>
      <c r="M12">
        <f>_xlfn.IFNA(VLOOKUP($G12&amp;$H12&amp;$I12&amp;$J12&amp;$K12,'[1]NRCAN 2016'!$K$45:$Q$75,HLOOKUP($E12,'[1]NRCAN 2016'!$N$41:$Q$44,4,FALSE),FALSE),0)</f>
        <v>0.95205366999999996</v>
      </c>
      <c r="N12">
        <f>_xlfn.IFNA(VLOOKUP($G12&amp;$H12&amp;$I12&amp;$J12&amp;$K12,'[1]NRCAN 2016'!$K$45:$Q$75,HLOOKUP($E12,'[1]NRCAN 2016'!$N$41:$Q$44,4,FALSE),FALSE),0)</f>
        <v>0.95205366999999996</v>
      </c>
      <c r="O12">
        <f>_xlfn.IFNA(VLOOKUP($G12&amp;$H12&amp;$I12&amp;$J12&amp;$K12,'[1]NRCAN 2016'!$K$45:$Q$75,HLOOKUP($E12,'[1]NRCAN 2016'!$N$41:$Q$44,4,FALSE),FALSE),0)</f>
        <v>0.95205366999999996</v>
      </c>
      <c r="P12">
        <f>_xlfn.IFNA(VLOOKUP($G12&amp;$H12&amp;$I12&amp;$J12&amp;$K12,'[1]NRCAN 2016'!$K$45:$Q$75,HLOOKUP($E12,'[1]NRCAN 2016'!$N$41:$Q$44,4,FALSE),FALSE),0)</f>
        <v>0.95205366999999996</v>
      </c>
      <c r="Q12">
        <f>_xlfn.IFNA(VLOOKUP($G12&amp;$H12&amp;$I12&amp;$J12&amp;$K12,'[1]NRCAN 2016'!$K$45:$Q$75,HLOOKUP($E12,'[1]NRCAN 2016'!$N$41:$Q$44,4,FALSE),FALSE),0)</f>
        <v>0.95205366999999996</v>
      </c>
      <c r="R12">
        <f>_xlfn.IFNA(VLOOKUP($G12&amp;$H12&amp;$I12&amp;$J12&amp;$K12,'[1]NRCAN 2016'!$K$45:$Q$75,HLOOKUP($E12,'[1]NRCAN 2016'!$N$41:$Q$44,4,FALSE),FALSE),0)</f>
        <v>0.95205366999999996</v>
      </c>
    </row>
    <row r="13" spans="1:18" x14ac:dyDescent="0.25">
      <c r="A13" t="str">
        <f t="shared" si="0"/>
        <v>PUBBDGHSPNewSC______STDNGA</v>
      </c>
      <c r="B13" t="str">
        <f t="shared" si="1"/>
        <v>PUBBDGHSPNewSC</v>
      </c>
      <c r="C13" t="s">
        <v>1049</v>
      </c>
      <c r="D13" t="s">
        <v>7</v>
      </c>
      <c r="E13" t="s">
        <v>1052</v>
      </c>
      <c r="F13" t="s">
        <v>39</v>
      </c>
      <c r="G13" t="s">
        <v>28</v>
      </c>
      <c r="H13" t="s">
        <v>16</v>
      </c>
      <c r="I13" t="s">
        <v>16</v>
      </c>
      <c r="J13" t="s">
        <v>17</v>
      </c>
      <c r="K13" t="s">
        <v>20</v>
      </c>
      <c r="L13">
        <f>_xlfn.IFNA(VLOOKUP($G13&amp;$H13&amp;$I13&amp;$J13&amp;$K13,'[1]NRCAN 2016'!$K$45:$Q$75,HLOOKUP($E13,'[1]NRCAN 2016'!$N$41:$Q$44,4,FALSE),FALSE),0)</f>
        <v>4.7946330000000002E-2</v>
      </c>
      <c r="M13">
        <f>_xlfn.IFNA(VLOOKUP($G13&amp;$H13&amp;$I13&amp;$J13&amp;$K13,'[1]NRCAN 2016'!$K$45:$Q$75,HLOOKUP($E13,'[1]NRCAN 2016'!$N$41:$Q$44,4,FALSE),FALSE),0)</f>
        <v>4.7946330000000002E-2</v>
      </c>
      <c r="N13">
        <f>_xlfn.IFNA(VLOOKUP($G13&amp;$H13&amp;$I13&amp;$J13&amp;$K13,'[1]NRCAN 2016'!$K$45:$Q$75,HLOOKUP($E13,'[1]NRCAN 2016'!$N$41:$Q$44,4,FALSE),FALSE),0)</f>
        <v>4.7946330000000002E-2</v>
      </c>
      <c r="O13">
        <f>_xlfn.IFNA(VLOOKUP($G13&amp;$H13&amp;$I13&amp;$J13&amp;$K13,'[1]NRCAN 2016'!$K$45:$Q$75,HLOOKUP($E13,'[1]NRCAN 2016'!$N$41:$Q$44,4,FALSE),FALSE),0)</f>
        <v>4.7946330000000002E-2</v>
      </c>
      <c r="P13">
        <f>_xlfn.IFNA(VLOOKUP($G13&amp;$H13&amp;$I13&amp;$J13&amp;$K13,'[1]NRCAN 2016'!$K$45:$Q$75,HLOOKUP($E13,'[1]NRCAN 2016'!$N$41:$Q$44,4,FALSE),FALSE),0)</f>
        <v>4.7946330000000002E-2</v>
      </c>
      <c r="Q13">
        <f>_xlfn.IFNA(VLOOKUP($G13&amp;$H13&amp;$I13&amp;$J13&amp;$K13,'[1]NRCAN 2016'!$K$45:$Q$75,HLOOKUP($E13,'[1]NRCAN 2016'!$N$41:$Q$44,4,FALSE),FALSE),0)</f>
        <v>4.7946330000000002E-2</v>
      </c>
      <c r="R13">
        <f>_xlfn.IFNA(VLOOKUP($G13&amp;$H13&amp;$I13&amp;$J13&amp;$K13,'[1]NRCAN 2016'!$K$45:$Q$75,HLOOKUP($E13,'[1]NRCAN 2016'!$N$41:$Q$44,4,FALSE),FALSE),0)</f>
        <v>4.7946330000000002E-2</v>
      </c>
    </row>
    <row r="14" spans="1:18" x14ac:dyDescent="0.25">
      <c r="A14" t="str">
        <f t="shared" si="0"/>
        <v>PUBBDGHSPNewSH_________DHE</v>
      </c>
      <c r="B14" t="str">
        <f t="shared" si="1"/>
        <v>PUBBDGHSPNewSH</v>
      </c>
      <c r="C14" t="s">
        <v>1049</v>
      </c>
      <c r="D14" t="s">
        <v>7</v>
      </c>
      <c r="E14" t="s">
        <v>1052</v>
      </c>
      <c r="F14" t="s">
        <v>39</v>
      </c>
      <c r="G14" t="s">
        <v>30</v>
      </c>
      <c r="H14" t="s">
        <v>16</v>
      </c>
      <c r="I14" t="s">
        <v>16</v>
      </c>
      <c r="J14" t="s">
        <v>16</v>
      </c>
      <c r="K14" t="s">
        <v>40</v>
      </c>
      <c r="L14">
        <f>_xlfn.IFNA(VLOOKUP($G14&amp;$H14&amp;$I14&amp;$J14&amp;$K14,'[1]NRCAN 2016'!$K$45:$Q$75,HLOOKUP($E14,'[1]NRCAN 2016'!$N$41:$Q$44,4,FALSE),FALSE),0)</f>
        <v>0.19388202488499845</v>
      </c>
      <c r="M14">
        <f>_xlfn.IFNA(VLOOKUP($G14&amp;$H14&amp;$I14&amp;$J14&amp;$K14,'[1]NRCAN 2016'!$K$45:$Q$75,HLOOKUP($E14,'[1]NRCAN 2016'!$N$41:$Q$44,4,FALSE),FALSE),0)</f>
        <v>0.19388202488499845</v>
      </c>
      <c r="N14">
        <f>_xlfn.IFNA(VLOOKUP($G14&amp;$H14&amp;$I14&amp;$J14&amp;$K14,'[1]NRCAN 2016'!$K$45:$Q$75,HLOOKUP($E14,'[1]NRCAN 2016'!$N$41:$Q$44,4,FALSE),FALSE),0)</f>
        <v>0.19388202488499845</v>
      </c>
      <c r="O14">
        <f>_xlfn.IFNA(VLOOKUP($G14&amp;$H14&amp;$I14&amp;$J14&amp;$K14,'[1]NRCAN 2016'!$K$45:$Q$75,HLOOKUP($E14,'[1]NRCAN 2016'!$N$41:$Q$44,4,FALSE),FALSE),0)</f>
        <v>0.19388202488499845</v>
      </c>
      <c r="P14">
        <f>_xlfn.IFNA(VLOOKUP($G14&amp;$H14&amp;$I14&amp;$J14&amp;$K14,'[1]NRCAN 2016'!$K$45:$Q$75,HLOOKUP($E14,'[1]NRCAN 2016'!$N$41:$Q$44,4,FALSE),FALSE),0)</f>
        <v>0.19388202488499845</v>
      </c>
      <c r="Q14">
        <f>_xlfn.IFNA(VLOOKUP($G14&amp;$H14&amp;$I14&amp;$J14&amp;$K14,'[1]NRCAN 2016'!$K$45:$Q$75,HLOOKUP($E14,'[1]NRCAN 2016'!$N$41:$Q$44,4,FALSE),FALSE),0)</f>
        <v>0.19388202488499845</v>
      </c>
      <c r="R14">
        <f>_xlfn.IFNA(VLOOKUP($G14&amp;$H14&amp;$I14&amp;$J14&amp;$K14,'[1]NRCAN 2016'!$K$45:$Q$75,HLOOKUP($E14,'[1]NRCAN 2016'!$N$41:$Q$44,4,FALSE),FALSE),0)</f>
        <v>0.19388202488499845</v>
      </c>
    </row>
    <row r="15" spans="1:18" x14ac:dyDescent="0.25">
      <c r="A15" t="str">
        <f t="shared" si="0"/>
        <v>PUBBDGHSPNewSHFUR___HIGNGA</v>
      </c>
      <c r="B15" t="str">
        <f t="shared" si="1"/>
        <v>PUBBDGHSPNewSH</v>
      </c>
      <c r="C15" t="s">
        <v>1049</v>
      </c>
      <c r="D15" t="s">
        <v>7</v>
      </c>
      <c r="E15" t="s">
        <v>1052</v>
      </c>
      <c r="F15" t="s">
        <v>39</v>
      </c>
      <c r="G15" t="s">
        <v>30</v>
      </c>
      <c r="H15" t="s">
        <v>31</v>
      </c>
      <c r="I15" t="s">
        <v>16</v>
      </c>
      <c r="J15" t="s">
        <v>37</v>
      </c>
      <c r="K15" t="s">
        <v>20</v>
      </c>
      <c r="L15">
        <f>_xlfn.IFNA(VLOOKUP($G15&amp;$H15&amp;$I15&amp;$J15&amp;$K15,'[1]NRCAN 2016'!$K$45:$Q$75,HLOOKUP($E15,'[1]NRCAN 2016'!$N$41:$Q$44,4,FALSE),FALSE),0)</f>
        <v>0</v>
      </c>
      <c r="M15">
        <f>_xlfn.IFNA(VLOOKUP($G15&amp;$H15&amp;$I15&amp;$J15&amp;$K15,'[1]NRCAN 2016'!$K$45:$Q$75,HLOOKUP($E15,'[1]NRCAN 2016'!$N$41:$Q$44,4,FALSE),FALSE),0)</f>
        <v>0</v>
      </c>
      <c r="N15">
        <f>_xlfn.IFNA(VLOOKUP($G15&amp;$H15&amp;$I15&amp;$J15&amp;$K15,'[1]NRCAN 2016'!$K$45:$Q$75,HLOOKUP($E15,'[1]NRCAN 2016'!$N$41:$Q$44,4,FALSE),FALSE),0)</f>
        <v>0</v>
      </c>
      <c r="O15">
        <f>_xlfn.IFNA(VLOOKUP($G15&amp;$H15&amp;$I15&amp;$J15&amp;$K15,'[1]NRCAN 2016'!$K$45:$Q$75,HLOOKUP($E15,'[1]NRCAN 2016'!$N$41:$Q$44,4,FALSE),FALSE),0)</f>
        <v>0</v>
      </c>
      <c r="P15">
        <f>_xlfn.IFNA(VLOOKUP($G15&amp;$H15&amp;$I15&amp;$J15&amp;$K15,'[1]NRCAN 2016'!$K$45:$Q$75,HLOOKUP($E15,'[1]NRCAN 2016'!$N$41:$Q$44,4,FALSE),FALSE),0)</f>
        <v>0</v>
      </c>
      <c r="Q15">
        <f>_xlfn.IFNA(VLOOKUP($G15&amp;$H15&amp;$I15&amp;$J15&amp;$K15,'[1]NRCAN 2016'!$K$45:$Q$75,HLOOKUP($E15,'[1]NRCAN 2016'!$N$41:$Q$44,4,FALSE),FALSE),0)</f>
        <v>0</v>
      </c>
      <c r="R15">
        <f>_xlfn.IFNA(VLOOKUP($G15&amp;$H15&amp;$I15&amp;$J15&amp;$K15,'[1]NRCAN 2016'!$K$45:$Q$75,HLOOKUP($E15,'[1]NRCAN 2016'!$N$41:$Q$44,4,FALSE),FALSE),0)</f>
        <v>0</v>
      </c>
    </row>
    <row r="16" spans="1:18" x14ac:dyDescent="0.25">
      <c r="A16" t="str">
        <f t="shared" si="0"/>
        <v>PUBBDGHSPNewSHFUR___STDELC</v>
      </c>
      <c r="B16" t="str">
        <f t="shared" si="1"/>
        <v>PUBBDGHSPNewSH</v>
      </c>
      <c r="C16" t="s">
        <v>1049</v>
      </c>
      <c r="D16" t="s">
        <v>7</v>
      </c>
      <c r="E16" t="s">
        <v>1052</v>
      </c>
      <c r="F16" t="s">
        <v>39</v>
      </c>
      <c r="G16" t="s">
        <v>30</v>
      </c>
      <c r="H16" t="s">
        <v>31</v>
      </c>
      <c r="I16" t="s">
        <v>16</v>
      </c>
      <c r="J16" t="s">
        <v>17</v>
      </c>
      <c r="K16" t="s">
        <v>18</v>
      </c>
      <c r="L16">
        <f>_xlfn.IFNA(VLOOKUP($G16&amp;$H16&amp;$I16&amp;$J16&amp;$K16,'[1]NRCAN 2016'!$K$45:$Q$75,HLOOKUP($E16,'[1]NRCAN 2016'!$N$41:$Q$44,4,FALSE),FALSE),0)</f>
        <v>3.4756899583042407E-2</v>
      </c>
      <c r="M16">
        <f>_xlfn.IFNA(VLOOKUP($G16&amp;$H16&amp;$I16&amp;$J16&amp;$K16,'[1]NRCAN 2016'!$K$45:$Q$75,HLOOKUP($E16,'[1]NRCAN 2016'!$N$41:$Q$44,4,FALSE),FALSE),0)</f>
        <v>3.4756899583042407E-2</v>
      </c>
      <c r="N16">
        <f>_xlfn.IFNA(VLOOKUP($G16&amp;$H16&amp;$I16&amp;$J16&amp;$K16,'[1]NRCAN 2016'!$K$45:$Q$75,HLOOKUP($E16,'[1]NRCAN 2016'!$N$41:$Q$44,4,FALSE),FALSE),0)</f>
        <v>3.4756899583042407E-2</v>
      </c>
      <c r="O16">
        <f>_xlfn.IFNA(VLOOKUP($G16&amp;$H16&amp;$I16&amp;$J16&amp;$K16,'[1]NRCAN 2016'!$K$45:$Q$75,HLOOKUP($E16,'[1]NRCAN 2016'!$N$41:$Q$44,4,FALSE),FALSE),0)</f>
        <v>3.4756899583042407E-2</v>
      </c>
      <c r="P16">
        <f>_xlfn.IFNA(VLOOKUP($G16&amp;$H16&amp;$I16&amp;$J16&amp;$K16,'[1]NRCAN 2016'!$K$45:$Q$75,HLOOKUP($E16,'[1]NRCAN 2016'!$N$41:$Q$44,4,FALSE),FALSE),0)</f>
        <v>3.4756899583042407E-2</v>
      </c>
      <c r="Q16">
        <f>_xlfn.IFNA(VLOOKUP($G16&amp;$H16&amp;$I16&amp;$J16&amp;$K16,'[1]NRCAN 2016'!$K$45:$Q$75,HLOOKUP($E16,'[1]NRCAN 2016'!$N$41:$Q$44,4,FALSE),FALSE),0)</f>
        <v>3.4756899583042407E-2</v>
      </c>
      <c r="R16">
        <f>_xlfn.IFNA(VLOOKUP($G16&amp;$H16&amp;$I16&amp;$J16&amp;$K16,'[1]NRCAN 2016'!$K$45:$Q$75,HLOOKUP($E16,'[1]NRCAN 2016'!$N$41:$Q$44,4,FALSE),FALSE),0)</f>
        <v>3.4756899583042407E-2</v>
      </c>
    </row>
    <row r="17" spans="1:18" x14ac:dyDescent="0.25">
      <c r="A17" t="str">
        <f t="shared" si="0"/>
        <v>PUBBDGHSPNewSHFUR___STDHFO</v>
      </c>
      <c r="B17" t="str">
        <f t="shared" si="1"/>
        <v>PUBBDGHSPNewSH</v>
      </c>
      <c r="C17" t="s">
        <v>1049</v>
      </c>
      <c r="D17" t="s">
        <v>7</v>
      </c>
      <c r="E17" t="s">
        <v>1052</v>
      </c>
      <c r="F17" t="s">
        <v>39</v>
      </c>
      <c r="G17" t="s">
        <v>30</v>
      </c>
      <c r="H17" t="s">
        <v>31</v>
      </c>
      <c r="I17" t="s">
        <v>16</v>
      </c>
      <c r="J17" t="s">
        <v>17</v>
      </c>
      <c r="K17" t="s">
        <v>34</v>
      </c>
      <c r="L17">
        <f>_xlfn.IFNA(VLOOKUP($G17&amp;$H17&amp;$I17&amp;$J17&amp;$K17,'[1]NRCAN 2016'!$K$45:$Q$75,HLOOKUP($E17,'[1]NRCAN 2016'!$N$41:$Q$44,4,FALSE),FALSE),0)</f>
        <v>0</v>
      </c>
      <c r="M17">
        <f>_xlfn.IFNA(VLOOKUP($G17&amp;$H17&amp;$I17&amp;$J17&amp;$K17,'[1]NRCAN 2016'!$K$45:$Q$75,HLOOKUP($E17,'[1]NRCAN 2016'!$N$41:$Q$44,4,FALSE),FALSE),0)</f>
        <v>0</v>
      </c>
      <c r="N17">
        <f>_xlfn.IFNA(VLOOKUP($G17&amp;$H17&amp;$I17&amp;$J17&amp;$K17,'[1]NRCAN 2016'!$K$45:$Q$75,HLOOKUP($E17,'[1]NRCAN 2016'!$N$41:$Q$44,4,FALSE),FALSE),0)</f>
        <v>0</v>
      </c>
      <c r="O17">
        <f>_xlfn.IFNA(VLOOKUP($G17&amp;$H17&amp;$I17&amp;$J17&amp;$K17,'[1]NRCAN 2016'!$K$45:$Q$75,HLOOKUP($E17,'[1]NRCAN 2016'!$N$41:$Q$44,4,FALSE),FALSE),0)</f>
        <v>0</v>
      </c>
      <c r="P17">
        <f>_xlfn.IFNA(VLOOKUP($G17&amp;$H17&amp;$I17&amp;$J17&amp;$K17,'[1]NRCAN 2016'!$K$45:$Q$75,HLOOKUP($E17,'[1]NRCAN 2016'!$N$41:$Q$44,4,FALSE),FALSE),0)</f>
        <v>0</v>
      </c>
      <c r="Q17">
        <f>_xlfn.IFNA(VLOOKUP($G17&amp;$H17&amp;$I17&amp;$J17&amp;$K17,'[1]NRCAN 2016'!$K$45:$Q$75,HLOOKUP($E17,'[1]NRCAN 2016'!$N$41:$Q$44,4,FALSE),FALSE),0)</f>
        <v>0</v>
      </c>
      <c r="R17">
        <f>_xlfn.IFNA(VLOOKUP($G17&amp;$H17&amp;$I17&amp;$J17&amp;$K17,'[1]NRCAN 2016'!$K$45:$Q$75,HLOOKUP($E17,'[1]NRCAN 2016'!$N$41:$Q$44,4,FALSE),FALSE),0)</f>
        <v>0</v>
      </c>
    </row>
    <row r="18" spans="1:18" x14ac:dyDescent="0.25">
      <c r="A18" t="str">
        <f t="shared" si="0"/>
        <v>PUBBDGHSPNewSHFUR___STDKER</v>
      </c>
      <c r="B18" t="str">
        <f t="shared" si="1"/>
        <v>PUBBDGHSPNewSH</v>
      </c>
      <c r="C18" t="s">
        <v>1049</v>
      </c>
      <c r="D18" t="s">
        <v>7</v>
      </c>
      <c r="E18" t="s">
        <v>1052</v>
      </c>
      <c r="F18" t="s">
        <v>39</v>
      </c>
      <c r="G18" t="s">
        <v>30</v>
      </c>
      <c r="H18" t="s">
        <v>31</v>
      </c>
      <c r="I18" t="s">
        <v>16</v>
      </c>
      <c r="J18" t="s">
        <v>17</v>
      </c>
      <c r="K18" t="s">
        <v>35</v>
      </c>
      <c r="L18">
        <f>_xlfn.IFNA(VLOOKUP($G18&amp;$H18&amp;$I18&amp;$J18&amp;$K18,'[1]NRCAN 2016'!$K$45:$Q$75,HLOOKUP($E18,'[1]NRCAN 2016'!$N$41:$Q$44,4,FALSE),FALSE),0)</f>
        <v>0</v>
      </c>
      <c r="M18">
        <f>_xlfn.IFNA(VLOOKUP($G18&amp;$H18&amp;$I18&amp;$J18&amp;$K18,'[1]NRCAN 2016'!$K$45:$Q$75,HLOOKUP($E18,'[1]NRCAN 2016'!$N$41:$Q$44,4,FALSE),FALSE),0)</f>
        <v>0</v>
      </c>
      <c r="N18">
        <f>_xlfn.IFNA(VLOOKUP($G18&amp;$H18&amp;$I18&amp;$J18&amp;$K18,'[1]NRCAN 2016'!$K$45:$Q$75,HLOOKUP($E18,'[1]NRCAN 2016'!$N$41:$Q$44,4,FALSE),FALSE),0)</f>
        <v>0</v>
      </c>
      <c r="O18">
        <f>_xlfn.IFNA(VLOOKUP($G18&amp;$H18&amp;$I18&amp;$J18&amp;$K18,'[1]NRCAN 2016'!$K$45:$Q$75,HLOOKUP($E18,'[1]NRCAN 2016'!$N$41:$Q$44,4,FALSE),FALSE),0)</f>
        <v>0</v>
      </c>
      <c r="P18">
        <f>_xlfn.IFNA(VLOOKUP($G18&amp;$H18&amp;$I18&amp;$J18&amp;$K18,'[1]NRCAN 2016'!$K$45:$Q$75,HLOOKUP($E18,'[1]NRCAN 2016'!$N$41:$Q$44,4,FALSE),FALSE),0)</f>
        <v>0</v>
      </c>
      <c r="Q18">
        <f>_xlfn.IFNA(VLOOKUP($G18&amp;$H18&amp;$I18&amp;$J18&amp;$K18,'[1]NRCAN 2016'!$K$45:$Q$75,HLOOKUP($E18,'[1]NRCAN 2016'!$N$41:$Q$44,4,FALSE),FALSE),0)</f>
        <v>0</v>
      </c>
      <c r="R18">
        <f>_xlfn.IFNA(VLOOKUP($G18&amp;$H18&amp;$I18&amp;$J18&amp;$K18,'[1]NRCAN 2016'!$K$45:$Q$75,HLOOKUP($E18,'[1]NRCAN 2016'!$N$41:$Q$44,4,FALSE),FALSE),0)</f>
        <v>0</v>
      </c>
    </row>
    <row r="19" spans="1:18" x14ac:dyDescent="0.25">
      <c r="A19" t="str">
        <f t="shared" si="0"/>
        <v>PUBBDGHSPNewSHFUR___STDLFO</v>
      </c>
      <c r="B19" t="str">
        <f t="shared" si="1"/>
        <v>PUBBDGHSPNewSH</v>
      </c>
      <c r="C19" t="s">
        <v>1049</v>
      </c>
      <c r="D19" t="s">
        <v>7</v>
      </c>
      <c r="E19" t="s">
        <v>1052</v>
      </c>
      <c r="F19" t="s">
        <v>39</v>
      </c>
      <c r="G19" t="s">
        <v>30</v>
      </c>
      <c r="H19" t="s">
        <v>31</v>
      </c>
      <c r="I19" t="s">
        <v>16</v>
      </c>
      <c r="J19" t="s">
        <v>17</v>
      </c>
      <c r="K19" t="s">
        <v>36</v>
      </c>
      <c r="L19">
        <f>_xlfn.IFNA(VLOOKUP($G19&amp;$H19&amp;$I19&amp;$J19&amp;$K19,'[1]NRCAN 2016'!$K$45:$Q$75,HLOOKUP($E19,'[1]NRCAN 2016'!$N$41:$Q$44,4,FALSE),FALSE),0)</f>
        <v>0.1071866267730059</v>
      </c>
      <c r="M19">
        <f>_xlfn.IFNA(VLOOKUP($G19&amp;$H19&amp;$I19&amp;$J19&amp;$K19,'[1]NRCAN 2016'!$K$45:$Q$75,HLOOKUP($E19,'[1]NRCAN 2016'!$N$41:$Q$44,4,FALSE),FALSE),0)</f>
        <v>0.1071866267730059</v>
      </c>
      <c r="N19">
        <f>_xlfn.IFNA(VLOOKUP($G19&amp;$H19&amp;$I19&amp;$J19&amp;$K19,'[1]NRCAN 2016'!$K$45:$Q$75,HLOOKUP($E19,'[1]NRCAN 2016'!$N$41:$Q$44,4,FALSE),FALSE),0)</f>
        <v>0.1071866267730059</v>
      </c>
      <c r="O19">
        <f>_xlfn.IFNA(VLOOKUP($G19&amp;$H19&amp;$I19&amp;$J19&amp;$K19,'[1]NRCAN 2016'!$K$45:$Q$75,HLOOKUP($E19,'[1]NRCAN 2016'!$N$41:$Q$44,4,FALSE),FALSE),0)</f>
        <v>0.1071866267730059</v>
      </c>
      <c r="P19">
        <f>_xlfn.IFNA(VLOOKUP($G19&amp;$H19&amp;$I19&amp;$J19&amp;$K19,'[1]NRCAN 2016'!$K$45:$Q$75,HLOOKUP($E19,'[1]NRCAN 2016'!$N$41:$Q$44,4,FALSE),FALSE),0)</f>
        <v>0.1071866267730059</v>
      </c>
      <c r="Q19">
        <f>_xlfn.IFNA(VLOOKUP($G19&amp;$H19&amp;$I19&amp;$J19&amp;$K19,'[1]NRCAN 2016'!$K$45:$Q$75,HLOOKUP($E19,'[1]NRCAN 2016'!$N$41:$Q$44,4,FALSE),FALSE),0)</f>
        <v>0.1071866267730059</v>
      </c>
      <c r="R19">
        <f>_xlfn.IFNA(VLOOKUP($G19&amp;$H19&amp;$I19&amp;$J19&amp;$K19,'[1]NRCAN 2016'!$K$45:$Q$75,HLOOKUP($E19,'[1]NRCAN 2016'!$N$41:$Q$44,4,FALSE),FALSE),0)</f>
        <v>0.1071866267730059</v>
      </c>
    </row>
    <row r="20" spans="1:18" x14ac:dyDescent="0.25">
      <c r="A20" t="str">
        <f t="shared" si="0"/>
        <v>PUBBDGHSPNewSHFUR___STDNGA</v>
      </c>
      <c r="B20" t="str">
        <f t="shared" si="1"/>
        <v>PUBBDGHSPNewSH</v>
      </c>
      <c r="C20" t="s">
        <v>1049</v>
      </c>
      <c r="D20" t="s">
        <v>7</v>
      </c>
      <c r="E20" t="s">
        <v>1052</v>
      </c>
      <c r="F20" t="s">
        <v>39</v>
      </c>
      <c r="G20" t="s">
        <v>30</v>
      </c>
      <c r="H20" t="s">
        <v>31</v>
      </c>
      <c r="I20" t="s">
        <v>16</v>
      </c>
      <c r="J20" t="s">
        <v>17</v>
      </c>
      <c r="K20" t="s">
        <v>20</v>
      </c>
      <c r="L20">
        <f>_xlfn.IFNA(VLOOKUP($G20&amp;$H20&amp;$I20&amp;$J20&amp;$K20,'[1]NRCAN 2016'!$K$45:$Q$75,HLOOKUP($E20,'[1]NRCAN 2016'!$N$41:$Q$44,4,FALSE),FALSE),0)</f>
        <v>0.605064075318405</v>
      </c>
      <c r="M20">
        <f>_xlfn.IFNA(VLOOKUP($G20&amp;$H20&amp;$I20&amp;$J20&amp;$K20,'[1]NRCAN 2016'!$K$45:$Q$75,HLOOKUP($E20,'[1]NRCAN 2016'!$N$41:$Q$44,4,FALSE),FALSE),0)</f>
        <v>0.605064075318405</v>
      </c>
      <c r="N20">
        <f>_xlfn.IFNA(VLOOKUP($G20&amp;$H20&amp;$I20&amp;$J20&amp;$K20,'[1]NRCAN 2016'!$K$45:$Q$75,HLOOKUP($E20,'[1]NRCAN 2016'!$N$41:$Q$44,4,FALSE),FALSE),0)</f>
        <v>0.605064075318405</v>
      </c>
      <c r="O20">
        <f>_xlfn.IFNA(VLOOKUP($G20&amp;$H20&amp;$I20&amp;$J20&amp;$K20,'[1]NRCAN 2016'!$K$45:$Q$75,HLOOKUP($E20,'[1]NRCAN 2016'!$N$41:$Q$44,4,FALSE),FALSE),0)</f>
        <v>0.605064075318405</v>
      </c>
      <c r="P20">
        <f>_xlfn.IFNA(VLOOKUP($G20&amp;$H20&amp;$I20&amp;$J20&amp;$K20,'[1]NRCAN 2016'!$K$45:$Q$75,HLOOKUP($E20,'[1]NRCAN 2016'!$N$41:$Q$44,4,FALSE),FALSE),0)</f>
        <v>0.605064075318405</v>
      </c>
      <c r="Q20">
        <f>_xlfn.IFNA(VLOOKUP($G20&amp;$H20&amp;$I20&amp;$J20&amp;$K20,'[1]NRCAN 2016'!$K$45:$Q$75,HLOOKUP($E20,'[1]NRCAN 2016'!$N$41:$Q$44,4,FALSE),FALSE),0)</f>
        <v>0.605064075318405</v>
      </c>
      <c r="R20">
        <f>_xlfn.IFNA(VLOOKUP($G20&amp;$H20&amp;$I20&amp;$J20&amp;$K20,'[1]NRCAN 2016'!$K$45:$Q$75,HLOOKUP($E20,'[1]NRCAN 2016'!$N$41:$Q$44,4,FALSE),FALSE),0)</f>
        <v>0.605064075318405</v>
      </c>
    </row>
    <row r="21" spans="1:18" x14ac:dyDescent="0.25">
      <c r="A21" t="str">
        <f t="shared" si="0"/>
        <v>PUBBDGHSPNewSHFUR___STDPRO</v>
      </c>
      <c r="B21" t="str">
        <f t="shared" si="1"/>
        <v>PUBBDGHSPNewSH</v>
      </c>
      <c r="C21" t="s">
        <v>1049</v>
      </c>
      <c r="D21" t="s">
        <v>7</v>
      </c>
      <c r="E21" t="s">
        <v>1052</v>
      </c>
      <c r="F21" t="s">
        <v>39</v>
      </c>
      <c r="G21" t="s">
        <v>30</v>
      </c>
      <c r="H21" t="s">
        <v>31</v>
      </c>
      <c r="I21" t="s">
        <v>16</v>
      </c>
      <c r="J21" t="s">
        <v>17</v>
      </c>
      <c r="K21" t="s">
        <v>21</v>
      </c>
      <c r="L21">
        <f>_xlfn.IFNA(VLOOKUP($G21&amp;$H21&amp;$I21&amp;$J21&amp;$K21,'[1]NRCAN 2016'!$K$45:$Q$75,HLOOKUP($E21,'[1]NRCAN 2016'!$N$41:$Q$44,4,FALSE),FALSE),0)</f>
        <v>0</v>
      </c>
      <c r="M21">
        <f>_xlfn.IFNA(VLOOKUP($G21&amp;$H21&amp;$I21&amp;$J21&amp;$K21,'[1]NRCAN 2016'!$K$45:$Q$75,HLOOKUP($E21,'[1]NRCAN 2016'!$N$41:$Q$44,4,FALSE),FALSE),0)</f>
        <v>0</v>
      </c>
      <c r="N21">
        <f>_xlfn.IFNA(VLOOKUP($G21&amp;$H21&amp;$I21&amp;$J21&amp;$K21,'[1]NRCAN 2016'!$K$45:$Q$75,HLOOKUP($E21,'[1]NRCAN 2016'!$N$41:$Q$44,4,FALSE),FALSE),0)</f>
        <v>0</v>
      </c>
      <c r="O21">
        <f>_xlfn.IFNA(VLOOKUP($G21&amp;$H21&amp;$I21&amp;$J21&amp;$K21,'[1]NRCAN 2016'!$K$45:$Q$75,HLOOKUP($E21,'[1]NRCAN 2016'!$N$41:$Q$44,4,FALSE),FALSE),0)</f>
        <v>0</v>
      </c>
      <c r="P21">
        <f>_xlfn.IFNA(VLOOKUP($G21&amp;$H21&amp;$I21&amp;$J21&amp;$K21,'[1]NRCAN 2016'!$K$45:$Q$75,HLOOKUP($E21,'[1]NRCAN 2016'!$N$41:$Q$44,4,FALSE),FALSE),0)</f>
        <v>0</v>
      </c>
      <c r="Q21">
        <f>_xlfn.IFNA(VLOOKUP($G21&amp;$H21&amp;$I21&amp;$J21&amp;$K21,'[1]NRCAN 2016'!$K$45:$Q$75,HLOOKUP($E21,'[1]NRCAN 2016'!$N$41:$Q$44,4,FALSE),FALSE),0)</f>
        <v>0</v>
      </c>
      <c r="R21">
        <f>_xlfn.IFNA(VLOOKUP($G21&amp;$H21&amp;$I21&amp;$J21&amp;$K21,'[1]NRCAN 2016'!$K$45:$Q$75,HLOOKUP($E21,'[1]NRCAN 2016'!$N$41:$Q$44,4,FALSE),FALSE),0)</f>
        <v>0</v>
      </c>
    </row>
    <row r="22" spans="1:18" x14ac:dyDescent="0.25">
      <c r="A22" t="str">
        <f t="shared" si="0"/>
        <v>PUBBDGHSPNewSHHEP___STDELC</v>
      </c>
      <c r="B22" t="str">
        <f t="shared" si="1"/>
        <v>PUBBDGHSPNewSH</v>
      </c>
      <c r="C22" t="s">
        <v>1049</v>
      </c>
      <c r="D22" t="s">
        <v>7</v>
      </c>
      <c r="E22" t="s">
        <v>1052</v>
      </c>
      <c r="F22" t="s">
        <v>39</v>
      </c>
      <c r="G22" t="s">
        <v>30</v>
      </c>
      <c r="H22" t="s">
        <v>32</v>
      </c>
      <c r="I22" t="s">
        <v>16</v>
      </c>
      <c r="J22" t="s">
        <v>17</v>
      </c>
      <c r="K22" t="s">
        <v>18</v>
      </c>
      <c r="L22">
        <f>_xlfn.IFNA(VLOOKUP($G22&amp;$H22&amp;$I22&amp;$J22&amp;$K22,'[1]NRCAN 2016'!$K$45:$Q$75,HLOOKUP($E22,'[1]NRCAN 2016'!$N$41:$Q$44,4,FALSE),FALSE),0)</f>
        <v>0</v>
      </c>
      <c r="M22">
        <f>_xlfn.IFNA(VLOOKUP($G22&amp;$H22&amp;$I22&amp;$J22&amp;$K22,'[1]NRCAN 2016'!$K$45:$Q$75,HLOOKUP($E22,'[1]NRCAN 2016'!$N$41:$Q$44,4,FALSE),FALSE),0)</f>
        <v>0</v>
      </c>
      <c r="N22">
        <f>_xlfn.IFNA(VLOOKUP($G22&amp;$H22&amp;$I22&amp;$J22&amp;$K22,'[1]NRCAN 2016'!$K$45:$Q$75,HLOOKUP($E22,'[1]NRCAN 2016'!$N$41:$Q$44,4,FALSE),FALSE),0)</f>
        <v>0</v>
      </c>
      <c r="O22">
        <f>_xlfn.IFNA(VLOOKUP($G22&amp;$H22&amp;$I22&amp;$J22&amp;$K22,'[1]NRCAN 2016'!$K$45:$Q$75,HLOOKUP($E22,'[1]NRCAN 2016'!$N$41:$Q$44,4,FALSE),FALSE),0)</f>
        <v>0</v>
      </c>
      <c r="P22">
        <f>_xlfn.IFNA(VLOOKUP($G22&amp;$H22&amp;$I22&amp;$J22&amp;$K22,'[1]NRCAN 2016'!$K$45:$Q$75,HLOOKUP($E22,'[1]NRCAN 2016'!$N$41:$Q$44,4,FALSE),FALSE),0)</f>
        <v>0</v>
      </c>
      <c r="Q22">
        <f>_xlfn.IFNA(VLOOKUP($G22&amp;$H22&amp;$I22&amp;$J22&amp;$K22,'[1]NRCAN 2016'!$K$45:$Q$75,HLOOKUP($E22,'[1]NRCAN 2016'!$N$41:$Q$44,4,FALSE),FALSE),0)</f>
        <v>0</v>
      </c>
      <c r="R22">
        <f>_xlfn.IFNA(VLOOKUP($G22&amp;$H22&amp;$I22&amp;$J22&amp;$K22,'[1]NRCAN 2016'!$K$45:$Q$75,HLOOKUP($E22,'[1]NRCAN 2016'!$N$41:$Q$44,4,FALSE),FALSE),0)</f>
        <v>0</v>
      </c>
    </row>
    <row r="23" spans="1:18" x14ac:dyDescent="0.25">
      <c r="A23" t="str">
        <f t="shared" si="0"/>
        <v>PUBBDGHSPNewSHPLT___STDELC</v>
      </c>
      <c r="B23" t="str">
        <f t="shared" si="1"/>
        <v>PUBBDGHSPNewSH</v>
      </c>
      <c r="C23" t="s">
        <v>1049</v>
      </c>
      <c r="D23" t="s">
        <v>7</v>
      </c>
      <c r="E23" t="s">
        <v>1052</v>
      </c>
      <c r="F23" t="s">
        <v>39</v>
      </c>
      <c r="G23" t="s">
        <v>30</v>
      </c>
      <c r="H23" t="s">
        <v>33</v>
      </c>
      <c r="I23" t="s">
        <v>16</v>
      </c>
      <c r="J23" t="s">
        <v>17</v>
      </c>
      <c r="K23" t="s">
        <v>18</v>
      </c>
      <c r="L23">
        <f>_xlfn.IFNA(VLOOKUP($G23&amp;$H23&amp;$I23&amp;$J23&amp;$K23,'[1]NRCAN 2016'!$K$45:$Q$75,HLOOKUP($E23,'[1]NRCAN 2016'!$N$41:$Q$44,4,FALSE),FALSE),0)</f>
        <v>5.9110373440548321E-2</v>
      </c>
      <c r="M23">
        <f>_xlfn.IFNA(VLOOKUP($G23&amp;$H23&amp;$I23&amp;$J23&amp;$K23,'[1]NRCAN 2016'!$K$45:$Q$75,HLOOKUP($E23,'[1]NRCAN 2016'!$N$41:$Q$44,4,FALSE),FALSE),0)</f>
        <v>5.9110373440548321E-2</v>
      </c>
      <c r="N23">
        <f>_xlfn.IFNA(VLOOKUP($G23&amp;$H23&amp;$I23&amp;$J23&amp;$K23,'[1]NRCAN 2016'!$K$45:$Q$75,HLOOKUP($E23,'[1]NRCAN 2016'!$N$41:$Q$44,4,FALSE),FALSE),0)</f>
        <v>5.9110373440548321E-2</v>
      </c>
      <c r="O23">
        <f>_xlfn.IFNA(VLOOKUP($G23&amp;$H23&amp;$I23&amp;$J23&amp;$K23,'[1]NRCAN 2016'!$K$45:$Q$75,HLOOKUP($E23,'[1]NRCAN 2016'!$N$41:$Q$44,4,FALSE),FALSE),0)</f>
        <v>5.9110373440548321E-2</v>
      </c>
      <c r="P23">
        <f>_xlfn.IFNA(VLOOKUP($G23&amp;$H23&amp;$I23&amp;$J23&amp;$K23,'[1]NRCAN 2016'!$K$45:$Q$75,HLOOKUP($E23,'[1]NRCAN 2016'!$N$41:$Q$44,4,FALSE),FALSE),0)</f>
        <v>5.9110373440548321E-2</v>
      </c>
      <c r="Q23">
        <f>_xlfn.IFNA(VLOOKUP($G23&amp;$H23&amp;$I23&amp;$J23&amp;$K23,'[1]NRCAN 2016'!$K$45:$Q$75,HLOOKUP($E23,'[1]NRCAN 2016'!$N$41:$Q$44,4,FALSE),FALSE),0)</f>
        <v>5.9110373440548321E-2</v>
      </c>
      <c r="R23">
        <f>_xlfn.IFNA(VLOOKUP($G23&amp;$H23&amp;$I23&amp;$J23&amp;$K23,'[1]NRCAN 2016'!$K$45:$Q$75,HLOOKUP($E23,'[1]NRCAN 2016'!$N$41:$Q$44,4,FALSE),FALSE),0)</f>
        <v>5.9110373440548321E-2</v>
      </c>
    </row>
    <row r="24" spans="1:18" x14ac:dyDescent="0.25">
      <c r="A24" t="str">
        <f t="shared" si="0"/>
        <v>PUBBDGHSPNewWH_________DHE</v>
      </c>
      <c r="B24" t="str">
        <f t="shared" si="1"/>
        <v>PUBBDGHSPNewWH</v>
      </c>
      <c r="C24" t="s">
        <v>1049</v>
      </c>
      <c r="D24" t="s">
        <v>7</v>
      </c>
      <c r="E24" t="s">
        <v>1052</v>
      </c>
      <c r="F24" t="s">
        <v>39</v>
      </c>
      <c r="G24" t="s">
        <v>38</v>
      </c>
      <c r="H24" t="s">
        <v>16</v>
      </c>
      <c r="I24" t="s">
        <v>16</v>
      </c>
      <c r="J24" t="s">
        <v>16</v>
      </c>
      <c r="K24" t="s">
        <v>40</v>
      </c>
      <c r="L24">
        <f>_xlfn.IFNA(VLOOKUP($G24&amp;$H24&amp;$I24&amp;$J24&amp;$K24,'[1]NRCAN 2016'!$K$45:$Q$75,HLOOKUP($E24,'[1]NRCAN 2016'!$N$41:$Q$44,4,FALSE),FALSE),0)</f>
        <v>0.19391378840135112</v>
      </c>
      <c r="M24">
        <f>_xlfn.IFNA(VLOOKUP($G24&amp;$H24&amp;$I24&amp;$J24&amp;$K24,'[1]NRCAN 2016'!$K$45:$Q$75,HLOOKUP($E24,'[1]NRCAN 2016'!$N$41:$Q$44,4,FALSE),FALSE),0)</f>
        <v>0.19391378840135112</v>
      </c>
      <c r="N24">
        <f>_xlfn.IFNA(VLOOKUP($G24&amp;$H24&amp;$I24&amp;$J24&amp;$K24,'[1]NRCAN 2016'!$K$45:$Q$75,HLOOKUP($E24,'[1]NRCAN 2016'!$N$41:$Q$44,4,FALSE),FALSE),0)</f>
        <v>0.19391378840135112</v>
      </c>
      <c r="O24">
        <f>_xlfn.IFNA(VLOOKUP($G24&amp;$H24&amp;$I24&amp;$J24&amp;$K24,'[1]NRCAN 2016'!$K$45:$Q$75,HLOOKUP($E24,'[1]NRCAN 2016'!$N$41:$Q$44,4,FALSE),FALSE),0)</f>
        <v>0.19391378840135112</v>
      </c>
      <c r="P24">
        <f>_xlfn.IFNA(VLOOKUP($G24&amp;$H24&amp;$I24&amp;$J24&amp;$K24,'[1]NRCAN 2016'!$K$45:$Q$75,HLOOKUP($E24,'[1]NRCAN 2016'!$N$41:$Q$44,4,FALSE),FALSE),0)</f>
        <v>0.19391378840135112</v>
      </c>
      <c r="Q24">
        <f>_xlfn.IFNA(VLOOKUP($G24&amp;$H24&amp;$I24&amp;$J24&amp;$K24,'[1]NRCAN 2016'!$K$45:$Q$75,HLOOKUP($E24,'[1]NRCAN 2016'!$N$41:$Q$44,4,FALSE),FALSE),0)</f>
        <v>0.19391378840135112</v>
      </c>
      <c r="R24">
        <f>_xlfn.IFNA(VLOOKUP($G24&amp;$H24&amp;$I24&amp;$J24&amp;$K24,'[1]NRCAN 2016'!$K$45:$Q$75,HLOOKUP($E24,'[1]NRCAN 2016'!$N$41:$Q$44,4,FALSE),FALSE),0)</f>
        <v>0.19391378840135112</v>
      </c>
    </row>
    <row r="25" spans="1:18" x14ac:dyDescent="0.25">
      <c r="A25" t="str">
        <f t="shared" si="0"/>
        <v>PUBBDGHSPNewWH______STDELC</v>
      </c>
      <c r="B25" t="str">
        <f t="shared" si="1"/>
        <v>PUBBDGHSPNewWH</v>
      </c>
      <c r="C25" t="s">
        <v>1049</v>
      </c>
      <c r="D25" t="s">
        <v>7</v>
      </c>
      <c r="E25" t="s">
        <v>1052</v>
      </c>
      <c r="F25" t="s">
        <v>39</v>
      </c>
      <c r="G25" t="s">
        <v>38</v>
      </c>
      <c r="H25" t="s">
        <v>16</v>
      </c>
      <c r="I25" t="s">
        <v>16</v>
      </c>
      <c r="J25" t="s">
        <v>17</v>
      </c>
      <c r="K25" t="s">
        <v>18</v>
      </c>
      <c r="L25">
        <f>_xlfn.IFNA(VLOOKUP($G25&amp;$H25&amp;$I25&amp;$J25&amp;$K25,'[1]NRCAN 2016'!$K$45:$Q$75,HLOOKUP($E25,'[1]NRCAN 2016'!$N$41:$Q$44,4,FALSE),FALSE),0)</f>
        <v>2.5893699138681399E-2</v>
      </c>
      <c r="M25">
        <f>_xlfn.IFNA(VLOOKUP($G25&amp;$H25&amp;$I25&amp;$J25&amp;$K25,'[1]NRCAN 2016'!$K$45:$Q$75,HLOOKUP($E25,'[1]NRCAN 2016'!$N$41:$Q$44,4,FALSE),FALSE),0)</f>
        <v>2.5893699138681399E-2</v>
      </c>
      <c r="N25">
        <f>_xlfn.IFNA(VLOOKUP($G25&amp;$H25&amp;$I25&amp;$J25&amp;$K25,'[1]NRCAN 2016'!$K$45:$Q$75,HLOOKUP($E25,'[1]NRCAN 2016'!$N$41:$Q$44,4,FALSE),FALSE),0)</f>
        <v>2.5893699138681399E-2</v>
      </c>
      <c r="O25">
        <f>_xlfn.IFNA(VLOOKUP($G25&amp;$H25&amp;$I25&amp;$J25&amp;$K25,'[1]NRCAN 2016'!$K$45:$Q$75,HLOOKUP($E25,'[1]NRCAN 2016'!$N$41:$Q$44,4,FALSE),FALSE),0)</f>
        <v>2.5893699138681399E-2</v>
      </c>
      <c r="P25">
        <f>_xlfn.IFNA(VLOOKUP($G25&amp;$H25&amp;$I25&amp;$J25&amp;$K25,'[1]NRCAN 2016'!$K$45:$Q$75,HLOOKUP($E25,'[1]NRCAN 2016'!$N$41:$Q$44,4,FALSE),FALSE),0)</f>
        <v>2.5893699138681399E-2</v>
      </c>
      <c r="Q25">
        <f>_xlfn.IFNA(VLOOKUP($G25&amp;$H25&amp;$I25&amp;$J25&amp;$K25,'[1]NRCAN 2016'!$K$45:$Q$75,HLOOKUP($E25,'[1]NRCAN 2016'!$N$41:$Q$44,4,FALSE),FALSE),0)</f>
        <v>2.5893699138681399E-2</v>
      </c>
      <c r="R25">
        <f>_xlfn.IFNA(VLOOKUP($G25&amp;$H25&amp;$I25&amp;$J25&amp;$K25,'[1]NRCAN 2016'!$K$45:$Q$75,HLOOKUP($E25,'[1]NRCAN 2016'!$N$41:$Q$44,4,FALSE),FALSE),0)</f>
        <v>2.5893699138681399E-2</v>
      </c>
    </row>
    <row r="26" spans="1:18" x14ac:dyDescent="0.25">
      <c r="A26" t="str">
        <f t="shared" si="0"/>
        <v>PUBBDGHSPNewWH______STDHFO</v>
      </c>
      <c r="B26" t="str">
        <f t="shared" si="1"/>
        <v>PUBBDGHSPNewWH</v>
      </c>
      <c r="C26" t="s">
        <v>1049</v>
      </c>
      <c r="D26" t="s">
        <v>7</v>
      </c>
      <c r="E26" t="s">
        <v>1052</v>
      </c>
      <c r="F26" t="s">
        <v>39</v>
      </c>
      <c r="G26" t="s">
        <v>38</v>
      </c>
      <c r="H26" t="s">
        <v>16</v>
      </c>
      <c r="I26" t="s">
        <v>16</v>
      </c>
      <c r="J26" t="s">
        <v>17</v>
      </c>
      <c r="K26" t="s">
        <v>34</v>
      </c>
      <c r="L26">
        <f>_xlfn.IFNA(VLOOKUP($G26&amp;$H26&amp;$I26&amp;$J26&amp;$K26,'[1]NRCAN 2016'!$K$45:$Q$75,HLOOKUP($E26,'[1]NRCAN 2016'!$N$41:$Q$44,4,FALSE),FALSE),0)</f>
        <v>0</v>
      </c>
      <c r="M26">
        <f>_xlfn.IFNA(VLOOKUP($G26&amp;$H26&amp;$I26&amp;$J26&amp;$K26,'[1]NRCAN 2016'!$K$45:$Q$75,HLOOKUP($E26,'[1]NRCAN 2016'!$N$41:$Q$44,4,FALSE),FALSE),0)</f>
        <v>0</v>
      </c>
      <c r="N26">
        <f>_xlfn.IFNA(VLOOKUP($G26&amp;$H26&amp;$I26&amp;$J26&amp;$K26,'[1]NRCAN 2016'!$K$45:$Q$75,HLOOKUP($E26,'[1]NRCAN 2016'!$N$41:$Q$44,4,FALSE),FALSE),0)</f>
        <v>0</v>
      </c>
      <c r="O26">
        <f>_xlfn.IFNA(VLOOKUP($G26&amp;$H26&amp;$I26&amp;$J26&amp;$K26,'[1]NRCAN 2016'!$K$45:$Q$75,HLOOKUP($E26,'[1]NRCAN 2016'!$N$41:$Q$44,4,FALSE),FALSE),0)</f>
        <v>0</v>
      </c>
      <c r="P26">
        <f>_xlfn.IFNA(VLOOKUP($G26&amp;$H26&amp;$I26&amp;$J26&amp;$K26,'[1]NRCAN 2016'!$K$45:$Q$75,HLOOKUP($E26,'[1]NRCAN 2016'!$N$41:$Q$44,4,FALSE),FALSE),0)</f>
        <v>0</v>
      </c>
      <c r="Q26">
        <f>_xlfn.IFNA(VLOOKUP($G26&amp;$H26&amp;$I26&amp;$J26&amp;$K26,'[1]NRCAN 2016'!$K$45:$Q$75,HLOOKUP($E26,'[1]NRCAN 2016'!$N$41:$Q$44,4,FALSE),FALSE),0)</f>
        <v>0</v>
      </c>
      <c r="R26">
        <f>_xlfn.IFNA(VLOOKUP($G26&amp;$H26&amp;$I26&amp;$J26&amp;$K26,'[1]NRCAN 2016'!$K$45:$Q$75,HLOOKUP($E26,'[1]NRCAN 2016'!$N$41:$Q$44,4,FALSE),FALSE),0)</f>
        <v>0</v>
      </c>
    </row>
    <row r="27" spans="1:18" x14ac:dyDescent="0.25">
      <c r="A27" t="str">
        <f t="shared" si="0"/>
        <v>PUBBDGHSPNewWH______STDKER</v>
      </c>
      <c r="B27" t="str">
        <f t="shared" si="1"/>
        <v>PUBBDGHSPNewWH</v>
      </c>
      <c r="C27" t="s">
        <v>1049</v>
      </c>
      <c r="D27" t="s">
        <v>7</v>
      </c>
      <c r="E27" t="s">
        <v>1052</v>
      </c>
      <c r="F27" t="s">
        <v>39</v>
      </c>
      <c r="G27" t="s">
        <v>38</v>
      </c>
      <c r="H27" t="s">
        <v>16</v>
      </c>
      <c r="I27" t="s">
        <v>16</v>
      </c>
      <c r="J27" t="s">
        <v>17</v>
      </c>
      <c r="K27" t="s">
        <v>35</v>
      </c>
      <c r="L27">
        <f>_xlfn.IFNA(VLOOKUP($G27&amp;$H27&amp;$I27&amp;$J27&amp;$K27,'[1]NRCAN 2016'!$K$45:$Q$75,HLOOKUP($E27,'[1]NRCAN 2016'!$N$41:$Q$44,4,FALSE),FALSE),0)</f>
        <v>0</v>
      </c>
      <c r="M27">
        <f>_xlfn.IFNA(VLOOKUP($G27&amp;$H27&amp;$I27&amp;$J27&amp;$K27,'[1]NRCAN 2016'!$K$45:$Q$75,HLOOKUP($E27,'[1]NRCAN 2016'!$N$41:$Q$44,4,FALSE),FALSE),0)</f>
        <v>0</v>
      </c>
      <c r="N27">
        <f>_xlfn.IFNA(VLOOKUP($G27&amp;$H27&amp;$I27&amp;$J27&amp;$K27,'[1]NRCAN 2016'!$K$45:$Q$75,HLOOKUP($E27,'[1]NRCAN 2016'!$N$41:$Q$44,4,FALSE),FALSE),0)</f>
        <v>0</v>
      </c>
      <c r="O27">
        <f>_xlfn.IFNA(VLOOKUP($G27&amp;$H27&amp;$I27&amp;$J27&amp;$K27,'[1]NRCAN 2016'!$K$45:$Q$75,HLOOKUP($E27,'[1]NRCAN 2016'!$N$41:$Q$44,4,FALSE),FALSE),0)</f>
        <v>0</v>
      </c>
      <c r="P27">
        <f>_xlfn.IFNA(VLOOKUP($G27&amp;$H27&amp;$I27&amp;$J27&amp;$K27,'[1]NRCAN 2016'!$K$45:$Q$75,HLOOKUP($E27,'[1]NRCAN 2016'!$N$41:$Q$44,4,FALSE),FALSE),0)</f>
        <v>0</v>
      </c>
      <c r="Q27">
        <f>_xlfn.IFNA(VLOOKUP($G27&amp;$H27&amp;$I27&amp;$J27&amp;$K27,'[1]NRCAN 2016'!$K$45:$Q$75,HLOOKUP($E27,'[1]NRCAN 2016'!$N$41:$Q$44,4,FALSE),FALSE),0)</f>
        <v>0</v>
      </c>
      <c r="R27">
        <f>_xlfn.IFNA(VLOOKUP($G27&amp;$H27&amp;$I27&amp;$J27&amp;$K27,'[1]NRCAN 2016'!$K$45:$Q$75,HLOOKUP($E27,'[1]NRCAN 2016'!$N$41:$Q$44,4,FALSE),FALSE),0)</f>
        <v>0</v>
      </c>
    </row>
    <row r="28" spans="1:18" x14ac:dyDescent="0.25">
      <c r="A28" t="str">
        <f t="shared" si="0"/>
        <v>PUBBDGHSPNewWH______STDLFO</v>
      </c>
      <c r="B28" t="str">
        <f t="shared" si="1"/>
        <v>PUBBDGHSPNewWH</v>
      </c>
      <c r="C28" t="s">
        <v>1049</v>
      </c>
      <c r="D28" t="s">
        <v>7</v>
      </c>
      <c r="E28" t="s">
        <v>1052</v>
      </c>
      <c r="F28" t="s">
        <v>39</v>
      </c>
      <c r="G28" t="s">
        <v>38</v>
      </c>
      <c r="H28" t="s">
        <v>16</v>
      </c>
      <c r="I28" t="s">
        <v>16</v>
      </c>
      <c r="J28" t="s">
        <v>17</v>
      </c>
      <c r="K28" t="s">
        <v>36</v>
      </c>
      <c r="L28">
        <f>_xlfn.IFNA(VLOOKUP($G28&amp;$H28&amp;$I28&amp;$J28&amp;$K28,'[1]NRCAN 2016'!$K$45:$Q$75,HLOOKUP($E28,'[1]NRCAN 2016'!$N$41:$Q$44,4,FALSE),FALSE),0)</f>
        <v>0.1984511472559139</v>
      </c>
      <c r="M28">
        <f>_xlfn.IFNA(VLOOKUP($G28&amp;$H28&amp;$I28&amp;$J28&amp;$K28,'[1]NRCAN 2016'!$K$45:$Q$75,HLOOKUP($E28,'[1]NRCAN 2016'!$N$41:$Q$44,4,FALSE),FALSE),0)</f>
        <v>0.1984511472559139</v>
      </c>
      <c r="N28">
        <f>_xlfn.IFNA(VLOOKUP($G28&amp;$H28&amp;$I28&amp;$J28&amp;$K28,'[1]NRCAN 2016'!$K$45:$Q$75,HLOOKUP($E28,'[1]NRCAN 2016'!$N$41:$Q$44,4,FALSE),FALSE),0)</f>
        <v>0.1984511472559139</v>
      </c>
      <c r="O28">
        <f>_xlfn.IFNA(VLOOKUP($G28&amp;$H28&amp;$I28&amp;$J28&amp;$K28,'[1]NRCAN 2016'!$K$45:$Q$75,HLOOKUP($E28,'[1]NRCAN 2016'!$N$41:$Q$44,4,FALSE),FALSE),0)</f>
        <v>0.1984511472559139</v>
      </c>
      <c r="P28">
        <f>_xlfn.IFNA(VLOOKUP($G28&amp;$H28&amp;$I28&amp;$J28&amp;$K28,'[1]NRCAN 2016'!$K$45:$Q$75,HLOOKUP($E28,'[1]NRCAN 2016'!$N$41:$Q$44,4,FALSE),FALSE),0)</f>
        <v>0.1984511472559139</v>
      </c>
      <c r="Q28">
        <f>_xlfn.IFNA(VLOOKUP($G28&amp;$H28&amp;$I28&amp;$J28&amp;$K28,'[1]NRCAN 2016'!$K$45:$Q$75,HLOOKUP($E28,'[1]NRCAN 2016'!$N$41:$Q$44,4,FALSE),FALSE),0)</f>
        <v>0.1984511472559139</v>
      </c>
      <c r="R28">
        <f>_xlfn.IFNA(VLOOKUP($G28&amp;$H28&amp;$I28&amp;$J28&amp;$K28,'[1]NRCAN 2016'!$K$45:$Q$75,HLOOKUP($E28,'[1]NRCAN 2016'!$N$41:$Q$44,4,FALSE),FALSE),0)</f>
        <v>0.1984511472559139</v>
      </c>
    </row>
    <row r="29" spans="1:18" x14ac:dyDescent="0.25">
      <c r="A29" t="str">
        <f t="shared" si="0"/>
        <v>PUBBDGHSPNewWH______STDNGA</v>
      </c>
      <c r="B29" t="str">
        <f t="shared" si="1"/>
        <v>PUBBDGHSPNewWH</v>
      </c>
      <c r="C29" t="s">
        <v>1049</v>
      </c>
      <c r="D29" t="s">
        <v>7</v>
      </c>
      <c r="E29" t="s">
        <v>1052</v>
      </c>
      <c r="F29" t="s">
        <v>39</v>
      </c>
      <c r="G29" t="s">
        <v>38</v>
      </c>
      <c r="H29" t="s">
        <v>16</v>
      </c>
      <c r="I29" t="s">
        <v>16</v>
      </c>
      <c r="J29" t="s">
        <v>17</v>
      </c>
      <c r="K29" t="s">
        <v>20</v>
      </c>
      <c r="L29">
        <f>_xlfn.IFNA(VLOOKUP($G29&amp;$H29&amp;$I29&amp;$J29&amp;$K29,'[1]NRCAN 2016'!$K$45:$Q$75,HLOOKUP($E29,'[1]NRCAN 2016'!$N$41:$Q$44,4,FALSE),FALSE),0)</f>
        <v>0.58174136520405351</v>
      </c>
      <c r="M29">
        <f>_xlfn.IFNA(VLOOKUP($G29&amp;$H29&amp;$I29&amp;$J29&amp;$K29,'[1]NRCAN 2016'!$K$45:$Q$75,HLOOKUP($E29,'[1]NRCAN 2016'!$N$41:$Q$44,4,FALSE),FALSE),0)</f>
        <v>0.58174136520405351</v>
      </c>
      <c r="N29">
        <f>_xlfn.IFNA(VLOOKUP($G29&amp;$H29&amp;$I29&amp;$J29&amp;$K29,'[1]NRCAN 2016'!$K$45:$Q$75,HLOOKUP($E29,'[1]NRCAN 2016'!$N$41:$Q$44,4,FALSE),FALSE),0)</f>
        <v>0.58174136520405351</v>
      </c>
      <c r="O29">
        <f>_xlfn.IFNA(VLOOKUP($G29&amp;$H29&amp;$I29&amp;$J29&amp;$K29,'[1]NRCAN 2016'!$K$45:$Q$75,HLOOKUP($E29,'[1]NRCAN 2016'!$N$41:$Q$44,4,FALSE),FALSE),0)</f>
        <v>0.58174136520405351</v>
      </c>
      <c r="P29">
        <f>_xlfn.IFNA(VLOOKUP($G29&amp;$H29&amp;$I29&amp;$J29&amp;$K29,'[1]NRCAN 2016'!$K$45:$Q$75,HLOOKUP($E29,'[1]NRCAN 2016'!$N$41:$Q$44,4,FALSE),FALSE),0)</f>
        <v>0.58174136520405351</v>
      </c>
      <c r="Q29">
        <f>_xlfn.IFNA(VLOOKUP($G29&amp;$H29&amp;$I29&amp;$J29&amp;$K29,'[1]NRCAN 2016'!$K$45:$Q$75,HLOOKUP($E29,'[1]NRCAN 2016'!$N$41:$Q$44,4,FALSE),FALSE),0)</f>
        <v>0.58174136520405351</v>
      </c>
      <c r="R29">
        <f>_xlfn.IFNA(VLOOKUP($G29&amp;$H29&amp;$I29&amp;$J29&amp;$K29,'[1]NRCAN 2016'!$K$45:$Q$75,HLOOKUP($E29,'[1]NRCAN 2016'!$N$41:$Q$44,4,FALSE),FALSE),0)</f>
        <v>0.58174136520405351</v>
      </c>
    </row>
    <row r="30" spans="1:18" x14ac:dyDescent="0.25">
      <c r="A30" t="str">
        <f t="shared" si="0"/>
        <v>PUBBDGHSPOldAE______STDELC</v>
      </c>
      <c r="B30" t="str">
        <f t="shared" si="1"/>
        <v>PUBBDGHSPOldAE</v>
      </c>
      <c r="C30" t="s">
        <v>1049</v>
      </c>
      <c r="D30" t="s">
        <v>7</v>
      </c>
      <c r="E30" t="s">
        <v>1052</v>
      </c>
      <c r="F30" t="s">
        <v>14</v>
      </c>
      <c r="G30" t="s">
        <v>19</v>
      </c>
      <c r="H30" t="s">
        <v>16</v>
      </c>
      <c r="I30" t="s">
        <v>16</v>
      </c>
      <c r="J30" t="s">
        <v>17</v>
      </c>
      <c r="K30" t="s">
        <v>18</v>
      </c>
      <c r="L30">
        <f>_xlfn.IFNA(VLOOKUP($G30&amp;$H30&amp;$I30&amp;$J30&amp;$K30,'[1]NRCAN 2016'!$K$45:$Q$75,HLOOKUP($E30,'[1]NRCAN 2016'!$N$41:$Q$44,4,FALSE),FALSE),0)</f>
        <v>0.94845473549009052</v>
      </c>
      <c r="M30">
        <f>_xlfn.IFNA(VLOOKUP($G30&amp;$H30&amp;$I30&amp;$J30&amp;$K30,'[1]NRCAN 2016'!$K$45:$Q$75,HLOOKUP($E30,'[1]NRCAN 2016'!$N$41:$Q$44,4,FALSE),FALSE),0)</f>
        <v>0.94845473549009052</v>
      </c>
      <c r="N30">
        <f>_xlfn.IFNA(VLOOKUP($G30&amp;$H30&amp;$I30&amp;$J30&amp;$K30,'[1]NRCAN 2016'!$K$45:$Q$75,HLOOKUP($E30,'[1]NRCAN 2016'!$N$41:$Q$44,4,FALSE),FALSE),0)</f>
        <v>0.94845473549009052</v>
      </c>
      <c r="O30">
        <f>_xlfn.IFNA(VLOOKUP($G30&amp;$H30&amp;$I30&amp;$J30&amp;$K30,'[1]NRCAN 2016'!$K$45:$Q$75,HLOOKUP($E30,'[1]NRCAN 2016'!$N$41:$Q$44,4,FALSE),FALSE),0)</f>
        <v>0.94845473549009052</v>
      </c>
      <c r="P30">
        <f>_xlfn.IFNA(VLOOKUP($G30&amp;$H30&amp;$I30&amp;$J30&amp;$K30,'[1]NRCAN 2016'!$K$45:$Q$75,HLOOKUP($E30,'[1]NRCAN 2016'!$N$41:$Q$44,4,FALSE),FALSE),0)</f>
        <v>0.94845473549009052</v>
      </c>
      <c r="Q30">
        <f>_xlfn.IFNA(VLOOKUP($G30&amp;$H30&amp;$I30&amp;$J30&amp;$K30,'[1]NRCAN 2016'!$K$45:$Q$75,HLOOKUP($E30,'[1]NRCAN 2016'!$N$41:$Q$44,4,FALSE),FALSE),0)</f>
        <v>0.94845473549009052</v>
      </c>
      <c r="R30">
        <f>_xlfn.IFNA(VLOOKUP($G30&amp;$H30&amp;$I30&amp;$J30&amp;$K30,'[1]NRCAN 2016'!$K$45:$Q$75,HLOOKUP($E30,'[1]NRCAN 2016'!$N$41:$Q$44,4,FALSE),FALSE),0)</f>
        <v>0.94845473549009052</v>
      </c>
    </row>
    <row r="31" spans="1:18" x14ac:dyDescent="0.25">
      <c r="A31" t="str">
        <f t="shared" si="0"/>
        <v>PUBBDGHSPOldAE______STDNGA</v>
      </c>
      <c r="B31" t="str">
        <f t="shared" si="1"/>
        <v>PUBBDGHSPOldAE</v>
      </c>
      <c r="C31" t="s">
        <v>1049</v>
      </c>
      <c r="D31" t="s">
        <v>7</v>
      </c>
      <c r="E31" t="s">
        <v>1052</v>
      </c>
      <c r="F31" t="s">
        <v>14</v>
      </c>
      <c r="G31" t="s">
        <v>19</v>
      </c>
      <c r="H31" t="s">
        <v>16</v>
      </c>
      <c r="I31" t="s">
        <v>16</v>
      </c>
      <c r="J31" t="s">
        <v>17</v>
      </c>
      <c r="K31" t="s">
        <v>20</v>
      </c>
      <c r="L31">
        <f>_xlfn.IFNA(VLOOKUP($G31&amp;$H31&amp;$I31&amp;$J31&amp;$K31,'[1]NRCAN 2016'!$K$45:$Q$75,HLOOKUP($E31,'[1]NRCAN 2016'!$N$41:$Q$44,4,FALSE),FALSE),0)</f>
        <v>5.1545264509909469E-2</v>
      </c>
      <c r="M31">
        <f>_xlfn.IFNA(VLOOKUP($G31&amp;$H31&amp;$I31&amp;$J31&amp;$K31,'[1]NRCAN 2016'!$K$45:$Q$75,HLOOKUP($E31,'[1]NRCAN 2016'!$N$41:$Q$44,4,FALSE),FALSE),0)</f>
        <v>5.1545264509909469E-2</v>
      </c>
      <c r="N31">
        <f>_xlfn.IFNA(VLOOKUP($G31&amp;$H31&amp;$I31&amp;$J31&amp;$K31,'[1]NRCAN 2016'!$K$45:$Q$75,HLOOKUP($E31,'[1]NRCAN 2016'!$N$41:$Q$44,4,FALSE),FALSE),0)</f>
        <v>5.1545264509909469E-2</v>
      </c>
      <c r="O31">
        <f>_xlfn.IFNA(VLOOKUP($G31&amp;$H31&amp;$I31&amp;$J31&amp;$K31,'[1]NRCAN 2016'!$K$45:$Q$75,HLOOKUP($E31,'[1]NRCAN 2016'!$N$41:$Q$44,4,FALSE),FALSE),0)</f>
        <v>5.1545264509909469E-2</v>
      </c>
      <c r="P31">
        <f>_xlfn.IFNA(VLOOKUP($G31&amp;$H31&amp;$I31&amp;$J31&amp;$K31,'[1]NRCAN 2016'!$K$45:$Q$75,HLOOKUP($E31,'[1]NRCAN 2016'!$N$41:$Q$44,4,FALSE),FALSE),0)</f>
        <v>5.1545264509909469E-2</v>
      </c>
      <c r="Q31">
        <f>_xlfn.IFNA(VLOOKUP($G31&amp;$H31&amp;$I31&amp;$J31&amp;$K31,'[1]NRCAN 2016'!$K$45:$Q$75,HLOOKUP($E31,'[1]NRCAN 2016'!$N$41:$Q$44,4,FALSE),FALSE),0)</f>
        <v>5.1545264509909469E-2</v>
      </c>
      <c r="R31">
        <f>_xlfn.IFNA(VLOOKUP($G31&amp;$H31&amp;$I31&amp;$J31&amp;$K31,'[1]NRCAN 2016'!$K$45:$Q$75,HLOOKUP($E31,'[1]NRCAN 2016'!$N$41:$Q$44,4,FALSE),FALSE),0)</f>
        <v>5.1545264509909469E-2</v>
      </c>
    </row>
    <row r="32" spans="1:18" x14ac:dyDescent="0.25">
      <c r="A32" t="str">
        <f t="shared" si="0"/>
        <v>PUBBDGHSPOldAE______STDPRO</v>
      </c>
      <c r="B32" t="str">
        <f t="shared" si="1"/>
        <v>PUBBDGHSPOldAE</v>
      </c>
      <c r="C32" t="s">
        <v>1049</v>
      </c>
      <c r="D32" t="s">
        <v>7</v>
      </c>
      <c r="E32" t="s">
        <v>1052</v>
      </c>
      <c r="F32" t="s">
        <v>14</v>
      </c>
      <c r="G32" t="s">
        <v>19</v>
      </c>
      <c r="H32" t="s">
        <v>16</v>
      </c>
      <c r="I32" t="s">
        <v>16</v>
      </c>
      <c r="J32" t="s">
        <v>17</v>
      </c>
      <c r="K32" t="s">
        <v>21</v>
      </c>
      <c r="L32">
        <f>_xlfn.IFNA(VLOOKUP($G32&amp;$H32&amp;$I32&amp;$J32&amp;$K32,'[1]NRCAN 2016'!$K$45:$Q$75,HLOOKUP($E32,'[1]NRCAN 2016'!$N$41:$Q$44,4,FALSE),FALSE),0)</f>
        <v>0</v>
      </c>
      <c r="M32">
        <f>_xlfn.IFNA(VLOOKUP($G32&amp;$H32&amp;$I32&amp;$J32&amp;$K32,'[1]NRCAN 2016'!$K$45:$Q$75,HLOOKUP($E32,'[1]NRCAN 2016'!$N$41:$Q$44,4,FALSE),FALSE),0)</f>
        <v>0</v>
      </c>
      <c r="N32">
        <f>_xlfn.IFNA(VLOOKUP($G32&amp;$H32&amp;$I32&amp;$J32&amp;$K32,'[1]NRCAN 2016'!$K$45:$Q$75,HLOOKUP($E32,'[1]NRCAN 2016'!$N$41:$Q$44,4,FALSE),FALSE),0)</f>
        <v>0</v>
      </c>
      <c r="O32">
        <f>_xlfn.IFNA(VLOOKUP($G32&amp;$H32&amp;$I32&amp;$J32&amp;$K32,'[1]NRCAN 2016'!$K$45:$Q$75,HLOOKUP($E32,'[1]NRCAN 2016'!$N$41:$Q$44,4,FALSE),FALSE),0)</f>
        <v>0</v>
      </c>
      <c r="P32">
        <f>_xlfn.IFNA(VLOOKUP($G32&amp;$H32&amp;$I32&amp;$J32&amp;$K32,'[1]NRCAN 2016'!$K$45:$Q$75,HLOOKUP($E32,'[1]NRCAN 2016'!$N$41:$Q$44,4,FALSE),FALSE),0)</f>
        <v>0</v>
      </c>
      <c r="Q32">
        <f>_xlfn.IFNA(VLOOKUP($G32&amp;$H32&amp;$I32&amp;$J32&amp;$K32,'[1]NRCAN 2016'!$K$45:$Q$75,HLOOKUP($E32,'[1]NRCAN 2016'!$N$41:$Q$44,4,FALSE),FALSE),0)</f>
        <v>0</v>
      </c>
      <c r="R32">
        <f>_xlfn.IFNA(VLOOKUP($G32&amp;$H32&amp;$I32&amp;$J32&amp;$K32,'[1]NRCAN 2016'!$K$45:$Q$75,HLOOKUP($E32,'[1]NRCAN 2016'!$N$41:$Q$44,4,FALSE),FALSE),0)</f>
        <v>0</v>
      </c>
    </row>
    <row r="33" spans="1:18" x14ac:dyDescent="0.25">
      <c r="A33" t="str">
        <f t="shared" si="0"/>
        <v>PUBBDGHSPOldAM______STDELC</v>
      </c>
      <c r="B33" t="str">
        <f t="shared" si="1"/>
        <v>PUBBDGHSPOldAM</v>
      </c>
      <c r="C33" t="s">
        <v>1049</v>
      </c>
      <c r="D33" t="s">
        <v>7</v>
      </c>
      <c r="E33" t="s">
        <v>1052</v>
      </c>
      <c r="F33" t="s">
        <v>14</v>
      </c>
      <c r="G33" t="s">
        <v>15</v>
      </c>
      <c r="H33" t="s">
        <v>16</v>
      </c>
      <c r="I33" t="s">
        <v>16</v>
      </c>
      <c r="J33" t="s">
        <v>17</v>
      </c>
      <c r="K33" t="s">
        <v>18</v>
      </c>
      <c r="L33">
        <f>_xlfn.IFNA(VLOOKUP($G33&amp;$H33&amp;$I33&amp;$J33&amp;$K33,'[1]NRCAN 2016'!$K$45:$Q$75,HLOOKUP($E33,'[1]NRCAN 2016'!$N$41:$Q$44,4,FALSE),FALSE),0)</f>
        <v>1</v>
      </c>
      <c r="M33">
        <f>_xlfn.IFNA(VLOOKUP($G33&amp;$H33&amp;$I33&amp;$J33&amp;$K33,'[1]NRCAN 2016'!$K$45:$Q$75,HLOOKUP($E33,'[1]NRCAN 2016'!$N$41:$Q$44,4,FALSE),FALSE),0)</f>
        <v>1</v>
      </c>
      <c r="N33">
        <f>_xlfn.IFNA(VLOOKUP($G33&amp;$H33&amp;$I33&amp;$J33&amp;$K33,'[1]NRCAN 2016'!$K$45:$Q$75,HLOOKUP($E33,'[1]NRCAN 2016'!$N$41:$Q$44,4,FALSE),FALSE),0)</f>
        <v>1</v>
      </c>
      <c r="O33">
        <f>_xlfn.IFNA(VLOOKUP($G33&amp;$H33&amp;$I33&amp;$J33&amp;$K33,'[1]NRCAN 2016'!$K$45:$Q$75,HLOOKUP($E33,'[1]NRCAN 2016'!$N$41:$Q$44,4,FALSE),FALSE),0)</f>
        <v>1</v>
      </c>
      <c r="P33">
        <f>_xlfn.IFNA(VLOOKUP($G33&amp;$H33&amp;$I33&amp;$J33&amp;$K33,'[1]NRCAN 2016'!$K$45:$Q$75,HLOOKUP($E33,'[1]NRCAN 2016'!$N$41:$Q$44,4,FALSE),FALSE),0)</f>
        <v>1</v>
      </c>
      <c r="Q33">
        <f>_xlfn.IFNA(VLOOKUP($G33&amp;$H33&amp;$I33&amp;$J33&amp;$K33,'[1]NRCAN 2016'!$K$45:$Q$75,HLOOKUP($E33,'[1]NRCAN 2016'!$N$41:$Q$44,4,FALSE),FALSE),0)</f>
        <v>1</v>
      </c>
      <c r="R33">
        <f>_xlfn.IFNA(VLOOKUP($G33&amp;$H33&amp;$I33&amp;$J33&amp;$K33,'[1]NRCAN 2016'!$K$45:$Q$75,HLOOKUP($E33,'[1]NRCAN 2016'!$N$41:$Q$44,4,FALSE),FALSE),0)</f>
        <v>1</v>
      </c>
    </row>
    <row r="34" spans="1:18" x14ac:dyDescent="0.25">
      <c r="A34" t="str">
        <f t="shared" si="0"/>
        <v>PUBBDGHSPOldLIFLC___STDELC</v>
      </c>
      <c r="B34" t="str">
        <f t="shared" si="1"/>
        <v>PUBBDGHSPOldLI</v>
      </c>
      <c r="C34" t="s">
        <v>1049</v>
      </c>
      <c r="D34" t="s">
        <v>7</v>
      </c>
      <c r="E34" t="s">
        <v>1052</v>
      </c>
      <c r="F34" t="s">
        <v>14</v>
      </c>
      <c r="G34" t="s">
        <v>22</v>
      </c>
      <c r="H34" t="s">
        <v>23</v>
      </c>
      <c r="I34" t="s">
        <v>16</v>
      </c>
      <c r="J34" t="s">
        <v>17</v>
      </c>
      <c r="K34" t="s">
        <v>18</v>
      </c>
      <c r="L34">
        <f>_xlfn.IFNA(VLOOKUP($G34&amp;$H34&amp;$I34&amp;$J34&amp;$K34,'[1]NRCAN 2016'!$K$45:$Q$75,HLOOKUP($E34,'[1]NRCAN 2016'!$N$41:$Q$44,4,FALSE),FALSE),0)</f>
        <v>5.7404593478355748E-2</v>
      </c>
      <c r="M34">
        <f>_xlfn.IFNA(VLOOKUP($G34&amp;$H34&amp;$I34&amp;$J34&amp;$K34,'[1]NRCAN 2016'!$K$45:$Q$75,HLOOKUP($E34,'[1]NRCAN 2016'!$N$41:$Q$44,4,FALSE),FALSE),0)</f>
        <v>5.7404593478355748E-2</v>
      </c>
      <c r="N34">
        <f>_xlfn.IFNA(VLOOKUP($G34&amp;$H34&amp;$I34&amp;$J34&amp;$K34,'[1]NRCAN 2016'!$K$45:$Q$75,HLOOKUP($E34,'[1]NRCAN 2016'!$N$41:$Q$44,4,FALSE),FALSE),0)</f>
        <v>5.7404593478355748E-2</v>
      </c>
      <c r="O34">
        <f>_xlfn.IFNA(VLOOKUP($G34&amp;$H34&amp;$I34&amp;$J34&amp;$K34,'[1]NRCAN 2016'!$K$45:$Q$75,HLOOKUP($E34,'[1]NRCAN 2016'!$N$41:$Q$44,4,FALSE),FALSE),0)</f>
        <v>5.7404593478355748E-2</v>
      </c>
      <c r="P34">
        <f>_xlfn.IFNA(VLOOKUP($G34&amp;$H34&amp;$I34&amp;$J34&amp;$K34,'[1]NRCAN 2016'!$K$45:$Q$75,HLOOKUP($E34,'[1]NRCAN 2016'!$N$41:$Q$44,4,FALSE),FALSE),0)</f>
        <v>5.7404593478355748E-2</v>
      </c>
      <c r="Q34">
        <f>_xlfn.IFNA(VLOOKUP($G34&amp;$H34&amp;$I34&amp;$J34&amp;$K34,'[1]NRCAN 2016'!$K$45:$Q$75,HLOOKUP($E34,'[1]NRCAN 2016'!$N$41:$Q$44,4,FALSE),FALSE),0)</f>
        <v>5.7404593478355748E-2</v>
      </c>
      <c r="R34">
        <f>_xlfn.IFNA(VLOOKUP($G34&amp;$H34&amp;$I34&amp;$J34&amp;$K34,'[1]NRCAN 2016'!$K$45:$Q$75,HLOOKUP($E34,'[1]NRCAN 2016'!$N$41:$Q$44,4,FALSE),FALSE),0)</f>
        <v>5.7404593478355748E-2</v>
      </c>
    </row>
    <row r="35" spans="1:18" x14ac:dyDescent="0.25">
      <c r="A35" t="str">
        <f t="shared" si="0"/>
        <v>PUBBDGHSPOldLIFLU___STDELC</v>
      </c>
      <c r="B35" t="str">
        <f t="shared" si="1"/>
        <v>PUBBDGHSPOldLI</v>
      </c>
      <c r="C35" t="s">
        <v>1049</v>
      </c>
      <c r="D35" t="s">
        <v>7</v>
      </c>
      <c r="E35" t="s">
        <v>1052</v>
      </c>
      <c r="F35" t="s">
        <v>14</v>
      </c>
      <c r="G35" t="s">
        <v>22</v>
      </c>
      <c r="H35" t="s">
        <v>24</v>
      </c>
      <c r="I35" t="s">
        <v>16</v>
      </c>
      <c r="J35" t="s">
        <v>17</v>
      </c>
      <c r="K35" t="s">
        <v>18</v>
      </c>
      <c r="L35">
        <f>_xlfn.IFNA(VLOOKUP($G35&amp;$H35&amp;$I35&amp;$J35&amp;$K35,'[1]NRCAN 2016'!$K$45:$Q$75,HLOOKUP($E35,'[1]NRCAN 2016'!$N$41:$Q$44,4,FALSE),FALSE),0)</f>
        <v>0.41991168524080263</v>
      </c>
      <c r="M35">
        <f>_xlfn.IFNA(VLOOKUP($G35&amp;$H35&amp;$I35&amp;$J35&amp;$K35,'[1]NRCAN 2016'!$K$45:$Q$75,HLOOKUP($E35,'[1]NRCAN 2016'!$N$41:$Q$44,4,FALSE),FALSE),0)</f>
        <v>0.41991168524080263</v>
      </c>
      <c r="N35">
        <f>_xlfn.IFNA(VLOOKUP($G35&amp;$H35&amp;$I35&amp;$J35&amp;$K35,'[1]NRCAN 2016'!$K$45:$Q$75,HLOOKUP($E35,'[1]NRCAN 2016'!$N$41:$Q$44,4,FALSE),FALSE),0)</f>
        <v>0.41991168524080263</v>
      </c>
      <c r="O35">
        <f>_xlfn.IFNA(VLOOKUP($G35&amp;$H35&amp;$I35&amp;$J35&amp;$K35,'[1]NRCAN 2016'!$K$45:$Q$75,HLOOKUP($E35,'[1]NRCAN 2016'!$N$41:$Q$44,4,FALSE),FALSE),0)</f>
        <v>0.41991168524080263</v>
      </c>
      <c r="P35">
        <f>_xlfn.IFNA(VLOOKUP($G35&amp;$H35&amp;$I35&amp;$J35&amp;$K35,'[1]NRCAN 2016'!$K$45:$Q$75,HLOOKUP($E35,'[1]NRCAN 2016'!$N$41:$Q$44,4,FALSE),FALSE),0)</f>
        <v>0.41991168524080263</v>
      </c>
      <c r="Q35">
        <f>_xlfn.IFNA(VLOOKUP($G35&amp;$H35&amp;$I35&amp;$J35&amp;$K35,'[1]NRCAN 2016'!$K$45:$Q$75,HLOOKUP($E35,'[1]NRCAN 2016'!$N$41:$Q$44,4,FALSE),FALSE),0)</f>
        <v>0.41991168524080263</v>
      </c>
      <c r="R35">
        <f>_xlfn.IFNA(VLOOKUP($G35&amp;$H35&amp;$I35&amp;$J35&amp;$K35,'[1]NRCAN 2016'!$K$45:$Q$75,HLOOKUP($E35,'[1]NRCAN 2016'!$N$41:$Q$44,4,FALSE),FALSE),0)</f>
        <v>0.41991168524080263</v>
      </c>
    </row>
    <row r="36" spans="1:18" x14ac:dyDescent="0.25">
      <c r="A36" t="str">
        <f t="shared" si="0"/>
        <v>PUBBDGHSPOldLIHAL___STDELC</v>
      </c>
      <c r="B36" t="str">
        <f t="shared" si="1"/>
        <v>PUBBDGHSPOldLI</v>
      </c>
      <c r="C36" t="s">
        <v>1049</v>
      </c>
      <c r="D36" t="s">
        <v>7</v>
      </c>
      <c r="E36" t="s">
        <v>1052</v>
      </c>
      <c r="F36" t="s">
        <v>14</v>
      </c>
      <c r="G36" t="s">
        <v>22</v>
      </c>
      <c r="H36" t="s">
        <v>25</v>
      </c>
      <c r="I36" t="s">
        <v>16</v>
      </c>
      <c r="J36" t="s">
        <v>17</v>
      </c>
      <c r="K36" t="s">
        <v>18</v>
      </c>
      <c r="L36">
        <f>_xlfn.IFNA(VLOOKUP($G36&amp;$H36&amp;$I36&amp;$J36&amp;$K36,'[1]NRCAN 2016'!$K$45:$Q$75,HLOOKUP($E36,'[1]NRCAN 2016'!$N$41:$Q$44,4,FALSE),FALSE),0)</f>
        <v>0.12322408382364025</v>
      </c>
      <c r="M36">
        <f>_xlfn.IFNA(VLOOKUP($G36&amp;$H36&amp;$I36&amp;$J36&amp;$K36,'[1]NRCAN 2016'!$K$45:$Q$75,HLOOKUP($E36,'[1]NRCAN 2016'!$N$41:$Q$44,4,FALSE),FALSE),0)</f>
        <v>0.12322408382364025</v>
      </c>
      <c r="N36">
        <f>_xlfn.IFNA(VLOOKUP($G36&amp;$H36&amp;$I36&amp;$J36&amp;$K36,'[1]NRCAN 2016'!$K$45:$Q$75,HLOOKUP($E36,'[1]NRCAN 2016'!$N$41:$Q$44,4,FALSE),FALSE),0)</f>
        <v>0.12322408382364025</v>
      </c>
      <c r="O36">
        <f>_xlfn.IFNA(VLOOKUP($G36&amp;$H36&amp;$I36&amp;$J36&amp;$K36,'[1]NRCAN 2016'!$K$45:$Q$75,HLOOKUP($E36,'[1]NRCAN 2016'!$N$41:$Q$44,4,FALSE),FALSE),0)</f>
        <v>0.12322408382364025</v>
      </c>
      <c r="P36">
        <f>_xlfn.IFNA(VLOOKUP($G36&amp;$H36&amp;$I36&amp;$J36&amp;$K36,'[1]NRCAN 2016'!$K$45:$Q$75,HLOOKUP($E36,'[1]NRCAN 2016'!$N$41:$Q$44,4,FALSE),FALSE),0)</f>
        <v>0.12322408382364025</v>
      </c>
      <c r="Q36">
        <f>_xlfn.IFNA(VLOOKUP($G36&amp;$H36&amp;$I36&amp;$J36&amp;$K36,'[1]NRCAN 2016'!$K$45:$Q$75,HLOOKUP($E36,'[1]NRCAN 2016'!$N$41:$Q$44,4,FALSE),FALSE),0)</f>
        <v>0.12322408382364025</v>
      </c>
      <c r="R36">
        <f>_xlfn.IFNA(VLOOKUP($G36&amp;$H36&amp;$I36&amp;$J36&amp;$K36,'[1]NRCAN 2016'!$K$45:$Q$75,HLOOKUP($E36,'[1]NRCAN 2016'!$N$41:$Q$44,4,FALSE),FALSE),0)</f>
        <v>0.12322408382364025</v>
      </c>
    </row>
    <row r="37" spans="1:18" x14ac:dyDescent="0.25">
      <c r="A37" t="str">
        <f t="shared" si="0"/>
        <v>PUBBDGHSPOldLIINC___STDELC</v>
      </c>
      <c r="B37" t="str">
        <f t="shared" si="1"/>
        <v>PUBBDGHSPOldLI</v>
      </c>
      <c r="C37" t="s">
        <v>1049</v>
      </c>
      <c r="D37" t="s">
        <v>7</v>
      </c>
      <c r="E37" t="s">
        <v>1052</v>
      </c>
      <c r="F37" t="s">
        <v>14</v>
      </c>
      <c r="G37" t="s">
        <v>22</v>
      </c>
      <c r="H37" t="s">
        <v>26</v>
      </c>
      <c r="I37" t="s">
        <v>16</v>
      </c>
      <c r="J37" t="s">
        <v>17</v>
      </c>
      <c r="K37" t="s">
        <v>18</v>
      </c>
      <c r="L37">
        <f>_xlfn.IFNA(VLOOKUP($G37&amp;$H37&amp;$I37&amp;$J37&amp;$K37,'[1]NRCAN 2016'!$K$45:$Q$75,HLOOKUP($E37,'[1]NRCAN 2016'!$N$41:$Q$44,4,FALSE),FALSE),0)</f>
        <v>0.39576993727509685</v>
      </c>
      <c r="M37">
        <f>_xlfn.IFNA(VLOOKUP($G37&amp;$H37&amp;$I37&amp;$J37&amp;$K37,'[1]NRCAN 2016'!$K$45:$Q$75,HLOOKUP($E37,'[1]NRCAN 2016'!$N$41:$Q$44,4,FALSE),FALSE),0)</f>
        <v>0.39576993727509685</v>
      </c>
      <c r="N37">
        <f>_xlfn.IFNA(VLOOKUP($G37&amp;$H37&amp;$I37&amp;$J37&amp;$K37,'[1]NRCAN 2016'!$K$45:$Q$75,HLOOKUP($E37,'[1]NRCAN 2016'!$N$41:$Q$44,4,FALSE),FALSE),0)</f>
        <v>0.39576993727509685</v>
      </c>
      <c r="O37">
        <f>_xlfn.IFNA(VLOOKUP($G37&amp;$H37&amp;$I37&amp;$J37&amp;$K37,'[1]NRCAN 2016'!$K$45:$Q$75,HLOOKUP($E37,'[1]NRCAN 2016'!$N$41:$Q$44,4,FALSE),FALSE),0)</f>
        <v>0.39576993727509685</v>
      </c>
      <c r="P37">
        <f>_xlfn.IFNA(VLOOKUP($G37&amp;$H37&amp;$I37&amp;$J37&amp;$K37,'[1]NRCAN 2016'!$K$45:$Q$75,HLOOKUP($E37,'[1]NRCAN 2016'!$N$41:$Q$44,4,FALSE),FALSE),0)</f>
        <v>0.39576993727509685</v>
      </c>
      <c r="Q37">
        <f>_xlfn.IFNA(VLOOKUP($G37&amp;$H37&amp;$I37&amp;$J37&amp;$K37,'[1]NRCAN 2016'!$K$45:$Q$75,HLOOKUP($E37,'[1]NRCAN 2016'!$N$41:$Q$44,4,FALSE),FALSE),0)</f>
        <v>0.39576993727509685</v>
      </c>
      <c r="R37">
        <f>_xlfn.IFNA(VLOOKUP($G37&amp;$H37&amp;$I37&amp;$J37&amp;$K37,'[1]NRCAN 2016'!$K$45:$Q$75,HLOOKUP($E37,'[1]NRCAN 2016'!$N$41:$Q$44,4,FALSE),FALSE),0)</f>
        <v>0.39576993727509685</v>
      </c>
    </row>
    <row r="38" spans="1:18" x14ac:dyDescent="0.25">
      <c r="A38" t="str">
        <f t="shared" si="0"/>
        <v>PUBBDGHSPOldLILED___STDELC</v>
      </c>
      <c r="B38" t="str">
        <f t="shared" si="1"/>
        <v>PUBBDGHSPOldLI</v>
      </c>
      <c r="C38" t="s">
        <v>1049</v>
      </c>
      <c r="D38" t="s">
        <v>7</v>
      </c>
      <c r="E38" t="s">
        <v>1052</v>
      </c>
      <c r="F38" t="s">
        <v>14</v>
      </c>
      <c r="G38" t="s">
        <v>22</v>
      </c>
      <c r="H38" t="s">
        <v>27</v>
      </c>
      <c r="I38" t="s">
        <v>16</v>
      </c>
      <c r="J38" t="s">
        <v>17</v>
      </c>
      <c r="K38" t="s">
        <v>18</v>
      </c>
      <c r="L38">
        <f>_xlfn.IFNA(VLOOKUP($G38&amp;$H38&amp;$I38&amp;$J38&amp;$K38,'[1]NRCAN 2016'!$K$45:$Q$75,HLOOKUP($E38,'[1]NRCAN 2016'!$N$41:$Q$44,4,FALSE),FALSE),0)</f>
        <v>1.8448500910522674E-3</v>
      </c>
      <c r="M38">
        <f>_xlfn.IFNA(VLOOKUP($G38&amp;$H38&amp;$I38&amp;$J38&amp;$K38,'[1]NRCAN 2016'!$K$45:$Q$75,HLOOKUP($E38,'[1]NRCAN 2016'!$N$41:$Q$44,4,FALSE),FALSE),0)</f>
        <v>1.8448500910522674E-3</v>
      </c>
      <c r="N38">
        <f>_xlfn.IFNA(VLOOKUP($G38&amp;$H38&amp;$I38&amp;$J38&amp;$K38,'[1]NRCAN 2016'!$K$45:$Q$75,HLOOKUP($E38,'[1]NRCAN 2016'!$N$41:$Q$44,4,FALSE),FALSE),0)</f>
        <v>1.8448500910522674E-3</v>
      </c>
      <c r="O38">
        <f>_xlfn.IFNA(VLOOKUP($G38&amp;$H38&amp;$I38&amp;$J38&amp;$K38,'[1]NRCAN 2016'!$K$45:$Q$75,HLOOKUP($E38,'[1]NRCAN 2016'!$N$41:$Q$44,4,FALSE),FALSE),0)</f>
        <v>1.8448500910522674E-3</v>
      </c>
      <c r="P38">
        <f>_xlfn.IFNA(VLOOKUP($G38&amp;$H38&amp;$I38&amp;$J38&amp;$K38,'[1]NRCAN 2016'!$K$45:$Q$75,HLOOKUP($E38,'[1]NRCAN 2016'!$N$41:$Q$44,4,FALSE),FALSE),0)</f>
        <v>1.8448500910522674E-3</v>
      </c>
      <c r="Q38">
        <f>_xlfn.IFNA(VLOOKUP($G38&amp;$H38&amp;$I38&amp;$J38&amp;$K38,'[1]NRCAN 2016'!$K$45:$Q$75,HLOOKUP($E38,'[1]NRCAN 2016'!$N$41:$Q$44,4,FALSE),FALSE),0)</f>
        <v>1.8448500910522674E-3</v>
      </c>
      <c r="R38">
        <f>_xlfn.IFNA(VLOOKUP($G38&amp;$H38&amp;$I38&amp;$J38&amp;$K38,'[1]NRCAN 2016'!$K$45:$Q$75,HLOOKUP($E38,'[1]NRCAN 2016'!$N$41:$Q$44,4,FALSE),FALSE),0)</f>
        <v>1.8448500910522674E-3</v>
      </c>
    </row>
    <row r="39" spans="1:18" x14ac:dyDescent="0.25">
      <c r="A39" t="str">
        <f t="shared" si="0"/>
        <v>PUBBDGHSPOldSC_________DCO</v>
      </c>
      <c r="B39" t="str">
        <f t="shared" si="1"/>
        <v>PUBBDGHSPOldSC</v>
      </c>
      <c r="C39" t="s">
        <v>1049</v>
      </c>
      <c r="D39" t="s">
        <v>7</v>
      </c>
      <c r="E39" t="s">
        <v>1052</v>
      </c>
      <c r="F39" t="s">
        <v>14</v>
      </c>
      <c r="G39" t="s">
        <v>28</v>
      </c>
      <c r="H39" t="s">
        <v>16</v>
      </c>
      <c r="I39" t="s">
        <v>16</v>
      </c>
      <c r="J39" t="s">
        <v>16</v>
      </c>
      <c r="K39" t="s">
        <v>29</v>
      </c>
      <c r="L39">
        <f>_xlfn.IFNA(VLOOKUP($G39&amp;$H39&amp;$I39&amp;$J39&amp;$K39,'[1]NRCAN 2016'!$K$45:$Q$75,HLOOKUP($E39,'[1]NRCAN 2016'!$N$41:$Q$44,4,FALSE),FALSE),0)</f>
        <v>0</v>
      </c>
      <c r="M39">
        <f>_xlfn.IFNA(VLOOKUP($G39&amp;$H39&amp;$I39&amp;$J39&amp;$K39,'[1]NRCAN 2016'!$K$45:$Q$75,HLOOKUP($E39,'[1]NRCAN 2016'!$N$41:$Q$44,4,FALSE),FALSE),0)</f>
        <v>0</v>
      </c>
      <c r="N39">
        <f>_xlfn.IFNA(VLOOKUP($G39&amp;$H39&amp;$I39&amp;$J39&amp;$K39,'[1]NRCAN 2016'!$K$45:$Q$75,HLOOKUP($E39,'[1]NRCAN 2016'!$N$41:$Q$44,4,FALSE),FALSE),0)</f>
        <v>0</v>
      </c>
      <c r="O39">
        <f>_xlfn.IFNA(VLOOKUP($G39&amp;$H39&amp;$I39&amp;$J39&amp;$K39,'[1]NRCAN 2016'!$K$45:$Q$75,HLOOKUP($E39,'[1]NRCAN 2016'!$N$41:$Q$44,4,FALSE),FALSE),0)</f>
        <v>0</v>
      </c>
      <c r="P39">
        <f>_xlfn.IFNA(VLOOKUP($G39&amp;$H39&amp;$I39&amp;$J39&amp;$K39,'[1]NRCAN 2016'!$K$45:$Q$75,HLOOKUP($E39,'[1]NRCAN 2016'!$N$41:$Q$44,4,FALSE),FALSE),0)</f>
        <v>0</v>
      </c>
      <c r="Q39">
        <f>_xlfn.IFNA(VLOOKUP($G39&amp;$H39&amp;$I39&amp;$J39&amp;$K39,'[1]NRCAN 2016'!$K$45:$Q$75,HLOOKUP($E39,'[1]NRCAN 2016'!$N$41:$Q$44,4,FALSE),FALSE),0)</f>
        <v>0</v>
      </c>
      <c r="R39">
        <f>_xlfn.IFNA(VLOOKUP($G39&amp;$H39&amp;$I39&amp;$J39&amp;$K39,'[1]NRCAN 2016'!$K$45:$Q$75,HLOOKUP($E39,'[1]NRCAN 2016'!$N$41:$Q$44,4,FALSE),FALSE),0)</f>
        <v>0</v>
      </c>
    </row>
    <row r="40" spans="1:18" x14ac:dyDescent="0.25">
      <c r="A40" t="str">
        <f t="shared" si="0"/>
        <v>PUBBDGHSPOldSC______STDELC</v>
      </c>
      <c r="B40" t="str">
        <f t="shared" si="1"/>
        <v>PUBBDGHSPOldSC</v>
      </c>
      <c r="C40" t="s">
        <v>1049</v>
      </c>
      <c r="D40" t="s">
        <v>7</v>
      </c>
      <c r="E40" t="s">
        <v>1052</v>
      </c>
      <c r="F40" t="s">
        <v>14</v>
      </c>
      <c r="G40" t="s">
        <v>28</v>
      </c>
      <c r="H40" t="s">
        <v>16</v>
      </c>
      <c r="I40" t="s">
        <v>16</v>
      </c>
      <c r="J40" t="s">
        <v>17</v>
      </c>
      <c r="K40" t="s">
        <v>18</v>
      </c>
      <c r="L40">
        <f>_xlfn.IFNA(VLOOKUP($G40&amp;$H40&amp;$I40&amp;$J40&amp;$K40,'[1]NRCAN 2016'!$K$45:$Q$75,HLOOKUP($E40,'[1]NRCAN 2016'!$N$41:$Q$44,4,FALSE),FALSE),0)</f>
        <v>0.95205366999999996</v>
      </c>
      <c r="M40">
        <f>_xlfn.IFNA(VLOOKUP($G40&amp;$H40&amp;$I40&amp;$J40&amp;$K40,'[1]NRCAN 2016'!$K$45:$Q$75,HLOOKUP($E40,'[1]NRCAN 2016'!$N$41:$Q$44,4,FALSE),FALSE),0)</f>
        <v>0.95205366999999996</v>
      </c>
      <c r="N40">
        <f>_xlfn.IFNA(VLOOKUP($G40&amp;$H40&amp;$I40&amp;$J40&amp;$K40,'[1]NRCAN 2016'!$K$45:$Q$75,HLOOKUP($E40,'[1]NRCAN 2016'!$N$41:$Q$44,4,FALSE),FALSE),0)</f>
        <v>0.95205366999999996</v>
      </c>
      <c r="O40">
        <f>_xlfn.IFNA(VLOOKUP($G40&amp;$H40&amp;$I40&amp;$J40&amp;$K40,'[1]NRCAN 2016'!$K$45:$Q$75,HLOOKUP($E40,'[1]NRCAN 2016'!$N$41:$Q$44,4,FALSE),FALSE),0)</f>
        <v>0.95205366999999996</v>
      </c>
      <c r="P40">
        <f>_xlfn.IFNA(VLOOKUP($G40&amp;$H40&amp;$I40&amp;$J40&amp;$K40,'[1]NRCAN 2016'!$K$45:$Q$75,HLOOKUP($E40,'[1]NRCAN 2016'!$N$41:$Q$44,4,FALSE),FALSE),0)</f>
        <v>0.95205366999999996</v>
      </c>
      <c r="Q40">
        <f>_xlfn.IFNA(VLOOKUP($G40&amp;$H40&amp;$I40&amp;$J40&amp;$K40,'[1]NRCAN 2016'!$K$45:$Q$75,HLOOKUP($E40,'[1]NRCAN 2016'!$N$41:$Q$44,4,FALSE),FALSE),0)</f>
        <v>0.95205366999999996</v>
      </c>
      <c r="R40">
        <f>_xlfn.IFNA(VLOOKUP($G40&amp;$H40&amp;$I40&amp;$J40&amp;$K40,'[1]NRCAN 2016'!$K$45:$Q$75,HLOOKUP($E40,'[1]NRCAN 2016'!$N$41:$Q$44,4,FALSE),FALSE),0)</f>
        <v>0.95205366999999996</v>
      </c>
    </row>
    <row r="41" spans="1:18" x14ac:dyDescent="0.25">
      <c r="A41" t="str">
        <f t="shared" si="0"/>
        <v>PUBBDGHSPOldSC______STDNGA</v>
      </c>
      <c r="B41" t="str">
        <f t="shared" si="1"/>
        <v>PUBBDGHSPOldSC</v>
      </c>
      <c r="C41" t="s">
        <v>1049</v>
      </c>
      <c r="D41" t="s">
        <v>7</v>
      </c>
      <c r="E41" t="s">
        <v>1052</v>
      </c>
      <c r="F41" t="s">
        <v>14</v>
      </c>
      <c r="G41" t="s">
        <v>28</v>
      </c>
      <c r="H41" t="s">
        <v>16</v>
      </c>
      <c r="I41" t="s">
        <v>16</v>
      </c>
      <c r="J41" t="s">
        <v>17</v>
      </c>
      <c r="K41" t="s">
        <v>20</v>
      </c>
      <c r="L41">
        <f>_xlfn.IFNA(VLOOKUP($G41&amp;$H41&amp;$I41&amp;$J41&amp;$K41,'[1]NRCAN 2016'!$K$45:$Q$75,HLOOKUP($E41,'[1]NRCAN 2016'!$N$41:$Q$44,4,FALSE),FALSE),0)</f>
        <v>4.7946330000000002E-2</v>
      </c>
      <c r="M41">
        <f>_xlfn.IFNA(VLOOKUP($G41&amp;$H41&amp;$I41&amp;$J41&amp;$K41,'[1]NRCAN 2016'!$K$45:$Q$75,HLOOKUP($E41,'[1]NRCAN 2016'!$N$41:$Q$44,4,FALSE),FALSE),0)</f>
        <v>4.7946330000000002E-2</v>
      </c>
      <c r="N41">
        <f>_xlfn.IFNA(VLOOKUP($G41&amp;$H41&amp;$I41&amp;$J41&amp;$K41,'[1]NRCAN 2016'!$K$45:$Q$75,HLOOKUP($E41,'[1]NRCAN 2016'!$N$41:$Q$44,4,FALSE),FALSE),0)</f>
        <v>4.7946330000000002E-2</v>
      </c>
      <c r="O41">
        <f>_xlfn.IFNA(VLOOKUP($G41&amp;$H41&amp;$I41&amp;$J41&amp;$K41,'[1]NRCAN 2016'!$K$45:$Q$75,HLOOKUP($E41,'[1]NRCAN 2016'!$N$41:$Q$44,4,FALSE),FALSE),0)</f>
        <v>4.7946330000000002E-2</v>
      </c>
      <c r="P41">
        <f>_xlfn.IFNA(VLOOKUP($G41&amp;$H41&amp;$I41&amp;$J41&amp;$K41,'[1]NRCAN 2016'!$K$45:$Q$75,HLOOKUP($E41,'[1]NRCAN 2016'!$N$41:$Q$44,4,FALSE),FALSE),0)</f>
        <v>4.7946330000000002E-2</v>
      </c>
      <c r="Q41">
        <f>_xlfn.IFNA(VLOOKUP($G41&amp;$H41&amp;$I41&amp;$J41&amp;$K41,'[1]NRCAN 2016'!$K$45:$Q$75,HLOOKUP($E41,'[1]NRCAN 2016'!$N$41:$Q$44,4,FALSE),FALSE),0)</f>
        <v>4.7946330000000002E-2</v>
      </c>
      <c r="R41">
        <f>_xlfn.IFNA(VLOOKUP($G41&amp;$H41&amp;$I41&amp;$J41&amp;$K41,'[1]NRCAN 2016'!$K$45:$Q$75,HLOOKUP($E41,'[1]NRCAN 2016'!$N$41:$Q$44,4,FALSE),FALSE),0)</f>
        <v>4.7946330000000002E-2</v>
      </c>
    </row>
    <row r="42" spans="1:18" x14ac:dyDescent="0.25">
      <c r="A42" t="str">
        <f t="shared" si="0"/>
        <v>PUBBDGHSPOldSH_________DHE</v>
      </c>
      <c r="B42" t="str">
        <f t="shared" si="1"/>
        <v>PUBBDGHSPOldSH</v>
      </c>
      <c r="C42" t="s">
        <v>1049</v>
      </c>
      <c r="D42" t="s">
        <v>7</v>
      </c>
      <c r="E42" t="s">
        <v>1052</v>
      </c>
      <c r="F42" t="s">
        <v>14</v>
      </c>
      <c r="G42" t="s">
        <v>30</v>
      </c>
      <c r="H42" t="s">
        <v>16</v>
      </c>
      <c r="I42" t="s">
        <v>16</v>
      </c>
      <c r="J42" t="s">
        <v>16</v>
      </c>
      <c r="K42" t="s">
        <v>40</v>
      </c>
      <c r="L42">
        <f>_xlfn.IFNA(VLOOKUP($G42&amp;$H42&amp;$I42&amp;$J42&amp;$K42,'[1]NRCAN 2016'!$K$45:$Q$75,HLOOKUP($E42,'[1]NRCAN 2016'!$N$41:$Q$44,4,FALSE),FALSE),0)</f>
        <v>0.19388202488499845</v>
      </c>
      <c r="M42">
        <f>_xlfn.IFNA(VLOOKUP($G42&amp;$H42&amp;$I42&amp;$J42&amp;$K42,'[1]NRCAN 2016'!$K$45:$Q$75,HLOOKUP($E42,'[1]NRCAN 2016'!$N$41:$Q$44,4,FALSE),FALSE),0)</f>
        <v>0.19388202488499845</v>
      </c>
      <c r="N42">
        <f>_xlfn.IFNA(VLOOKUP($G42&amp;$H42&amp;$I42&amp;$J42&amp;$K42,'[1]NRCAN 2016'!$K$45:$Q$75,HLOOKUP($E42,'[1]NRCAN 2016'!$N$41:$Q$44,4,FALSE),FALSE),0)</f>
        <v>0.19388202488499845</v>
      </c>
      <c r="O42">
        <f>_xlfn.IFNA(VLOOKUP($G42&amp;$H42&amp;$I42&amp;$J42&amp;$K42,'[1]NRCAN 2016'!$K$45:$Q$75,HLOOKUP($E42,'[1]NRCAN 2016'!$N$41:$Q$44,4,FALSE),FALSE),0)</f>
        <v>0.19388202488499845</v>
      </c>
      <c r="P42">
        <f>_xlfn.IFNA(VLOOKUP($G42&amp;$H42&amp;$I42&amp;$J42&amp;$K42,'[1]NRCAN 2016'!$K$45:$Q$75,HLOOKUP($E42,'[1]NRCAN 2016'!$N$41:$Q$44,4,FALSE),FALSE),0)</f>
        <v>0.19388202488499845</v>
      </c>
      <c r="Q42">
        <f>_xlfn.IFNA(VLOOKUP($G42&amp;$H42&amp;$I42&amp;$J42&amp;$K42,'[1]NRCAN 2016'!$K$45:$Q$75,HLOOKUP($E42,'[1]NRCAN 2016'!$N$41:$Q$44,4,FALSE),FALSE),0)</f>
        <v>0.19388202488499845</v>
      </c>
      <c r="R42">
        <f>_xlfn.IFNA(VLOOKUP($G42&amp;$H42&amp;$I42&amp;$J42&amp;$K42,'[1]NRCAN 2016'!$K$45:$Q$75,HLOOKUP($E42,'[1]NRCAN 2016'!$N$41:$Q$44,4,FALSE),FALSE),0)</f>
        <v>0.19388202488499845</v>
      </c>
    </row>
    <row r="43" spans="1:18" x14ac:dyDescent="0.25">
      <c r="A43" t="str">
        <f t="shared" si="0"/>
        <v>PUBBDGHSPOldSHFUR___HIGNGA</v>
      </c>
      <c r="B43" t="str">
        <f t="shared" si="1"/>
        <v>PUBBDGHSPOldSH</v>
      </c>
      <c r="C43" t="s">
        <v>1049</v>
      </c>
      <c r="D43" t="s">
        <v>7</v>
      </c>
      <c r="E43" t="s">
        <v>1052</v>
      </c>
      <c r="F43" t="s">
        <v>14</v>
      </c>
      <c r="G43" t="s">
        <v>30</v>
      </c>
      <c r="H43" t="s">
        <v>31</v>
      </c>
      <c r="I43" t="s">
        <v>16</v>
      </c>
      <c r="J43" t="s">
        <v>37</v>
      </c>
      <c r="K43" t="s">
        <v>20</v>
      </c>
      <c r="L43">
        <f>_xlfn.IFNA(VLOOKUP($G43&amp;$H43&amp;$I43&amp;$J43&amp;$K43,'[1]NRCAN 2016'!$K$45:$Q$75,HLOOKUP($E43,'[1]NRCAN 2016'!$N$41:$Q$44,4,FALSE),FALSE),0)</f>
        <v>0</v>
      </c>
      <c r="M43">
        <f>_xlfn.IFNA(VLOOKUP($G43&amp;$H43&amp;$I43&amp;$J43&amp;$K43,'[1]NRCAN 2016'!$K$45:$Q$75,HLOOKUP($E43,'[1]NRCAN 2016'!$N$41:$Q$44,4,FALSE),FALSE),0)</f>
        <v>0</v>
      </c>
      <c r="N43">
        <f>_xlfn.IFNA(VLOOKUP($G43&amp;$H43&amp;$I43&amp;$J43&amp;$K43,'[1]NRCAN 2016'!$K$45:$Q$75,HLOOKUP($E43,'[1]NRCAN 2016'!$N$41:$Q$44,4,FALSE),FALSE),0)</f>
        <v>0</v>
      </c>
      <c r="O43">
        <f>_xlfn.IFNA(VLOOKUP($G43&amp;$H43&amp;$I43&amp;$J43&amp;$K43,'[1]NRCAN 2016'!$K$45:$Q$75,HLOOKUP($E43,'[1]NRCAN 2016'!$N$41:$Q$44,4,FALSE),FALSE),0)</f>
        <v>0</v>
      </c>
      <c r="P43">
        <f>_xlfn.IFNA(VLOOKUP($G43&amp;$H43&amp;$I43&amp;$J43&amp;$K43,'[1]NRCAN 2016'!$K$45:$Q$75,HLOOKUP($E43,'[1]NRCAN 2016'!$N$41:$Q$44,4,FALSE),FALSE),0)</f>
        <v>0</v>
      </c>
      <c r="Q43">
        <f>_xlfn.IFNA(VLOOKUP($G43&amp;$H43&amp;$I43&amp;$J43&amp;$K43,'[1]NRCAN 2016'!$K$45:$Q$75,HLOOKUP($E43,'[1]NRCAN 2016'!$N$41:$Q$44,4,FALSE),FALSE),0)</f>
        <v>0</v>
      </c>
      <c r="R43">
        <f>_xlfn.IFNA(VLOOKUP($G43&amp;$H43&amp;$I43&amp;$J43&amp;$K43,'[1]NRCAN 2016'!$K$45:$Q$75,HLOOKUP($E43,'[1]NRCAN 2016'!$N$41:$Q$44,4,FALSE),FALSE),0)</f>
        <v>0</v>
      </c>
    </row>
    <row r="44" spans="1:18" x14ac:dyDescent="0.25">
      <c r="A44" t="str">
        <f t="shared" si="0"/>
        <v>PUBBDGHSPOldSHFUR___STDELC</v>
      </c>
      <c r="B44" t="str">
        <f t="shared" si="1"/>
        <v>PUBBDGHSPOldSH</v>
      </c>
      <c r="C44" t="s">
        <v>1049</v>
      </c>
      <c r="D44" t="s">
        <v>7</v>
      </c>
      <c r="E44" t="s">
        <v>1052</v>
      </c>
      <c r="F44" t="s">
        <v>14</v>
      </c>
      <c r="G44" t="s">
        <v>30</v>
      </c>
      <c r="H44" t="s">
        <v>31</v>
      </c>
      <c r="I44" t="s">
        <v>16</v>
      </c>
      <c r="J44" t="s">
        <v>17</v>
      </c>
      <c r="K44" t="s">
        <v>18</v>
      </c>
      <c r="L44">
        <f>_xlfn.IFNA(VLOOKUP($G44&amp;$H44&amp;$I44&amp;$J44&amp;$K44,'[1]NRCAN 2016'!$K$45:$Q$75,HLOOKUP($E44,'[1]NRCAN 2016'!$N$41:$Q$44,4,FALSE),FALSE),0)</f>
        <v>3.4756899583042407E-2</v>
      </c>
      <c r="M44">
        <f>_xlfn.IFNA(VLOOKUP($G44&amp;$H44&amp;$I44&amp;$J44&amp;$K44,'[1]NRCAN 2016'!$K$45:$Q$75,HLOOKUP($E44,'[1]NRCAN 2016'!$N$41:$Q$44,4,FALSE),FALSE),0)</f>
        <v>3.4756899583042407E-2</v>
      </c>
      <c r="N44">
        <f>_xlfn.IFNA(VLOOKUP($G44&amp;$H44&amp;$I44&amp;$J44&amp;$K44,'[1]NRCAN 2016'!$K$45:$Q$75,HLOOKUP($E44,'[1]NRCAN 2016'!$N$41:$Q$44,4,FALSE),FALSE),0)</f>
        <v>3.4756899583042407E-2</v>
      </c>
      <c r="O44">
        <f>_xlfn.IFNA(VLOOKUP($G44&amp;$H44&amp;$I44&amp;$J44&amp;$K44,'[1]NRCAN 2016'!$K$45:$Q$75,HLOOKUP($E44,'[1]NRCAN 2016'!$N$41:$Q$44,4,FALSE),FALSE),0)</f>
        <v>3.4756899583042407E-2</v>
      </c>
      <c r="P44">
        <f>_xlfn.IFNA(VLOOKUP($G44&amp;$H44&amp;$I44&amp;$J44&amp;$K44,'[1]NRCAN 2016'!$K$45:$Q$75,HLOOKUP($E44,'[1]NRCAN 2016'!$N$41:$Q$44,4,FALSE),FALSE),0)</f>
        <v>3.4756899583042407E-2</v>
      </c>
      <c r="Q44">
        <f>_xlfn.IFNA(VLOOKUP($G44&amp;$H44&amp;$I44&amp;$J44&amp;$K44,'[1]NRCAN 2016'!$K$45:$Q$75,HLOOKUP($E44,'[1]NRCAN 2016'!$N$41:$Q$44,4,FALSE),FALSE),0)</f>
        <v>3.4756899583042407E-2</v>
      </c>
      <c r="R44">
        <f>_xlfn.IFNA(VLOOKUP($G44&amp;$H44&amp;$I44&amp;$J44&amp;$K44,'[1]NRCAN 2016'!$K$45:$Q$75,HLOOKUP($E44,'[1]NRCAN 2016'!$N$41:$Q$44,4,FALSE),FALSE),0)</f>
        <v>3.4756899583042407E-2</v>
      </c>
    </row>
    <row r="45" spans="1:18" x14ac:dyDescent="0.25">
      <c r="A45" t="str">
        <f t="shared" si="0"/>
        <v>PUBBDGHSPOldSHFUR___STDHFO</v>
      </c>
      <c r="B45" t="str">
        <f t="shared" si="1"/>
        <v>PUBBDGHSPOldSH</v>
      </c>
      <c r="C45" t="s">
        <v>1049</v>
      </c>
      <c r="D45" t="s">
        <v>7</v>
      </c>
      <c r="E45" t="s">
        <v>1052</v>
      </c>
      <c r="F45" t="s">
        <v>14</v>
      </c>
      <c r="G45" t="s">
        <v>30</v>
      </c>
      <c r="H45" t="s">
        <v>31</v>
      </c>
      <c r="I45" t="s">
        <v>16</v>
      </c>
      <c r="J45" t="s">
        <v>17</v>
      </c>
      <c r="K45" t="s">
        <v>34</v>
      </c>
      <c r="L45">
        <f>_xlfn.IFNA(VLOOKUP($G45&amp;$H45&amp;$I45&amp;$J45&amp;$K45,'[1]NRCAN 2016'!$K$45:$Q$75,HLOOKUP($E45,'[1]NRCAN 2016'!$N$41:$Q$44,4,FALSE),FALSE),0)</f>
        <v>0</v>
      </c>
      <c r="M45">
        <f>_xlfn.IFNA(VLOOKUP($G45&amp;$H45&amp;$I45&amp;$J45&amp;$K45,'[1]NRCAN 2016'!$K$45:$Q$75,HLOOKUP($E45,'[1]NRCAN 2016'!$N$41:$Q$44,4,FALSE),FALSE),0)</f>
        <v>0</v>
      </c>
      <c r="N45">
        <f>_xlfn.IFNA(VLOOKUP($G45&amp;$H45&amp;$I45&amp;$J45&amp;$K45,'[1]NRCAN 2016'!$K$45:$Q$75,HLOOKUP($E45,'[1]NRCAN 2016'!$N$41:$Q$44,4,FALSE),FALSE),0)</f>
        <v>0</v>
      </c>
      <c r="O45">
        <f>_xlfn.IFNA(VLOOKUP($G45&amp;$H45&amp;$I45&amp;$J45&amp;$K45,'[1]NRCAN 2016'!$K$45:$Q$75,HLOOKUP($E45,'[1]NRCAN 2016'!$N$41:$Q$44,4,FALSE),FALSE),0)</f>
        <v>0</v>
      </c>
      <c r="P45">
        <f>_xlfn.IFNA(VLOOKUP($G45&amp;$H45&amp;$I45&amp;$J45&amp;$K45,'[1]NRCAN 2016'!$K$45:$Q$75,HLOOKUP($E45,'[1]NRCAN 2016'!$N$41:$Q$44,4,FALSE),FALSE),0)</f>
        <v>0</v>
      </c>
      <c r="Q45">
        <f>_xlfn.IFNA(VLOOKUP($G45&amp;$H45&amp;$I45&amp;$J45&amp;$K45,'[1]NRCAN 2016'!$K$45:$Q$75,HLOOKUP($E45,'[1]NRCAN 2016'!$N$41:$Q$44,4,FALSE),FALSE),0)</f>
        <v>0</v>
      </c>
      <c r="R45">
        <f>_xlfn.IFNA(VLOOKUP($G45&amp;$H45&amp;$I45&amp;$J45&amp;$K45,'[1]NRCAN 2016'!$K$45:$Q$75,HLOOKUP($E45,'[1]NRCAN 2016'!$N$41:$Q$44,4,FALSE),FALSE),0)</f>
        <v>0</v>
      </c>
    </row>
    <row r="46" spans="1:18" x14ac:dyDescent="0.25">
      <c r="A46" t="str">
        <f t="shared" si="0"/>
        <v>PUBBDGHSPOldSHFUR___STDKER</v>
      </c>
      <c r="B46" t="str">
        <f t="shared" si="1"/>
        <v>PUBBDGHSPOldSH</v>
      </c>
      <c r="C46" t="s">
        <v>1049</v>
      </c>
      <c r="D46" t="s">
        <v>7</v>
      </c>
      <c r="E46" t="s">
        <v>1052</v>
      </c>
      <c r="F46" t="s">
        <v>14</v>
      </c>
      <c r="G46" t="s">
        <v>30</v>
      </c>
      <c r="H46" t="s">
        <v>31</v>
      </c>
      <c r="I46" t="s">
        <v>16</v>
      </c>
      <c r="J46" t="s">
        <v>17</v>
      </c>
      <c r="K46" t="s">
        <v>35</v>
      </c>
      <c r="L46">
        <f>_xlfn.IFNA(VLOOKUP($G46&amp;$H46&amp;$I46&amp;$J46&amp;$K46,'[1]NRCAN 2016'!$K$45:$Q$75,HLOOKUP($E46,'[1]NRCAN 2016'!$N$41:$Q$44,4,FALSE),FALSE),0)</f>
        <v>0</v>
      </c>
      <c r="M46">
        <f>_xlfn.IFNA(VLOOKUP($G46&amp;$H46&amp;$I46&amp;$J46&amp;$K46,'[1]NRCAN 2016'!$K$45:$Q$75,HLOOKUP($E46,'[1]NRCAN 2016'!$N$41:$Q$44,4,FALSE),FALSE),0)</f>
        <v>0</v>
      </c>
      <c r="N46">
        <f>_xlfn.IFNA(VLOOKUP($G46&amp;$H46&amp;$I46&amp;$J46&amp;$K46,'[1]NRCAN 2016'!$K$45:$Q$75,HLOOKUP($E46,'[1]NRCAN 2016'!$N$41:$Q$44,4,FALSE),FALSE),0)</f>
        <v>0</v>
      </c>
      <c r="O46">
        <f>_xlfn.IFNA(VLOOKUP($G46&amp;$H46&amp;$I46&amp;$J46&amp;$K46,'[1]NRCAN 2016'!$K$45:$Q$75,HLOOKUP($E46,'[1]NRCAN 2016'!$N$41:$Q$44,4,FALSE),FALSE),0)</f>
        <v>0</v>
      </c>
      <c r="P46">
        <f>_xlfn.IFNA(VLOOKUP($G46&amp;$H46&amp;$I46&amp;$J46&amp;$K46,'[1]NRCAN 2016'!$K$45:$Q$75,HLOOKUP($E46,'[1]NRCAN 2016'!$N$41:$Q$44,4,FALSE),FALSE),0)</f>
        <v>0</v>
      </c>
      <c r="Q46">
        <f>_xlfn.IFNA(VLOOKUP($G46&amp;$H46&amp;$I46&amp;$J46&amp;$K46,'[1]NRCAN 2016'!$K$45:$Q$75,HLOOKUP($E46,'[1]NRCAN 2016'!$N$41:$Q$44,4,FALSE),FALSE),0)</f>
        <v>0</v>
      </c>
      <c r="R46">
        <f>_xlfn.IFNA(VLOOKUP($G46&amp;$H46&amp;$I46&amp;$J46&amp;$K46,'[1]NRCAN 2016'!$K$45:$Q$75,HLOOKUP($E46,'[1]NRCAN 2016'!$N$41:$Q$44,4,FALSE),FALSE),0)</f>
        <v>0</v>
      </c>
    </row>
    <row r="47" spans="1:18" x14ac:dyDescent="0.25">
      <c r="A47" t="str">
        <f t="shared" si="0"/>
        <v>PUBBDGHSPOldSHFUR___STDLFO</v>
      </c>
      <c r="B47" t="str">
        <f t="shared" si="1"/>
        <v>PUBBDGHSPOldSH</v>
      </c>
      <c r="C47" t="s">
        <v>1049</v>
      </c>
      <c r="D47" t="s">
        <v>7</v>
      </c>
      <c r="E47" t="s">
        <v>1052</v>
      </c>
      <c r="F47" t="s">
        <v>14</v>
      </c>
      <c r="G47" t="s">
        <v>30</v>
      </c>
      <c r="H47" t="s">
        <v>31</v>
      </c>
      <c r="I47" t="s">
        <v>16</v>
      </c>
      <c r="J47" t="s">
        <v>17</v>
      </c>
      <c r="K47" t="s">
        <v>36</v>
      </c>
      <c r="L47">
        <f>_xlfn.IFNA(VLOOKUP($G47&amp;$H47&amp;$I47&amp;$J47&amp;$K47,'[1]NRCAN 2016'!$K$45:$Q$75,HLOOKUP($E47,'[1]NRCAN 2016'!$N$41:$Q$44,4,FALSE),FALSE),0)</f>
        <v>0.1071866267730059</v>
      </c>
      <c r="M47">
        <f>_xlfn.IFNA(VLOOKUP($G47&amp;$H47&amp;$I47&amp;$J47&amp;$K47,'[1]NRCAN 2016'!$K$45:$Q$75,HLOOKUP($E47,'[1]NRCAN 2016'!$N$41:$Q$44,4,FALSE),FALSE),0)</f>
        <v>0.1071866267730059</v>
      </c>
      <c r="N47">
        <f>_xlfn.IFNA(VLOOKUP($G47&amp;$H47&amp;$I47&amp;$J47&amp;$K47,'[1]NRCAN 2016'!$K$45:$Q$75,HLOOKUP($E47,'[1]NRCAN 2016'!$N$41:$Q$44,4,FALSE),FALSE),0)</f>
        <v>0.1071866267730059</v>
      </c>
      <c r="O47">
        <f>_xlfn.IFNA(VLOOKUP($G47&amp;$H47&amp;$I47&amp;$J47&amp;$K47,'[1]NRCAN 2016'!$K$45:$Q$75,HLOOKUP($E47,'[1]NRCAN 2016'!$N$41:$Q$44,4,FALSE),FALSE),0)</f>
        <v>0.1071866267730059</v>
      </c>
      <c r="P47">
        <f>_xlfn.IFNA(VLOOKUP($G47&amp;$H47&amp;$I47&amp;$J47&amp;$K47,'[1]NRCAN 2016'!$K$45:$Q$75,HLOOKUP($E47,'[1]NRCAN 2016'!$N$41:$Q$44,4,FALSE),FALSE),0)</f>
        <v>0.1071866267730059</v>
      </c>
      <c r="Q47">
        <f>_xlfn.IFNA(VLOOKUP($G47&amp;$H47&amp;$I47&amp;$J47&amp;$K47,'[1]NRCAN 2016'!$K$45:$Q$75,HLOOKUP($E47,'[1]NRCAN 2016'!$N$41:$Q$44,4,FALSE),FALSE),0)</f>
        <v>0.1071866267730059</v>
      </c>
      <c r="R47">
        <f>_xlfn.IFNA(VLOOKUP($G47&amp;$H47&amp;$I47&amp;$J47&amp;$K47,'[1]NRCAN 2016'!$K$45:$Q$75,HLOOKUP($E47,'[1]NRCAN 2016'!$N$41:$Q$44,4,FALSE),FALSE),0)</f>
        <v>0.1071866267730059</v>
      </c>
    </row>
    <row r="48" spans="1:18" x14ac:dyDescent="0.25">
      <c r="A48" t="str">
        <f t="shared" si="0"/>
        <v>PUBBDGHSPOldSHFUR___STDNGA</v>
      </c>
      <c r="B48" t="str">
        <f t="shared" si="1"/>
        <v>PUBBDGHSPOldSH</v>
      </c>
      <c r="C48" t="s">
        <v>1049</v>
      </c>
      <c r="D48" t="s">
        <v>7</v>
      </c>
      <c r="E48" t="s">
        <v>1052</v>
      </c>
      <c r="F48" t="s">
        <v>14</v>
      </c>
      <c r="G48" t="s">
        <v>30</v>
      </c>
      <c r="H48" t="s">
        <v>31</v>
      </c>
      <c r="I48" t="s">
        <v>16</v>
      </c>
      <c r="J48" t="s">
        <v>17</v>
      </c>
      <c r="K48" t="s">
        <v>20</v>
      </c>
      <c r="L48">
        <f>_xlfn.IFNA(VLOOKUP($G48&amp;$H48&amp;$I48&amp;$J48&amp;$K48,'[1]NRCAN 2016'!$K$45:$Q$75,HLOOKUP($E48,'[1]NRCAN 2016'!$N$41:$Q$44,4,FALSE),FALSE),0)</f>
        <v>0.605064075318405</v>
      </c>
      <c r="M48">
        <f>_xlfn.IFNA(VLOOKUP($G48&amp;$H48&amp;$I48&amp;$J48&amp;$K48,'[1]NRCAN 2016'!$K$45:$Q$75,HLOOKUP($E48,'[1]NRCAN 2016'!$N$41:$Q$44,4,FALSE),FALSE),0)</f>
        <v>0.605064075318405</v>
      </c>
      <c r="N48">
        <f>_xlfn.IFNA(VLOOKUP($G48&amp;$H48&amp;$I48&amp;$J48&amp;$K48,'[1]NRCAN 2016'!$K$45:$Q$75,HLOOKUP($E48,'[1]NRCAN 2016'!$N$41:$Q$44,4,FALSE),FALSE),0)</f>
        <v>0.605064075318405</v>
      </c>
      <c r="O48">
        <f>_xlfn.IFNA(VLOOKUP($G48&amp;$H48&amp;$I48&amp;$J48&amp;$K48,'[1]NRCAN 2016'!$K$45:$Q$75,HLOOKUP($E48,'[1]NRCAN 2016'!$N$41:$Q$44,4,FALSE),FALSE),0)</f>
        <v>0.605064075318405</v>
      </c>
      <c r="P48">
        <f>_xlfn.IFNA(VLOOKUP($G48&amp;$H48&amp;$I48&amp;$J48&amp;$K48,'[1]NRCAN 2016'!$K$45:$Q$75,HLOOKUP($E48,'[1]NRCAN 2016'!$N$41:$Q$44,4,FALSE),FALSE),0)</f>
        <v>0.605064075318405</v>
      </c>
      <c r="Q48">
        <f>_xlfn.IFNA(VLOOKUP($G48&amp;$H48&amp;$I48&amp;$J48&amp;$K48,'[1]NRCAN 2016'!$K$45:$Q$75,HLOOKUP($E48,'[1]NRCAN 2016'!$N$41:$Q$44,4,FALSE),FALSE),0)</f>
        <v>0.605064075318405</v>
      </c>
      <c r="R48">
        <f>_xlfn.IFNA(VLOOKUP($G48&amp;$H48&amp;$I48&amp;$J48&amp;$K48,'[1]NRCAN 2016'!$K$45:$Q$75,HLOOKUP($E48,'[1]NRCAN 2016'!$N$41:$Q$44,4,FALSE),FALSE),0)</f>
        <v>0.605064075318405</v>
      </c>
    </row>
    <row r="49" spans="1:18" x14ac:dyDescent="0.25">
      <c r="A49" t="str">
        <f t="shared" si="0"/>
        <v>PUBBDGHSPOldSHFUR___STDPRO</v>
      </c>
      <c r="B49" t="str">
        <f t="shared" si="1"/>
        <v>PUBBDGHSPOldSH</v>
      </c>
      <c r="C49" t="s">
        <v>1049</v>
      </c>
      <c r="D49" t="s">
        <v>7</v>
      </c>
      <c r="E49" t="s">
        <v>1052</v>
      </c>
      <c r="F49" t="s">
        <v>14</v>
      </c>
      <c r="G49" t="s">
        <v>30</v>
      </c>
      <c r="H49" t="s">
        <v>31</v>
      </c>
      <c r="I49" t="s">
        <v>16</v>
      </c>
      <c r="J49" t="s">
        <v>17</v>
      </c>
      <c r="K49" t="s">
        <v>21</v>
      </c>
      <c r="L49">
        <f>_xlfn.IFNA(VLOOKUP($G49&amp;$H49&amp;$I49&amp;$J49&amp;$K49,'[1]NRCAN 2016'!$K$45:$Q$75,HLOOKUP($E49,'[1]NRCAN 2016'!$N$41:$Q$44,4,FALSE),FALSE),0)</f>
        <v>0</v>
      </c>
      <c r="M49">
        <f>_xlfn.IFNA(VLOOKUP($G49&amp;$H49&amp;$I49&amp;$J49&amp;$K49,'[1]NRCAN 2016'!$K$45:$Q$75,HLOOKUP($E49,'[1]NRCAN 2016'!$N$41:$Q$44,4,FALSE),FALSE),0)</f>
        <v>0</v>
      </c>
      <c r="N49">
        <f>_xlfn.IFNA(VLOOKUP($G49&amp;$H49&amp;$I49&amp;$J49&amp;$K49,'[1]NRCAN 2016'!$K$45:$Q$75,HLOOKUP($E49,'[1]NRCAN 2016'!$N$41:$Q$44,4,FALSE),FALSE),0)</f>
        <v>0</v>
      </c>
      <c r="O49">
        <f>_xlfn.IFNA(VLOOKUP($G49&amp;$H49&amp;$I49&amp;$J49&amp;$K49,'[1]NRCAN 2016'!$K$45:$Q$75,HLOOKUP($E49,'[1]NRCAN 2016'!$N$41:$Q$44,4,FALSE),FALSE),0)</f>
        <v>0</v>
      </c>
      <c r="P49">
        <f>_xlfn.IFNA(VLOOKUP($G49&amp;$H49&amp;$I49&amp;$J49&amp;$K49,'[1]NRCAN 2016'!$K$45:$Q$75,HLOOKUP($E49,'[1]NRCAN 2016'!$N$41:$Q$44,4,FALSE),FALSE),0)</f>
        <v>0</v>
      </c>
      <c r="Q49">
        <f>_xlfn.IFNA(VLOOKUP($G49&amp;$H49&amp;$I49&amp;$J49&amp;$K49,'[1]NRCAN 2016'!$K$45:$Q$75,HLOOKUP($E49,'[1]NRCAN 2016'!$N$41:$Q$44,4,FALSE),FALSE),0)</f>
        <v>0</v>
      </c>
      <c r="R49">
        <f>_xlfn.IFNA(VLOOKUP($G49&amp;$H49&amp;$I49&amp;$J49&amp;$K49,'[1]NRCAN 2016'!$K$45:$Q$75,HLOOKUP($E49,'[1]NRCAN 2016'!$N$41:$Q$44,4,FALSE),FALSE),0)</f>
        <v>0</v>
      </c>
    </row>
    <row r="50" spans="1:18" x14ac:dyDescent="0.25">
      <c r="A50" t="str">
        <f t="shared" si="0"/>
        <v>PUBBDGHSPOldSHHEP___STDELC</v>
      </c>
      <c r="B50" t="str">
        <f t="shared" si="1"/>
        <v>PUBBDGHSPOldSH</v>
      </c>
      <c r="C50" t="s">
        <v>1049</v>
      </c>
      <c r="D50" t="s">
        <v>7</v>
      </c>
      <c r="E50" t="s">
        <v>1052</v>
      </c>
      <c r="F50" t="s">
        <v>14</v>
      </c>
      <c r="G50" t="s">
        <v>30</v>
      </c>
      <c r="H50" t="s">
        <v>32</v>
      </c>
      <c r="I50" t="s">
        <v>16</v>
      </c>
      <c r="J50" t="s">
        <v>17</v>
      </c>
      <c r="K50" t="s">
        <v>18</v>
      </c>
      <c r="L50">
        <f>_xlfn.IFNA(VLOOKUP($G50&amp;$H50&amp;$I50&amp;$J50&amp;$K50,'[1]NRCAN 2016'!$K$45:$Q$75,HLOOKUP($E50,'[1]NRCAN 2016'!$N$41:$Q$44,4,FALSE),FALSE),0)</f>
        <v>0</v>
      </c>
      <c r="M50">
        <f>_xlfn.IFNA(VLOOKUP($G50&amp;$H50&amp;$I50&amp;$J50&amp;$K50,'[1]NRCAN 2016'!$K$45:$Q$75,HLOOKUP($E50,'[1]NRCAN 2016'!$N$41:$Q$44,4,FALSE),FALSE),0)</f>
        <v>0</v>
      </c>
      <c r="N50">
        <f>_xlfn.IFNA(VLOOKUP($G50&amp;$H50&amp;$I50&amp;$J50&amp;$K50,'[1]NRCAN 2016'!$K$45:$Q$75,HLOOKUP($E50,'[1]NRCAN 2016'!$N$41:$Q$44,4,FALSE),FALSE),0)</f>
        <v>0</v>
      </c>
      <c r="O50">
        <f>_xlfn.IFNA(VLOOKUP($G50&amp;$H50&amp;$I50&amp;$J50&amp;$K50,'[1]NRCAN 2016'!$K$45:$Q$75,HLOOKUP($E50,'[1]NRCAN 2016'!$N$41:$Q$44,4,FALSE),FALSE),0)</f>
        <v>0</v>
      </c>
      <c r="P50">
        <f>_xlfn.IFNA(VLOOKUP($G50&amp;$H50&amp;$I50&amp;$J50&amp;$K50,'[1]NRCAN 2016'!$K$45:$Q$75,HLOOKUP($E50,'[1]NRCAN 2016'!$N$41:$Q$44,4,FALSE),FALSE),0)</f>
        <v>0</v>
      </c>
      <c r="Q50">
        <f>_xlfn.IFNA(VLOOKUP($G50&amp;$H50&amp;$I50&amp;$J50&amp;$K50,'[1]NRCAN 2016'!$K$45:$Q$75,HLOOKUP($E50,'[1]NRCAN 2016'!$N$41:$Q$44,4,FALSE),FALSE),0)</f>
        <v>0</v>
      </c>
      <c r="R50">
        <f>_xlfn.IFNA(VLOOKUP($G50&amp;$H50&amp;$I50&amp;$J50&amp;$K50,'[1]NRCAN 2016'!$K$45:$Q$75,HLOOKUP($E50,'[1]NRCAN 2016'!$N$41:$Q$44,4,FALSE),FALSE),0)</f>
        <v>0</v>
      </c>
    </row>
    <row r="51" spans="1:18" x14ac:dyDescent="0.25">
      <c r="A51" t="str">
        <f t="shared" si="0"/>
        <v>PUBBDGHSPOldSHPLT___STDELC</v>
      </c>
      <c r="B51" t="str">
        <f t="shared" si="1"/>
        <v>PUBBDGHSPOldSH</v>
      </c>
      <c r="C51" t="s">
        <v>1049</v>
      </c>
      <c r="D51" t="s">
        <v>7</v>
      </c>
      <c r="E51" t="s">
        <v>1052</v>
      </c>
      <c r="F51" t="s">
        <v>14</v>
      </c>
      <c r="G51" t="s">
        <v>30</v>
      </c>
      <c r="H51" t="s">
        <v>33</v>
      </c>
      <c r="I51" t="s">
        <v>16</v>
      </c>
      <c r="J51" t="s">
        <v>17</v>
      </c>
      <c r="K51" t="s">
        <v>18</v>
      </c>
      <c r="L51">
        <f>_xlfn.IFNA(VLOOKUP($G51&amp;$H51&amp;$I51&amp;$J51&amp;$K51,'[1]NRCAN 2016'!$K$45:$Q$75,HLOOKUP($E51,'[1]NRCAN 2016'!$N$41:$Q$44,4,FALSE),FALSE),0)</f>
        <v>5.9110373440548321E-2</v>
      </c>
      <c r="M51">
        <f>_xlfn.IFNA(VLOOKUP($G51&amp;$H51&amp;$I51&amp;$J51&amp;$K51,'[1]NRCAN 2016'!$K$45:$Q$75,HLOOKUP($E51,'[1]NRCAN 2016'!$N$41:$Q$44,4,FALSE),FALSE),0)</f>
        <v>5.9110373440548321E-2</v>
      </c>
      <c r="N51">
        <f>_xlfn.IFNA(VLOOKUP($G51&amp;$H51&amp;$I51&amp;$J51&amp;$K51,'[1]NRCAN 2016'!$K$45:$Q$75,HLOOKUP($E51,'[1]NRCAN 2016'!$N$41:$Q$44,4,FALSE),FALSE),0)</f>
        <v>5.9110373440548321E-2</v>
      </c>
      <c r="O51">
        <f>_xlfn.IFNA(VLOOKUP($G51&amp;$H51&amp;$I51&amp;$J51&amp;$K51,'[1]NRCAN 2016'!$K$45:$Q$75,HLOOKUP($E51,'[1]NRCAN 2016'!$N$41:$Q$44,4,FALSE),FALSE),0)</f>
        <v>5.9110373440548321E-2</v>
      </c>
      <c r="P51">
        <f>_xlfn.IFNA(VLOOKUP($G51&amp;$H51&amp;$I51&amp;$J51&amp;$K51,'[1]NRCAN 2016'!$K$45:$Q$75,HLOOKUP($E51,'[1]NRCAN 2016'!$N$41:$Q$44,4,FALSE),FALSE),0)</f>
        <v>5.9110373440548321E-2</v>
      </c>
      <c r="Q51">
        <f>_xlfn.IFNA(VLOOKUP($G51&amp;$H51&amp;$I51&amp;$J51&amp;$K51,'[1]NRCAN 2016'!$K$45:$Q$75,HLOOKUP($E51,'[1]NRCAN 2016'!$N$41:$Q$44,4,FALSE),FALSE),0)</f>
        <v>5.9110373440548321E-2</v>
      </c>
      <c r="R51">
        <f>_xlfn.IFNA(VLOOKUP($G51&amp;$H51&amp;$I51&amp;$J51&amp;$K51,'[1]NRCAN 2016'!$K$45:$Q$75,HLOOKUP($E51,'[1]NRCAN 2016'!$N$41:$Q$44,4,FALSE),FALSE),0)</f>
        <v>5.9110373440548321E-2</v>
      </c>
    </row>
    <row r="52" spans="1:18" x14ac:dyDescent="0.25">
      <c r="A52" t="str">
        <f t="shared" si="0"/>
        <v>PUBBDGHSPOldWH_________DHE</v>
      </c>
      <c r="B52" t="str">
        <f t="shared" si="1"/>
        <v>PUBBDGHSPOldWH</v>
      </c>
      <c r="C52" t="s">
        <v>1049</v>
      </c>
      <c r="D52" t="s">
        <v>7</v>
      </c>
      <c r="E52" t="s">
        <v>1052</v>
      </c>
      <c r="F52" t="s">
        <v>14</v>
      </c>
      <c r="G52" t="s">
        <v>38</v>
      </c>
      <c r="H52" t="s">
        <v>16</v>
      </c>
      <c r="I52" t="s">
        <v>16</v>
      </c>
      <c r="J52" t="s">
        <v>16</v>
      </c>
      <c r="K52" t="s">
        <v>40</v>
      </c>
      <c r="L52">
        <f>_xlfn.IFNA(VLOOKUP($G52&amp;$H52&amp;$I52&amp;$J52&amp;$K52,'[1]NRCAN 2016'!$K$45:$Q$75,HLOOKUP($E52,'[1]NRCAN 2016'!$N$41:$Q$44,4,FALSE),FALSE),0)</f>
        <v>0.19391378840135112</v>
      </c>
      <c r="M52">
        <f>_xlfn.IFNA(VLOOKUP($G52&amp;$H52&amp;$I52&amp;$J52&amp;$K52,'[1]NRCAN 2016'!$K$45:$Q$75,HLOOKUP($E52,'[1]NRCAN 2016'!$N$41:$Q$44,4,FALSE),FALSE),0)</f>
        <v>0.19391378840135112</v>
      </c>
      <c r="N52">
        <f>_xlfn.IFNA(VLOOKUP($G52&amp;$H52&amp;$I52&amp;$J52&amp;$K52,'[1]NRCAN 2016'!$K$45:$Q$75,HLOOKUP($E52,'[1]NRCAN 2016'!$N$41:$Q$44,4,FALSE),FALSE),0)</f>
        <v>0.19391378840135112</v>
      </c>
      <c r="O52">
        <f>_xlfn.IFNA(VLOOKUP($G52&amp;$H52&amp;$I52&amp;$J52&amp;$K52,'[1]NRCAN 2016'!$K$45:$Q$75,HLOOKUP($E52,'[1]NRCAN 2016'!$N$41:$Q$44,4,FALSE),FALSE),0)</f>
        <v>0.19391378840135112</v>
      </c>
      <c r="P52">
        <f>_xlfn.IFNA(VLOOKUP($G52&amp;$H52&amp;$I52&amp;$J52&amp;$K52,'[1]NRCAN 2016'!$K$45:$Q$75,HLOOKUP($E52,'[1]NRCAN 2016'!$N$41:$Q$44,4,FALSE),FALSE),0)</f>
        <v>0.19391378840135112</v>
      </c>
      <c r="Q52">
        <f>_xlfn.IFNA(VLOOKUP($G52&amp;$H52&amp;$I52&amp;$J52&amp;$K52,'[1]NRCAN 2016'!$K$45:$Q$75,HLOOKUP($E52,'[1]NRCAN 2016'!$N$41:$Q$44,4,FALSE),FALSE),0)</f>
        <v>0.19391378840135112</v>
      </c>
      <c r="R52">
        <f>_xlfn.IFNA(VLOOKUP($G52&amp;$H52&amp;$I52&amp;$J52&amp;$K52,'[1]NRCAN 2016'!$K$45:$Q$75,HLOOKUP($E52,'[1]NRCAN 2016'!$N$41:$Q$44,4,FALSE),FALSE),0)</f>
        <v>0.19391378840135112</v>
      </c>
    </row>
    <row r="53" spans="1:18" x14ac:dyDescent="0.25">
      <c r="A53" t="str">
        <f t="shared" si="0"/>
        <v>PUBBDGHSPOldWH______STDELC</v>
      </c>
      <c r="B53" t="str">
        <f t="shared" si="1"/>
        <v>PUBBDGHSPOldWH</v>
      </c>
      <c r="C53" t="s">
        <v>1049</v>
      </c>
      <c r="D53" t="s">
        <v>7</v>
      </c>
      <c r="E53" t="s">
        <v>1052</v>
      </c>
      <c r="F53" t="s">
        <v>14</v>
      </c>
      <c r="G53" t="s">
        <v>38</v>
      </c>
      <c r="H53" t="s">
        <v>16</v>
      </c>
      <c r="I53" t="s">
        <v>16</v>
      </c>
      <c r="J53" t="s">
        <v>17</v>
      </c>
      <c r="K53" t="s">
        <v>18</v>
      </c>
      <c r="L53">
        <f>_xlfn.IFNA(VLOOKUP($G53&amp;$H53&amp;$I53&amp;$J53&amp;$K53,'[1]NRCAN 2016'!$K$45:$Q$75,HLOOKUP($E53,'[1]NRCAN 2016'!$N$41:$Q$44,4,FALSE),FALSE),0)</f>
        <v>2.5893699138681399E-2</v>
      </c>
      <c r="M53">
        <f>_xlfn.IFNA(VLOOKUP($G53&amp;$H53&amp;$I53&amp;$J53&amp;$K53,'[1]NRCAN 2016'!$K$45:$Q$75,HLOOKUP($E53,'[1]NRCAN 2016'!$N$41:$Q$44,4,FALSE),FALSE),0)</f>
        <v>2.5893699138681399E-2</v>
      </c>
      <c r="N53">
        <f>_xlfn.IFNA(VLOOKUP($G53&amp;$H53&amp;$I53&amp;$J53&amp;$K53,'[1]NRCAN 2016'!$K$45:$Q$75,HLOOKUP($E53,'[1]NRCAN 2016'!$N$41:$Q$44,4,FALSE),FALSE),0)</f>
        <v>2.5893699138681399E-2</v>
      </c>
      <c r="O53">
        <f>_xlfn.IFNA(VLOOKUP($G53&amp;$H53&amp;$I53&amp;$J53&amp;$K53,'[1]NRCAN 2016'!$K$45:$Q$75,HLOOKUP($E53,'[1]NRCAN 2016'!$N$41:$Q$44,4,FALSE),FALSE),0)</f>
        <v>2.5893699138681399E-2</v>
      </c>
      <c r="P53">
        <f>_xlfn.IFNA(VLOOKUP($G53&amp;$H53&amp;$I53&amp;$J53&amp;$K53,'[1]NRCAN 2016'!$K$45:$Q$75,HLOOKUP($E53,'[1]NRCAN 2016'!$N$41:$Q$44,4,FALSE),FALSE),0)</f>
        <v>2.5893699138681399E-2</v>
      </c>
      <c r="Q53">
        <f>_xlfn.IFNA(VLOOKUP($G53&amp;$H53&amp;$I53&amp;$J53&amp;$K53,'[1]NRCAN 2016'!$K$45:$Q$75,HLOOKUP($E53,'[1]NRCAN 2016'!$N$41:$Q$44,4,FALSE),FALSE),0)</f>
        <v>2.5893699138681399E-2</v>
      </c>
      <c r="R53">
        <f>_xlfn.IFNA(VLOOKUP($G53&amp;$H53&amp;$I53&amp;$J53&amp;$K53,'[1]NRCAN 2016'!$K$45:$Q$75,HLOOKUP($E53,'[1]NRCAN 2016'!$N$41:$Q$44,4,FALSE),FALSE),0)</f>
        <v>2.5893699138681399E-2</v>
      </c>
    </row>
    <row r="54" spans="1:18" x14ac:dyDescent="0.25">
      <c r="A54" t="str">
        <f t="shared" si="0"/>
        <v>PUBBDGHSPOldWH______STDHFO</v>
      </c>
      <c r="B54" t="str">
        <f t="shared" si="1"/>
        <v>PUBBDGHSPOldWH</v>
      </c>
      <c r="C54" t="s">
        <v>1049</v>
      </c>
      <c r="D54" t="s">
        <v>7</v>
      </c>
      <c r="E54" t="s">
        <v>1052</v>
      </c>
      <c r="F54" t="s">
        <v>14</v>
      </c>
      <c r="G54" t="s">
        <v>38</v>
      </c>
      <c r="H54" t="s">
        <v>16</v>
      </c>
      <c r="I54" t="s">
        <v>16</v>
      </c>
      <c r="J54" t="s">
        <v>17</v>
      </c>
      <c r="K54" t="s">
        <v>34</v>
      </c>
      <c r="L54">
        <f>_xlfn.IFNA(VLOOKUP($G54&amp;$H54&amp;$I54&amp;$J54&amp;$K54,'[1]NRCAN 2016'!$K$45:$Q$75,HLOOKUP($E54,'[1]NRCAN 2016'!$N$41:$Q$44,4,FALSE),FALSE),0)</f>
        <v>0</v>
      </c>
      <c r="M54">
        <f>_xlfn.IFNA(VLOOKUP($G54&amp;$H54&amp;$I54&amp;$J54&amp;$K54,'[1]NRCAN 2016'!$K$45:$Q$75,HLOOKUP($E54,'[1]NRCAN 2016'!$N$41:$Q$44,4,FALSE),FALSE),0)</f>
        <v>0</v>
      </c>
      <c r="N54">
        <f>_xlfn.IFNA(VLOOKUP($G54&amp;$H54&amp;$I54&amp;$J54&amp;$K54,'[1]NRCAN 2016'!$K$45:$Q$75,HLOOKUP($E54,'[1]NRCAN 2016'!$N$41:$Q$44,4,FALSE),FALSE),0)</f>
        <v>0</v>
      </c>
      <c r="O54">
        <f>_xlfn.IFNA(VLOOKUP($G54&amp;$H54&amp;$I54&amp;$J54&amp;$K54,'[1]NRCAN 2016'!$K$45:$Q$75,HLOOKUP($E54,'[1]NRCAN 2016'!$N$41:$Q$44,4,FALSE),FALSE),0)</f>
        <v>0</v>
      </c>
      <c r="P54">
        <f>_xlfn.IFNA(VLOOKUP($G54&amp;$H54&amp;$I54&amp;$J54&amp;$K54,'[1]NRCAN 2016'!$K$45:$Q$75,HLOOKUP($E54,'[1]NRCAN 2016'!$N$41:$Q$44,4,FALSE),FALSE),0)</f>
        <v>0</v>
      </c>
      <c r="Q54">
        <f>_xlfn.IFNA(VLOOKUP($G54&amp;$H54&amp;$I54&amp;$J54&amp;$K54,'[1]NRCAN 2016'!$K$45:$Q$75,HLOOKUP($E54,'[1]NRCAN 2016'!$N$41:$Q$44,4,FALSE),FALSE),0)</f>
        <v>0</v>
      </c>
      <c r="R54">
        <f>_xlfn.IFNA(VLOOKUP($G54&amp;$H54&amp;$I54&amp;$J54&amp;$K54,'[1]NRCAN 2016'!$K$45:$Q$75,HLOOKUP($E54,'[1]NRCAN 2016'!$N$41:$Q$44,4,FALSE),FALSE),0)</f>
        <v>0</v>
      </c>
    </row>
    <row r="55" spans="1:18" x14ac:dyDescent="0.25">
      <c r="A55" t="str">
        <f t="shared" si="0"/>
        <v>PUBBDGHSPOldWH______STDKER</v>
      </c>
      <c r="B55" t="str">
        <f t="shared" si="1"/>
        <v>PUBBDGHSPOldWH</v>
      </c>
      <c r="C55" t="s">
        <v>1049</v>
      </c>
      <c r="D55" t="s">
        <v>7</v>
      </c>
      <c r="E55" t="s">
        <v>1052</v>
      </c>
      <c r="F55" t="s">
        <v>14</v>
      </c>
      <c r="G55" t="s">
        <v>38</v>
      </c>
      <c r="H55" t="s">
        <v>16</v>
      </c>
      <c r="I55" t="s">
        <v>16</v>
      </c>
      <c r="J55" t="s">
        <v>17</v>
      </c>
      <c r="K55" t="s">
        <v>35</v>
      </c>
      <c r="L55">
        <f>_xlfn.IFNA(VLOOKUP($G55&amp;$H55&amp;$I55&amp;$J55&amp;$K55,'[1]NRCAN 2016'!$K$45:$Q$75,HLOOKUP($E55,'[1]NRCAN 2016'!$N$41:$Q$44,4,FALSE),FALSE),0)</f>
        <v>0</v>
      </c>
      <c r="M55">
        <f>_xlfn.IFNA(VLOOKUP($G55&amp;$H55&amp;$I55&amp;$J55&amp;$K55,'[1]NRCAN 2016'!$K$45:$Q$75,HLOOKUP($E55,'[1]NRCAN 2016'!$N$41:$Q$44,4,FALSE),FALSE),0)</f>
        <v>0</v>
      </c>
      <c r="N55">
        <f>_xlfn.IFNA(VLOOKUP($G55&amp;$H55&amp;$I55&amp;$J55&amp;$K55,'[1]NRCAN 2016'!$K$45:$Q$75,HLOOKUP($E55,'[1]NRCAN 2016'!$N$41:$Q$44,4,FALSE),FALSE),0)</f>
        <v>0</v>
      </c>
      <c r="O55">
        <f>_xlfn.IFNA(VLOOKUP($G55&amp;$H55&amp;$I55&amp;$J55&amp;$K55,'[1]NRCAN 2016'!$K$45:$Q$75,HLOOKUP($E55,'[1]NRCAN 2016'!$N$41:$Q$44,4,FALSE),FALSE),0)</f>
        <v>0</v>
      </c>
      <c r="P55">
        <f>_xlfn.IFNA(VLOOKUP($G55&amp;$H55&amp;$I55&amp;$J55&amp;$K55,'[1]NRCAN 2016'!$K$45:$Q$75,HLOOKUP($E55,'[1]NRCAN 2016'!$N$41:$Q$44,4,FALSE),FALSE),0)</f>
        <v>0</v>
      </c>
      <c r="Q55">
        <f>_xlfn.IFNA(VLOOKUP($G55&amp;$H55&amp;$I55&amp;$J55&amp;$K55,'[1]NRCAN 2016'!$K$45:$Q$75,HLOOKUP($E55,'[1]NRCAN 2016'!$N$41:$Q$44,4,FALSE),FALSE),0)</f>
        <v>0</v>
      </c>
      <c r="R55">
        <f>_xlfn.IFNA(VLOOKUP($G55&amp;$H55&amp;$I55&amp;$J55&amp;$K55,'[1]NRCAN 2016'!$K$45:$Q$75,HLOOKUP($E55,'[1]NRCAN 2016'!$N$41:$Q$44,4,FALSE),FALSE),0)</f>
        <v>0</v>
      </c>
    </row>
    <row r="56" spans="1:18" x14ac:dyDescent="0.25">
      <c r="A56" t="str">
        <f t="shared" si="0"/>
        <v>PUBBDGHSPOldWH______STDLFO</v>
      </c>
      <c r="B56" t="str">
        <f t="shared" si="1"/>
        <v>PUBBDGHSPOldWH</v>
      </c>
      <c r="C56" t="s">
        <v>1049</v>
      </c>
      <c r="D56" t="s">
        <v>7</v>
      </c>
      <c r="E56" t="s">
        <v>1052</v>
      </c>
      <c r="F56" t="s">
        <v>14</v>
      </c>
      <c r="G56" t="s">
        <v>38</v>
      </c>
      <c r="H56" t="s">
        <v>16</v>
      </c>
      <c r="I56" t="s">
        <v>16</v>
      </c>
      <c r="J56" t="s">
        <v>17</v>
      </c>
      <c r="K56" t="s">
        <v>36</v>
      </c>
      <c r="L56">
        <f>_xlfn.IFNA(VLOOKUP($G56&amp;$H56&amp;$I56&amp;$J56&amp;$K56,'[1]NRCAN 2016'!$K$45:$Q$75,HLOOKUP($E56,'[1]NRCAN 2016'!$N$41:$Q$44,4,FALSE),FALSE),0)</f>
        <v>0.1984511472559139</v>
      </c>
      <c r="M56">
        <f>_xlfn.IFNA(VLOOKUP($G56&amp;$H56&amp;$I56&amp;$J56&amp;$K56,'[1]NRCAN 2016'!$K$45:$Q$75,HLOOKUP($E56,'[1]NRCAN 2016'!$N$41:$Q$44,4,FALSE),FALSE),0)</f>
        <v>0.1984511472559139</v>
      </c>
      <c r="N56">
        <f>_xlfn.IFNA(VLOOKUP($G56&amp;$H56&amp;$I56&amp;$J56&amp;$K56,'[1]NRCAN 2016'!$K$45:$Q$75,HLOOKUP($E56,'[1]NRCAN 2016'!$N$41:$Q$44,4,FALSE),FALSE),0)</f>
        <v>0.1984511472559139</v>
      </c>
      <c r="O56">
        <f>_xlfn.IFNA(VLOOKUP($G56&amp;$H56&amp;$I56&amp;$J56&amp;$K56,'[1]NRCAN 2016'!$K$45:$Q$75,HLOOKUP($E56,'[1]NRCAN 2016'!$N$41:$Q$44,4,FALSE),FALSE),0)</f>
        <v>0.1984511472559139</v>
      </c>
      <c r="P56">
        <f>_xlfn.IFNA(VLOOKUP($G56&amp;$H56&amp;$I56&amp;$J56&amp;$K56,'[1]NRCAN 2016'!$K$45:$Q$75,HLOOKUP($E56,'[1]NRCAN 2016'!$N$41:$Q$44,4,FALSE),FALSE),0)</f>
        <v>0.1984511472559139</v>
      </c>
      <c r="Q56">
        <f>_xlfn.IFNA(VLOOKUP($G56&amp;$H56&amp;$I56&amp;$J56&amp;$K56,'[1]NRCAN 2016'!$K$45:$Q$75,HLOOKUP($E56,'[1]NRCAN 2016'!$N$41:$Q$44,4,FALSE),FALSE),0)</f>
        <v>0.1984511472559139</v>
      </c>
      <c r="R56">
        <f>_xlfn.IFNA(VLOOKUP($G56&amp;$H56&amp;$I56&amp;$J56&amp;$K56,'[1]NRCAN 2016'!$K$45:$Q$75,HLOOKUP($E56,'[1]NRCAN 2016'!$N$41:$Q$44,4,FALSE),FALSE),0)</f>
        <v>0.1984511472559139</v>
      </c>
    </row>
    <row r="57" spans="1:18" x14ac:dyDescent="0.25">
      <c r="A57" t="str">
        <f t="shared" si="0"/>
        <v>PUBBDGHSPOldWH______STDNGA</v>
      </c>
      <c r="B57" t="str">
        <f t="shared" si="1"/>
        <v>PUBBDGHSPOldWH</v>
      </c>
      <c r="C57" t="s">
        <v>1049</v>
      </c>
      <c r="D57" t="s">
        <v>7</v>
      </c>
      <c r="E57" t="s">
        <v>1052</v>
      </c>
      <c r="F57" t="s">
        <v>14</v>
      </c>
      <c r="G57" t="s">
        <v>38</v>
      </c>
      <c r="H57" t="s">
        <v>16</v>
      </c>
      <c r="I57" t="s">
        <v>16</v>
      </c>
      <c r="J57" t="s">
        <v>17</v>
      </c>
      <c r="K57" t="s">
        <v>20</v>
      </c>
      <c r="L57">
        <f>_xlfn.IFNA(VLOOKUP($G57&amp;$H57&amp;$I57&amp;$J57&amp;$K57,'[1]NRCAN 2016'!$K$45:$Q$75,HLOOKUP($E57,'[1]NRCAN 2016'!$N$41:$Q$44,4,FALSE),FALSE),0)</f>
        <v>0.58174136520405351</v>
      </c>
      <c r="M57">
        <f>_xlfn.IFNA(VLOOKUP($G57&amp;$H57&amp;$I57&amp;$J57&amp;$K57,'[1]NRCAN 2016'!$K$45:$Q$75,HLOOKUP($E57,'[1]NRCAN 2016'!$N$41:$Q$44,4,FALSE),FALSE),0)</f>
        <v>0.58174136520405351</v>
      </c>
      <c r="N57">
        <f>_xlfn.IFNA(VLOOKUP($G57&amp;$H57&amp;$I57&amp;$J57&amp;$K57,'[1]NRCAN 2016'!$K$45:$Q$75,HLOOKUP($E57,'[1]NRCAN 2016'!$N$41:$Q$44,4,FALSE),FALSE),0)</f>
        <v>0.58174136520405351</v>
      </c>
      <c r="O57">
        <f>_xlfn.IFNA(VLOOKUP($G57&amp;$H57&amp;$I57&amp;$J57&amp;$K57,'[1]NRCAN 2016'!$K$45:$Q$75,HLOOKUP($E57,'[1]NRCAN 2016'!$N$41:$Q$44,4,FALSE),FALSE),0)</f>
        <v>0.58174136520405351</v>
      </c>
      <c r="P57">
        <f>_xlfn.IFNA(VLOOKUP($G57&amp;$H57&amp;$I57&amp;$J57&amp;$K57,'[1]NRCAN 2016'!$K$45:$Q$75,HLOOKUP($E57,'[1]NRCAN 2016'!$N$41:$Q$44,4,FALSE),FALSE),0)</f>
        <v>0.58174136520405351</v>
      </c>
      <c r="Q57">
        <f>_xlfn.IFNA(VLOOKUP($G57&amp;$H57&amp;$I57&amp;$J57&amp;$K57,'[1]NRCAN 2016'!$K$45:$Q$75,HLOOKUP($E57,'[1]NRCAN 2016'!$N$41:$Q$44,4,FALSE),FALSE),0)</f>
        <v>0.58174136520405351</v>
      </c>
      <c r="R57">
        <f>_xlfn.IFNA(VLOOKUP($G57&amp;$H57&amp;$I57&amp;$J57&amp;$K57,'[1]NRCAN 2016'!$K$45:$Q$75,HLOOKUP($E57,'[1]NRCAN 2016'!$N$41:$Q$44,4,FALSE),FALSE),0)</f>
        <v>0.58174136520405351</v>
      </c>
    </row>
    <row r="58" spans="1:18" x14ac:dyDescent="0.25">
      <c r="A58" t="str">
        <f t="shared" si="0"/>
        <v>PUBBDGMUNNewAE______STDELC</v>
      </c>
      <c r="B58" t="str">
        <f t="shared" si="1"/>
        <v>PUBBDGMUNNewAE</v>
      </c>
      <c r="C58" t="s">
        <v>1049</v>
      </c>
      <c r="D58" t="s">
        <v>7</v>
      </c>
      <c r="E58" t="s">
        <v>1051</v>
      </c>
      <c r="F58" t="s">
        <v>39</v>
      </c>
      <c r="G58" t="s">
        <v>19</v>
      </c>
      <c r="H58" t="s">
        <v>16</v>
      </c>
      <c r="I58" t="s">
        <v>16</v>
      </c>
      <c r="J58" t="s">
        <v>17</v>
      </c>
      <c r="K58" t="s">
        <v>18</v>
      </c>
      <c r="L58">
        <f>_xlfn.IFNA(VLOOKUP($G58&amp;$H58&amp;$I58&amp;$J58&amp;$K58,'[1]NRCAN 2016'!$K$45:$Q$75,HLOOKUP($E58,'[1]NRCAN 2016'!$N$41:$Q$44,4,FALSE),FALSE),0)</f>
        <v>0.98232000589938395</v>
      </c>
      <c r="M58">
        <f>_xlfn.IFNA(VLOOKUP($G58&amp;$H58&amp;$I58&amp;$J58&amp;$K58,'[1]NRCAN 2016'!$K$45:$Q$75,HLOOKUP($E58,'[1]NRCAN 2016'!$N$41:$Q$44,4,FALSE),FALSE),0)</f>
        <v>0.98232000589938395</v>
      </c>
      <c r="N58">
        <f>_xlfn.IFNA(VLOOKUP($G58&amp;$H58&amp;$I58&amp;$J58&amp;$K58,'[1]NRCAN 2016'!$K$45:$Q$75,HLOOKUP($E58,'[1]NRCAN 2016'!$N$41:$Q$44,4,FALSE),FALSE),0)</f>
        <v>0.98232000589938395</v>
      </c>
      <c r="O58">
        <f>_xlfn.IFNA(VLOOKUP($G58&amp;$H58&amp;$I58&amp;$J58&amp;$K58,'[1]NRCAN 2016'!$K$45:$Q$75,HLOOKUP($E58,'[1]NRCAN 2016'!$N$41:$Q$44,4,FALSE),FALSE),0)</f>
        <v>0.98232000589938395</v>
      </c>
      <c r="P58">
        <f>_xlfn.IFNA(VLOOKUP($G58&amp;$H58&amp;$I58&amp;$J58&amp;$K58,'[1]NRCAN 2016'!$K$45:$Q$75,HLOOKUP($E58,'[1]NRCAN 2016'!$N$41:$Q$44,4,FALSE),FALSE),0)</f>
        <v>0.98232000589938395</v>
      </c>
      <c r="Q58">
        <f>_xlfn.IFNA(VLOOKUP($G58&amp;$H58&amp;$I58&amp;$J58&amp;$K58,'[1]NRCAN 2016'!$K$45:$Q$75,HLOOKUP($E58,'[1]NRCAN 2016'!$N$41:$Q$44,4,FALSE),FALSE),0)</f>
        <v>0.98232000589938395</v>
      </c>
      <c r="R58">
        <f>_xlfn.IFNA(VLOOKUP($G58&amp;$H58&amp;$I58&amp;$J58&amp;$K58,'[1]NRCAN 2016'!$K$45:$Q$75,HLOOKUP($E58,'[1]NRCAN 2016'!$N$41:$Q$44,4,FALSE),FALSE),0)</f>
        <v>0.98232000589938395</v>
      </c>
    </row>
    <row r="59" spans="1:18" x14ac:dyDescent="0.25">
      <c r="A59" t="str">
        <f t="shared" si="0"/>
        <v>PUBBDGMUNNewAE______STDNGA</v>
      </c>
      <c r="B59" t="str">
        <f t="shared" si="1"/>
        <v>PUBBDGMUNNewAE</v>
      </c>
      <c r="C59" t="s">
        <v>1049</v>
      </c>
      <c r="D59" t="s">
        <v>7</v>
      </c>
      <c r="E59" t="s">
        <v>1051</v>
      </c>
      <c r="F59" t="s">
        <v>39</v>
      </c>
      <c r="G59" t="s">
        <v>19</v>
      </c>
      <c r="H59" t="s">
        <v>16</v>
      </c>
      <c r="I59" t="s">
        <v>16</v>
      </c>
      <c r="J59" t="s">
        <v>17</v>
      </c>
      <c r="K59" t="s">
        <v>20</v>
      </c>
      <c r="L59">
        <f>_xlfn.IFNA(VLOOKUP($G59&amp;$H59&amp;$I59&amp;$J59&amp;$K59,'[1]NRCAN 2016'!$K$45:$Q$75,HLOOKUP($E59,'[1]NRCAN 2016'!$N$41:$Q$44,4,FALSE),FALSE),0)</f>
        <v>1.7679994100616128E-2</v>
      </c>
      <c r="M59">
        <f>_xlfn.IFNA(VLOOKUP($G59&amp;$H59&amp;$I59&amp;$J59&amp;$K59,'[1]NRCAN 2016'!$K$45:$Q$75,HLOOKUP($E59,'[1]NRCAN 2016'!$N$41:$Q$44,4,FALSE),FALSE),0)</f>
        <v>1.7679994100616128E-2</v>
      </c>
      <c r="N59">
        <f>_xlfn.IFNA(VLOOKUP($G59&amp;$H59&amp;$I59&amp;$J59&amp;$K59,'[1]NRCAN 2016'!$K$45:$Q$75,HLOOKUP($E59,'[1]NRCAN 2016'!$N$41:$Q$44,4,FALSE),FALSE),0)</f>
        <v>1.7679994100616128E-2</v>
      </c>
      <c r="O59">
        <f>_xlfn.IFNA(VLOOKUP($G59&amp;$H59&amp;$I59&amp;$J59&amp;$K59,'[1]NRCAN 2016'!$K$45:$Q$75,HLOOKUP($E59,'[1]NRCAN 2016'!$N$41:$Q$44,4,FALSE),FALSE),0)</f>
        <v>1.7679994100616128E-2</v>
      </c>
      <c r="P59">
        <f>_xlfn.IFNA(VLOOKUP($G59&amp;$H59&amp;$I59&amp;$J59&amp;$K59,'[1]NRCAN 2016'!$K$45:$Q$75,HLOOKUP($E59,'[1]NRCAN 2016'!$N$41:$Q$44,4,FALSE),FALSE),0)</f>
        <v>1.7679994100616128E-2</v>
      </c>
      <c r="Q59">
        <f>_xlfn.IFNA(VLOOKUP($G59&amp;$H59&amp;$I59&amp;$J59&amp;$K59,'[1]NRCAN 2016'!$K$45:$Q$75,HLOOKUP($E59,'[1]NRCAN 2016'!$N$41:$Q$44,4,FALSE),FALSE),0)</f>
        <v>1.7679994100616128E-2</v>
      </c>
      <c r="R59">
        <f>_xlfn.IFNA(VLOOKUP($G59&amp;$H59&amp;$I59&amp;$J59&amp;$K59,'[1]NRCAN 2016'!$K$45:$Q$75,HLOOKUP($E59,'[1]NRCAN 2016'!$N$41:$Q$44,4,FALSE),FALSE),0)</f>
        <v>1.7679994100616128E-2</v>
      </c>
    </row>
    <row r="60" spans="1:18" x14ac:dyDescent="0.25">
      <c r="A60" t="str">
        <f t="shared" si="0"/>
        <v>PUBBDGMUNNewAE______STDPRO</v>
      </c>
      <c r="B60" t="str">
        <f t="shared" si="1"/>
        <v>PUBBDGMUNNewAE</v>
      </c>
      <c r="C60" t="s">
        <v>1049</v>
      </c>
      <c r="D60" t="s">
        <v>7</v>
      </c>
      <c r="E60" t="s">
        <v>1051</v>
      </c>
      <c r="F60" t="s">
        <v>39</v>
      </c>
      <c r="G60" t="s">
        <v>19</v>
      </c>
      <c r="H60" t="s">
        <v>16</v>
      </c>
      <c r="I60" t="s">
        <v>16</v>
      </c>
      <c r="J60" t="s">
        <v>17</v>
      </c>
      <c r="K60" t="s">
        <v>21</v>
      </c>
      <c r="L60">
        <f>_xlfn.IFNA(VLOOKUP($G60&amp;$H60&amp;$I60&amp;$J60&amp;$K60,'[1]NRCAN 2016'!$K$45:$Q$75,HLOOKUP($E60,'[1]NRCAN 2016'!$N$41:$Q$44,4,FALSE),FALSE),0)</f>
        <v>0</v>
      </c>
      <c r="M60">
        <f>_xlfn.IFNA(VLOOKUP($G60&amp;$H60&amp;$I60&amp;$J60&amp;$K60,'[1]NRCAN 2016'!$K$45:$Q$75,HLOOKUP($E60,'[1]NRCAN 2016'!$N$41:$Q$44,4,FALSE),FALSE),0)</f>
        <v>0</v>
      </c>
      <c r="N60">
        <f>_xlfn.IFNA(VLOOKUP($G60&amp;$H60&amp;$I60&amp;$J60&amp;$K60,'[1]NRCAN 2016'!$K$45:$Q$75,HLOOKUP($E60,'[1]NRCAN 2016'!$N$41:$Q$44,4,FALSE),FALSE),0)</f>
        <v>0</v>
      </c>
      <c r="O60">
        <f>_xlfn.IFNA(VLOOKUP($G60&amp;$H60&amp;$I60&amp;$J60&amp;$K60,'[1]NRCAN 2016'!$K$45:$Q$75,HLOOKUP($E60,'[1]NRCAN 2016'!$N$41:$Q$44,4,FALSE),FALSE),0)</f>
        <v>0</v>
      </c>
      <c r="P60">
        <f>_xlfn.IFNA(VLOOKUP($G60&amp;$H60&amp;$I60&amp;$J60&amp;$K60,'[1]NRCAN 2016'!$K$45:$Q$75,HLOOKUP($E60,'[1]NRCAN 2016'!$N$41:$Q$44,4,FALSE),FALSE),0)</f>
        <v>0</v>
      </c>
      <c r="Q60">
        <f>_xlfn.IFNA(VLOOKUP($G60&amp;$H60&amp;$I60&amp;$J60&amp;$K60,'[1]NRCAN 2016'!$K$45:$Q$75,HLOOKUP($E60,'[1]NRCAN 2016'!$N$41:$Q$44,4,FALSE),FALSE),0)</f>
        <v>0</v>
      </c>
      <c r="R60">
        <f>_xlfn.IFNA(VLOOKUP($G60&amp;$H60&amp;$I60&amp;$J60&amp;$K60,'[1]NRCAN 2016'!$K$45:$Q$75,HLOOKUP($E60,'[1]NRCAN 2016'!$N$41:$Q$44,4,FALSE),FALSE),0)</f>
        <v>0</v>
      </c>
    </row>
    <row r="61" spans="1:18" x14ac:dyDescent="0.25">
      <c r="A61" t="str">
        <f t="shared" si="0"/>
        <v>PUBBDGMUNNewAM______STDELC</v>
      </c>
      <c r="B61" t="str">
        <f t="shared" si="1"/>
        <v>PUBBDGMUNNewAM</v>
      </c>
      <c r="C61" t="s">
        <v>1049</v>
      </c>
      <c r="D61" t="s">
        <v>7</v>
      </c>
      <c r="E61" t="s">
        <v>1051</v>
      </c>
      <c r="F61" t="s">
        <v>39</v>
      </c>
      <c r="G61" t="s">
        <v>15</v>
      </c>
      <c r="H61" t="s">
        <v>16</v>
      </c>
      <c r="I61" t="s">
        <v>16</v>
      </c>
      <c r="J61" t="s">
        <v>17</v>
      </c>
      <c r="K61" t="s">
        <v>18</v>
      </c>
      <c r="L61">
        <f>_xlfn.IFNA(VLOOKUP($G61&amp;$H61&amp;$I61&amp;$J61&amp;$K61,'[1]NRCAN 2016'!$K$45:$Q$75,HLOOKUP($E61,'[1]NRCAN 2016'!$N$41:$Q$44,4,FALSE),FALSE),0)</f>
        <v>1</v>
      </c>
      <c r="M61">
        <f>_xlfn.IFNA(VLOOKUP($G61&amp;$H61&amp;$I61&amp;$J61&amp;$K61,'[1]NRCAN 2016'!$K$45:$Q$75,HLOOKUP($E61,'[1]NRCAN 2016'!$N$41:$Q$44,4,FALSE),FALSE),0)</f>
        <v>1</v>
      </c>
      <c r="N61">
        <f>_xlfn.IFNA(VLOOKUP($G61&amp;$H61&amp;$I61&amp;$J61&amp;$K61,'[1]NRCAN 2016'!$K$45:$Q$75,HLOOKUP($E61,'[1]NRCAN 2016'!$N$41:$Q$44,4,FALSE),FALSE),0)</f>
        <v>1</v>
      </c>
      <c r="O61">
        <f>_xlfn.IFNA(VLOOKUP($G61&amp;$H61&amp;$I61&amp;$J61&amp;$K61,'[1]NRCAN 2016'!$K$45:$Q$75,HLOOKUP($E61,'[1]NRCAN 2016'!$N$41:$Q$44,4,FALSE),FALSE),0)</f>
        <v>1</v>
      </c>
      <c r="P61">
        <f>_xlfn.IFNA(VLOOKUP($G61&amp;$H61&amp;$I61&amp;$J61&amp;$K61,'[1]NRCAN 2016'!$K$45:$Q$75,HLOOKUP($E61,'[1]NRCAN 2016'!$N$41:$Q$44,4,FALSE),FALSE),0)</f>
        <v>1</v>
      </c>
      <c r="Q61">
        <f>_xlfn.IFNA(VLOOKUP($G61&amp;$H61&amp;$I61&amp;$J61&amp;$K61,'[1]NRCAN 2016'!$K$45:$Q$75,HLOOKUP($E61,'[1]NRCAN 2016'!$N$41:$Q$44,4,FALSE),FALSE),0)</f>
        <v>1</v>
      </c>
      <c r="R61">
        <f>_xlfn.IFNA(VLOOKUP($G61&amp;$H61&amp;$I61&amp;$J61&amp;$K61,'[1]NRCAN 2016'!$K$45:$Q$75,HLOOKUP($E61,'[1]NRCAN 2016'!$N$41:$Q$44,4,FALSE),FALSE),0)</f>
        <v>1</v>
      </c>
    </row>
    <row r="62" spans="1:18" x14ac:dyDescent="0.25">
      <c r="A62" t="str">
        <f t="shared" si="0"/>
        <v>PUBBDGMUNNewLIFLC___STDELC</v>
      </c>
      <c r="B62" t="str">
        <f t="shared" si="1"/>
        <v>PUBBDGMUNNewLI</v>
      </c>
      <c r="C62" t="s">
        <v>1049</v>
      </c>
      <c r="D62" t="s">
        <v>7</v>
      </c>
      <c r="E62" t="s">
        <v>1051</v>
      </c>
      <c r="F62" t="s">
        <v>39</v>
      </c>
      <c r="G62" t="s">
        <v>22</v>
      </c>
      <c r="H62" t="s">
        <v>23</v>
      </c>
      <c r="I62" t="s">
        <v>16</v>
      </c>
      <c r="J62" t="s">
        <v>17</v>
      </c>
      <c r="K62" t="s">
        <v>18</v>
      </c>
      <c r="L62">
        <f>_xlfn.IFNA(VLOOKUP($G62&amp;$H62&amp;$I62&amp;$J62&amp;$K62,'[1]NRCAN 2016'!$K$45:$Q$75,HLOOKUP($E62,'[1]NRCAN 2016'!$N$41:$Q$44,4,FALSE),FALSE),0)</f>
        <v>5.7404593478355748E-2</v>
      </c>
      <c r="M62">
        <f>_xlfn.IFNA(VLOOKUP($G62&amp;$H62&amp;$I62&amp;$J62&amp;$K62,'[1]NRCAN 2016'!$K$45:$Q$75,HLOOKUP($E62,'[1]NRCAN 2016'!$N$41:$Q$44,4,FALSE),FALSE),0)</f>
        <v>5.7404593478355748E-2</v>
      </c>
      <c r="N62">
        <f>_xlfn.IFNA(VLOOKUP($G62&amp;$H62&amp;$I62&amp;$J62&amp;$K62,'[1]NRCAN 2016'!$K$45:$Q$75,HLOOKUP($E62,'[1]NRCAN 2016'!$N$41:$Q$44,4,FALSE),FALSE),0)</f>
        <v>5.7404593478355748E-2</v>
      </c>
      <c r="O62">
        <f>_xlfn.IFNA(VLOOKUP($G62&amp;$H62&amp;$I62&amp;$J62&amp;$K62,'[1]NRCAN 2016'!$K$45:$Q$75,HLOOKUP($E62,'[1]NRCAN 2016'!$N$41:$Q$44,4,FALSE),FALSE),0)</f>
        <v>5.7404593478355748E-2</v>
      </c>
      <c r="P62">
        <f>_xlfn.IFNA(VLOOKUP($G62&amp;$H62&amp;$I62&amp;$J62&amp;$K62,'[1]NRCAN 2016'!$K$45:$Q$75,HLOOKUP($E62,'[1]NRCAN 2016'!$N$41:$Q$44,4,FALSE),FALSE),0)</f>
        <v>5.7404593478355748E-2</v>
      </c>
      <c r="Q62">
        <f>_xlfn.IFNA(VLOOKUP($G62&amp;$H62&amp;$I62&amp;$J62&amp;$K62,'[1]NRCAN 2016'!$K$45:$Q$75,HLOOKUP($E62,'[1]NRCAN 2016'!$N$41:$Q$44,4,FALSE),FALSE),0)</f>
        <v>5.7404593478355748E-2</v>
      </c>
      <c r="R62">
        <f>_xlfn.IFNA(VLOOKUP($G62&amp;$H62&amp;$I62&amp;$J62&amp;$K62,'[1]NRCAN 2016'!$K$45:$Q$75,HLOOKUP($E62,'[1]NRCAN 2016'!$N$41:$Q$44,4,FALSE),FALSE),0)</f>
        <v>5.7404593478355748E-2</v>
      </c>
    </row>
    <row r="63" spans="1:18" x14ac:dyDescent="0.25">
      <c r="A63" t="str">
        <f t="shared" si="0"/>
        <v>PUBBDGMUNNewLIFLU___STDELC</v>
      </c>
      <c r="B63" t="str">
        <f t="shared" si="1"/>
        <v>PUBBDGMUNNewLI</v>
      </c>
      <c r="C63" t="s">
        <v>1049</v>
      </c>
      <c r="D63" t="s">
        <v>7</v>
      </c>
      <c r="E63" t="s">
        <v>1051</v>
      </c>
      <c r="F63" t="s">
        <v>39</v>
      </c>
      <c r="G63" t="s">
        <v>22</v>
      </c>
      <c r="H63" t="s">
        <v>24</v>
      </c>
      <c r="I63" t="s">
        <v>16</v>
      </c>
      <c r="J63" t="s">
        <v>17</v>
      </c>
      <c r="K63" t="s">
        <v>18</v>
      </c>
      <c r="L63">
        <f>_xlfn.IFNA(VLOOKUP($G63&amp;$H63&amp;$I63&amp;$J63&amp;$K63,'[1]NRCAN 2016'!$K$45:$Q$75,HLOOKUP($E63,'[1]NRCAN 2016'!$N$41:$Q$44,4,FALSE),FALSE),0)</f>
        <v>0.41991168524080263</v>
      </c>
      <c r="M63">
        <f>_xlfn.IFNA(VLOOKUP($G63&amp;$H63&amp;$I63&amp;$J63&amp;$K63,'[1]NRCAN 2016'!$K$45:$Q$75,HLOOKUP($E63,'[1]NRCAN 2016'!$N$41:$Q$44,4,FALSE),FALSE),0)</f>
        <v>0.41991168524080263</v>
      </c>
      <c r="N63">
        <f>_xlfn.IFNA(VLOOKUP($G63&amp;$H63&amp;$I63&amp;$J63&amp;$K63,'[1]NRCAN 2016'!$K$45:$Q$75,HLOOKUP($E63,'[1]NRCAN 2016'!$N$41:$Q$44,4,FALSE),FALSE),0)</f>
        <v>0.41991168524080263</v>
      </c>
      <c r="O63">
        <f>_xlfn.IFNA(VLOOKUP($G63&amp;$H63&amp;$I63&amp;$J63&amp;$K63,'[1]NRCAN 2016'!$K$45:$Q$75,HLOOKUP($E63,'[1]NRCAN 2016'!$N$41:$Q$44,4,FALSE),FALSE),0)</f>
        <v>0.41991168524080263</v>
      </c>
      <c r="P63">
        <f>_xlfn.IFNA(VLOOKUP($G63&amp;$H63&amp;$I63&amp;$J63&amp;$K63,'[1]NRCAN 2016'!$K$45:$Q$75,HLOOKUP($E63,'[1]NRCAN 2016'!$N$41:$Q$44,4,FALSE),FALSE),0)</f>
        <v>0.41991168524080263</v>
      </c>
      <c r="Q63">
        <f>_xlfn.IFNA(VLOOKUP($G63&amp;$H63&amp;$I63&amp;$J63&amp;$K63,'[1]NRCAN 2016'!$K$45:$Q$75,HLOOKUP($E63,'[1]NRCAN 2016'!$N$41:$Q$44,4,FALSE),FALSE),0)</f>
        <v>0.41991168524080263</v>
      </c>
      <c r="R63">
        <f>_xlfn.IFNA(VLOOKUP($G63&amp;$H63&amp;$I63&amp;$J63&amp;$K63,'[1]NRCAN 2016'!$K$45:$Q$75,HLOOKUP($E63,'[1]NRCAN 2016'!$N$41:$Q$44,4,FALSE),FALSE),0)</f>
        <v>0.41991168524080263</v>
      </c>
    </row>
    <row r="64" spans="1:18" x14ac:dyDescent="0.25">
      <c r="A64" t="str">
        <f t="shared" si="0"/>
        <v>PUBBDGMUNNewLIHAL___STDELC</v>
      </c>
      <c r="B64" t="str">
        <f t="shared" si="1"/>
        <v>PUBBDGMUNNewLI</v>
      </c>
      <c r="C64" t="s">
        <v>1049</v>
      </c>
      <c r="D64" t="s">
        <v>7</v>
      </c>
      <c r="E64" t="s">
        <v>1051</v>
      </c>
      <c r="F64" t="s">
        <v>39</v>
      </c>
      <c r="G64" t="s">
        <v>22</v>
      </c>
      <c r="H64" t="s">
        <v>25</v>
      </c>
      <c r="I64" t="s">
        <v>16</v>
      </c>
      <c r="J64" t="s">
        <v>17</v>
      </c>
      <c r="K64" t="s">
        <v>18</v>
      </c>
      <c r="L64">
        <f>_xlfn.IFNA(VLOOKUP($G64&amp;$H64&amp;$I64&amp;$J64&amp;$K64,'[1]NRCAN 2016'!$K$45:$Q$75,HLOOKUP($E64,'[1]NRCAN 2016'!$N$41:$Q$44,4,FALSE),FALSE),0)</f>
        <v>0.12322408382364025</v>
      </c>
      <c r="M64">
        <f>_xlfn.IFNA(VLOOKUP($G64&amp;$H64&amp;$I64&amp;$J64&amp;$K64,'[1]NRCAN 2016'!$K$45:$Q$75,HLOOKUP($E64,'[1]NRCAN 2016'!$N$41:$Q$44,4,FALSE),FALSE),0)</f>
        <v>0.12322408382364025</v>
      </c>
      <c r="N64">
        <f>_xlfn.IFNA(VLOOKUP($G64&amp;$H64&amp;$I64&amp;$J64&amp;$K64,'[1]NRCAN 2016'!$K$45:$Q$75,HLOOKUP($E64,'[1]NRCAN 2016'!$N$41:$Q$44,4,FALSE),FALSE),0)</f>
        <v>0.12322408382364025</v>
      </c>
      <c r="O64">
        <f>_xlfn.IFNA(VLOOKUP($G64&amp;$H64&amp;$I64&amp;$J64&amp;$K64,'[1]NRCAN 2016'!$K$45:$Q$75,HLOOKUP($E64,'[1]NRCAN 2016'!$N$41:$Q$44,4,FALSE),FALSE),0)</f>
        <v>0.12322408382364025</v>
      </c>
      <c r="P64">
        <f>_xlfn.IFNA(VLOOKUP($G64&amp;$H64&amp;$I64&amp;$J64&amp;$K64,'[1]NRCAN 2016'!$K$45:$Q$75,HLOOKUP($E64,'[1]NRCAN 2016'!$N$41:$Q$44,4,FALSE),FALSE),0)</f>
        <v>0.12322408382364025</v>
      </c>
      <c r="Q64">
        <f>_xlfn.IFNA(VLOOKUP($G64&amp;$H64&amp;$I64&amp;$J64&amp;$K64,'[1]NRCAN 2016'!$K$45:$Q$75,HLOOKUP($E64,'[1]NRCAN 2016'!$N$41:$Q$44,4,FALSE),FALSE),0)</f>
        <v>0.12322408382364025</v>
      </c>
      <c r="R64">
        <f>_xlfn.IFNA(VLOOKUP($G64&amp;$H64&amp;$I64&amp;$J64&amp;$K64,'[1]NRCAN 2016'!$K$45:$Q$75,HLOOKUP($E64,'[1]NRCAN 2016'!$N$41:$Q$44,4,FALSE),FALSE),0)</f>
        <v>0.12322408382364025</v>
      </c>
    </row>
    <row r="65" spans="1:18" x14ac:dyDescent="0.25">
      <c r="A65" t="str">
        <f t="shared" si="0"/>
        <v>PUBBDGMUNNewLIINC___STDELC</v>
      </c>
      <c r="B65" t="str">
        <f t="shared" si="1"/>
        <v>PUBBDGMUNNewLI</v>
      </c>
      <c r="C65" t="s">
        <v>1049</v>
      </c>
      <c r="D65" t="s">
        <v>7</v>
      </c>
      <c r="E65" t="s">
        <v>1051</v>
      </c>
      <c r="F65" t="s">
        <v>39</v>
      </c>
      <c r="G65" t="s">
        <v>22</v>
      </c>
      <c r="H65" t="s">
        <v>26</v>
      </c>
      <c r="I65" t="s">
        <v>16</v>
      </c>
      <c r="J65" t="s">
        <v>17</v>
      </c>
      <c r="K65" t="s">
        <v>18</v>
      </c>
      <c r="L65">
        <f>_xlfn.IFNA(VLOOKUP($G65&amp;$H65&amp;$I65&amp;$J65&amp;$K65,'[1]NRCAN 2016'!$K$45:$Q$75,HLOOKUP($E65,'[1]NRCAN 2016'!$N$41:$Q$44,4,FALSE),FALSE),0)</f>
        <v>0.39576993727509685</v>
      </c>
      <c r="M65">
        <f>_xlfn.IFNA(VLOOKUP($G65&amp;$H65&amp;$I65&amp;$J65&amp;$K65,'[1]NRCAN 2016'!$K$45:$Q$75,HLOOKUP($E65,'[1]NRCAN 2016'!$N$41:$Q$44,4,FALSE),FALSE),0)</f>
        <v>0.39576993727509685</v>
      </c>
      <c r="N65">
        <f>_xlfn.IFNA(VLOOKUP($G65&amp;$H65&amp;$I65&amp;$J65&amp;$K65,'[1]NRCAN 2016'!$K$45:$Q$75,HLOOKUP($E65,'[1]NRCAN 2016'!$N$41:$Q$44,4,FALSE),FALSE),0)</f>
        <v>0.39576993727509685</v>
      </c>
      <c r="O65">
        <f>_xlfn.IFNA(VLOOKUP($G65&amp;$H65&amp;$I65&amp;$J65&amp;$K65,'[1]NRCAN 2016'!$K$45:$Q$75,HLOOKUP($E65,'[1]NRCAN 2016'!$N$41:$Q$44,4,FALSE),FALSE),0)</f>
        <v>0.39576993727509685</v>
      </c>
      <c r="P65">
        <f>_xlfn.IFNA(VLOOKUP($G65&amp;$H65&amp;$I65&amp;$J65&amp;$K65,'[1]NRCAN 2016'!$K$45:$Q$75,HLOOKUP($E65,'[1]NRCAN 2016'!$N$41:$Q$44,4,FALSE),FALSE),0)</f>
        <v>0.39576993727509685</v>
      </c>
      <c r="Q65">
        <f>_xlfn.IFNA(VLOOKUP($G65&amp;$H65&amp;$I65&amp;$J65&amp;$K65,'[1]NRCAN 2016'!$K$45:$Q$75,HLOOKUP($E65,'[1]NRCAN 2016'!$N$41:$Q$44,4,FALSE),FALSE),0)</f>
        <v>0.39576993727509685</v>
      </c>
      <c r="R65">
        <f>_xlfn.IFNA(VLOOKUP($G65&amp;$H65&amp;$I65&amp;$J65&amp;$K65,'[1]NRCAN 2016'!$K$45:$Q$75,HLOOKUP($E65,'[1]NRCAN 2016'!$N$41:$Q$44,4,FALSE),FALSE),0)</f>
        <v>0.39576993727509685</v>
      </c>
    </row>
    <row r="66" spans="1:18" x14ac:dyDescent="0.25">
      <c r="A66" t="str">
        <f t="shared" ref="A66:A129" si="2">C66&amp;D66&amp;E66&amp;F66&amp;G66&amp;H66&amp;I66&amp;J66&amp;K66</f>
        <v>PUBBDGMUNNewLILED___STDELC</v>
      </c>
      <c r="B66" t="str">
        <f t="shared" ref="B66:B129" si="3">C66&amp;D66&amp;E66&amp;F66&amp;G66</f>
        <v>PUBBDGMUNNewLI</v>
      </c>
      <c r="C66" t="s">
        <v>1049</v>
      </c>
      <c r="D66" t="s">
        <v>7</v>
      </c>
      <c r="E66" t="s">
        <v>1051</v>
      </c>
      <c r="F66" t="s">
        <v>39</v>
      </c>
      <c r="G66" t="s">
        <v>22</v>
      </c>
      <c r="H66" t="s">
        <v>27</v>
      </c>
      <c r="I66" t="s">
        <v>16</v>
      </c>
      <c r="J66" t="s">
        <v>17</v>
      </c>
      <c r="K66" t="s">
        <v>18</v>
      </c>
      <c r="L66">
        <f>_xlfn.IFNA(VLOOKUP($G66&amp;$H66&amp;$I66&amp;$J66&amp;$K66,'[1]NRCAN 2016'!$K$45:$Q$75,HLOOKUP($E66,'[1]NRCAN 2016'!$N$41:$Q$44,4,FALSE),FALSE),0)</f>
        <v>1.8448500910522674E-3</v>
      </c>
      <c r="M66">
        <f>_xlfn.IFNA(VLOOKUP($G66&amp;$H66&amp;$I66&amp;$J66&amp;$K66,'[1]NRCAN 2016'!$K$45:$Q$75,HLOOKUP($E66,'[1]NRCAN 2016'!$N$41:$Q$44,4,FALSE),FALSE),0)</f>
        <v>1.8448500910522674E-3</v>
      </c>
      <c r="N66">
        <f>_xlfn.IFNA(VLOOKUP($G66&amp;$H66&amp;$I66&amp;$J66&amp;$K66,'[1]NRCAN 2016'!$K$45:$Q$75,HLOOKUP($E66,'[1]NRCAN 2016'!$N$41:$Q$44,4,FALSE),FALSE),0)</f>
        <v>1.8448500910522674E-3</v>
      </c>
      <c r="O66">
        <f>_xlfn.IFNA(VLOOKUP($G66&amp;$H66&amp;$I66&amp;$J66&amp;$K66,'[1]NRCAN 2016'!$K$45:$Q$75,HLOOKUP($E66,'[1]NRCAN 2016'!$N$41:$Q$44,4,FALSE),FALSE),0)</f>
        <v>1.8448500910522674E-3</v>
      </c>
      <c r="P66">
        <f>_xlfn.IFNA(VLOOKUP($G66&amp;$H66&amp;$I66&amp;$J66&amp;$K66,'[1]NRCAN 2016'!$K$45:$Q$75,HLOOKUP($E66,'[1]NRCAN 2016'!$N$41:$Q$44,4,FALSE),FALSE),0)</f>
        <v>1.8448500910522674E-3</v>
      </c>
      <c r="Q66">
        <f>_xlfn.IFNA(VLOOKUP($G66&amp;$H66&amp;$I66&amp;$J66&amp;$K66,'[1]NRCAN 2016'!$K$45:$Q$75,HLOOKUP($E66,'[1]NRCAN 2016'!$N$41:$Q$44,4,FALSE),FALSE),0)</f>
        <v>1.8448500910522674E-3</v>
      </c>
      <c r="R66">
        <f>_xlfn.IFNA(VLOOKUP($G66&amp;$H66&amp;$I66&amp;$J66&amp;$K66,'[1]NRCAN 2016'!$K$45:$Q$75,HLOOKUP($E66,'[1]NRCAN 2016'!$N$41:$Q$44,4,FALSE),FALSE),0)</f>
        <v>1.8448500910522674E-3</v>
      </c>
    </row>
    <row r="67" spans="1:18" x14ac:dyDescent="0.25">
      <c r="A67" t="str">
        <f t="shared" si="2"/>
        <v>PUBBDGMUNNewSC_________DCO</v>
      </c>
      <c r="B67" t="str">
        <f t="shared" si="3"/>
        <v>PUBBDGMUNNewSC</v>
      </c>
      <c r="C67" t="s">
        <v>1049</v>
      </c>
      <c r="D67" t="s">
        <v>7</v>
      </c>
      <c r="E67" t="s">
        <v>1051</v>
      </c>
      <c r="F67" t="s">
        <v>39</v>
      </c>
      <c r="G67" t="s">
        <v>28</v>
      </c>
      <c r="H67" t="s">
        <v>16</v>
      </c>
      <c r="I67" t="s">
        <v>16</v>
      </c>
      <c r="J67" t="s">
        <v>16</v>
      </c>
      <c r="K67" t="s">
        <v>29</v>
      </c>
      <c r="L67">
        <f>_xlfn.IFNA(VLOOKUP($G67&amp;$H67&amp;$I67&amp;$J67&amp;$K67,'[1]NRCAN 2016'!$K$45:$Q$75,HLOOKUP($E67,'[1]NRCAN 2016'!$N$41:$Q$44,4,FALSE),FALSE),0)</f>
        <v>3.6351011548199821E-2</v>
      </c>
      <c r="M67">
        <f>_xlfn.IFNA(VLOOKUP($G67&amp;$H67&amp;$I67&amp;$J67&amp;$K67,'[1]NRCAN 2016'!$K$45:$Q$75,HLOOKUP($E67,'[1]NRCAN 2016'!$N$41:$Q$44,4,FALSE),FALSE),0)</f>
        <v>3.6351011548199821E-2</v>
      </c>
      <c r="N67">
        <f>_xlfn.IFNA(VLOOKUP($G67&amp;$H67&amp;$I67&amp;$J67&amp;$K67,'[1]NRCAN 2016'!$K$45:$Q$75,HLOOKUP($E67,'[1]NRCAN 2016'!$N$41:$Q$44,4,FALSE),FALSE),0)</f>
        <v>3.6351011548199821E-2</v>
      </c>
      <c r="O67">
        <f>_xlfn.IFNA(VLOOKUP($G67&amp;$H67&amp;$I67&amp;$J67&amp;$K67,'[1]NRCAN 2016'!$K$45:$Q$75,HLOOKUP($E67,'[1]NRCAN 2016'!$N$41:$Q$44,4,FALSE),FALSE),0)</f>
        <v>3.6351011548199821E-2</v>
      </c>
      <c r="P67">
        <f>_xlfn.IFNA(VLOOKUP($G67&amp;$H67&amp;$I67&amp;$J67&amp;$K67,'[1]NRCAN 2016'!$K$45:$Q$75,HLOOKUP($E67,'[1]NRCAN 2016'!$N$41:$Q$44,4,FALSE),FALSE),0)</f>
        <v>3.6351011548199821E-2</v>
      </c>
      <c r="Q67">
        <f>_xlfn.IFNA(VLOOKUP($G67&amp;$H67&amp;$I67&amp;$J67&amp;$K67,'[1]NRCAN 2016'!$K$45:$Q$75,HLOOKUP($E67,'[1]NRCAN 2016'!$N$41:$Q$44,4,FALSE),FALSE),0)</f>
        <v>3.6351011548199821E-2</v>
      </c>
      <c r="R67">
        <f>_xlfn.IFNA(VLOOKUP($G67&amp;$H67&amp;$I67&amp;$J67&amp;$K67,'[1]NRCAN 2016'!$K$45:$Q$75,HLOOKUP($E67,'[1]NRCAN 2016'!$N$41:$Q$44,4,FALSE),FALSE),0)</f>
        <v>3.6351011548199821E-2</v>
      </c>
    </row>
    <row r="68" spans="1:18" x14ac:dyDescent="0.25">
      <c r="A68" t="str">
        <f t="shared" si="2"/>
        <v>PUBBDGMUNNewSC______STDELC</v>
      </c>
      <c r="B68" t="str">
        <f t="shared" si="3"/>
        <v>PUBBDGMUNNewSC</v>
      </c>
      <c r="C68" t="s">
        <v>1049</v>
      </c>
      <c r="D68" t="s">
        <v>7</v>
      </c>
      <c r="E68" t="s">
        <v>1051</v>
      </c>
      <c r="F68" t="s">
        <v>39</v>
      </c>
      <c r="G68" t="s">
        <v>28</v>
      </c>
      <c r="H68" t="s">
        <v>16</v>
      </c>
      <c r="I68" t="s">
        <v>16</v>
      </c>
      <c r="J68" t="s">
        <v>17</v>
      </c>
      <c r="K68" t="s">
        <v>18</v>
      </c>
      <c r="L68">
        <f>_xlfn.IFNA(VLOOKUP($G68&amp;$H68&amp;$I68&amp;$J68&amp;$K68,'[1]NRCAN 2016'!$K$45:$Q$75,HLOOKUP($E68,'[1]NRCAN 2016'!$N$41:$Q$44,4,FALSE),FALSE),0)</f>
        <v>0.90544360623401721</v>
      </c>
      <c r="M68">
        <f>_xlfn.IFNA(VLOOKUP($G68&amp;$H68&amp;$I68&amp;$J68&amp;$K68,'[1]NRCAN 2016'!$K$45:$Q$75,HLOOKUP($E68,'[1]NRCAN 2016'!$N$41:$Q$44,4,FALSE),FALSE),0)</f>
        <v>0.90544360623401721</v>
      </c>
      <c r="N68">
        <f>_xlfn.IFNA(VLOOKUP($G68&amp;$H68&amp;$I68&amp;$J68&amp;$K68,'[1]NRCAN 2016'!$K$45:$Q$75,HLOOKUP($E68,'[1]NRCAN 2016'!$N$41:$Q$44,4,FALSE),FALSE),0)</f>
        <v>0.90544360623401721</v>
      </c>
      <c r="O68">
        <f>_xlfn.IFNA(VLOOKUP($G68&amp;$H68&amp;$I68&amp;$J68&amp;$K68,'[1]NRCAN 2016'!$K$45:$Q$75,HLOOKUP($E68,'[1]NRCAN 2016'!$N$41:$Q$44,4,FALSE),FALSE),0)</f>
        <v>0.90544360623401721</v>
      </c>
      <c r="P68">
        <f>_xlfn.IFNA(VLOOKUP($G68&amp;$H68&amp;$I68&amp;$J68&amp;$K68,'[1]NRCAN 2016'!$K$45:$Q$75,HLOOKUP($E68,'[1]NRCAN 2016'!$N$41:$Q$44,4,FALSE),FALSE),0)</f>
        <v>0.90544360623401721</v>
      </c>
      <c r="Q68">
        <f>_xlfn.IFNA(VLOOKUP($G68&amp;$H68&amp;$I68&amp;$J68&amp;$K68,'[1]NRCAN 2016'!$K$45:$Q$75,HLOOKUP($E68,'[1]NRCAN 2016'!$N$41:$Q$44,4,FALSE),FALSE),0)</f>
        <v>0.90544360623401721</v>
      </c>
      <c r="R68">
        <f>_xlfn.IFNA(VLOOKUP($G68&amp;$H68&amp;$I68&amp;$J68&amp;$K68,'[1]NRCAN 2016'!$K$45:$Q$75,HLOOKUP($E68,'[1]NRCAN 2016'!$N$41:$Q$44,4,FALSE),FALSE),0)</f>
        <v>0.90544360623401721</v>
      </c>
    </row>
    <row r="69" spans="1:18" x14ac:dyDescent="0.25">
      <c r="A69" t="str">
        <f t="shared" si="2"/>
        <v>PUBBDGMUNNewSC______STDNGA</v>
      </c>
      <c r="B69" t="str">
        <f t="shared" si="3"/>
        <v>PUBBDGMUNNewSC</v>
      </c>
      <c r="C69" t="s">
        <v>1049</v>
      </c>
      <c r="D69" t="s">
        <v>7</v>
      </c>
      <c r="E69" t="s">
        <v>1051</v>
      </c>
      <c r="F69" t="s">
        <v>39</v>
      </c>
      <c r="G69" t="s">
        <v>28</v>
      </c>
      <c r="H69" t="s">
        <v>16</v>
      </c>
      <c r="I69" t="s">
        <v>16</v>
      </c>
      <c r="J69" t="s">
        <v>17</v>
      </c>
      <c r="K69" t="s">
        <v>20</v>
      </c>
      <c r="L69">
        <f>_xlfn.IFNA(VLOOKUP($G69&amp;$H69&amp;$I69&amp;$J69&amp;$K69,'[1]NRCAN 2016'!$K$45:$Q$75,HLOOKUP($E69,'[1]NRCAN 2016'!$N$41:$Q$44,4,FALSE),FALSE),0)</f>
        <v>5.8205382217783076E-2</v>
      </c>
      <c r="M69">
        <f>_xlfn.IFNA(VLOOKUP($G69&amp;$H69&amp;$I69&amp;$J69&amp;$K69,'[1]NRCAN 2016'!$K$45:$Q$75,HLOOKUP($E69,'[1]NRCAN 2016'!$N$41:$Q$44,4,FALSE),FALSE),0)</f>
        <v>5.8205382217783076E-2</v>
      </c>
      <c r="N69">
        <f>_xlfn.IFNA(VLOOKUP($G69&amp;$H69&amp;$I69&amp;$J69&amp;$K69,'[1]NRCAN 2016'!$K$45:$Q$75,HLOOKUP($E69,'[1]NRCAN 2016'!$N$41:$Q$44,4,FALSE),FALSE),0)</f>
        <v>5.8205382217783076E-2</v>
      </c>
      <c r="O69">
        <f>_xlfn.IFNA(VLOOKUP($G69&amp;$H69&amp;$I69&amp;$J69&amp;$K69,'[1]NRCAN 2016'!$K$45:$Q$75,HLOOKUP($E69,'[1]NRCAN 2016'!$N$41:$Q$44,4,FALSE),FALSE),0)</f>
        <v>5.8205382217783076E-2</v>
      </c>
      <c r="P69">
        <f>_xlfn.IFNA(VLOOKUP($G69&amp;$H69&amp;$I69&amp;$J69&amp;$K69,'[1]NRCAN 2016'!$K$45:$Q$75,HLOOKUP($E69,'[1]NRCAN 2016'!$N$41:$Q$44,4,FALSE),FALSE),0)</f>
        <v>5.8205382217783076E-2</v>
      </c>
      <c r="Q69">
        <f>_xlfn.IFNA(VLOOKUP($G69&amp;$H69&amp;$I69&amp;$J69&amp;$K69,'[1]NRCAN 2016'!$K$45:$Q$75,HLOOKUP($E69,'[1]NRCAN 2016'!$N$41:$Q$44,4,FALSE),FALSE),0)</f>
        <v>5.8205382217783076E-2</v>
      </c>
      <c r="R69">
        <f>_xlfn.IFNA(VLOOKUP($G69&amp;$H69&amp;$I69&amp;$J69&amp;$K69,'[1]NRCAN 2016'!$K$45:$Q$75,HLOOKUP($E69,'[1]NRCAN 2016'!$N$41:$Q$44,4,FALSE),FALSE),0)</f>
        <v>5.8205382217783076E-2</v>
      </c>
    </row>
    <row r="70" spans="1:18" x14ac:dyDescent="0.25">
      <c r="A70" t="str">
        <f t="shared" si="2"/>
        <v>PUBBDGMUNNewSH_________DHE</v>
      </c>
      <c r="B70" t="str">
        <f t="shared" si="3"/>
        <v>PUBBDGMUNNewSH</v>
      </c>
      <c r="C70" t="s">
        <v>1049</v>
      </c>
      <c r="D70" t="s">
        <v>7</v>
      </c>
      <c r="E70" t="s">
        <v>1051</v>
      </c>
      <c r="F70" t="s">
        <v>39</v>
      </c>
      <c r="G70" t="s">
        <v>30</v>
      </c>
      <c r="H70" t="s">
        <v>16</v>
      </c>
      <c r="I70" t="s">
        <v>16</v>
      </c>
      <c r="J70" t="s">
        <v>16</v>
      </c>
      <c r="K70" t="s">
        <v>40</v>
      </c>
      <c r="L70">
        <f>_xlfn.IFNA(VLOOKUP($G70&amp;$H70&amp;$I70&amp;$J70&amp;$K70,'[1]NRCAN 2016'!$K$45:$Q$75,HLOOKUP($E70,'[1]NRCAN 2016'!$N$41:$Q$44,4,FALSE),FALSE),0)</f>
        <v>4.7376093294460631E-2</v>
      </c>
      <c r="M70">
        <f>_xlfn.IFNA(VLOOKUP($G70&amp;$H70&amp;$I70&amp;$J70&amp;$K70,'[1]NRCAN 2016'!$K$45:$Q$75,HLOOKUP($E70,'[1]NRCAN 2016'!$N$41:$Q$44,4,FALSE),FALSE),0)</f>
        <v>4.7376093294460631E-2</v>
      </c>
      <c r="N70">
        <f>_xlfn.IFNA(VLOOKUP($G70&amp;$H70&amp;$I70&amp;$J70&amp;$K70,'[1]NRCAN 2016'!$K$45:$Q$75,HLOOKUP($E70,'[1]NRCAN 2016'!$N$41:$Q$44,4,FALSE),FALSE),0)</f>
        <v>4.7376093294460631E-2</v>
      </c>
      <c r="O70">
        <f>_xlfn.IFNA(VLOOKUP($G70&amp;$H70&amp;$I70&amp;$J70&amp;$K70,'[1]NRCAN 2016'!$K$45:$Q$75,HLOOKUP($E70,'[1]NRCAN 2016'!$N$41:$Q$44,4,FALSE),FALSE),0)</f>
        <v>4.7376093294460631E-2</v>
      </c>
      <c r="P70">
        <f>_xlfn.IFNA(VLOOKUP($G70&amp;$H70&amp;$I70&amp;$J70&amp;$K70,'[1]NRCAN 2016'!$K$45:$Q$75,HLOOKUP($E70,'[1]NRCAN 2016'!$N$41:$Q$44,4,FALSE),FALSE),0)</f>
        <v>4.7376093294460631E-2</v>
      </c>
      <c r="Q70">
        <f>_xlfn.IFNA(VLOOKUP($G70&amp;$H70&amp;$I70&amp;$J70&amp;$K70,'[1]NRCAN 2016'!$K$45:$Q$75,HLOOKUP($E70,'[1]NRCAN 2016'!$N$41:$Q$44,4,FALSE),FALSE),0)</f>
        <v>4.7376093294460631E-2</v>
      </c>
      <c r="R70">
        <f>_xlfn.IFNA(VLOOKUP($G70&amp;$H70&amp;$I70&amp;$J70&amp;$K70,'[1]NRCAN 2016'!$K$45:$Q$75,HLOOKUP($E70,'[1]NRCAN 2016'!$N$41:$Q$44,4,FALSE),FALSE),0)</f>
        <v>4.7376093294460631E-2</v>
      </c>
    </row>
    <row r="71" spans="1:18" x14ac:dyDescent="0.25">
      <c r="A71" t="str">
        <f t="shared" si="2"/>
        <v>PUBBDGMUNNewSHFUR___HIGNGA</v>
      </c>
      <c r="B71" t="str">
        <f t="shared" si="3"/>
        <v>PUBBDGMUNNewSH</v>
      </c>
      <c r="C71" t="s">
        <v>1049</v>
      </c>
      <c r="D71" t="s">
        <v>7</v>
      </c>
      <c r="E71" t="s">
        <v>1051</v>
      </c>
      <c r="F71" t="s">
        <v>39</v>
      </c>
      <c r="G71" t="s">
        <v>30</v>
      </c>
      <c r="H71" t="s">
        <v>31</v>
      </c>
      <c r="I71" t="s">
        <v>16</v>
      </c>
      <c r="J71" t="s">
        <v>37</v>
      </c>
      <c r="K71" t="s">
        <v>20</v>
      </c>
      <c r="L71">
        <f>_xlfn.IFNA(VLOOKUP($G71&amp;$H71&amp;$I71&amp;$J71&amp;$K71,'[1]NRCAN 2016'!$K$45:$Q$75,HLOOKUP($E71,'[1]NRCAN 2016'!$N$41:$Q$44,4,FALSE),FALSE),0)</f>
        <v>0</v>
      </c>
      <c r="M71">
        <f>_xlfn.IFNA(VLOOKUP($G71&amp;$H71&amp;$I71&amp;$J71&amp;$K71,'[1]NRCAN 2016'!$K$45:$Q$75,HLOOKUP($E71,'[1]NRCAN 2016'!$N$41:$Q$44,4,FALSE),FALSE),0)</f>
        <v>0</v>
      </c>
      <c r="N71">
        <f>_xlfn.IFNA(VLOOKUP($G71&amp;$H71&amp;$I71&amp;$J71&amp;$K71,'[1]NRCAN 2016'!$K$45:$Q$75,HLOOKUP($E71,'[1]NRCAN 2016'!$N$41:$Q$44,4,FALSE),FALSE),0)</f>
        <v>0</v>
      </c>
      <c r="O71">
        <f>_xlfn.IFNA(VLOOKUP($G71&amp;$H71&amp;$I71&amp;$J71&amp;$K71,'[1]NRCAN 2016'!$K$45:$Q$75,HLOOKUP($E71,'[1]NRCAN 2016'!$N$41:$Q$44,4,FALSE),FALSE),0)</f>
        <v>0</v>
      </c>
      <c r="P71">
        <f>_xlfn.IFNA(VLOOKUP($G71&amp;$H71&amp;$I71&amp;$J71&amp;$K71,'[1]NRCAN 2016'!$K$45:$Q$75,HLOOKUP($E71,'[1]NRCAN 2016'!$N$41:$Q$44,4,FALSE),FALSE),0)</f>
        <v>0</v>
      </c>
      <c r="Q71">
        <f>_xlfn.IFNA(VLOOKUP($G71&amp;$H71&amp;$I71&amp;$J71&amp;$K71,'[1]NRCAN 2016'!$K$45:$Q$75,HLOOKUP($E71,'[1]NRCAN 2016'!$N$41:$Q$44,4,FALSE),FALSE),0)</f>
        <v>0</v>
      </c>
      <c r="R71">
        <f>_xlfn.IFNA(VLOOKUP($G71&amp;$H71&amp;$I71&amp;$J71&amp;$K71,'[1]NRCAN 2016'!$K$45:$Q$75,HLOOKUP($E71,'[1]NRCAN 2016'!$N$41:$Q$44,4,FALSE),FALSE),0)</f>
        <v>0</v>
      </c>
    </row>
    <row r="72" spans="1:18" x14ac:dyDescent="0.25">
      <c r="A72" t="str">
        <f t="shared" si="2"/>
        <v>PUBBDGMUNNewSHFUR___STDELC</v>
      </c>
      <c r="B72" t="str">
        <f t="shared" si="3"/>
        <v>PUBBDGMUNNewSH</v>
      </c>
      <c r="C72" t="s">
        <v>1049</v>
      </c>
      <c r="D72" t="s">
        <v>7</v>
      </c>
      <c r="E72" t="s">
        <v>1051</v>
      </c>
      <c r="F72" t="s">
        <v>39</v>
      </c>
      <c r="G72" t="s">
        <v>30</v>
      </c>
      <c r="H72" t="s">
        <v>31</v>
      </c>
      <c r="I72" t="s">
        <v>16</v>
      </c>
      <c r="J72" t="s">
        <v>17</v>
      </c>
      <c r="K72" t="s">
        <v>18</v>
      </c>
      <c r="L72">
        <f>_xlfn.IFNA(VLOOKUP($G72&amp;$H72&amp;$I72&amp;$J72&amp;$K72,'[1]NRCAN 2016'!$K$45:$Q$75,HLOOKUP($E72,'[1]NRCAN 2016'!$N$41:$Q$44,4,FALSE),FALSE),0)</f>
        <v>3.5714285714285705E-2</v>
      </c>
      <c r="M72">
        <f>_xlfn.IFNA(VLOOKUP($G72&amp;$H72&amp;$I72&amp;$J72&amp;$K72,'[1]NRCAN 2016'!$K$45:$Q$75,HLOOKUP($E72,'[1]NRCAN 2016'!$N$41:$Q$44,4,FALSE),FALSE),0)</f>
        <v>3.5714285714285705E-2</v>
      </c>
      <c r="N72">
        <f>_xlfn.IFNA(VLOOKUP($G72&amp;$H72&amp;$I72&amp;$J72&amp;$K72,'[1]NRCAN 2016'!$K$45:$Q$75,HLOOKUP($E72,'[1]NRCAN 2016'!$N$41:$Q$44,4,FALSE),FALSE),0)</f>
        <v>3.5714285714285705E-2</v>
      </c>
      <c r="O72">
        <f>_xlfn.IFNA(VLOOKUP($G72&amp;$H72&amp;$I72&amp;$J72&amp;$K72,'[1]NRCAN 2016'!$K$45:$Q$75,HLOOKUP($E72,'[1]NRCAN 2016'!$N$41:$Q$44,4,FALSE),FALSE),0)</f>
        <v>3.5714285714285705E-2</v>
      </c>
      <c r="P72">
        <f>_xlfn.IFNA(VLOOKUP($G72&amp;$H72&amp;$I72&amp;$J72&amp;$K72,'[1]NRCAN 2016'!$K$45:$Q$75,HLOOKUP($E72,'[1]NRCAN 2016'!$N$41:$Q$44,4,FALSE),FALSE),0)</f>
        <v>3.5714285714285705E-2</v>
      </c>
      <c r="Q72">
        <f>_xlfn.IFNA(VLOOKUP($G72&amp;$H72&amp;$I72&amp;$J72&amp;$K72,'[1]NRCAN 2016'!$K$45:$Q$75,HLOOKUP($E72,'[1]NRCAN 2016'!$N$41:$Q$44,4,FALSE),FALSE),0)</f>
        <v>3.5714285714285705E-2</v>
      </c>
      <c r="R72">
        <f>_xlfn.IFNA(VLOOKUP($G72&amp;$H72&amp;$I72&amp;$J72&amp;$K72,'[1]NRCAN 2016'!$K$45:$Q$75,HLOOKUP($E72,'[1]NRCAN 2016'!$N$41:$Q$44,4,FALSE),FALSE),0)</f>
        <v>3.5714285714285705E-2</v>
      </c>
    </row>
    <row r="73" spans="1:18" x14ac:dyDescent="0.25">
      <c r="A73" t="str">
        <f t="shared" si="2"/>
        <v>PUBBDGMUNNewSHFUR___STDHFO</v>
      </c>
      <c r="B73" t="str">
        <f t="shared" si="3"/>
        <v>PUBBDGMUNNewSH</v>
      </c>
      <c r="C73" t="s">
        <v>1049</v>
      </c>
      <c r="D73" t="s">
        <v>7</v>
      </c>
      <c r="E73" t="s">
        <v>1051</v>
      </c>
      <c r="F73" t="s">
        <v>39</v>
      </c>
      <c r="G73" t="s">
        <v>30</v>
      </c>
      <c r="H73" t="s">
        <v>31</v>
      </c>
      <c r="I73" t="s">
        <v>16</v>
      </c>
      <c r="J73" t="s">
        <v>17</v>
      </c>
      <c r="K73" t="s">
        <v>34</v>
      </c>
      <c r="L73">
        <f>_xlfn.IFNA(VLOOKUP($G73&amp;$H73&amp;$I73&amp;$J73&amp;$K73,'[1]NRCAN 2016'!$K$45:$Q$75,HLOOKUP($E73,'[1]NRCAN 2016'!$N$41:$Q$44,4,FALSE),FALSE),0)</f>
        <v>0</v>
      </c>
      <c r="M73">
        <f>_xlfn.IFNA(VLOOKUP($G73&amp;$H73&amp;$I73&amp;$J73&amp;$K73,'[1]NRCAN 2016'!$K$45:$Q$75,HLOOKUP($E73,'[1]NRCAN 2016'!$N$41:$Q$44,4,FALSE),FALSE),0)</f>
        <v>0</v>
      </c>
      <c r="N73">
        <f>_xlfn.IFNA(VLOOKUP($G73&amp;$H73&amp;$I73&amp;$J73&amp;$K73,'[1]NRCAN 2016'!$K$45:$Q$75,HLOOKUP($E73,'[1]NRCAN 2016'!$N$41:$Q$44,4,FALSE),FALSE),0)</f>
        <v>0</v>
      </c>
      <c r="O73">
        <f>_xlfn.IFNA(VLOOKUP($G73&amp;$H73&amp;$I73&amp;$J73&amp;$K73,'[1]NRCAN 2016'!$K$45:$Q$75,HLOOKUP($E73,'[1]NRCAN 2016'!$N$41:$Q$44,4,FALSE),FALSE),0)</f>
        <v>0</v>
      </c>
      <c r="P73">
        <f>_xlfn.IFNA(VLOOKUP($G73&amp;$H73&amp;$I73&amp;$J73&amp;$K73,'[1]NRCAN 2016'!$K$45:$Q$75,HLOOKUP($E73,'[1]NRCAN 2016'!$N$41:$Q$44,4,FALSE),FALSE),0)</f>
        <v>0</v>
      </c>
      <c r="Q73">
        <f>_xlfn.IFNA(VLOOKUP($G73&amp;$H73&amp;$I73&amp;$J73&amp;$K73,'[1]NRCAN 2016'!$K$45:$Q$75,HLOOKUP($E73,'[1]NRCAN 2016'!$N$41:$Q$44,4,FALSE),FALSE),0)</f>
        <v>0</v>
      </c>
      <c r="R73">
        <f>_xlfn.IFNA(VLOOKUP($G73&amp;$H73&amp;$I73&amp;$J73&amp;$K73,'[1]NRCAN 2016'!$K$45:$Q$75,HLOOKUP($E73,'[1]NRCAN 2016'!$N$41:$Q$44,4,FALSE),FALSE),0)</f>
        <v>0</v>
      </c>
    </row>
    <row r="74" spans="1:18" x14ac:dyDescent="0.25">
      <c r="A74" t="str">
        <f t="shared" si="2"/>
        <v>PUBBDGMUNNewSHFUR___STDKER</v>
      </c>
      <c r="B74" t="str">
        <f t="shared" si="3"/>
        <v>PUBBDGMUNNewSH</v>
      </c>
      <c r="C74" t="s">
        <v>1049</v>
      </c>
      <c r="D74" t="s">
        <v>7</v>
      </c>
      <c r="E74" t="s">
        <v>1051</v>
      </c>
      <c r="F74" t="s">
        <v>39</v>
      </c>
      <c r="G74" t="s">
        <v>30</v>
      </c>
      <c r="H74" t="s">
        <v>31</v>
      </c>
      <c r="I74" t="s">
        <v>16</v>
      </c>
      <c r="J74" t="s">
        <v>17</v>
      </c>
      <c r="K74" t="s">
        <v>35</v>
      </c>
      <c r="L74">
        <f>_xlfn.IFNA(VLOOKUP($G74&amp;$H74&amp;$I74&amp;$J74&amp;$K74,'[1]NRCAN 2016'!$K$45:$Q$75,HLOOKUP($E74,'[1]NRCAN 2016'!$N$41:$Q$44,4,FALSE),FALSE),0)</f>
        <v>0</v>
      </c>
      <c r="M74">
        <f>_xlfn.IFNA(VLOOKUP($G74&amp;$H74&amp;$I74&amp;$J74&amp;$K74,'[1]NRCAN 2016'!$K$45:$Q$75,HLOOKUP($E74,'[1]NRCAN 2016'!$N$41:$Q$44,4,FALSE),FALSE),0)</f>
        <v>0</v>
      </c>
      <c r="N74">
        <f>_xlfn.IFNA(VLOOKUP($G74&amp;$H74&amp;$I74&amp;$J74&amp;$K74,'[1]NRCAN 2016'!$K$45:$Q$75,HLOOKUP($E74,'[1]NRCAN 2016'!$N$41:$Q$44,4,FALSE),FALSE),0)</f>
        <v>0</v>
      </c>
      <c r="O74">
        <f>_xlfn.IFNA(VLOOKUP($G74&amp;$H74&amp;$I74&amp;$J74&amp;$K74,'[1]NRCAN 2016'!$K$45:$Q$75,HLOOKUP($E74,'[1]NRCAN 2016'!$N$41:$Q$44,4,FALSE),FALSE),0)</f>
        <v>0</v>
      </c>
      <c r="P74">
        <f>_xlfn.IFNA(VLOOKUP($G74&amp;$H74&amp;$I74&amp;$J74&amp;$K74,'[1]NRCAN 2016'!$K$45:$Q$75,HLOOKUP($E74,'[1]NRCAN 2016'!$N$41:$Q$44,4,FALSE),FALSE),0)</f>
        <v>0</v>
      </c>
      <c r="Q74">
        <f>_xlfn.IFNA(VLOOKUP($G74&amp;$H74&amp;$I74&amp;$J74&amp;$K74,'[1]NRCAN 2016'!$K$45:$Q$75,HLOOKUP($E74,'[1]NRCAN 2016'!$N$41:$Q$44,4,FALSE),FALSE),0)</f>
        <v>0</v>
      </c>
      <c r="R74">
        <f>_xlfn.IFNA(VLOOKUP($G74&amp;$H74&amp;$I74&amp;$J74&amp;$K74,'[1]NRCAN 2016'!$K$45:$Q$75,HLOOKUP($E74,'[1]NRCAN 2016'!$N$41:$Q$44,4,FALSE),FALSE),0)</f>
        <v>0</v>
      </c>
    </row>
    <row r="75" spans="1:18" x14ac:dyDescent="0.25">
      <c r="A75" t="str">
        <f t="shared" si="2"/>
        <v>PUBBDGMUNNewSHFUR___STDLFO</v>
      </c>
      <c r="B75" t="str">
        <f t="shared" si="3"/>
        <v>PUBBDGMUNNewSH</v>
      </c>
      <c r="C75" t="s">
        <v>1049</v>
      </c>
      <c r="D75" t="s">
        <v>7</v>
      </c>
      <c r="E75" t="s">
        <v>1051</v>
      </c>
      <c r="F75" t="s">
        <v>39</v>
      </c>
      <c r="G75" t="s">
        <v>30</v>
      </c>
      <c r="H75" t="s">
        <v>31</v>
      </c>
      <c r="I75" t="s">
        <v>16</v>
      </c>
      <c r="J75" t="s">
        <v>17</v>
      </c>
      <c r="K75" t="s">
        <v>36</v>
      </c>
      <c r="L75">
        <f>_xlfn.IFNA(VLOOKUP($G75&amp;$H75&amp;$I75&amp;$J75&amp;$K75,'[1]NRCAN 2016'!$K$45:$Q$75,HLOOKUP($E75,'[1]NRCAN 2016'!$N$41:$Q$44,4,FALSE),FALSE),0)</f>
        <v>0</v>
      </c>
      <c r="M75">
        <f>_xlfn.IFNA(VLOOKUP($G75&amp;$H75&amp;$I75&amp;$J75&amp;$K75,'[1]NRCAN 2016'!$K$45:$Q$75,HLOOKUP($E75,'[1]NRCAN 2016'!$N$41:$Q$44,4,FALSE),FALSE),0)</f>
        <v>0</v>
      </c>
      <c r="N75">
        <f>_xlfn.IFNA(VLOOKUP($G75&amp;$H75&amp;$I75&amp;$J75&amp;$K75,'[1]NRCAN 2016'!$K$45:$Q$75,HLOOKUP($E75,'[1]NRCAN 2016'!$N$41:$Q$44,4,FALSE),FALSE),0)</f>
        <v>0</v>
      </c>
      <c r="O75">
        <f>_xlfn.IFNA(VLOOKUP($G75&amp;$H75&amp;$I75&amp;$J75&amp;$K75,'[1]NRCAN 2016'!$K$45:$Q$75,HLOOKUP($E75,'[1]NRCAN 2016'!$N$41:$Q$44,4,FALSE),FALSE),0)</f>
        <v>0</v>
      </c>
      <c r="P75">
        <f>_xlfn.IFNA(VLOOKUP($G75&amp;$H75&amp;$I75&amp;$J75&amp;$K75,'[1]NRCAN 2016'!$K$45:$Q$75,HLOOKUP($E75,'[1]NRCAN 2016'!$N$41:$Q$44,4,FALSE),FALSE),0)</f>
        <v>0</v>
      </c>
      <c r="Q75">
        <f>_xlfn.IFNA(VLOOKUP($G75&amp;$H75&amp;$I75&amp;$J75&amp;$K75,'[1]NRCAN 2016'!$K$45:$Q$75,HLOOKUP($E75,'[1]NRCAN 2016'!$N$41:$Q$44,4,FALSE),FALSE),0)</f>
        <v>0</v>
      </c>
      <c r="R75">
        <f>_xlfn.IFNA(VLOOKUP($G75&amp;$H75&amp;$I75&amp;$J75&amp;$K75,'[1]NRCAN 2016'!$K$45:$Q$75,HLOOKUP($E75,'[1]NRCAN 2016'!$N$41:$Q$44,4,FALSE),FALSE),0)</f>
        <v>0</v>
      </c>
    </row>
    <row r="76" spans="1:18" x14ac:dyDescent="0.25">
      <c r="A76" t="str">
        <f t="shared" si="2"/>
        <v>PUBBDGMUNNewSHFUR___STDNGA</v>
      </c>
      <c r="B76" t="str">
        <f t="shared" si="3"/>
        <v>PUBBDGMUNNewSH</v>
      </c>
      <c r="C76" t="s">
        <v>1049</v>
      </c>
      <c r="D76" t="s">
        <v>7</v>
      </c>
      <c r="E76" t="s">
        <v>1051</v>
      </c>
      <c r="F76" t="s">
        <v>39</v>
      </c>
      <c r="G76" t="s">
        <v>30</v>
      </c>
      <c r="H76" t="s">
        <v>31</v>
      </c>
      <c r="I76" t="s">
        <v>16</v>
      </c>
      <c r="J76" t="s">
        <v>17</v>
      </c>
      <c r="K76" t="s">
        <v>20</v>
      </c>
      <c r="L76">
        <f>_xlfn.IFNA(VLOOKUP($G76&amp;$H76&amp;$I76&amp;$J76&amp;$K76,'[1]NRCAN 2016'!$K$45:$Q$75,HLOOKUP($E76,'[1]NRCAN 2016'!$N$41:$Q$44,4,FALSE),FALSE),0)</f>
        <v>0.85617103984450915</v>
      </c>
      <c r="M76">
        <f>_xlfn.IFNA(VLOOKUP($G76&amp;$H76&amp;$I76&amp;$J76&amp;$K76,'[1]NRCAN 2016'!$K$45:$Q$75,HLOOKUP($E76,'[1]NRCAN 2016'!$N$41:$Q$44,4,FALSE),FALSE),0)</f>
        <v>0.85617103984450915</v>
      </c>
      <c r="N76">
        <f>_xlfn.IFNA(VLOOKUP($G76&amp;$H76&amp;$I76&amp;$J76&amp;$K76,'[1]NRCAN 2016'!$K$45:$Q$75,HLOOKUP($E76,'[1]NRCAN 2016'!$N$41:$Q$44,4,FALSE),FALSE),0)</f>
        <v>0.85617103984450915</v>
      </c>
      <c r="O76">
        <f>_xlfn.IFNA(VLOOKUP($G76&amp;$H76&amp;$I76&amp;$J76&amp;$K76,'[1]NRCAN 2016'!$K$45:$Q$75,HLOOKUP($E76,'[1]NRCAN 2016'!$N$41:$Q$44,4,FALSE),FALSE),0)</f>
        <v>0.85617103984450915</v>
      </c>
      <c r="P76">
        <f>_xlfn.IFNA(VLOOKUP($G76&amp;$H76&amp;$I76&amp;$J76&amp;$K76,'[1]NRCAN 2016'!$K$45:$Q$75,HLOOKUP($E76,'[1]NRCAN 2016'!$N$41:$Q$44,4,FALSE),FALSE),0)</f>
        <v>0.85617103984450915</v>
      </c>
      <c r="Q76">
        <f>_xlfn.IFNA(VLOOKUP($G76&amp;$H76&amp;$I76&amp;$J76&amp;$K76,'[1]NRCAN 2016'!$K$45:$Q$75,HLOOKUP($E76,'[1]NRCAN 2016'!$N$41:$Q$44,4,FALSE),FALSE),0)</f>
        <v>0.85617103984450915</v>
      </c>
      <c r="R76">
        <f>_xlfn.IFNA(VLOOKUP($G76&amp;$H76&amp;$I76&amp;$J76&amp;$K76,'[1]NRCAN 2016'!$K$45:$Q$75,HLOOKUP($E76,'[1]NRCAN 2016'!$N$41:$Q$44,4,FALSE),FALSE),0)</f>
        <v>0.85617103984450915</v>
      </c>
    </row>
    <row r="77" spans="1:18" x14ac:dyDescent="0.25">
      <c r="A77" t="str">
        <f t="shared" si="2"/>
        <v>PUBBDGMUNNewSHFUR___STDPRO</v>
      </c>
      <c r="B77" t="str">
        <f t="shared" si="3"/>
        <v>PUBBDGMUNNewSH</v>
      </c>
      <c r="C77" t="s">
        <v>1049</v>
      </c>
      <c r="D77" t="s">
        <v>7</v>
      </c>
      <c r="E77" t="s">
        <v>1051</v>
      </c>
      <c r="F77" t="s">
        <v>39</v>
      </c>
      <c r="G77" t="s">
        <v>30</v>
      </c>
      <c r="H77" t="s">
        <v>31</v>
      </c>
      <c r="I77" t="s">
        <v>16</v>
      </c>
      <c r="J77" t="s">
        <v>17</v>
      </c>
      <c r="K77" t="s">
        <v>21</v>
      </c>
      <c r="L77">
        <f>_xlfn.IFNA(VLOOKUP($G77&amp;$H77&amp;$I77&amp;$J77&amp;$K77,'[1]NRCAN 2016'!$K$45:$Q$75,HLOOKUP($E77,'[1]NRCAN 2016'!$N$41:$Q$44,4,FALSE),FALSE),0)</f>
        <v>0</v>
      </c>
      <c r="M77">
        <f>_xlfn.IFNA(VLOOKUP($G77&amp;$H77&amp;$I77&amp;$J77&amp;$K77,'[1]NRCAN 2016'!$K$45:$Q$75,HLOOKUP($E77,'[1]NRCAN 2016'!$N$41:$Q$44,4,FALSE),FALSE),0)</f>
        <v>0</v>
      </c>
      <c r="N77">
        <f>_xlfn.IFNA(VLOOKUP($G77&amp;$H77&amp;$I77&amp;$J77&amp;$K77,'[1]NRCAN 2016'!$K$45:$Q$75,HLOOKUP($E77,'[1]NRCAN 2016'!$N$41:$Q$44,4,FALSE),FALSE),0)</f>
        <v>0</v>
      </c>
      <c r="O77">
        <f>_xlfn.IFNA(VLOOKUP($G77&amp;$H77&amp;$I77&amp;$J77&amp;$K77,'[1]NRCAN 2016'!$K$45:$Q$75,HLOOKUP($E77,'[1]NRCAN 2016'!$N$41:$Q$44,4,FALSE),FALSE),0)</f>
        <v>0</v>
      </c>
      <c r="P77">
        <f>_xlfn.IFNA(VLOOKUP($G77&amp;$H77&amp;$I77&amp;$J77&amp;$K77,'[1]NRCAN 2016'!$K$45:$Q$75,HLOOKUP($E77,'[1]NRCAN 2016'!$N$41:$Q$44,4,FALSE),FALSE),0)</f>
        <v>0</v>
      </c>
      <c r="Q77">
        <f>_xlfn.IFNA(VLOOKUP($G77&amp;$H77&amp;$I77&amp;$J77&amp;$K77,'[1]NRCAN 2016'!$K$45:$Q$75,HLOOKUP($E77,'[1]NRCAN 2016'!$N$41:$Q$44,4,FALSE),FALSE),0)</f>
        <v>0</v>
      </c>
      <c r="R77">
        <f>_xlfn.IFNA(VLOOKUP($G77&amp;$H77&amp;$I77&amp;$J77&amp;$K77,'[1]NRCAN 2016'!$K$45:$Q$75,HLOOKUP($E77,'[1]NRCAN 2016'!$N$41:$Q$44,4,FALSE),FALSE),0)</f>
        <v>0</v>
      </c>
    </row>
    <row r="78" spans="1:18" x14ac:dyDescent="0.25">
      <c r="A78" t="str">
        <f t="shared" si="2"/>
        <v>PUBBDGMUNNewSHHEP___STDELC</v>
      </c>
      <c r="B78" t="str">
        <f t="shared" si="3"/>
        <v>PUBBDGMUNNewSH</v>
      </c>
      <c r="C78" t="s">
        <v>1049</v>
      </c>
      <c r="D78" t="s">
        <v>7</v>
      </c>
      <c r="E78" t="s">
        <v>1051</v>
      </c>
      <c r="F78" t="s">
        <v>39</v>
      </c>
      <c r="G78" t="s">
        <v>30</v>
      </c>
      <c r="H78" t="s">
        <v>32</v>
      </c>
      <c r="I78" t="s">
        <v>16</v>
      </c>
      <c r="J78" t="s">
        <v>17</v>
      </c>
      <c r="K78" t="s">
        <v>18</v>
      </c>
      <c r="L78">
        <f>_xlfn.IFNA(VLOOKUP($G78&amp;$H78&amp;$I78&amp;$J78&amp;$K78,'[1]NRCAN 2016'!$K$45:$Q$75,HLOOKUP($E78,'[1]NRCAN 2016'!$N$41:$Q$44,4,FALSE),FALSE),0)</f>
        <v>0</v>
      </c>
      <c r="M78">
        <f>_xlfn.IFNA(VLOOKUP($G78&amp;$H78&amp;$I78&amp;$J78&amp;$K78,'[1]NRCAN 2016'!$K$45:$Q$75,HLOOKUP($E78,'[1]NRCAN 2016'!$N$41:$Q$44,4,FALSE),FALSE),0)</f>
        <v>0</v>
      </c>
      <c r="N78">
        <f>_xlfn.IFNA(VLOOKUP($G78&amp;$H78&amp;$I78&amp;$J78&amp;$K78,'[1]NRCAN 2016'!$K$45:$Q$75,HLOOKUP($E78,'[1]NRCAN 2016'!$N$41:$Q$44,4,FALSE),FALSE),0)</f>
        <v>0</v>
      </c>
      <c r="O78">
        <f>_xlfn.IFNA(VLOOKUP($G78&amp;$H78&amp;$I78&amp;$J78&amp;$K78,'[1]NRCAN 2016'!$K$45:$Q$75,HLOOKUP($E78,'[1]NRCAN 2016'!$N$41:$Q$44,4,FALSE),FALSE),0)</f>
        <v>0</v>
      </c>
      <c r="P78">
        <f>_xlfn.IFNA(VLOOKUP($G78&amp;$H78&amp;$I78&amp;$J78&amp;$K78,'[1]NRCAN 2016'!$K$45:$Q$75,HLOOKUP($E78,'[1]NRCAN 2016'!$N$41:$Q$44,4,FALSE),FALSE),0)</f>
        <v>0</v>
      </c>
      <c r="Q78">
        <f>_xlfn.IFNA(VLOOKUP($G78&amp;$H78&amp;$I78&amp;$J78&amp;$K78,'[1]NRCAN 2016'!$K$45:$Q$75,HLOOKUP($E78,'[1]NRCAN 2016'!$N$41:$Q$44,4,FALSE),FALSE),0)</f>
        <v>0</v>
      </c>
      <c r="R78">
        <f>_xlfn.IFNA(VLOOKUP($G78&amp;$H78&amp;$I78&amp;$J78&amp;$K78,'[1]NRCAN 2016'!$K$45:$Q$75,HLOOKUP($E78,'[1]NRCAN 2016'!$N$41:$Q$44,4,FALSE),FALSE),0)</f>
        <v>0</v>
      </c>
    </row>
    <row r="79" spans="1:18" x14ac:dyDescent="0.25">
      <c r="A79" t="str">
        <f t="shared" si="2"/>
        <v>PUBBDGMUNNewSHPLT___STDELC</v>
      </c>
      <c r="B79" t="str">
        <f t="shared" si="3"/>
        <v>PUBBDGMUNNewSH</v>
      </c>
      <c r="C79" t="s">
        <v>1049</v>
      </c>
      <c r="D79" t="s">
        <v>7</v>
      </c>
      <c r="E79" t="s">
        <v>1051</v>
      </c>
      <c r="F79" t="s">
        <v>39</v>
      </c>
      <c r="G79" t="s">
        <v>30</v>
      </c>
      <c r="H79" t="s">
        <v>33</v>
      </c>
      <c r="I79" t="s">
        <v>16</v>
      </c>
      <c r="J79" t="s">
        <v>17</v>
      </c>
      <c r="K79" t="s">
        <v>18</v>
      </c>
      <c r="L79">
        <f>_xlfn.IFNA(VLOOKUP($G79&amp;$H79&amp;$I79&amp;$J79&amp;$K79,'[1]NRCAN 2016'!$K$45:$Q$75,HLOOKUP($E79,'[1]NRCAN 2016'!$N$41:$Q$44,4,FALSE),FALSE),0)</f>
        <v>6.0738581146744401E-2</v>
      </c>
      <c r="M79">
        <f>_xlfn.IFNA(VLOOKUP($G79&amp;$H79&amp;$I79&amp;$J79&amp;$K79,'[1]NRCAN 2016'!$K$45:$Q$75,HLOOKUP($E79,'[1]NRCAN 2016'!$N$41:$Q$44,4,FALSE),FALSE),0)</f>
        <v>6.0738581146744401E-2</v>
      </c>
      <c r="N79">
        <f>_xlfn.IFNA(VLOOKUP($G79&amp;$H79&amp;$I79&amp;$J79&amp;$K79,'[1]NRCAN 2016'!$K$45:$Q$75,HLOOKUP($E79,'[1]NRCAN 2016'!$N$41:$Q$44,4,FALSE),FALSE),0)</f>
        <v>6.0738581146744401E-2</v>
      </c>
      <c r="O79">
        <f>_xlfn.IFNA(VLOOKUP($G79&amp;$H79&amp;$I79&amp;$J79&amp;$K79,'[1]NRCAN 2016'!$K$45:$Q$75,HLOOKUP($E79,'[1]NRCAN 2016'!$N$41:$Q$44,4,FALSE),FALSE),0)</f>
        <v>6.0738581146744401E-2</v>
      </c>
      <c r="P79">
        <f>_xlfn.IFNA(VLOOKUP($G79&amp;$H79&amp;$I79&amp;$J79&amp;$K79,'[1]NRCAN 2016'!$K$45:$Q$75,HLOOKUP($E79,'[1]NRCAN 2016'!$N$41:$Q$44,4,FALSE),FALSE),0)</f>
        <v>6.0738581146744401E-2</v>
      </c>
      <c r="Q79">
        <f>_xlfn.IFNA(VLOOKUP($G79&amp;$H79&amp;$I79&amp;$J79&amp;$K79,'[1]NRCAN 2016'!$K$45:$Q$75,HLOOKUP($E79,'[1]NRCAN 2016'!$N$41:$Q$44,4,FALSE),FALSE),0)</f>
        <v>6.0738581146744401E-2</v>
      </c>
      <c r="R79">
        <f>_xlfn.IFNA(VLOOKUP($G79&amp;$H79&amp;$I79&amp;$J79&amp;$K79,'[1]NRCAN 2016'!$K$45:$Q$75,HLOOKUP($E79,'[1]NRCAN 2016'!$N$41:$Q$44,4,FALSE),FALSE),0)</f>
        <v>6.0738581146744401E-2</v>
      </c>
    </row>
    <row r="80" spans="1:18" x14ac:dyDescent="0.25">
      <c r="A80" t="str">
        <f t="shared" si="2"/>
        <v>PUBBDGMUNNewWH_________DHE</v>
      </c>
      <c r="B80" t="str">
        <f t="shared" si="3"/>
        <v>PUBBDGMUNNewWH</v>
      </c>
      <c r="C80" t="s">
        <v>1049</v>
      </c>
      <c r="D80" t="s">
        <v>7</v>
      </c>
      <c r="E80" t="s">
        <v>1051</v>
      </c>
      <c r="F80" t="s">
        <v>39</v>
      </c>
      <c r="G80" t="s">
        <v>38</v>
      </c>
      <c r="H80" t="s">
        <v>16</v>
      </c>
      <c r="I80" t="s">
        <v>16</v>
      </c>
      <c r="J80" t="s">
        <v>16</v>
      </c>
      <c r="K80" t="s">
        <v>40</v>
      </c>
      <c r="L80">
        <f>_xlfn.IFNA(VLOOKUP($G80&amp;$H80&amp;$I80&amp;$J80&amp;$K80,'[1]NRCAN 2016'!$K$45:$Q$75,HLOOKUP($E80,'[1]NRCAN 2016'!$N$41:$Q$44,4,FALSE),FALSE),0)</f>
        <v>4.5926983162461403E-2</v>
      </c>
      <c r="M80">
        <f>_xlfn.IFNA(VLOOKUP($G80&amp;$H80&amp;$I80&amp;$J80&amp;$K80,'[1]NRCAN 2016'!$K$45:$Q$75,HLOOKUP($E80,'[1]NRCAN 2016'!$N$41:$Q$44,4,FALSE),FALSE),0)</f>
        <v>4.5926983162461403E-2</v>
      </c>
      <c r="N80">
        <f>_xlfn.IFNA(VLOOKUP($G80&amp;$H80&amp;$I80&amp;$J80&amp;$K80,'[1]NRCAN 2016'!$K$45:$Q$75,HLOOKUP($E80,'[1]NRCAN 2016'!$N$41:$Q$44,4,FALSE),FALSE),0)</f>
        <v>4.5926983162461403E-2</v>
      </c>
      <c r="O80">
        <f>_xlfn.IFNA(VLOOKUP($G80&amp;$H80&amp;$I80&amp;$J80&amp;$K80,'[1]NRCAN 2016'!$K$45:$Q$75,HLOOKUP($E80,'[1]NRCAN 2016'!$N$41:$Q$44,4,FALSE),FALSE),0)</f>
        <v>4.5926983162461403E-2</v>
      </c>
      <c r="P80">
        <f>_xlfn.IFNA(VLOOKUP($G80&amp;$H80&amp;$I80&amp;$J80&amp;$K80,'[1]NRCAN 2016'!$K$45:$Q$75,HLOOKUP($E80,'[1]NRCAN 2016'!$N$41:$Q$44,4,FALSE),FALSE),0)</f>
        <v>4.5926983162461403E-2</v>
      </c>
      <c r="Q80">
        <f>_xlfn.IFNA(VLOOKUP($G80&amp;$H80&amp;$I80&amp;$J80&amp;$K80,'[1]NRCAN 2016'!$K$45:$Q$75,HLOOKUP($E80,'[1]NRCAN 2016'!$N$41:$Q$44,4,FALSE),FALSE),0)</f>
        <v>4.5926983162461403E-2</v>
      </c>
      <c r="R80">
        <f>_xlfn.IFNA(VLOOKUP($G80&amp;$H80&amp;$I80&amp;$J80&amp;$K80,'[1]NRCAN 2016'!$K$45:$Q$75,HLOOKUP($E80,'[1]NRCAN 2016'!$N$41:$Q$44,4,FALSE),FALSE),0)</f>
        <v>4.5926983162461403E-2</v>
      </c>
    </row>
    <row r="81" spans="1:18" x14ac:dyDescent="0.25">
      <c r="A81" t="str">
        <f t="shared" si="2"/>
        <v>PUBBDGMUNNewWH______STDELC</v>
      </c>
      <c r="B81" t="str">
        <f t="shared" si="3"/>
        <v>PUBBDGMUNNewWH</v>
      </c>
      <c r="C81" t="s">
        <v>1049</v>
      </c>
      <c r="D81" t="s">
        <v>7</v>
      </c>
      <c r="E81" t="s">
        <v>1051</v>
      </c>
      <c r="F81" t="s">
        <v>39</v>
      </c>
      <c r="G81" t="s">
        <v>38</v>
      </c>
      <c r="H81" t="s">
        <v>16</v>
      </c>
      <c r="I81" t="s">
        <v>16</v>
      </c>
      <c r="J81" t="s">
        <v>17</v>
      </c>
      <c r="K81" t="s">
        <v>18</v>
      </c>
      <c r="L81">
        <f>_xlfn.IFNA(VLOOKUP($G81&amp;$H81&amp;$I81&amp;$J81&amp;$K81,'[1]NRCAN 2016'!$K$45:$Q$75,HLOOKUP($E81,'[1]NRCAN 2016'!$N$41:$Q$44,4,FALSE),FALSE),0)</f>
        <v>0.22056963590500889</v>
      </c>
      <c r="M81">
        <f>_xlfn.IFNA(VLOOKUP($G81&amp;$H81&amp;$I81&amp;$J81&amp;$K81,'[1]NRCAN 2016'!$K$45:$Q$75,HLOOKUP($E81,'[1]NRCAN 2016'!$N$41:$Q$44,4,FALSE),FALSE),0)</f>
        <v>0.22056963590500889</v>
      </c>
      <c r="N81">
        <f>_xlfn.IFNA(VLOOKUP($G81&amp;$H81&amp;$I81&amp;$J81&amp;$K81,'[1]NRCAN 2016'!$K$45:$Q$75,HLOOKUP($E81,'[1]NRCAN 2016'!$N$41:$Q$44,4,FALSE),FALSE),0)</f>
        <v>0.22056963590500889</v>
      </c>
      <c r="O81">
        <f>_xlfn.IFNA(VLOOKUP($G81&amp;$H81&amp;$I81&amp;$J81&amp;$K81,'[1]NRCAN 2016'!$K$45:$Q$75,HLOOKUP($E81,'[1]NRCAN 2016'!$N$41:$Q$44,4,FALSE),FALSE),0)</f>
        <v>0.22056963590500889</v>
      </c>
      <c r="P81">
        <f>_xlfn.IFNA(VLOOKUP($G81&amp;$H81&amp;$I81&amp;$J81&amp;$K81,'[1]NRCAN 2016'!$K$45:$Q$75,HLOOKUP($E81,'[1]NRCAN 2016'!$N$41:$Q$44,4,FALSE),FALSE),0)</f>
        <v>0.22056963590500889</v>
      </c>
      <c r="Q81">
        <f>_xlfn.IFNA(VLOOKUP($G81&amp;$H81&amp;$I81&amp;$J81&amp;$K81,'[1]NRCAN 2016'!$K$45:$Q$75,HLOOKUP($E81,'[1]NRCAN 2016'!$N$41:$Q$44,4,FALSE),FALSE),0)</f>
        <v>0.22056963590500889</v>
      </c>
      <c r="R81">
        <f>_xlfn.IFNA(VLOOKUP($G81&amp;$H81&amp;$I81&amp;$J81&amp;$K81,'[1]NRCAN 2016'!$K$45:$Q$75,HLOOKUP($E81,'[1]NRCAN 2016'!$N$41:$Q$44,4,FALSE),FALSE),0)</f>
        <v>0.22056963590500889</v>
      </c>
    </row>
    <row r="82" spans="1:18" x14ac:dyDescent="0.25">
      <c r="A82" t="str">
        <f t="shared" si="2"/>
        <v>PUBBDGMUNNewWH______STDHFO</v>
      </c>
      <c r="B82" t="str">
        <f t="shared" si="3"/>
        <v>PUBBDGMUNNewWH</v>
      </c>
      <c r="C82" t="s">
        <v>1049</v>
      </c>
      <c r="D82" t="s">
        <v>7</v>
      </c>
      <c r="E82" t="s">
        <v>1051</v>
      </c>
      <c r="F82" t="s">
        <v>39</v>
      </c>
      <c r="G82" t="s">
        <v>38</v>
      </c>
      <c r="H82" t="s">
        <v>16</v>
      </c>
      <c r="I82" t="s">
        <v>16</v>
      </c>
      <c r="J82" t="s">
        <v>17</v>
      </c>
      <c r="K82" t="s">
        <v>34</v>
      </c>
      <c r="L82">
        <f>_xlfn.IFNA(VLOOKUP($G82&amp;$H82&amp;$I82&amp;$J82&amp;$K82,'[1]NRCAN 2016'!$K$45:$Q$75,HLOOKUP($E82,'[1]NRCAN 2016'!$N$41:$Q$44,4,FALSE),FALSE),0)</f>
        <v>0</v>
      </c>
      <c r="M82">
        <f>_xlfn.IFNA(VLOOKUP($G82&amp;$H82&amp;$I82&amp;$J82&amp;$K82,'[1]NRCAN 2016'!$K$45:$Q$75,HLOOKUP($E82,'[1]NRCAN 2016'!$N$41:$Q$44,4,FALSE),FALSE),0)</f>
        <v>0</v>
      </c>
      <c r="N82">
        <f>_xlfn.IFNA(VLOOKUP($G82&amp;$H82&amp;$I82&amp;$J82&amp;$K82,'[1]NRCAN 2016'!$K$45:$Q$75,HLOOKUP($E82,'[1]NRCAN 2016'!$N$41:$Q$44,4,FALSE),FALSE),0)</f>
        <v>0</v>
      </c>
      <c r="O82">
        <f>_xlfn.IFNA(VLOOKUP($G82&amp;$H82&amp;$I82&amp;$J82&amp;$K82,'[1]NRCAN 2016'!$K$45:$Q$75,HLOOKUP($E82,'[1]NRCAN 2016'!$N$41:$Q$44,4,FALSE),FALSE),0)</f>
        <v>0</v>
      </c>
      <c r="P82">
        <f>_xlfn.IFNA(VLOOKUP($G82&amp;$H82&amp;$I82&amp;$J82&amp;$K82,'[1]NRCAN 2016'!$K$45:$Q$75,HLOOKUP($E82,'[1]NRCAN 2016'!$N$41:$Q$44,4,FALSE),FALSE),0)</f>
        <v>0</v>
      </c>
      <c r="Q82">
        <f>_xlfn.IFNA(VLOOKUP($G82&amp;$H82&amp;$I82&amp;$J82&amp;$K82,'[1]NRCAN 2016'!$K$45:$Q$75,HLOOKUP($E82,'[1]NRCAN 2016'!$N$41:$Q$44,4,FALSE),FALSE),0)</f>
        <v>0</v>
      </c>
      <c r="R82">
        <f>_xlfn.IFNA(VLOOKUP($G82&amp;$H82&amp;$I82&amp;$J82&amp;$K82,'[1]NRCAN 2016'!$K$45:$Q$75,HLOOKUP($E82,'[1]NRCAN 2016'!$N$41:$Q$44,4,FALSE),FALSE),0)</f>
        <v>0</v>
      </c>
    </row>
    <row r="83" spans="1:18" x14ac:dyDescent="0.25">
      <c r="A83" t="str">
        <f t="shared" si="2"/>
        <v>PUBBDGMUNNewWH______STDKER</v>
      </c>
      <c r="B83" t="str">
        <f t="shared" si="3"/>
        <v>PUBBDGMUNNewWH</v>
      </c>
      <c r="C83" t="s">
        <v>1049</v>
      </c>
      <c r="D83" t="s">
        <v>7</v>
      </c>
      <c r="E83" t="s">
        <v>1051</v>
      </c>
      <c r="F83" t="s">
        <v>39</v>
      </c>
      <c r="G83" t="s">
        <v>38</v>
      </c>
      <c r="H83" t="s">
        <v>16</v>
      </c>
      <c r="I83" t="s">
        <v>16</v>
      </c>
      <c r="J83" t="s">
        <v>17</v>
      </c>
      <c r="K83" t="s">
        <v>35</v>
      </c>
      <c r="L83">
        <f>_xlfn.IFNA(VLOOKUP($G83&amp;$H83&amp;$I83&amp;$J83&amp;$K83,'[1]NRCAN 2016'!$K$45:$Q$75,HLOOKUP($E83,'[1]NRCAN 2016'!$N$41:$Q$44,4,FALSE),FALSE),0)</f>
        <v>0</v>
      </c>
      <c r="M83">
        <f>_xlfn.IFNA(VLOOKUP($G83&amp;$H83&amp;$I83&amp;$J83&amp;$K83,'[1]NRCAN 2016'!$K$45:$Q$75,HLOOKUP($E83,'[1]NRCAN 2016'!$N$41:$Q$44,4,FALSE),FALSE),0)</f>
        <v>0</v>
      </c>
      <c r="N83">
        <f>_xlfn.IFNA(VLOOKUP($G83&amp;$H83&amp;$I83&amp;$J83&amp;$K83,'[1]NRCAN 2016'!$K$45:$Q$75,HLOOKUP($E83,'[1]NRCAN 2016'!$N$41:$Q$44,4,FALSE),FALSE),0)</f>
        <v>0</v>
      </c>
      <c r="O83">
        <f>_xlfn.IFNA(VLOOKUP($G83&amp;$H83&amp;$I83&amp;$J83&amp;$K83,'[1]NRCAN 2016'!$K$45:$Q$75,HLOOKUP($E83,'[1]NRCAN 2016'!$N$41:$Q$44,4,FALSE),FALSE),0)</f>
        <v>0</v>
      </c>
      <c r="P83">
        <f>_xlfn.IFNA(VLOOKUP($G83&amp;$H83&amp;$I83&amp;$J83&amp;$K83,'[1]NRCAN 2016'!$K$45:$Q$75,HLOOKUP($E83,'[1]NRCAN 2016'!$N$41:$Q$44,4,FALSE),FALSE),0)</f>
        <v>0</v>
      </c>
      <c r="Q83">
        <f>_xlfn.IFNA(VLOOKUP($G83&amp;$H83&amp;$I83&amp;$J83&amp;$K83,'[1]NRCAN 2016'!$K$45:$Q$75,HLOOKUP($E83,'[1]NRCAN 2016'!$N$41:$Q$44,4,FALSE),FALSE),0)</f>
        <v>0</v>
      </c>
      <c r="R83">
        <f>_xlfn.IFNA(VLOOKUP($G83&amp;$H83&amp;$I83&amp;$J83&amp;$K83,'[1]NRCAN 2016'!$K$45:$Q$75,HLOOKUP($E83,'[1]NRCAN 2016'!$N$41:$Q$44,4,FALSE),FALSE),0)</f>
        <v>0</v>
      </c>
    </row>
    <row r="84" spans="1:18" x14ac:dyDescent="0.25">
      <c r="A84" t="str">
        <f t="shared" si="2"/>
        <v>PUBBDGMUNNewWH______STDLFO</v>
      </c>
      <c r="B84" t="str">
        <f t="shared" si="3"/>
        <v>PUBBDGMUNNewWH</v>
      </c>
      <c r="C84" t="s">
        <v>1049</v>
      </c>
      <c r="D84" t="s">
        <v>7</v>
      </c>
      <c r="E84" t="s">
        <v>1051</v>
      </c>
      <c r="F84" t="s">
        <v>39</v>
      </c>
      <c r="G84" t="s">
        <v>38</v>
      </c>
      <c r="H84" t="s">
        <v>16</v>
      </c>
      <c r="I84" t="s">
        <v>16</v>
      </c>
      <c r="J84" t="s">
        <v>17</v>
      </c>
      <c r="K84" t="s">
        <v>36</v>
      </c>
      <c r="L84">
        <f>_xlfn.IFNA(VLOOKUP($G84&amp;$H84&amp;$I84&amp;$J84&amp;$K84,'[1]NRCAN 2016'!$K$45:$Q$75,HLOOKUP($E84,'[1]NRCAN 2016'!$N$41:$Q$44,4,FALSE),FALSE),0)</f>
        <v>0</v>
      </c>
      <c r="M84">
        <f>_xlfn.IFNA(VLOOKUP($G84&amp;$H84&amp;$I84&amp;$J84&amp;$K84,'[1]NRCAN 2016'!$K$45:$Q$75,HLOOKUP($E84,'[1]NRCAN 2016'!$N$41:$Q$44,4,FALSE),FALSE),0)</f>
        <v>0</v>
      </c>
      <c r="N84">
        <f>_xlfn.IFNA(VLOOKUP($G84&amp;$H84&amp;$I84&amp;$J84&amp;$K84,'[1]NRCAN 2016'!$K$45:$Q$75,HLOOKUP($E84,'[1]NRCAN 2016'!$N$41:$Q$44,4,FALSE),FALSE),0)</f>
        <v>0</v>
      </c>
      <c r="O84">
        <f>_xlfn.IFNA(VLOOKUP($G84&amp;$H84&amp;$I84&amp;$J84&amp;$K84,'[1]NRCAN 2016'!$K$45:$Q$75,HLOOKUP($E84,'[1]NRCAN 2016'!$N$41:$Q$44,4,FALSE),FALSE),0)</f>
        <v>0</v>
      </c>
      <c r="P84">
        <f>_xlfn.IFNA(VLOOKUP($G84&amp;$H84&amp;$I84&amp;$J84&amp;$K84,'[1]NRCAN 2016'!$K$45:$Q$75,HLOOKUP($E84,'[1]NRCAN 2016'!$N$41:$Q$44,4,FALSE),FALSE),0)</f>
        <v>0</v>
      </c>
      <c r="Q84">
        <f>_xlfn.IFNA(VLOOKUP($G84&amp;$H84&amp;$I84&amp;$J84&amp;$K84,'[1]NRCAN 2016'!$K$45:$Q$75,HLOOKUP($E84,'[1]NRCAN 2016'!$N$41:$Q$44,4,FALSE),FALSE),0)</f>
        <v>0</v>
      </c>
      <c r="R84">
        <f>_xlfn.IFNA(VLOOKUP($G84&amp;$H84&amp;$I84&amp;$J84&amp;$K84,'[1]NRCAN 2016'!$K$45:$Q$75,HLOOKUP($E84,'[1]NRCAN 2016'!$N$41:$Q$44,4,FALSE),FALSE),0)</f>
        <v>0</v>
      </c>
    </row>
    <row r="85" spans="1:18" x14ac:dyDescent="0.25">
      <c r="A85" t="str">
        <f t="shared" si="2"/>
        <v>PUBBDGMUNNewWH______STDNGA</v>
      </c>
      <c r="B85" t="str">
        <f t="shared" si="3"/>
        <v>PUBBDGMUNNewWH</v>
      </c>
      <c r="C85" t="s">
        <v>1049</v>
      </c>
      <c r="D85" t="s">
        <v>7</v>
      </c>
      <c r="E85" t="s">
        <v>1051</v>
      </c>
      <c r="F85" t="s">
        <v>39</v>
      </c>
      <c r="G85" t="s">
        <v>38</v>
      </c>
      <c r="H85" t="s">
        <v>16</v>
      </c>
      <c r="I85" t="s">
        <v>16</v>
      </c>
      <c r="J85" t="s">
        <v>17</v>
      </c>
      <c r="K85" t="s">
        <v>20</v>
      </c>
      <c r="L85">
        <f>_xlfn.IFNA(VLOOKUP($G85&amp;$H85&amp;$I85&amp;$J85&amp;$K85,'[1]NRCAN 2016'!$K$45:$Q$75,HLOOKUP($E85,'[1]NRCAN 2016'!$N$41:$Q$44,4,FALSE),FALSE),0)</f>
        <v>0.73350338093252954</v>
      </c>
      <c r="M85">
        <f>_xlfn.IFNA(VLOOKUP($G85&amp;$H85&amp;$I85&amp;$J85&amp;$K85,'[1]NRCAN 2016'!$K$45:$Q$75,HLOOKUP($E85,'[1]NRCAN 2016'!$N$41:$Q$44,4,FALSE),FALSE),0)</f>
        <v>0.73350338093252954</v>
      </c>
      <c r="N85">
        <f>_xlfn.IFNA(VLOOKUP($G85&amp;$H85&amp;$I85&amp;$J85&amp;$K85,'[1]NRCAN 2016'!$K$45:$Q$75,HLOOKUP($E85,'[1]NRCAN 2016'!$N$41:$Q$44,4,FALSE),FALSE),0)</f>
        <v>0.73350338093252954</v>
      </c>
      <c r="O85">
        <f>_xlfn.IFNA(VLOOKUP($G85&amp;$H85&amp;$I85&amp;$J85&amp;$K85,'[1]NRCAN 2016'!$K$45:$Q$75,HLOOKUP($E85,'[1]NRCAN 2016'!$N$41:$Q$44,4,FALSE),FALSE),0)</f>
        <v>0.73350338093252954</v>
      </c>
      <c r="P85">
        <f>_xlfn.IFNA(VLOOKUP($G85&amp;$H85&amp;$I85&amp;$J85&amp;$K85,'[1]NRCAN 2016'!$K$45:$Q$75,HLOOKUP($E85,'[1]NRCAN 2016'!$N$41:$Q$44,4,FALSE),FALSE),0)</f>
        <v>0.73350338093252954</v>
      </c>
      <c r="Q85">
        <f>_xlfn.IFNA(VLOOKUP($G85&amp;$H85&amp;$I85&amp;$J85&amp;$K85,'[1]NRCAN 2016'!$K$45:$Q$75,HLOOKUP($E85,'[1]NRCAN 2016'!$N$41:$Q$44,4,FALSE),FALSE),0)</f>
        <v>0.73350338093252954</v>
      </c>
      <c r="R85">
        <f>_xlfn.IFNA(VLOOKUP($G85&amp;$H85&amp;$I85&amp;$J85&amp;$K85,'[1]NRCAN 2016'!$K$45:$Q$75,HLOOKUP($E85,'[1]NRCAN 2016'!$N$41:$Q$44,4,FALSE),FALSE),0)</f>
        <v>0.73350338093252954</v>
      </c>
    </row>
    <row r="86" spans="1:18" x14ac:dyDescent="0.25">
      <c r="A86" t="str">
        <f t="shared" si="2"/>
        <v>PUBBDGMUNOldAE______STDELC</v>
      </c>
      <c r="B86" t="str">
        <f t="shared" si="3"/>
        <v>PUBBDGMUNOldAE</v>
      </c>
      <c r="C86" t="s">
        <v>1049</v>
      </c>
      <c r="D86" t="s">
        <v>7</v>
      </c>
      <c r="E86" t="s">
        <v>1051</v>
      </c>
      <c r="F86" t="s">
        <v>14</v>
      </c>
      <c r="G86" t="s">
        <v>19</v>
      </c>
      <c r="H86" t="s">
        <v>16</v>
      </c>
      <c r="I86" t="s">
        <v>16</v>
      </c>
      <c r="J86" t="s">
        <v>17</v>
      </c>
      <c r="K86" t="s">
        <v>18</v>
      </c>
      <c r="L86">
        <f>_xlfn.IFNA(VLOOKUP($G86&amp;$H86&amp;$I86&amp;$J86&amp;$K86,'[1]NRCAN 2016'!$K$45:$Q$75,HLOOKUP($E86,'[1]NRCAN 2016'!$N$41:$Q$44,4,FALSE),FALSE),0)</f>
        <v>0.98232000589938395</v>
      </c>
      <c r="M86">
        <f>_xlfn.IFNA(VLOOKUP($G86&amp;$H86&amp;$I86&amp;$J86&amp;$K86,'[1]NRCAN 2016'!$K$45:$Q$75,HLOOKUP($E86,'[1]NRCAN 2016'!$N$41:$Q$44,4,FALSE),FALSE),0)</f>
        <v>0.98232000589938395</v>
      </c>
      <c r="N86">
        <f>_xlfn.IFNA(VLOOKUP($G86&amp;$H86&amp;$I86&amp;$J86&amp;$K86,'[1]NRCAN 2016'!$K$45:$Q$75,HLOOKUP($E86,'[1]NRCAN 2016'!$N$41:$Q$44,4,FALSE),FALSE),0)</f>
        <v>0.98232000589938395</v>
      </c>
      <c r="O86">
        <f>_xlfn.IFNA(VLOOKUP($G86&amp;$H86&amp;$I86&amp;$J86&amp;$K86,'[1]NRCAN 2016'!$K$45:$Q$75,HLOOKUP($E86,'[1]NRCAN 2016'!$N$41:$Q$44,4,FALSE),FALSE),0)</f>
        <v>0.98232000589938395</v>
      </c>
      <c r="P86">
        <f>_xlfn.IFNA(VLOOKUP($G86&amp;$H86&amp;$I86&amp;$J86&amp;$K86,'[1]NRCAN 2016'!$K$45:$Q$75,HLOOKUP($E86,'[1]NRCAN 2016'!$N$41:$Q$44,4,FALSE),FALSE),0)</f>
        <v>0.98232000589938395</v>
      </c>
      <c r="Q86">
        <f>_xlfn.IFNA(VLOOKUP($G86&amp;$H86&amp;$I86&amp;$J86&amp;$K86,'[1]NRCAN 2016'!$K$45:$Q$75,HLOOKUP($E86,'[1]NRCAN 2016'!$N$41:$Q$44,4,FALSE),FALSE),0)</f>
        <v>0.98232000589938395</v>
      </c>
      <c r="R86">
        <f>_xlfn.IFNA(VLOOKUP($G86&amp;$H86&amp;$I86&amp;$J86&amp;$K86,'[1]NRCAN 2016'!$K$45:$Q$75,HLOOKUP($E86,'[1]NRCAN 2016'!$N$41:$Q$44,4,FALSE),FALSE),0)</f>
        <v>0.98232000589938395</v>
      </c>
    </row>
    <row r="87" spans="1:18" x14ac:dyDescent="0.25">
      <c r="A87" t="str">
        <f t="shared" si="2"/>
        <v>PUBBDGMUNOldAE______STDNGA</v>
      </c>
      <c r="B87" t="str">
        <f t="shared" si="3"/>
        <v>PUBBDGMUNOldAE</v>
      </c>
      <c r="C87" t="s">
        <v>1049</v>
      </c>
      <c r="D87" t="s">
        <v>7</v>
      </c>
      <c r="E87" t="s">
        <v>1051</v>
      </c>
      <c r="F87" t="s">
        <v>14</v>
      </c>
      <c r="G87" t="s">
        <v>19</v>
      </c>
      <c r="H87" t="s">
        <v>16</v>
      </c>
      <c r="I87" t="s">
        <v>16</v>
      </c>
      <c r="J87" t="s">
        <v>17</v>
      </c>
      <c r="K87" t="s">
        <v>20</v>
      </c>
      <c r="L87">
        <f>_xlfn.IFNA(VLOOKUP($G87&amp;$H87&amp;$I87&amp;$J87&amp;$K87,'[1]NRCAN 2016'!$K$45:$Q$75,HLOOKUP($E87,'[1]NRCAN 2016'!$N$41:$Q$44,4,FALSE),FALSE),0)</f>
        <v>1.7679994100616128E-2</v>
      </c>
      <c r="M87">
        <f>_xlfn.IFNA(VLOOKUP($G87&amp;$H87&amp;$I87&amp;$J87&amp;$K87,'[1]NRCAN 2016'!$K$45:$Q$75,HLOOKUP($E87,'[1]NRCAN 2016'!$N$41:$Q$44,4,FALSE),FALSE),0)</f>
        <v>1.7679994100616128E-2</v>
      </c>
      <c r="N87">
        <f>_xlfn.IFNA(VLOOKUP($G87&amp;$H87&amp;$I87&amp;$J87&amp;$K87,'[1]NRCAN 2016'!$K$45:$Q$75,HLOOKUP($E87,'[1]NRCAN 2016'!$N$41:$Q$44,4,FALSE),FALSE),0)</f>
        <v>1.7679994100616128E-2</v>
      </c>
      <c r="O87">
        <f>_xlfn.IFNA(VLOOKUP($G87&amp;$H87&amp;$I87&amp;$J87&amp;$K87,'[1]NRCAN 2016'!$K$45:$Q$75,HLOOKUP($E87,'[1]NRCAN 2016'!$N$41:$Q$44,4,FALSE),FALSE),0)</f>
        <v>1.7679994100616128E-2</v>
      </c>
      <c r="P87">
        <f>_xlfn.IFNA(VLOOKUP($G87&amp;$H87&amp;$I87&amp;$J87&amp;$K87,'[1]NRCAN 2016'!$K$45:$Q$75,HLOOKUP($E87,'[1]NRCAN 2016'!$N$41:$Q$44,4,FALSE),FALSE),0)</f>
        <v>1.7679994100616128E-2</v>
      </c>
      <c r="Q87">
        <f>_xlfn.IFNA(VLOOKUP($G87&amp;$H87&amp;$I87&amp;$J87&amp;$K87,'[1]NRCAN 2016'!$K$45:$Q$75,HLOOKUP($E87,'[1]NRCAN 2016'!$N$41:$Q$44,4,FALSE),FALSE),0)</f>
        <v>1.7679994100616128E-2</v>
      </c>
      <c r="R87">
        <f>_xlfn.IFNA(VLOOKUP($G87&amp;$H87&amp;$I87&amp;$J87&amp;$K87,'[1]NRCAN 2016'!$K$45:$Q$75,HLOOKUP($E87,'[1]NRCAN 2016'!$N$41:$Q$44,4,FALSE),FALSE),0)</f>
        <v>1.7679994100616128E-2</v>
      </c>
    </row>
    <row r="88" spans="1:18" x14ac:dyDescent="0.25">
      <c r="A88" t="str">
        <f t="shared" si="2"/>
        <v>PUBBDGMUNOldAE______STDPRO</v>
      </c>
      <c r="B88" t="str">
        <f t="shared" si="3"/>
        <v>PUBBDGMUNOldAE</v>
      </c>
      <c r="C88" t="s">
        <v>1049</v>
      </c>
      <c r="D88" t="s">
        <v>7</v>
      </c>
      <c r="E88" t="s">
        <v>1051</v>
      </c>
      <c r="F88" t="s">
        <v>14</v>
      </c>
      <c r="G88" t="s">
        <v>19</v>
      </c>
      <c r="H88" t="s">
        <v>16</v>
      </c>
      <c r="I88" t="s">
        <v>16</v>
      </c>
      <c r="J88" t="s">
        <v>17</v>
      </c>
      <c r="K88" t="s">
        <v>21</v>
      </c>
      <c r="L88">
        <f>_xlfn.IFNA(VLOOKUP($G88&amp;$H88&amp;$I88&amp;$J88&amp;$K88,'[1]NRCAN 2016'!$K$45:$Q$75,HLOOKUP($E88,'[1]NRCAN 2016'!$N$41:$Q$44,4,FALSE),FALSE),0)</f>
        <v>0</v>
      </c>
      <c r="M88">
        <f>_xlfn.IFNA(VLOOKUP($G88&amp;$H88&amp;$I88&amp;$J88&amp;$K88,'[1]NRCAN 2016'!$K$45:$Q$75,HLOOKUP($E88,'[1]NRCAN 2016'!$N$41:$Q$44,4,FALSE),FALSE),0)</f>
        <v>0</v>
      </c>
      <c r="N88">
        <f>_xlfn.IFNA(VLOOKUP($G88&amp;$H88&amp;$I88&amp;$J88&amp;$K88,'[1]NRCAN 2016'!$K$45:$Q$75,HLOOKUP($E88,'[1]NRCAN 2016'!$N$41:$Q$44,4,FALSE),FALSE),0)</f>
        <v>0</v>
      </c>
      <c r="O88">
        <f>_xlfn.IFNA(VLOOKUP($G88&amp;$H88&amp;$I88&amp;$J88&amp;$K88,'[1]NRCAN 2016'!$K$45:$Q$75,HLOOKUP($E88,'[1]NRCAN 2016'!$N$41:$Q$44,4,FALSE),FALSE),0)</f>
        <v>0</v>
      </c>
      <c r="P88">
        <f>_xlfn.IFNA(VLOOKUP($G88&amp;$H88&amp;$I88&amp;$J88&amp;$K88,'[1]NRCAN 2016'!$K$45:$Q$75,HLOOKUP($E88,'[1]NRCAN 2016'!$N$41:$Q$44,4,FALSE),FALSE),0)</f>
        <v>0</v>
      </c>
      <c r="Q88">
        <f>_xlfn.IFNA(VLOOKUP($G88&amp;$H88&amp;$I88&amp;$J88&amp;$K88,'[1]NRCAN 2016'!$K$45:$Q$75,HLOOKUP($E88,'[1]NRCAN 2016'!$N$41:$Q$44,4,FALSE),FALSE),0)</f>
        <v>0</v>
      </c>
      <c r="R88">
        <f>_xlfn.IFNA(VLOOKUP($G88&amp;$H88&amp;$I88&amp;$J88&amp;$K88,'[1]NRCAN 2016'!$K$45:$Q$75,HLOOKUP($E88,'[1]NRCAN 2016'!$N$41:$Q$44,4,FALSE),FALSE),0)</f>
        <v>0</v>
      </c>
    </row>
    <row r="89" spans="1:18" x14ac:dyDescent="0.25">
      <c r="A89" t="str">
        <f t="shared" si="2"/>
        <v>PUBBDGMUNOldAM______STDELC</v>
      </c>
      <c r="B89" t="str">
        <f t="shared" si="3"/>
        <v>PUBBDGMUNOldAM</v>
      </c>
      <c r="C89" t="s">
        <v>1049</v>
      </c>
      <c r="D89" t="s">
        <v>7</v>
      </c>
      <c r="E89" t="s">
        <v>1051</v>
      </c>
      <c r="F89" t="s">
        <v>14</v>
      </c>
      <c r="G89" t="s">
        <v>15</v>
      </c>
      <c r="H89" t="s">
        <v>16</v>
      </c>
      <c r="I89" t="s">
        <v>16</v>
      </c>
      <c r="J89" t="s">
        <v>17</v>
      </c>
      <c r="K89" t="s">
        <v>18</v>
      </c>
      <c r="L89">
        <f>_xlfn.IFNA(VLOOKUP($G89&amp;$H89&amp;$I89&amp;$J89&amp;$K89,'[1]NRCAN 2016'!$K$45:$Q$75,HLOOKUP($E89,'[1]NRCAN 2016'!$N$41:$Q$44,4,FALSE),FALSE),0)</f>
        <v>1</v>
      </c>
      <c r="M89">
        <f>_xlfn.IFNA(VLOOKUP($G89&amp;$H89&amp;$I89&amp;$J89&amp;$K89,'[1]NRCAN 2016'!$K$45:$Q$75,HLOOKUP($E89,'[1]NRCAN 2016'!$N$41:$Q$44,4,FALSE),FALSE),0)</f>
        <v>1</v>
      </c>
      <c r="N89">
        <f>_xlfn.IFNA(VLOOKUP($G89&amp;$H89&amp;$I89&amp;$J89&amp;$K89,'[1]NRCAN 2016'!$K$45:$Q$75,HLOOKUP($E89,'[1]NRCAN 2016'!$N$41:$Q$44,4,FALSE),FALSE),0)</f>
        <v>1</v>
      </c>
      <c r="O89">
        <f>_xlfn.IFNA(VLOOKUP($G89&amp;$H89&amp;$I89&amp;$J89&amp;$K89,'[1]NRCAN 2016'!$K$45:$Q$75,HLOOKUP($E89,'[1]NRCAN 2016'!$N$41:$Q$44,4,FALSE),FALSE),0)</f>
        <v>1</v>
      </c>
      <c r="P89">
        <f>_xlfn.IFNA(VLOOKUP($G89&amp;$H89&amp;$I89&amp;$J89&amp;$K89,'[1]NRCAN 2016'!$K$45:$Q$75,HLOOKUP($E89,'[1]NRCAN 2016'!$N$41:$Q$44,4,FALSE),FALSE),0)</f>
        <v>1</v>
      </c>
      <c r="Q89">
        <f>_xlfn.IFNA(VLOOKUP($G89&amp;$H89&amp;$I89&amp;$J89&amp;$K89,'[1]NRCAN 2016'!$K$45:$Q$75,HLOOKUP($E89,'[1]NRCAN 2016'!$N$41:$Q$44,4,FALSE),FALSE),0)</f>
        <v>1</v>
      </c>
      <c r="R89">
        <f>_xlfn.IFNA(VLOOKUP($G89&amp;$H89&amp;$I89&amp;$J89&amp;$K89,'[1]NRCAN 2016'!$K$45:$Q$75,HLOOKUP($E89,'[1]NRCAN 2016'!$N$41:$Q$44,4,FALSE),FALSE),0)</f>
        <v>1</v>
      </c>
    </row>
    <row r="90" spans="1:18" x14ac:dyDescent="0.25">
      <c r="A90" t="str">
        <f t="shared" si="2"/>
        <v>PUBBDGMUNOldLIFLC___STDELC</v>
      </c>
      <c r="B90" t="str">
        <f t="shared" si="3"/>
        <v>PUBBDGMUNOldLI</v>
      </c>
      <c r="C90" t="s">
        <v>1049</v>
      </c>
      <c r="D90" t="s">
        <v>7</v>
      </c>
      <c r="E90" t="s">
        <v>1051</v>
      </c>
      <c r="F90" t="s">
        <v>14</v>
      </c>
      <c r="G90" t="s">
        <v>22</v>
      </c>
      <c r="H90" t="s">
        <v>23</v>
      </c>
      <c r="I90" t="s">
        <v>16</v>
      </c>
      <c r="J90" t="s">
        <v>17</v>
      </c>
      <c r="K90" t="s">
        <v>18</v>
      </c>
      <c r="L90">
        <f>_xlfn.IFNA(VLOOKUP($G90&amp;$H90&amp;$I90&amp;$J90&amp;$K90,'[1]NRCAN 2016'!$K$45:$Q$75,HLOOKUP($E90,'[1]NRCAN 2016'!$N$41:$Q$44,4,FALSE),FALSE),0)</f>
        <v>5.7404593478355748E-2</v>
      </c>
      <c r="M90">
        <f>_xlfn.IFNA(VLOOKUP($G90&amp;$H90&amp;$I90&amp;$J90&amp;$K90,'[1]NRCAN 2016'!$K$45:$Q$75,HLOOKUP($E90,'[1]NRCAN 2016'!$N$41:$Q$44,4,FALSE),FALSE),0)</f>
        <v>5.7404593478355748E-2</v>
      </c>
      <c r="N90">
        <f>_xlfn.IFNA(VLOOKUP($G90&amp;$H90&amp;$I90&amp;$J90&amp;$K90,'[1]NRCAN 2016'!$K$45:$Q$75,HLOOKUP($E90,'[1]NRCAN 2016'!$N$41:$Q$44,4,FALSE),FALSE),0)</f>
        <v>5.7404593478355748E-2</v>
      </c>
      <c r="O90">
        <f>_xlfn.IFNA(VLOOKUP($G90&amp;$H90&amp;$I90&amp;$J90&amp;$K90,'[1]NRCAN 2016'!$K$45:$Q$75,HLOOKUP($E90,'[1]NRCAN 2016'!$N$41:$Q$44,4,FALSE),FALSE),0)</f>
        <v>5.7404593478355748E-2</v>
      </c>
      <c r="P90">
        <f>_xlfn.IFNA(VLOOKUP($G90&amp;$H90&amp;$I90&amp;$J90&amp;$K90,'[1]NRCAN 2016'!$K$45:$Q$75,HLOOKUP($E90,'[1]NRCAN 2016'!$N$41:$Q$44,4,FALSE),FALSE),0)</f>
        <v>5.7404593478355748E-2</v>
      </c>
      <c r="Q90">
        <f>_xlfn.IFNA(VLOOKUP($G90&amp;$H90&amp;$I90&amp;$J90&amp;$K90,'[1]NRCAN 2016'!$K$45:$Q$75,HLOOKUP($E90,'[1]NRCAN 2016'!$N$41:$Q$44,4,FALSE),FALSE),0)</f>
        <v>5.7404593478355748E-2</v>
      </c>
      <c r="R90">
        <f>_xlfn.IFNA(VLOOKUP($G90&amp;$H90&amp;$I90&amp;$J90&amp;$K90,'[1]NRCAN 2016'!$K$45:$Q$75,HLOOKUP($E90,'[1]NRCAN 2016'!$N$41:$Q$44,4,FALSE),FALSE),0)</f>
        <v>5.7404593478355748E-2</v>
      </c>
    </row>
    <row r="91" spans="1:18" x14ac:dyDescent="0.25">
      <c r="A91" t="str">
        <f t="shared" si="2"/>
        <v>PUBBDGMUNOldLIFLU___STDELC</v>
      </c>
      <c r="B91" t="str">
        <f t="shared" si="3"/>
        <v>PUBBDGMUNOldLI</v>
      </c>
      <c r="C91" t="s">
        <v>1049</v>
      </c>
      <c r="D91" t="s">
        <v>7</v>
      </c>
      <c r="E91" t="s">
        <v>1051</v>
      </c>
      <c r="F91" t="s">
        <v>14</v>
      </c>
      <c r="G91" t="s">
        <v>22</v>
      </c>
      <c r="H91" t="s">
        <v>24</v>
      </c>
      <c r="I91" t="s">
        <v>16</v>
      </c>
      <c r="J91" t="s">
        <v>17</v>
      </c>
      <c r="K91" t="s">
        <v>18</v>
      </c>
      <c r="L91">
        <f>_xlfn.IFNA(VLOOKUP($G91&amp;$H91&amp;$I91&amp;$J91&amp;$K91,'[1]NRCAN 2016'!$K$45:$Q$75,HLOOKUP($E91,'[1]NRCAN 2016'!$N$41:$Q$44,4,FALSE),FALSE),0)</f>
        <v>0.41991168524080263</v>
      </c>
      <c r="M91">
        <f>_xlfn.IFNA(VLOOKUP($G91&amp;$H91&amp;$I91&amp;$J91&amp;$K91,'[1]NRCAN 2016'!$K$45:$Q$75,HLOOKUP($E91,'[1]NRCAN 2016'!$N$41:$Q$44,4,FALSE),FALSE),0)</f>
        <v>0.41991168524080263</v>
      </c>
      <c r="N91">
        <f>_xlfn.IFNA(VLOOKUP($G91&amp;$H91&amp;$I91&amp;$J91&amp;$K91,'[1]NRCAN 2016'!$K$45:$Q$75,HLOOKUP($E91,'[1]NRCAN 2016'!$N$41:$Q$44,4,FALSE),FALSE),0)</f>
        <v>0.41991168524080263</v>
      </c>
      <c r="O91">
        <f>_xlfn.IFNA(VLOOKUP($G91&amp;$H91&amp;$I91&amp;$J91&amp;$K91,'[1]NRCAN 2016'!$K$45:$Q$75,HLOOKUP($E91,'[1]NRCAN 2016'!$N$41:$Q$44,4,FALSE),FALSE),0)</f>
        <v>0.41991168524080263</v>
      </c>
      <c r="P91">
        <f>_xlfn.IFNA(VLOOKUP($G91&amp;$H91&amp;$I91&amp;$J91&amp;$K91,'[1]NRCAN 2016'!$K$45:$Q$75,HLOOKUP($E91,'[1]NRCAN 2016'!$N$41:$Q$44,4,FALSE),FALSE),0)</f>
        <v>0.41991168524080263</v>
      </c>
      <c r="Q91">
        <f>_xlfn.IFNA(VLOOKUP($G91&amp;$H91&amp;$I91&amp;$J91&amp;$K91,'[1]NRCAN 2016'!$K$45:$Q$75,HLOOKUP($E91,'[1]NRCAN 2016'!$N$41:$Q$44,4,FALSE),FALSE),0)</f>
        <v>0.41991168524080263</v>
      </c>
      <c r="R91">
        <f>_xlfn.IFNA(VLOOKUP($G91&amp;$H91&amp;$I91&amp;$J91&amp;$K91,'[1]NRCAN 2016'!$K$45:$Q$75,HLOOKUP($E91,'[1]NRCAN 2016'!$N$41:$Q$44,4,FALSE),FALSE),0)</f>
        <v>0.41991168524080263</v>
      </c>
    </row>
    <row r="92" spans="1:18" x14ac:dyDescent="0.25">
      <c r="A92" t="str">
        <f t="shared" si="2"/>
        <v>PUBBDGMUNOldLIHAL___STDELC</v>
      </c>
      <c r="B92" t="str">
        <f t="shared" si="3"/>
        <v>PUBBDGMUNOldLI</v>
      </c>
      <c r="C92" t="s">
        <v>1049</v>
      </c>
      <c r="D92" t="s">
        <v>7</v>
      </c>
      <c r="E92" t="s">
        <v>1051</v>
      </c>
      <c r="F92" t="s">
        <v>14</v>
      </c>
      <c r="G92" t="s">
        <v>22</v>
      </c>
      <c r="H92" t="s">
        <v>25</v>
      </c>
      <c r="I92" t="s">
        <v>16</v>
      </c>
      <c r="J92" t="s">
        <v>17</v>
      </c>
      <c r="K92" t="s">
        <v>18</v>
      </c>
      <c r="L92">
        <f>_xlfn.IFNA(VLOOKUP($G92&amp;$H92&amp;$I92&amp;$J92&amp;$K92,'[1]NRCAN 2016'!$K$45:$Q$75,HLOOKUP($E92,'[1]NRCAN 2016'!$N$41:$Q$44,4,FALSE),FALSE),0)</f>
        <v>0.12322408382364025</v>
      </c>
      <c r="M92">
        <f>_xlfn.IFNA(VLOOKUP($G92&amp;$H92&amp;$I92&amp;$J92&amp;$K92,'[1]NRCAN 2016'!$K$45:$Q$75,HLOOKUP($E92,'[1]NRCAN 2016'!$N$41:$Q$44,4,FALSE),FALSE),0)</f>
        <v>0.12322408382364025</v>
      </c>
      <c r="N92">
        <f>_xlfn.IFNA(VLOOKUP($G92&amp;$H92&amp;$I92&amp;$J92&amp;$K92,'[1]NRCAN 2016'!$K$45:$Q$75,HLOOKUP($E92,'[1]NRCAN 2016'!$N$41:$Q$44,4,FALSE),FALSE),0)</f>
        <v>0.12322408382364025</v>
      </c>
      <c r="O92">
        <f>_xlfn.IFNA(VLOOKUP($G92&amp;$H92&amp;$I92&amp;$J92&amp;$K92,'[1]NRCAN 2016'!$K$45:$Q$75,HLOOKUP($E92,'[1]NRCAN 2016'!$N$41:$Q$44,4,FALSE),FALSE),0)</f>
        <v>0.12322408382364025</v>
      </c>
      <c r="P92">
        <f>_xlfn.IFNA(VLOOKUP($G92&amp;$H92&amp;$I92&amp;$J92&amp;$K92,'[1]NRCAN 2016'!$K$45:$Q$75,HLOOKUP($E92,'[1]NRCAN 2016'!$N$41:$Q$44,4,FALSE),FALSE),0)</f>
        <v>0.12322408382364025</v>
      </c>
      <c r="Q92">
        <f>_xlfn.IFNA(VLOOKUP($G92&amp;$H92&amp;$I92&amp;$J92&amp;$K92,'[1]NRCAN 2016'!$K$45:$Q$75,HLOOKUP($E92,'[1]NRCAN 2016'!$N$41:$Q$44,4,FALSE),FALSE),0)</f>
        <v>0.12322408382364025</v>
      </c>
      <c r="R92">
        <f>_xlfn.IFNA(VLOOKUP($G92&amp;$H92&amp;$I92&amp;$J92&amp;$K92,'[1]NRCAN 2016'!$K$45:$Q$75,HLOOKUP($E92,'[1]NRCAN 2016'!$N$41:$Q$44,4,FALSE),FALSE),0)</f>
        <v>0.12322408382364025</v>
      </c>
    </row>
    <row r="93" spans="1:18" x14ac:dyDescent="0.25">
      <c r="A93" t="str">
        <f t="shared" si="2"/>
        <v>PUBBDGMUNOldLIINC___STDELC</v>
      </c>
      <c r="B93" t="str">
        <f t="shared" si="3"/>
        <v>PUBBDGMUNOldLI</v>
      </c>
      <c r="C93" t="s">
        <v>1049</v>
      </c>
      <c r="D93" t="s">
        <v>7</v>
      </c>
      <c r="E93" t="s">
        <v>1051</v>
      </c>
      <c r="F93" t="s">
        <v>14</v>
      </c>
      <c r="G93" t="s">
        <v>22</v>
      </c>
      <c r="H93" t="s">
        <v>26</v>
      </c>
      <c r="I93" t="s">
        <v>16</v>
      </c>
      <c r="J93" t="s">
        <v>17</v>
      </c>
      <c r="K93" t="s">
        <v>18</v>
      </c>
      <c r="L93">
        <f>_xlfn.IFNA(VLOOKUP($G93&amp;$H93&amp;$I93&amp;$J93&amp;$K93,'[1]NRCAN 2016'!$K$45:$Q$75,HLOOKUP($E93,'[1]NRCAN 2016'!$N$41:$Q$44,4,FALSE),FALSE),0)</f>
        <v>0.39576993727509685</v>
      </c>
      <c r="M93">
        <f>_xlfn.IFNA(VLOOKUP($G93&amp;$H93&amp;$I93&amp;$J93&amp;$K93,'[1]NRCAN 2016'!$K$45:$Q$75,HLOOKUP($E93,'[1]NRCAN 2016'!$N$41:$Q$44,4,FALSE),FALSE),0)</f>
        <v>0.39576993727509685</v>
      </c>
      <c r="N93">
        <f>_xlfn.IFNA(VLOOKUP($G93&amp;$H93&amp;$I93&amp;$J93&amp;$K93,'[1]NRCAN 2016'!$K$45:$Q$75,HLOOKUP($E93,'[1]NRCAN 2016'!$N$41:$Q$44,4,FALSE),FALSE),0)</f>
        <v>0.39576993727509685</v>
      </c>
      <c r="O93">
        <f>_xlfn.IFNA(VLOOKUP($G93&amp;$H93&amp;$I93&amp;$J93&amp;$K93,'[1]NRCAN 2016'!$K$45:$Q$75,HLOOKUP($E93,'[1]NRCAN 2016'!$N$41:$Q$44,4,FALSE),FALSE),0)</f>
        <v>0.39576993727509685</v>
      </c>
      <c r="P93">
        <f>_xlfn.IFNA(VLOOKUP($G93&amp;$H93&amp;$I93&amp;$J93&amp;$K93,'[1]NRCAN 2016'!$K$45:$Q$75,HLOOKUP($E93,'[1]NRCAN 2016'!$N$41:$Q$44,4,FALSE),FALSE),0)</f>
        <v>0.39576993727509685</v>
      </c>
      <c r="Q93">
        <f>_xlfn.IFNA(VLOOKUP($G93&amp;$H93&amp;$I93&amp;$J93&amp;$K93,'[1]NRCAN 2016'!$K$45:$Q$75,HLOOKUP($E93,'[1]NRCAN 2016'!$N$41:$Q$44,4,FALSE),FALSE),0)</f>
        <v>0.39576993727509685</v>
      </c>
      <c r="R93">
        <f>_xlfn.IFNA(VLOOKUP($G93&amp;$H93&amp;$I93&amp;$J93&amp;$K93,'[1]NRCAN 2016'!$K$45:$Q$75,HLOOKUP($E93,'[1]NRCAN 2016'!$N$41:$Q$44,4,FALSE),FALSE),0)</f>
        <v>0.39576993727509685</v>
      </c>
    </row>
    <row r="94" spans="1:18" x14ac:dyDescent="0.25">
      <c r="A94" t="str">
        <f t="shared" si="2"/>
        <v>PUBBDGMUNOldLILED___STDELC</v>
      </c>
      <c r="B94" t="str">
        <f t="shared" si="3"/>
        <v>PUBBDGMUNOldLI</v>
      </c>
      <c r="C94" t="s">
        <v>1049</v>
      </c>
      <c r="D94" t="s">
        <v>7</v>
      </c>
      <c r="E94" t="s">
        <v>1051</v>
      </c>
      <c r="F94" t="s">
        <v>14</v>
      </c>
      <c r="G94" t="s">
        <v>22</v>
      </c>
      <c r="H94" t="s">
        <v>27</v>
      </c>
      <c r="I94" t="s">
        <v>16</v>
      </c>
      <c r="J94" t="s">
        <v>17</v>
      </c>
      <c r="K94" t="s">
        <v>18</v>
      </c>
      <c r="L94">
        <f>_xlfn.IFNA(VLOOKUP($G94&amp;$H94&amp;$I94&amp;$J94&amp;$K94,'[1]NRCAN 2016'!$K$45:$Q$75,HLOOKUP($E94,'[1]NRCAN 2016'!$N$41:$Q$44,4,FALSE),FALSE),0)</f>
        <v>1.8448500910522674E-3</v>
      </c>
      <c r="M94">
        <f>_xlfn.IFNA(VLOOKUP($G94&amp;$H94&amp;$I94&amp;$J94&amp;$K94,'[1]NRCAN 2016'!$K$45:$Q$75,HLOOKUP($E94,'[1]NRCAN 2016'!$N$41:$Q$44,4,FALSE),FALSE),0)</f>
        <v>1.8448500910522674E-3</v>
      </c>
      <c r="N94">
        <f>_xlfn.IFNA(VLOOKUP($G94&amp;$H94&amp;$I94&amp;$J94&amp;$K94,'[1]NRCAN 2016'!$K$45:$Q$75,HLOOKUP($E94,'[1]NRCAN 2016'!$N$41:$Q$44,4,FALSE),FALSE),0)</f>
        <v>1.8448500910522674E-3</v>
      </c>
      <c r="O94">
        <f>_xlfn.IFNA(VLOOKUP($G94&amp;$H94&amp;$I94&amp;$J94&amp;$K94,'[1]NRCAN 2016'!$K$45:$Q$75,HLOOKUP($E94,'[1]NRCAN 2016'!$N$41:$Q$44,4,FALSE),FALSE),0)</f>
        <v>1.8448500910522674E-3</v>
      </c>
      <c r="P94">
        <f>_xlfn.IFNA(VLOOKUP($G94&amp;$H94&amp;$I94&amp;$J94&amp;$K94,'[1]NRCAN 2016'!$K$45:$Q$75,HLOOKUP($E94,'[1]NRCAN 2016'!$N$41:$Q$44,4,FALSE),FALSE),0)</f>
        <v>1.8448500910522674E-3</v>
      </c>
      <c r="Q94">
        <f>_xlfn.IFNA(VLOOKUP($G94&amp;$H94&amp;$I94&amp;$J94&amp;$K94,'[1]NRCAN 2016'!$K$45:$Q$75,HLOOKUP($E94,'[1]NRCAN 2016'!$N$41:$Q$44,4,FALSE),FALSE),0)</f>
        <v>1.8448500910522674E-3</v>
      </c>
      <c r="R94">
        <f>_xlfn.IFNA(VLOOKUP($G94&amp;$H94&amp;$I94&amp;$J94&amp;$K94,'[1]NRCAN 2016'!$K$45:$Q$75,HLOOKUP($E94,'[1]NRCAN 2016'!$N$41:$Q$44,4,FALSE),FALSE),0)</f>
        <v>1.8448500910522674E-3</v>
      </c>
    </row>
    <row r="95" spans="1:18" x14ac:dyDescent="0.25">
      <c r="A95" t="str">
        <f t="shared" si="2"/>
        <v>PUBBDGMUNOldSC_________DCO</v>
      </c>
      <c r="B95" t="str">
        <f t="shared" si="3"/>
        <v>PUBBDGMUNOldSC</v>
      </c>
      <c r="C95" t="s">
        <v>1049</v>
      </c>
      <c r="D95" t="s">
        <v>7</v>
      </c>
      <c r="E95" t="s">
        <v>1051</v>
      </c>
      <c r="F95" t="s">
        <v>14</v>
      </c>
      <c r="G95" t="s">
        <v>28</v>
      </c>
      <c r="H95" t="s">
        <v>16</v>
      </c>
      <c r="I95" t="s">
        <v>16</v>
      </c>
      <c r="J95" t="s">
        <v>16</v>
      </c>
      <c r="K95" t="s">
        <v>29</v>
      </c>
      <c r="L95">
        <f>_xlfn.IFNA(VLOOKUP($G95&amp;$H95&amp;$I95&amp;$J95&amp;$K95,'[1]NRCAN 2016'!$K$45:$Q$75,HLOOKUP($E95,'[1]NRCAN 2016'!$N$41:$Q$44,4,FALSE),FALSE),0)</f>
        <v>3.6351011548199821E-2</v>
      </c>
      <c r="M95">
        <f>_xlfn.IFNA(VLOOKUP($G95&amp;$H95&amp;$I95&amp;$J95&amp;$K95,'[1]NRCAN 2016'!$K$45:$Q$75,HLOOKUP($E95,'[1]NRCAN 2016'!$N$41:$Q$44,4,FALSE),FALSE),0)</f>
        <v>3.6351011548199821E-2</v>
      </c>
      <c r="N95">
        <f>_xlfn.IFNA(VLOOKUP($G95&amp;$H95&amp;$I95&amp;$J95&amp;$K95,'[1]NRCAN 2016'!$K$45:$Q$75,HLOOKUP($E95,'[1]NRCAN 2016'!$N$41:$Q$44,4,FALSE),FALSE),0)</f>
        <v>3.6351011548199821E-2</v>
      </c>
      <c r="O95">
        <f>_xlfn.IFNA(VLOOKUP($G95&amp;$H95&amp;$I95&amp;$J95&amp;$K95,'[1]NRCAN 2016'!$K$45:$Q$75,HLOOKUP($E95,'[1]NRCAN 2016'!$N$41:$Q$44,4,FALSE),FALSE),0)</f>
        <v>3.6351011548199821E-2</v>
      </c>
      <c r="P95">
        <f>_xlfn.IFNA(VLOOKUP($G95&amp;$H95&amp;$I95&amp;$J95&amp;$K95,'[1]NRCAN 2016'!$K$45:$Q$75,HLOOKUP($E95,'[1]NRCAN 2016'!$N$41:$Q$44,4,FALSE),FALSE),0)</f>
        <v>3.6351011548199821E-2</v>
      </c>
      <c r="Q95">
        <f>_xlfn.IFNA(VLOOKUP($G95&amp;$H95&amp;$I95&amp;$J95&amp;$K95,'[1]NRCAN 2016'!$K$45:$Q$75,HLOOKUP($E95,'[1]NRCAN 2016'!$N$41:$Q$44,4,FALSE),FALSE),0)</f>
        <v>3.6351011548199821E-2</v>
      </c>
      <c r="R95">
        <f>_xlfn.IFNA(VLOOKUP($G95&amp;$H95&amp;$I95&amp;$J95&amp;$K95,'[1]NRCAN 2016'!$K$45:$Q$75,HLOOKUP($E95,'[1]NRCAN 2016'!$N$41:$Q$44,4,FALSE),FALSE),0)</f>
        <v>3.6351011548199821E-2</v>
      </c>
    </row>
    <row r="96" spans="1:18" x14ac:dyDescent="0.25">
      <c r="A96" t="str">
        <f t="shared" si="2"/>
        <v>PUBBDGMUNOldSC______STDELC</v>
      </c>
      <c r="B96" t="str">
        <f t="shared" si="3"/>
        <v>PUBBDGMUNOldSC</v>
      </c>
      <c r="C96" t="s">
        <v>1049</v>
      </c>
      <c r="D96" t="s">
        <v>7</v>
      </c>
      <c r="E96" t="s">
        <v>1051</v>
      </c>
      <c r="F96" t="s">
        <v>14</v>
      </c>
      <c r="G96" t="s">
        <v>28</v>
      </c>
      <c r="H96" t="s">
        <v>16</v>
      </c>
      <c r="I96" t="s">
        <v>16</v>
      </c>
      <c r="J96" t="s">
        <v>17</v>
      </c>
      <c r="K96" t="s">
        <v>18</v>
      </c>
      <c r="L96">
        <f>_xlfn.IFNA(VLOOKUP($G96&amp;$H96&amp;$I96&amp;$J96&amp;$K96,'[1]NRCAN 2016'!$K$45:$Q$75,HLOOKUP($E96,'[1]NRCAN 2016'!$N$41:$Q$44,4,FALSE),FALSE),0)</f>
        <v>0.90544360623401721</v>
      </c>
      <c r="M96">
        <f>_xlfn.IFNA(VLOOKUP($G96&amp;$H96&amp;$I96&amp;$J96&amp;$K96,'[1]NRCAN 2016'!$K$45:$Q$75,HLOOKUP($E96,'[1]NRCAN 2016'!$N$41:$Q$44,4,FALSE),FALSE),0)</f>
        <v>0.90544360623401721</v>
      </c>
      <c r="N96">
        <f>_xlfn.IFNA(VLOOKUP($G96&amp;$H96&amp;$I96&amp;$J96&amp;$K96,'[1]NRCAN 2016'!$K$45:$Q$75,HLOOKUP($E96,'[1]NRCAN 2016'!$N$41:$Q$44,4,FALSE),FALSE),0)</f>
        <v>0.90544360623401721</v>
      </c>
      <c r="O96">
        <f>_xlfn.IFNA(VLOOKUP($G96&amp;$H96&amp;$I96&amp;$J96&amp;$K96,'[1]NRCAN 2016'!$K$45:$Q$75,HLOOKUP($E96,'[1]NRCAN 2016'!$N$41:$Q$44,4,FALSE),FALSE),0)</f>
        <v>0.90544360623401721</v>
      </c>
      <c r="P96">
        <f>_xlfn.IFNA(VLOOKUP($G96&amp;$H96&amp;$I96&amp;$J96&amp;$K96,'[1]NRCAN 2016'!$K$45:$Q$75,HLOOKUP($E96,'[1]NRCAN 2016'!$N$41:$Q$44,4,FALSE),FALSE),0)</f>
        <v>0.90544360623401721</v>
      </c>
      <c r="Q96">
        <f>_xlfn.IFNA(VLOOKUP($G96&amp;$H96&amp;$I96&amp;$J96&amp;$K96,'[1]NRCAN 2016'!$K$45:$Q$75,HLOOKUP($E96,'[1]NRCAN 2016'!$N$41:$Q$44,4,FALSE),FALSE),0)</f>
        <v>0.90544360623401721</v>
      </c>
      <c r="R96">
        <f>_xlfn.IFNA(VLOOKUP($G96&amp;$H96&amp;$I96&amp;$J96&amp;$K96,'[1]NRCAN 2016'!$K$45:$Q$75,HLOOKUP($E96,'[1]NRCAN 2016'!$N$41:$Q$44,4,FALSE),FALSE),0)</f>
        <v>0.90544360623401721</v>
      </c>
    </row>
    <row r="97" spans="1:18" x14ac:dyDescent="0.25">
      <c r="A97" t="str">
        <f t="shared" si="2"/>
        <v>PUBBDGMUNOldSC______STDNGA</v>
      </c>
      <c r="B97" t="str">
        <f t="shared" si="3"/>
        <v>PUBBDGMUNOldSC</v>
      </c>
      <c r="C97" t="s">
        <v>1049</v>
      </c>
      <c r="D97" t="s">
        <v>7</v>
      </c>
      <c r="E97" t="s">
        <v>1051</v>
      </c>
      <c r="F97" t="s">
        <v>14</v>
      </c>
      <c r="G97" t="s">
        <v>28</v>
      </c>
      <c r="H97" t="s">
        <v>16</v>
      </c>
      <c r="I97" t="s">
        <v>16</v>
      </c>
      <c r="J97" t="s">
        <v>17</v>
      </c>
      <c r="K97" t="s">
        <v>20</v>
      </c>
      <c r="L97">
        <f>_xlfn.IFNA(VLOOKUP($G97&amp;$H97&amp;$I97&amp;$J97&amp;$K97,'[1]NRCAN 2016'!$K$45:$Q$75,HLOOKUP($E97,'[1]NRCAN 2016'!$N$41:$Q$44,4,FALSE),FALSE),0)</f>
        <v>5.8205382217783076E-2</v>
      </c>
      <c r="M97">
        <f>_xlfn.IFNA(VLOOKUP($G97&amp;$H97&amp;$I97&amp;$J97&amp;$K97,'[1]NRCAN 2016'!$K$45:$Q$75,HLOOKUP($E97,'[1]NRCAN 2016'!$N$41:$Q$44,4,FALSE),FALSE),0)</f>
        <v>5.8205382217783076E-2</v>
      </c>
      <c r="N97">
        <f>_xlfn.IFNA(VLOOKUP($G97&amp;$H97&amp;$I97&amp;$J97&amp;$K97,'[1]NRCAN 2016'!$K$45:$Q$75,HLOOKUP($E97,'[1]NRCAN 2016'!$N$41:$Q$44,4,FALSE),FALSE),0)</f>
        <v>5.8205382217783076E-2</v>
      </c>
      <c r="O97">
        <f>_xlfn.IFNA(VLOOKUP($G97&amp;$H97&amp;$I97&amp;$J97&amp;$K97,'[1]NRCAN 2016'!$K$45:$Q$75,HLOOKUP($E97,'[1]NRCAN 2016'!$N$41:$Q$44,4,FALSE),FALSE),0)</f>
        <v>5.8205382217783076E-2</v>
      </c>
      <c r="P97">
        <f>_xlfn.IFNA(VLOOKUP($G97&amp;$H97&amp;$I97&amp;$J97&amp;$K97,'[1]NRCAN 2016'!$K$45:$Q$75,HLOOKUP($E97,'[1]NRCAN 2016'!$N$41:$Q$44,4,FALSE),FALSE),0)</f>
        <v>5.8205382217783076E-2</v>
      </c>
      <c r="Q97">
        <f>_xlfn.IFNA(VLOOKUP($G97&amp;$H97&amp;$I97&amp;$J97&amp;$K97,'[1]NRCAN 2016'!$K$45:$Q$75,HLOOKUP($E97,'[1]NRCAN 2016'!$N$41:$Q$44,4,FALSE),FALSE),0)</f>
        <v>5.8205382217783076E-2</v>
      </c>
      <c r="R97">
        <f>_xlfn.IFNA(VLOOKUP($G97&amp;$H97&amp;$I97&amp;$J97&amp;$K97,'[1]NRCAN 2016'!$K$45:$Q$75,HLOOKUP($E97,'[1]NRCAN 2016'!$N$41:$Q$44,4,FALSE),FALSE),0)</f>
        <v>5.8205382217783076E-2</v>
      </c>
    </row>
    <row r="98" spans="1:18" x14ac:dyDescent="0.25">
      <c r="A98" t="str">
        <f t="shared" si="2"/>
        <v>PUBBDGMUNOldSH_________DHE</v>
      </c>
      <c r="B98" t="str">
        <f t="shared" si="3"/>
        <v>PUBBDGMUNOldSH</v>
      </c>
      <c r="C98" t="s">
        <v>1049</v>
      </c>
      <c r="D98" t="s">
        <v>7</v>
      </c>
      <c r="E98" t="s">
        <v>1051</v>
      </c>
      <c r="F98" t="s">
        <v>14</v>
      </c>
      <c r="G98" t="s">
        <v>30</v>
      </c>
      <c r="H98" t="s">
        <v>16</v>
      </c>
      <c r="I98" t="s">
        <v>16</v>
      </c>
      <c r="J98" t="s">
        <v>16</v>
      </c>
      <c r="K98" t="s">
        <v>40</v>
      </c>
      <c r="L98">
        <f>_xlfn.IFNA(VLOOKUP($G98&amp;$H98&amp;$I98&amp;$J98&amp;$K98,'[1]NRCAN 2016'!$K$45:$Q$75,HLOOKUP($E98,'[1]NRCAN 2016'!$N$41:$Q$44,4,FALSE),FALSE),0)</f>
        <v>4.7376093294460631E-2</v>
      </c>
      <c r="M98">
        <f>_xlfn.IFNA(VLOOKUP($G98&amp;$H98&amp;$I98&amp;$J98&amp;$K98,'[1]NRCAN 2016'!$K$45:$Q$75,HLOOKUP($E98,'[1]NRCAN 2016'!$N$41:$Q$44,4,FALSE),FALSE),0)</f>
        <v>4.7376093294460631E-2</v>
      </c>
      <c r="N98">
        <f>_xlfn.IFNA(VLOOKUP($G98&amp;$H98&amp;$I98&amp;$J98&amp;$K98,'[1]NRCAN 2016'!$K$45:$Q$75,HLOOKUP($E98,'[1]NRCAN 2016'!$N$41:$Q$44,4,FALSE),FALSE),0)</f>
        <v>4.7376093294460631E-2</v>
      </c>
      <c r="O98">
        <f>_xlfn.IFNA(VLOOKUP($G98&amp;$H98&amp;$I98&amp;$J98&amp;$K98,'[1]NRCAN 2016'!$K$45:$Q$75,HLOOKUP($E98,'[1]NRCAN 2016'!$N$41:$Q$44,4,FALSE),FALSE),0)</f>
        <v>4.7376093294460631E-2</v>
      </c>
      <c r="P98">
        <f>_xlfn.IFNA(VLOOKUP($G98&amp;$H98&amp;$I98&amp;$J98&amp;$K98,'[1]NRCAN 2016'!$K$45:$Q$75,HLOOKUP($E98,'[1]NRCAN 2016'!$N$41:$Q$44,4,FALSE),FALSE),0)</f>
        <v>4.7376093294460631E-2</v>
      </c>
      <c r="Q98">
        <f>_xlfn.IFNA(VLOOKUP($G98&amp;$H98&amp;$I98&amp;$J98&amp;$K98,'[1]NRCAN 2016'!$K$45:$Q$75,HLOOKUP($E98,'[1]NRCAN 2016'!$N$41:$Q$44,4,FALSE),FALSE),0)</f>
        <v>4.7376093294460631E-2</v>
      </c>
      <c r="R98">
        <f>_xlfn.IFNA(VLOOKUP($G98&amp;$H98&amp;$I98&amp;$J98&amp;$K98,'[1]NRCAN 2016'!$K$45:$Q$75,HLOOKUP($E98,'[1]NRCAN 2016'!$N$41:$Q$44,4,FALSE),FALSE),0)</f>
        <v>4.7376093294460631E-2</v>
      </c>
    </row>
    <row r="99" spans="1:18" x14ac:dyDescent="0.25">
      <c r="A99" t="str">
        <f t="shared" si="2"/>
        <v>PUBBDGMUNOldSHFUR___HIGNGA</v>
      </c>
      <c r="B99" t="str">
        <f t="shared" si="3"/>
        <v>PUBBDGMUNOldSH</v>
      </c>
      <c r="C99" t="s">
        <v>1049</v>
      </c>
      <c r="D99" t="s">
        <v>7</v>
      </c>
      <c r="E99" t="s">
        <v>1051</v>
      </c>
      <c r="F99" t="s">
        <v>14</v>
      </c>
      <c r="G99" t="s">
        <v>30</v>
      </c>
      <c r="H99" t="s">
        <v>31</v>
      </c>
      <c r="I99" t="s">
        <v>16</v>
      </c>
      <c r="J99" t="s">
        <v>37</v>
      </c>
      <c r="K99" t="s">
        <v>20</v>
      </c>
      <c r="L99">
        <f>_xlfn.IFNA(VLOOKUP($G99&amp;$H99&amp;$I99&amp;$J99&amp;$K99,'[1]NRCAN 2016'!$K$45:$Q$75,HLOOKUP($E99,'[1]NRCAN 2016'!$N$41:$Q$44,4,FALSE),FALSE),0)</f>
        <v>0</v>
      </c>
      <c r="M99">
        <f>_xlfn.IFNA(VLOOKUP($G99&amp;$H99&amp;$I99&amp;$J99&amp;$K99,'[1]NRCAN 2016'!$K$45:$Q$75,HLOOKUP($E99,'[1]NRCAN 2016'!$N$41:$Q$44,4,FALSE),FALSE),0)</f>
        <v>0</v>
      </c>
      <c r="N99">
        <f>_xlfn.IFNA(VLOOKUP($G99&amp;$H99&amp;$I99&amp;$J99&amp;$K99,'[1]NRCAN 2016'!$K$45:$Q$75,HLOOKUP($E99,'[1]NRCAN 2016'!$N$41:$Q$44,4,FALSE),FALSE),0)</f>
        <v>0</v>
      </c>
      <c r="O99">
        <f>_xlfn.IFNA(VLOOKUP($G99&amp;$H99&amp;$I99&amp;$J99&amp;$K99,'[1]NRCAN 2016'!$K$45:$Q$75,HLOOKUP($E99,'[1]NRCAN 2016'!$N$41:$Q$44,4,FALSE),FALSE),0)</f>
        <v>0</v>
      </c>
      <c r="P99">
        <f>_xlfn.IFNA(VLOOKUP($G99&amp;$H99&amp;$I99&amp;$J99&amp;$K99,'[1]NRCAN 2016'!$K$45:$Q$75,HLOOKUP($E99,'[1]NRCAN 2016'!$N$41:$Q$44,4,FALSE),FALSE),0)</f>
        <v>0</v>
      </c>
      <c r="Q99">
        <f>_xlfn.IFNA(VLOOKUP($G99&amp;$H99&amp;$I99&amp;$J99&amp;$K99,'[1]NRCAN 2016'!$K$45:$Q$75,HLOOKUP($E99,'[1]NRCAN 2016'!$N$41:$Q$44,4,FALSE),FALSE),0)</f>
        <v>0</v>
      </c>
      <c r="R99">
        <f>_xlfn.IFNA(VLOOKUP($G99&amp;$H99&amp;$I99&amp;$J99&amp;$K99,'[1]NRCAN 2016'!$K$45:$Q$75,HLOOKUP($E99,'[1]NRCAN 2016'!$N$41:$Q$44,4,FALSE),FALSE),0)</f>
        <v>0</v>
      </c>
    </row>
    <row r="100" spans="1:18" x14ac:dyDescent="0.25">
      <c r="A100" t="str">
        <f t="shared" si="2"/>
        <v>PUBBDGMUNOldSHFUR___STDELC</v>
      </c>
      <c r="B100" t="str">
        <f t="shared" si="3"/>
        <v>PUBBDGMUNOldSH</v>
      </c>
      <c r="C100" t="s">
        <v>1049</v>
      </c>
      <c r="D100" t="s">
        <v>7</v>
      </c>
      <c r="E100" t="s">
        <v>1051</v>
      </c>
      <c r="F100" t="s">
        <v>14</v>
      </c>
      <c r="G100" t="s">
        <v>30</v>
      </c>
      <c r="H100" t="s">
        <v>31</v>
      </c>
      <c r="I100" t="s">
        <v>16</v>
      </c>
      <c r="J100" t="s">
        <v>17</v>
      </c>
      <c r="K100" t="s">
        <v>18</v>
      </c>
      <c r="L100">
        <f>_xlfn.IFNA(VLOOKUP($G100&amp;$H100&amp;$I100&amp;$J100&amp;$K100,'[1]NRCAN 2016'!$K$45:$Q$75,HLOOKUP($E100,'[1]NRCAN 2016'!$N$41:$Q$44,4,FALSE),FALSE),0)</f>
        <v>3.5714285714285705E-2</v>
      </c>
      <c r="M100">
        <f>_xlfn.IFNA(VLOOKUP($G100&amp;$H100&amp;$I100&amp;$J100&amp;$K100,'[1]NRCAN 2016'!$K$45:$Q$75,HLOOKUP($E100,'[1]NRCAN 2016'!$N$41:$Q$44,4,FALSE),FALSE),0)</f>
        <v>3.5714285714285705E-2</v>
      </c>
      <c r="N100">
        <f>_xlfn.IFNA(VLOOKUP($G100&amp;$H100&amp;$I100&amp;$J100&amp;$K100,'[1]NRCAN 2016'!$K$45:$Q$75,HLOOKUP($E100,'[1]NRCAN 2016'!$N$41:$Q$44,4,FALSE),FALSE),0)</f>
        <v>3.5714285714285705E-2</v>
      </c>
      <c r="O100">
        <f>_xlfn.IFNA(VLOOKUP($G100&amp;$H100&amp;$I100&amp;$J100&amp;$K100,'[1]NRCAN 2016'!$K$45:$Q$75,HLOOKUP($E100,'[1]NRCAN 2016'!$N$41:$Q$44,4,FALSE),FALSE),0)</f>
        <v>3.5714285714285705E-2</v>
      </c>
      <c r="P100">
        <f>_xlfn.IFNA(VLOOKUP($G100&amp;$H100&amp;$I100&amp;$J100&amp;$K100,'[1]NRCAN 2016'!$K$45:$Q$75,HLOOKUP($E100,'[1]NRCAN 2016'!$N$41:$Q$44,4,FALSE),FALSE),0)</f>
        <v>3.5714285714285705E-2</v>
      </c>
      <c r="Q100">
        <f>_xlfn.IFNA(VLOOKUP($G100&amp;$H100&amp;$I100&amp;$J100&amp;$K100,'[1]NRCAN 2016'!$K$45:$Q$75,HLOOKUP($E100,'[1]NRCAN 2016'!$N$41:$Q$44,4,FALSE),FALSE),0)</f>
        <v>3.5714285714285705E-2</v>
      </c>
      <c r="R100">
        <f>_xlfn.IFNA(VLOOKUP($G100&amp;$H100&amp;$I100&amp;$J100&amp;$K100,'[1]NRCAN 2016'!$K$45:$Q$75,HLOOKUP($E100,'[1]NRCAN 2016'!$N$41:$Q$44,4,FALSE),FALSE),0)</f>
        <v>3.5714285714285705E-2</v>
      </c>
    </row>
    <row r="101" spans="1:18" x14ac:dyDescent="0.25">
      <c r="A101" t="str">
        <f t="shared" si="2"/>
        <v>PUBBDGMUNOldSHFUR___STDHFO</v>
      </c>
      <c r="B101" t="str">
        <f t="shared" si="3"/>
        <v>PUBBDGMUNOldSH</v>
      </c>
      <c r="C101" t="s">
        <v>1049</v>
      </c>
      <c r="D101" t="s">
        <v>7</v>
      </c>
      <c r="E101" t="s">
        <v>1051</v>
      </c>
      <c r="F101" t="s">
        <v>14</v>
      </c>
      <c r="G101" t="s">
        <v>30</v>
      </c>
      <c r="H101" t="s">
        <v>31</v>
      </c>
      <c r="I101" t="s">
        <v>16</v>
      </c>
      <c r="J101" t="s">
        <v>17</v>
      </c>
      <c r="K101" t="s">
        <v>34</v>
      </c>
      <c r="L101">
        <f>_xlfn.IFNA(VLOOKUP($G101&amp;$H101&amp;$I101&amp;$J101&amp;$K101,'[1]NRCAN 2016'!$K$45:$Q$75,HLOOKUP($E101,'[1]NRCAN 2016'!$N$41:$Q$44,4,FALSE),FALSE),0)</f>
        <v>0</v>
      </c>
      <c r="M101">
        <f>_xlfn.IFNA(VLOOKUP($G101&amp;$H101&amp;$I101&amp;$J101&amp;$K101,'[1]NRCAN 2016'!$K$45:$Q$75,HLOOKUP($E101,'[1]NRCAN 2016'!$N$41:$Q$44,4,FALSE),FALSE),0)</f>
        <v>0</v>
      </c>
      <c r="N101">
        <f>_xlfn.IFNA(VLOOKUP($G101&amp;$H101&amp;$I101&amp;$J101&amp;$K101,'[1]NRCAN 2016'!$K$45:$Q$75,HLOOKUP($E101,'[1]NRCAN 2016'!$N$41:$Q$44,4,FALSE),FALSE),0)</f>
        <v>0</v>
      </c>
      <c r="O101">
        <f>_xlfn.IFNA(VLOOKUP($G101&amp;$H101&amp;$I101&amp;$J101&amp;$K101,'[1]NRCAN 2016'!$K$45:$Q$75,HLOOKUP($E101,'[1]NRCAN 2016'!$N$41:$Q$44,4,FALSE),FALSE),0)</f>
        <v>0</v>
      </c>
      <c r="P101">
        <f>_xlfn.IFNA(VLOOKUP($G101&amp;$H101&amp;$I101&amp;$J101&amp;$K101,'[1]NRCAN 2016'!$K$45:$Q$75,HLOOKUP($E101,'[1]NRCAN 2016'!$N$41:$Q$44,4,FALSE),FALSE),0)</f>
        <v>0</v>
      </c>
      <c r="Q101">
        <f>_xlfn.IFNA(VLOOKUP($G101&amp;$H101&amp;$I101&amp;$J101&amp;$K101,'[1]NRCAN 2016'!$K$45:$Q$75,HLOOKUP($E101,'[1]NRCAN 2016'!$N$41:$Q$44,4,FALSE),FALSE),0)</f>
        <v>0</v>
      </c>
      <c r="R101">
        <f>_xlfn.IFNA(VLOOKUP($G101&amp;$H101&amp;$I101&amp;$J101&amp;$K101,'[1]NRCAN 2016'!$K$45:$Q$75,HLOOKUP($E101,'[1]NRCAN 2016'!$N$41:$Q$44,4,FALSE),FALSE),0)</f>
        <v>0</v>
      </c>
    </row>
    <row r="102" spans="1:18" x14ac:dyDescent="0.25">
      <c r="A102" t="str">
        <f t="shared" si="2"/>
        <v>PUBBDGMUNOldSHFUR___STDKER</v>
      </c>
      <c r="B102" t="str">
        <f t="shared" si="3"/>
        <v>PUBBDGMUNOldSH</v>
      </c>
      <c r="C102" t="s">
        <v>1049</v>
      </c>
      <c r="D102" t="s">
        <v>7</v>
      </c>
      <c r="E102" t="s">
        <v>1051</v>
      </c>
      <c r="F102" t="s">
        <v>14</v>
      </c>
      <c r="G102" t="s">
        <v>30</v>
      </c>
      <c r="H102" t="s">
        <v>31</v>
      </c>
      <c r="I102" t="s">
        <v>16</v>
      </c>
      <c r="J102" t="s">
        <v>17</v>
      </c>
      <c r="K102" t="s">
        <v>35</v>
      </c>
      <c r="L102">
        <f>_xlfn.IFNA(VLOOKUP($G102&amp;$H102&amp;$I102&amp;$J102&amp;$K102,'[1]NRCAN 2016'!$K$45:$Q$75,HLOOKUP($E102,'[1]NRCAN 2016'!$N$41:$Q$44,4,FALSE),FALSE),0)</f>
        <v>0</v>
      </c>
      <c r="M102">
        <f>_xlfn.IFNA(VLOOKUP($G102&amp;$H102&amp;$I102&amp;$J102&amp;$K102,'[1]NRCAN 2016'!$K$45:$Q$75,HLOOKUP($E102,'[1]NRCAN 2016'!$N$41:$Q$44,4,FALSE),FALSE),0)</f>
        <v>0</v>
      </c>
      <c r="N102">
        <f>_xlfn.IFNA(VLOOKUP($G102&amp;$H102&amp;$I102&amp;$J102&amp;$K102,'[1]NRCAN 2016'!$K$45:$Q$75,HLOOKUP($E102,'[1]NRCAN 2016'!$N$41:$Q$44,4,FALSE),FALSE),0)</f>
        <v>0</v>
      </c>
      <c r="O102">
        <f>_xlfn.IFNA(VLOOKUP($G102&amp;$H102&amp;$I102&amp;$J102&amp;$K102,'[1]NRCAN 2016'!$K$45:$Q$75,HLOOKUP($E102,'[1]NRCAN 2016'!$N$41:$Q$44,4,FALSE),FALSE),0)</f>
        <v>0</v>
      </c>
      <c r="P102">
        <f>_xlfn.IFNA(VLOOKUP($G102&amp;$H102&amp;$I102&amp;$J102&amp;$K102,'[1]NRCAN 2016'!$K$45:$Q$75,HLOOKUP($E102,'[1]NRCAN 2016'!$N$41:$Q$44,4,FALSE),FALSE),0)</f>
        <v>0</v>
      </c>
      <c r="Q102">
        <f>_xlfn.IFNA(VLOOKUP($G102&amp;$H102&amp;$I102&amp;$J102&amp;$K102,'[1]NRCAN 2016'!$K$45:$Q$75,HLOOKUP($E102,'[1]NRCAN 2016'!$N$41:$Q$44,4,FALSE),FALSE),0)</f>
        <v>0</v>
      </c>
      <c r="R102">
        <f>_xlfn.IFNA(VLOOKUP($G102&amp;$H102&amp;$I102&amp;$J102&amp;$K102,'[1]NRCAN 2016'!$K$45:$Q$75,HLOOKUP($E102,'[1]NRCAN 2016'!$N$41:$Q$44,4,FALSE),FALSE),0)</f>
        <v>0</v>
      </c>
    </row>
    <row r="103" spans="1:18" x14ac:dyDescent="0.25">
      <c r="A103" t="str">
        <f t="shared" si="2"/>
        <v>PUBBDGMUNOldSHFUR___STDLFO</v>
      </c>
      <c r="B103" t="str">
        <f t="shared" si="3"/>
        <v>PUBBDGMUNOldSH</v>
      </c>
      <c r="C103" t="s">
        <v>1049</v>
      </c>
      <c r="D103" t="s">
        <v>7</v>
      </c>
      <c r="E103" t="s">
        <v>1051</v>
      </c>
      <c r="F103" t="s">
        <v>14</v>
      </c>
      <c r="G103" t="s">
        <v>30</v>
      </c>
      <c r="H103" t="s">
        <v>31</v>
      </c>
      <c r="I103" t="s">
        <v>16</v>
      </c>
      <c r="J103" t="s">
        <v>17</v>
      </c>
      <c r="K103" t="s">
        <v>36</v>
      </c>
      <c r="L103">
        <f>_xlfn.IFNA(VLOOKUP($G103&amp;$H103&amp;$I103&amp;$J103&amp;$K103,'[1]NRCAN 2016'!$K$45:$Q$75,HLOOKUP($E103,'[1]NRCAN 2016'!$N$41:$Q$44,4,FALSE),FALSE),0)</f>
        <v>0</v>
      </c>
      <c r="M103">
        <f>_xlfn.IFNA(VLOOKUP($G103&amp;$H103&amp;$I103&amp;$J103&amp;$K103,'[1]NRCAN 2016'!$K$45:$Q$75,HLOOKUP($E103,'[1]NRCAN 2016'!$N$41:$Q$44,4,FALSE),FALSE),0)</f>
        <v>0</v>
      </c>
      <c r="N103">
        <f>_xlfn.IFNA(VLOOKUP($G103&amp;$H103&amp;$I103&amp;$J103&amp;$K103,'[1]NRCAN 2016'!$K$45:$Q$75,HLOOKUP($E103,'[1]NRCAN 2016'!$N$41:$Q$44,4,FALSE),FALSE),0)</f>
        <v>0</v>
      </c>
      <c r="O103">
        <f>_xlfn.IFNA(VLOOKUP($G103&amp;$H103&amp;$I103&amp;$J103&amp;$K103,'[1]NRCAN 2016'!$K$45:$Q$75,HLOOKUP($E103,'[1]NRCAN 2016'!$N$41:$Q$44,4,FALSE),FALSE),0)</f>
        <v>0</v>
      </c>
      <c r="P103">
        <f>_xlfn.IFNA(VLOOKUP($G103&amp;$H103&amp;$I103&amp;$J103&amp;$K103,'[1]NRCAN 2016'!$K$45:$Q$75,HLOOKUP($E103,'[1]NRCAN 2016'!$N$41:$Q$44,4,FALSE),FALSE),0)</f>
        <v>0</v>
      </c>
      <c r="Q103">
        <f>_xlfn.IFNA(VLOOKUP($G103&amp;$H103&amp;$I103&amp;$J103&amp;$K103,'[1]NRCAN 2016'!$K$45:$Q$75,HLOOKUP($E103,'[1]NRCAN 2016'!$N$41:$Q$44,4,FALSE),FALSE),0)</f>
        <v>0</v>
      </c>
      <c r="R103">
        <f>_xlfn.IFNA(VLOOKUP($G103&amp;$H103&amp;$I103&amp;$J103&amp;$K103,'[1]NRCAN 2016'!$K$45:$Q$75,HLOOKUP($E103,'[1]NRCAN 2016'!$N$41:$Q$44,4,FALSE),FALSE),0)</f>
        <v>0</v>
      </c>
    </row>
    <row r="104" spans="1:18" x14ac:dyDescent="0.25">
      <c r="A104" t="str">
        <f t="shared" si="2"/>
        <v>PUBBDGMUNOldSHFUR___STDNGA</v>
      </c>
      <c r="B104" t="str">
        <f t="shared" si="3"/>
        <v>PUBBDGMUNOldSH</v>
      </c>
      <c r="C104" t="s">
        <v>1049</v>
      </c>
      <c r="D104" t="s">
        <v>7</v>
      </c>
      <c r="E104" t="s">
        <v>1051</v>
      </c>
      <c r="F104" t="s">
        <v>14</v>
      </c>
      <c r="G104" t="s">
        <v>30</v>
      </c>
      <c r="H104" t="s">
        <v>31</v>
      </c>
      <c r="I104" t="s">
        <v>16</v>
      </c>
      <c r="J104" t="s">
        <v>17</v>
      </c>
      <c r="K104" t="s">
        <v>20</v>
      </c>
      <c r="L104">
        <f>_xlfn.IFNA(VLOOKUP($G104&amp;$H104&amp;$I104&amp;$J104&amp;$K104,'[1]NRCAN 2016'!$K$45:$Q$75,HLOOKUP($E104,'[1]NRCAN 2016'!$N$41:$Q$44,4,FALSE),FALSE),0)</f>
        <v>0.85617103984450915</v>
      </c>
      <c r="M104">
        <f>_xlfn.IFNA(VLOOKUP($G104&amp;$H104&amp;$I104&amp;$J104&amp;$K104,'[1]NRCAN 2016'!$K$45:$Q$75,HLOOKUP($E104,'[1]NRCAN 2016'!$N$41:$Q$44,4,FALSE),FALSE),0)</f>
        <v>0.85617103984450915</v>
      </c>
      <c r="N104">
        <f>_xlfn.IFNA(VLOOKUP($G104&amp;$H104&amp;$I104&amp;$J104&amp;$K104,'[1]NRCAN 2016'!$K$45:$Q$75,HLOOKUP($E104,'[1]NRCAN 2016'!$N$41:$Q$44,4,FALSE),FALSE),0)</f>
        <v>0.85617103984450915</v>
      </c>
      <c r="O104">
        <f>_xlfn.IFNA(VLOOKUP($G104&amp;$H104&amp;$I104&amp;$J104&amp;$K104,'[1]NRCAN 2016'!$K$45:$Q$75,HLOOKUP($E104,'[1]NRCAN 2016'!$N$41:$Q$44,4,FALSE),FALSE),0)</f>
        <v>0.85617103984450915</v>
      </c>
      <c r="P104">
        <f>_xlfn.IFNA(VLOOKUP($G104&amp;$H104&amp;$I104&amp;$J104&amp;$K104,'[1]NRCAN 2016'!$K$45:$Q$75,HLOOKUP($E104,'[1]NRCAN 2016'!$N$41:$Q$44,4,FALSE),FALSE),0)</f>
        <v>0.85617103984450915</v>
      </c>
      <c r="Q104">
        <f>_xlfn.IFNA(VLOOKUP($G104&amp;$H104&amp;$I104&amp;$J104&amp;$K104,'[1]NRCAN 2016'!$K$45:$Q$75,HLOOKUP($E104,'[1]NRCAN 2016'!$N$41:$Q$44,4,FALSE),FALSE),0)</f>
        <v>0.85617103984450915</v>
      </c>
      <c r="R104">
        <f>_xlfn.IFNA(VLOOKUP($G104&amp;$H104&amp;$I104&amp;$J104&amp;$K104,'[1]NRCAN 2016'!$K$45:$Q$75,HLOOKUP($E104,'[1]NRCAN 2016'!$N$41:$Q$44,4,FALSE),FALSE),0)</f>
        <v>0.85617103984450915</v>
      </c>
    </row>
    <row r="105" spans="1:18" x14ac:dyDescent="0.25">
      <c r="A105" t="str">
        <f t="shared" si="2"/>
        <v>PUBBDGMUNOldSHFUR___STDPRO</v>
      </c>
      <c r="B105" t="str">
        <f t="shared" si="3"/>
        <v>PUBBDGMUNOldSH</v>
      </c>
      <c r="C105" t="s">
        <v>1049</v>
      </c>
      <c r="D105" t="s">
        <v>7</v>
      </c>
      <c r="E105" t="s">
        <v>1051</v>
      </c>
      <c r="F105" t="s">
        <v>14</v>
      </c>
      <c r="G105" t="s">
        <v>30</v>
      </c>
      <c r="H105" t="s">
        <v>31</v>
      </c>
      <c r="I105" t="s">
        <v>16</v>
      </c>
      <c r="J105" t="s">
        <v>17</v>
      </c>
      <c r="K105" t="s">
        <v>21</v>
      </c>
      <c r="L105">
        <f>_xlfn.IFNA(VLOOKUP($G105&amp;$H105&amp;$I105&amp;$J105&amp;$K105,'[1]NRCAN 2016'!$K$45:$Q$75,HLOOKUP($E105,'[1]NRCAN 2016'!$N$41:$Q$44,4,FALSE),FALSE),0)</f>
        <v>0</v>
      </c>
      <c r="M105">
        <f>_xlfn.IFNA(VLOOKUP($G105&amp;$H105&amp;$I105&amp;$J105&amp;$K105,'[1]NRCAN 2016'!$K$45:$Q$75,HLOOKUP($E105,'[1]NRCAN 2016'!$N$41:$Q$44,4,FALSE),FALSE),0)</f>
        <v>0</v>
      </c>
      <c r="N105">
        <f>_xlfn.IFNA(VLOOKUP($G105&amp;$H105&amp;$I105&amp;$J105&amp;$K105,'[1]NRCAN 2016'!$K$45:$Q$75,HLOOKUP($E105,'[1]NRCAN 2016'!$N$41:$Q$44,4,FALSE),FALSE),0)</f>
        <v>0</v>
      </c>
      <c r="O105">
        <f>_xlfn.IFNA(VLOOKUP($G105&amp;$H105&amp;$I105&amp;$J105&amp;$K105,'[1]NRCAN 2016'!$K$45:$Q$75,HLOOKUP($E105,'[1]NRCAN 2016'!$N$41:$Q$44,4,FALSE),FALSE),0)</f>
        <v>0</v>
      </c>
      <c r="P105">
        <f>_xlfn.IFNA(VLOOKUP($G105&amp;$H105&amp;$I105&amp;$J105&amp;$K105,'[1]NRCAN 2016'!$K$45:$Q$75,HLOOKUP($E105,'[1]NRCAN 2016'!$N$41:$Q$44,4,FALSE),FALSE),0)</f>
        <v>0</v>
      </c>
      <c r="Q105">
        <f>_xlfn.IFNA(VLOOKUP($G105&amp;$H105&amp;$I105&amp;$J105&amp;$K105,'[1]NRCAN 2016'!$K$45:$Q$75,HLOOKUP($E105,'[1]NRCAN 2016'!$N$41:$Q$44,4,FALSE),FALSE),0)</f>
        <v>0</v>
      </c>
      <c r="R105">
        <f>_xlfn.IFNA(VLOOKUP($G105&amp;$H105&amp;$I105&amp;$J105&amp;$K105,'[1]NRCAN 2016'!$K$45:$Q$75,HLOOKUP($E105,'[1]NRCAN 2016'!$N$41:$Q$44,4,FALSE),FALSE),0)</f>
        <v>0</v>
      </c>
    </row>
    <row r="106" spans="1:18" x14ac:dyDescent="0.25">
      <c r="A106" t="str">
        <f t="shared" si="2"/>
        <v>PUBBDGMUNOldSHHEP___STDELC</v>
      </c>
      <c r="B106" t="str">
        <f t="shared" si="3"/>
        <v>PUBBDGMUNOldSH</v>
      </c>
      <c r="C106" t="s">
        <v>1049</v>
      </c>
      <c r="D106" t="s">
        <v>7</v>
      </c>
      <c r="E106" t="s">
        <v>1051</v>
      </c>
      <c r="F106" t="s">
        <v>14</v>
      </c>
      <c r="G106" t="s">
        <v>30</v>
      </c>
      <c r="H106" t="s">
        <v>32</v>
      </c>
      <c r="I106" t="s">
        <v>16</v>
      </c>
      <c r="J106" t="s">
        <v>17</v>
      </c>
      <c r="K106" t="s">
        <v>18</v>
      </c>
      <c r="L106">
        <f>_xlfn.IFNA(VLOOKUP($G106&amp;$H106&amp;$I106&amp;$J106&amp;$K106,'[1]NRCAN 2016'!$K$45:$Q$75,HLOOKUP($E106,'[1]NRCAN 2016'!$N$41:$Q$44,4,FALSE),FALSE),0)</f>
        <v>0</v>
      </c>
      <c r="M106">
        <f>_xlfn.IFNA(VLOOKUP($G106&amp;$H106&amp;$I106&amp;$J106&amp;$K106,'[1]NRCAN 2016'!$K$45:$Q$75,HLOOKUP($E106,'[1]NRCAN 2016'!$N$41:$Q$44,4,FALSE),FALSE),0)</f>
        <v>0</v>
      </c>
      <c r="N106">
        <f>_xlfn.IFNA(VLOOKUP($G106&amp;$H106&amp;$I106&amp;$J106&amp;$K106,'[1]NRCAN 2016'!$K$45:$Q$75,HLOOKUP($E106,'[1]NRCAN 2016'!$N$41:$Q$44,4,FALSE),FALSE),0)</f>
        <v>0</v>
      </c>
      <c r="O106">
        <f>_xlfn.IFNA(VLOOKUP($G106&amp;$H106&amp;$I106&amp;$J106&amp;$K106,'[1]NRCAN 2016'!$K$45:$Q$75,HLOOKUP($E106,'[1]NRCAN 2016'!$N$41:$Q$44,4,FALSE),FALSE),0)</f>
        <v>0</v>
      </c>
      <c r="P106">
        <f>_xlfn.IFNA(VLOOKUP($G106&amp;$H106&amp;$I106&amp;$J106&amp;$K106,'[1]NRCAN 2016'!$K$45:$Q$75,HLOOKUP($E106,'[1]NRCAN 2016'!$N$41:$Q$44,4,FALSE),FALSE),0)</f>
        <v>0</v>
      </c>
      <c r="Q106">
        <f>_xlfn.IFNA(VLOOKUP($G106&amp;$H106&amp;$I106&amp;$J106&amp;$K106,'[1]NRCAN 2016'!$K$45:$Q$75,HLOOKUP($E106,'[1]NRCAN 2016'!$N$41:$Q$44,4,FALSE),FALSE),0)</f>
        <v>0</v>
      </c>
      <c r="R106">
        <f>_xlfn.IFNA(VLOOKUP($G106&amp;$H106&amp;$I106&amp;$J106&amp;$K106,'[1]NRCAN 2016'!$K$45:$Q$75,HLOOKUP($E106,'[1]NRCAN 2016'!$N$41:$Q$44,4,FALSE),FALSE),0)</f>
        <v>0</v>
      </c>
    </row>
    <row r="107" spans="1:18" x14ac:dyDescent="0.25">
      <c r="A107" t="str">
        <f t="shared" si="2"/>
        <v>PUBBDGMUNOldSHPLT___STDELC</v>
      </c>
      <c r="B107" t="str">
        <f t="shared" si="3"/>
        <v>PUBBDGMUNOldSH</v>
      </c>
      <c r="C107" t="s">
        <v>1049</v>
      </c>
      <c r="D107" t="s">
        <v>7</v>
      </c>
      <c r="E107" t="s">
        <v>1051</v>
      </c>
      <c r="F107" t="s">
        <v>14</v>
      </c>
      <c r="G107" t="s">
        <v>30</v>
      </c>
      <c r="H107" t="s">
        <v>33</v>
      </c>
      <c r="I107" t="s">
        <v>16</v>
      </c>
      <c r="J107" t="s">
        <v>17</v>
      </c>
      <c r="K107" t="s">
        <v>18</v>
      </c>
      <c r="L107">
        <f>_xlfn.IFNA(VLOOKUP($G107&amp;$H107&amp;$I107&amp;$J107&amp;$K107,'[1]NRCAN 2016'!$K$45:$Q$75,HLOOKUP($E107,'[1]NRCAN 2016'!$N$41:$Q$44,4,FALSE),FALSE),0)</f>
        <v>6.0738581146744401E-2</v>
      </c>
      <c r="M107">
        <f>_xlfn.IFNA(VLOOKUP($G107&amp;$H107&amp;$I107&amp;$J107&amp;$K107,'[1]NRCAN 2016'!$K$45:$Q$75,HLOOKUP($E107,'[1]NRCAN 2016'!$N$41:$Q$44,4,FALSE),FALSE),0)</f>
        <v>6.0738581146744401E-2</v>
      </c>
      <c r="N107">
        <f>_xlfn.IFNA(VLOOKUP($G107&amp;$H107&amp;$I107&amp;$J107&amp;$K107,'[1]NRCAN 2016'!$K$45:$Q$75,HLOOKUP($E107,'[1]NRCAN 2016'!$N$41:$Q$44,4,FALSE),FALSE),0)</f>
        <v>6.0738581146744401E-2</v>
      </c>
      <c r="O107">
        <f>_xlfn.IFNA(VLOOKUP($G107&amp;$H107&amp;$I107&amp;$J107&amp;$K107,'[1]NRCAN 2016'!$K$45:$Q$75,HLOOKUP($E107,'[1]NRCAN 2016'!$N$41:$Q$44,4,FALSE),FALSE),0)</f>
        <v>6.0738581146744401E-2</v>
      </c>
      <c r="P107">
        <f>_xlfn.IFNA(VLOOKUP($G107&amp;$H107&amp;$I107&amp;$J107&amp;$K107,'[1]NRCAN 2016'!$K$45:$Q$75,HLOOKUP($E107,'[1]NRCAN 2016'!$N$41:$Q$44,4,FALSE),FALSE),0)</f>
        <v>6.0738581146744401E-2</v>
      </c>
      <c r="Q107">
        <f>_xlfn.IFNA(VLOOKUP($G107&amp;$H107&amp;$I107&amp;$J107&amp;$K107,'[1]NRCAN 2016'!$K$45:$Q$75,HLOOKUP($E107,'[1]NRCAN 2016'!$N$41:$Q$44,4,FALSE),FALSE),0)</f>
        <v>6.0738581146744401E-2</v>
      </c>
      <c r="R107">
        <f>_xlfn.IFNA(VLOOKUP($G107&amp;$H107&amp;$I107&amp;$J107&amp;$K107,'[1]NRCAN 2016'!$K$45:$Q$75,HLOOKUP($E107,'[1]NRCAN 2016'!$N$41:$Q$44,4,FALSE),FALSE),0)</f>
        <v>6.0738581146744401E-2</v>
      </c>
    </row>
    <row r="108" spans="1:18" x14ac:dyDescent="0.25">
      <c r="A108" t="str">
        <f t="shared" si="2"/>
        <v>PUBBDGMUNOldWH_________DHE</v>
      </c>
      <c r="B108" t="str">
        <f t="shared" si="3"/>
        <v>PUBBDGMUNOldWH</v>
      </c>
      <c r="C108" t="s">
        <v>1049</v>
      </c>
      <c r="D108" t="s">
        <v>7</v>
      </c>
      <c r="E108" t="s">
        <v>1051</v>
      </c>
      <c r="F108" t="s">
        <v>14</v>
      </c>
      <c r="G108" t="s">
        <v>38</v>
      </c>
      <c r="H108" t="s">
        <v>16</v>
      </c>
      <c r="I108" t="s">
        <v>16</v>
      </c>
      <c r="J108" t="s">
        <v>16</v>
      </c>
      <c r="K108" t="s">
        <v>40</v>
      </c>
      <c r="L108">
        <f>_xlfn.IFNA(VLOOKUP($G108&amp;$H108&amp;$I108&amp;$J108&amp;$K108,'[1]NRCAN 2016'!$K$45:$Q$75,HLOOKUP($E108,'[1]NRCAN 2016'!$N$41:$Q$44,4,FALSE),FALSE),0)</f>
        <v>4.5926983162461403E-2</v>
      </c>
      <c r="M108">
        <f>_xlfn.IFNA(VLOOKUP($G108&amp;$H108&amp;$I108&amp;$J108&amp;$K108,'[1]NRCAN 2016'!$K$45:$Q$75,HLOOKUP($E108,'[1]NRCAN 2016'!$N$41:$Q$44,4,FALSE),FALSE),0)</f>
        <v>4.5926983162461403E-2</v>
      </c>
      <c r="N108">
        <f>_xlfn.IFNA(VLOOKUP($G108&amp;$H108&amp;$I108&amp;$J108&amp;$K108,'[1]NRCAN 2016'!$K$45:$Q$75,HLOOKUP($E108,'[1]NRCAN 2016'!$N$41:$Q$44,4,FALSE),FALSE),0)</f>
        <v>4.5926983162461403E-2</v>
      </c>
      <c r="O108">
        <f>_xlfn.IFNA(VLOOKUP($G108&amp;$H108&amp;$I108&amp;$J108&amp;$K108,'[1]NRCAN 2016'!$K$45:$Q$75,HLOOKUP($E108,'[1]NRCAN 2016'!$N$41:$Q$44,4,FALSE),FALSE),0)</f>
        <v>4.5926983162461403E-2</v>
      </c>
      <c r="P108">
        <f>_xlfn.IFNA(VLOOKUP($G108&amp;$H108&amp;$I108&amp;$J108&amp;$K108,'[1]NRCAN 2016'!$K$45:$Q$75,HLOOKUP($E108,'[1]NRCAN 2016'!$N$41:$Q$44,4,FALSE),FALSE),0)</f>
        <v>4.5926983162461403E-2</v>
      </c>
      <c r="Q108">
        <f>_xlfn.IFNA(VLOOKUP($G108&amp;$H108&amp;$I108&amp;$J108&amp;$K108,'[1]NRCAN 2016'!$K$45:$Q$75,HLOOKUP($E108,'[1]NRCAN 2016'!$N$41:$Q$44,4,FALSE),FALSE),0)</f>
        <v>4.5926983162461403E-2</v>
      </c>
      <c r="R108">
        <f>_xlfn.IFNA(VLOOKUP($G108&amp;$H108&amp;$I108&amp;$J108&amp;$K108,'[1]NRCAN 2016'!$K$45:$Q$75,HLOOKUP($E108,'[1]NRCAN 2016'!$N$41:$Q$44,4,FALSE),FALSE),0)</f>
        <v>4.5926983162461403E-2</v>
      </c>
    </row>
    <row r="109" spans="1:18" x14ac:dyDescent="0.25">
      <c r="A109" t="str">
        <f t="shared" si="2"/>
        <v>PUBBDGMUNOldWH______STDELC</v>
      </c>
      <c r="B109" t="str">
        <f t="shared" si="3"/>
        <v>PUBBDGMUNOldWH</v>
      </c>
      <c r="C109" t="s">
        <v>1049</v>
      </c>
      <c r="D109" t="s">
        <v>7</v>
      </c>
      <c r="E109" t="s">
        <v>1051</v>
      </c>
      <c r="F109" t="s">
        <v>14</v>
      </c>
      <c r="G109" t="s">
        <v>38</v>
      </c>
      <c r="H109" t="s">
        <v>16</v>
      </c>
      <c r="I109" t="s">
        <v>16</v>
      </c>
      <c r="J109" t="s">
        <v>17</v>
      </c>
      <c r="K109" t="s">
        <v>18</v>
      </c>
      <c r="L109">
        <f>_xlfn.IFNA(VLOOKUP($G109&amp;$H109&amp;$I109&amp;$J109&amp;$K109,'[1]NRCAN 2016'!$K$45:$Q$75,HLOOKUP($E109,'[1]NRCAN 2016'!$N$41:$Q$44,4,FALSE),FALSE),0)</f>
        <v>0.22056963590500889</v>
      </c>
      <c r="M109">
        <f>_xlfn.IFNA(VLOOKUP($G109&amp;$H109&amp;$I109&amp;$J109&amp;$K109,'[1]NRCAN 2016'!$K$45:$Q$75,HLOOKUP($E109,'[1]NRCAN 2016'!$N$41:$Q$44,4,FALSE),FALSE),0)</f>
        <v>0.22056963590500889</v>
      </c>
      <c r="N109">
        <f>_xlfn.IFNA(VLOOKUP($G109&amp;$H109&amp;$I109&amp;$J109&amp;$K109,'[1]NRCAN 2016'!$K$45:$Q$75,HLOOKUP($E109,'[1]NRCAN 2016'!$N$41:$Q$44,4,FALSE),FALSE),0)</f>
        <v>0.22056963590500889</v>
      </c>
      <c r="O109">
        <f>_xlfn.IFNA(VLOOKUP($G109&amp;$H109&amp;$I109&amp;$J109&amp;$K109,'[1]NRCAN 2016'!$K$45:$Q$75,HLOOKUP($E109,'[1]NRCAN 2016'!$N$41:$Q$44,4,FALSE),FALSE),0)</f>
        <v>0.22056963590500889</v>
      </c>
      <c r="P109">
        <f>_xlfn.IFNA(VLOOKUP($G109&amp;$H109&amp;$I109&amp;$J109&amp;$K109,'[1]NRCAN 2016'!$K$45:$Q$75,HLOOKUP($E109,'[1]NRCAN 2016'!$N$41:$Q$44,4,FALSE),FALSE),0)</f>
        <v>0.22056963590500889</v>
      </c>
      <c r="Q109">
        <f>_xlfn.IFNA(VLOOKUP($G109&amp;$H109&amp;$I109&amp;$J109&amp;$K109,'[1]NRCAN 2016'!$K$45:$Q$75,HLOOKUP($E109,'[1]NRCAN 2016'!$N$41:$Q$44,4,FALSE),FALSE),0)</f>
        <v>0.22056963590500889</v>
      </c>
      <c r="R109">
        <f>_xlfn.IFNA(VLOOKUP($G109&amp;$H109&amp;$I109&amp;$J109&amp;$K109,'[1]NRCAN 2016'!$K$45:$Q$75,HLOOKUP($E109,'[1]NRCAN 2016'!$N$41:$Q$44,4,FALSE),FALSE),0)</f>
        <v>0.22056963590500889</v>
      </c>
    </row>
    <row r="110" spans="1:18" x14ac:dyDescent="0.25">
      <c r="A110" t="str">
        <f t="shared" si="2"/>
        <v>PUBBDGMUNOldWH______STDHFO</v>
      </c>
      <c r="B110" t="str">
        <f t="shared" si="3"/>
        <v>PUBBDGMUNOldWH</v>
      </c>
      <c r="C110" t="s">
        <v>1049</v>
      </c>
      <c r="D110" t="s">
        <v>7</v>
      </c>
      <c r="E110" t="s">
        <v>1051</v>
      </c>
      <c r="F110" t="s">
        <v>14</v>
      </c>
      <c r="G110" t="s">
        <v>38</v>
      </c>
      <c r="H110" t="s">
        <v>16</v>
      </c>
      <c r="I110" t="s">
        <v>16</v>
      </c>
      <c r="J110" t="s">
        <v>17</v>
      </c>
      <c r="K110" t="s">
        <v>34</v>
      </c>
      <c r="L110">
        <f>_xlfn.IFNA(VLOOKUP($G110&amp;$H110&amp;$I110&amp;$J110&amp;$K110,'[1]NRCAN 2016'!$K$45:$Q$75,HLOOKUP($E110,'[1]NRCAN 2016'!$N$41:$Q$44,4,FALSE),FALSE),0)</f>
        <v>0</v>
      </c>
      <c r="M110">
        <f>_xlfn.IFNA(VLOOKUP($G110&amp;$H110&amp;$I110&amp;$J110&amp;$K110,'[1]NRCAN 2016'!$K$45:$Q$75,HLOOKUP($E110,'[1]NRCAN 2016'!$N$41:$Q$44,4,FALSE),FALSE),0)</f>
        <v>0</v>
      </c>
      <c r="N110">
        <f>_xlfn.IFNA(VLOOKUP($G110&amp;$H110&amp;$I110&amp;$J110&amp;$K110,'[1]NRCAN 2016'!$K$45:$Q$75,HLOOKUP($E110,'[1]NRCAN 2016'!$N$41:$Q$44,4,FALSE),FALSE),0)</f>
        <v>0</v>
      </c>
      <c r="O110">
        <f>_xlfn.IFNA(VLOOKUP($G110&amp;$H110&amp;$I110&amp;$J110&amp;$K110,'[1]NRCAN 2016'!$K$45:$Q$75,HLOOKUP($E110,'[1]NRCAN 2016'!$N$41:$Q$44,4,FALSE),FALSE),0)</f>
        <v>0</v>
      </c>
      <c r="P110">
        <f>_xlfn.IFNA(VLOOKUP($G110&amp;$H110&amp;$I110&amp;$J110&amp;$K110,'[1]NRCAN 2016'!$K$45:$Q$75,HLOOKUP($E110,'[1]NRCAN 2016'!$N$41:$Q$44,4,FALSE),FALSE),0)</f>
        <v>0</v>
      </c>
      <c r="Q110">
        <f>_xlfn.IFNA(VLOOKUP($G110&amp;$H110&amp;$I110&amp;$J110&amp;$K110,'[1]NRCAN 2016'!$K$45:$Q$75,HLOOKUP($E110,'[1]NRCAN 2016'!$N$41:$Q$44,4,FALSE),FALSE),0)</f>
        <v>0</v>
      </c>
      <c r="R110">
        <f>_xlfn.IFNA(VLOOKUP($G110&amp;$H110&amp;$I110&amp;$J110&amp;$K110,'[1]NRCAN 2016'!$K$45:$Q$75,HLOOKUP($E110,'[1]NRCAN 2016'!$N$41:$Q$44,4,FALSE),FALSE),0)</f>
        <v>0</v>
      </c>
    </row>
    <row r="111" spans="1:18" x14ac:dyDescent="0.25">
      <c r="A111" t="str">
        <f t="shared" si="2"/>
        <v>PUBBDGMUNOldWH______STDKER</v>
      </c>
      <c r="B111" t="str">
        <f t="shared" si="3"/>
        <v>PUBBDGMUNOldWH</v>
      </c>
      <c r="C111" t="s">
        <v>1049</v>
      </c>
      <c r="D111" t="s">
        <v>7</v>
      </c>
      <c r="E111" t="s">
        <v>1051</v>
      </c>
      <c r="F111" t="s">
        <v>14</v>
      </c>
      <c r="G111" t="s">
        <v>38</v>
      </c>
      <c r="H111" t="s">
        <v>16</v>
      </c>
      <c r="I111" t="s">
        <v>16</v>
      </c>
      <c r="J111" t="s">
        <v>17</v>
      </c>
      <c r="K111" t="s">
        <v>35</v>
      </c>
      <c r="L111">
        <f>_xlfn.IFNA(VLOOKUP($G111&amp;$H111&amp;$I111&amp;$J111&amp;$K111,'[1]NRCAN 2016'!$K$45:$Q$75,HLOOKUP($E111,'[1]NRCAN 2016'!$N$41:$Q$44,4,FALSE),FALSE),0)</f>
        <v>0</v>
      </c>
      <c r="M111">
        <f>_xlfn.IFNA(VLOOKUP($G111&amp;$H111&amp;$I111&amp;$J111&amp;$K111,'[1]NRCAN 2016'!$K$45:$Q$75,HLOOKUP($E111,'[1]NRCAN 2016'!$N$41:$Q$44,4,FALSE),FALSE),0)</f>
        <v>0</v>
      </c>
      <c r="N111">
        <f>_xlfn.IFNA(VLOOKUP($G111&amp;$H111&amp;$I111&amp;$J111&amp;$K111,'[1]NRCAN 2016'!$K$45:$Q$75,HLOOKUP($E111,'[1]NRCAN 2016'!$N$41:$Q$44,4,FALSE),FALSE),0)</f>
        <v>0</v>
      </c>
      <c r="O111">
        <f>_xlfn.IFNA(VLOOKUP($G111&amp;$H111&amp;$I111&amp;$J111&amp;$K111,'[1]NRCAN 2016'!$K$45:$Q$75,HLOOKUP($E111,'[1]NRCAN 2016'!$N$41:$Q$44,4,FALSE),FALSE),0)</f>
        <v>0</v>
      </c>
      <c r="P111">
        <f>_xlfn.IFNA(VLOOKUP($G111&amp;$H111&amp;$I111&amp;$J111&amp;$K111,'[1]NRCAN 2016'!$K$45:$Q$75,HLOOKUP($E111,'[1]NRCAN 2016'!$N$41:$Q$44,4,FALSE),FALSE),0)</f>
        <v>0</v>
      </c>
      <c r="Q111">
        <f>_xlfn.IFNA(VLOOKUP($G111&amp;$H111&amp;$I111&amp;$J111&amp;$K111,'[1]NRCAN 2016'!$K$45:$Q$75,HLOOKUP($E111,'[1]NRCAN 2016'!$N$41:$Q$44,4,FALSE),FALSE),0)</f>
        <v>0</v>
      </c>
      <c r="R111">
        <f>_xlfn.IFNA(VLOOKUP($G111&amp;$H111&amp;$I111&amp;$J111&amp;$K111,'[1]NRCAN 2016'!$K$45:$Q$75,HLOOKUP($E111,'[1]NRCAN 2016'!$N$41:$Q$44,4,FALSE),FALSE),0)</f>
        <v>0</v>
      </c>
    </row>
    <row r="112" spans="1:18" x14ac:dyDescent="0.25">
      <c r="A112" t="str">
        <f t="shared" si="2"/>
        <v>PUBBDGMUNOldWH______STDLFO</v>
      </c>
      <c r="B112" t="str">
        <f t="shared" si="3"/>
        <v>PUBBDGMUNOldWH</v>
      </c>
      <c r="C112" t="s">
        <v>1049</v>
      </c>
      <c r="D112" t="s">
        <v>7</v>
      </c>
      <c r="E112" t="s">
        <v>1051</v>
      </c>
      <c r="F112" t="s">
        <v>14</v>
      </c>
      <c r="G112" t="s">
        <v>38</v>
      </c>
      <c r="H112" t="s">
        <v>16</v>
      </c>
      <c r="I112" t="s">
        <v>16</v>
      </c>
      <c r="J112" t="s">
        <v>17</v>
      </c>
      <c r="K112" t="s">
        <v>36</v>
      </c>
      <c r="L112">
        <f>_xlfn.IFNA(VLOOKUP($G112&amp;$H112&amp;$I112&amp;$J112&amp;$K112,'[1]NRCAN 2016'!$K$45:$Q$75,HLOOKUP($E112,'[1]NRCAN 2016'!$N$41:$Q$44,4,FALSE),FALSE),0)</f>
        <v>0</v>
      </c>
      <c r="M112">
        <f>_xlfn.IFNA(VLOOKUP($G112&amp;$H112&amp;$I112&amp;$J112&amp;$K112,'[1]NRCAN 2016'!$K$45:$Q$75,HLOOKUP($E112,'[1]NRCAN 2016'!$N$41:$Q$44,4,FALSE),FALSE),0)</f>
        <v>0</v>
      </c>
      <c r="N112">
        <f>_xlfn.IFNA(VLOOKUP($G112&amp;$H112&amp;$I112&amp;$J112&amp;$K112,'[1]NRCAN 2016'!$K$45:$Q$75,HLOOKUP($E112,'[1]NRCAN 2016'!$N$41:$Q$44,4,FALSE),FALSE),0)</f>
        <v>0</v>
      </c>
      <c r="O112">
        <f>_xlfn.IFNA(VLOOKUP($G112&amp;$H112&amp;$I112&amp;$J112&amp;$K112,'[1]NRCAN 2016'!$K$45:$Q$75,HLOOKUP($E112,'[1]NRCAN 2016'!$N$41:$Q$44,4,FALSE),FALSE),0)</f>
        <v>0</v>
      </c>
      <c r="P112">
        <f>_xlfn.IFNA(VLOOKUP($G112&amp;$H112&amp;$I112&amp;$J112&amp;$K112,'[1]NRCAN 2016'!$K$45:$Q$75,HLOOKUP($E112,'[1]NRCAN 2016'!$N$41:$Q$44,4,FALSE),FALSE),0)</f>
        <v>0</v>
      </c>
      <c r="Q112">
        <f>_xlfn.IFNA(VLOOKUP($G112&amp;$H112&amp;$I112&amp;$J112&amp;$K112,'[1]NRCAN 2016'!$K$45:$Q$75,HLOOKUP($E112,'[1]NRCAN 2016'!$N$41:$Q$44,4,FALSE),FALSE),0)</f>
        <v>0</v>
      </c>
      <c r="R112">
        <f>_xlfn.IFNA(VLOOKUP($G112&amp;$H112&amp;$I112&amp;$J112&amp;$K112,'[1]NRCAN 2016'!$K$45:$Q$75,HLOOKUP($E112,'[1]NRCAN 2016'!$N$41:$Q$44,4,FALSE),FALSE),0)</f>
        <v>0</v>
      </c>
    </row>
    <row r="113" spans="1:18" x14ac:dyDescent="0.25">
      <c r="A113" t="str">
        <f t="shared" si="2"/>
        <v>PUBBDGMUNOldWH______STDNGA</v>
      </c>
      <c r="B113" t="str">
        <f t="shared" si="3"/>
        <v>PUBBDGMUNOldWH</v>
      </c>
      <c r="C113" t="s">
        <v>1049</v>
      </c>
      <c r="D113" t="s">
        <v>7</v>
      </c>
      <c r="E113" t="s">
        <v>1051</v>
      </c>
      <c r="F113" t="s">
        <v>14</v>
      </c>
      <c r="G113" t="s">
        <v>38</v>
      </c>
      <c r="H113" t="s">
        <v>16</v>
      </c>
      <c r="I113" t="s">
        <v>16</v>
      </c>
      <c r="J113" t="s">
        <v>17</v>
      </c>
      <c r="K113" t="s">
        <v>20</v>
      </c>
      <c r="L113">
        <f>_xlfn.IFNA(VLOOKUP($G113&amp;$H113&amp;$I113&amp;$J113&amp;$K113,'[1]NRCAN 2016'!$K$45:$Q$75,HLOOKUP($E113,'[1]NRCAN 2016'!$N$41:$Q$44,4,FALSE),FALSE),0)</f>
        <v>0.73350338093252954</v>
      </c>
      <c r="M113">
        <f>_xlfn.IFNA(VLOOKUP($G113&amp;$H113&amp;$I113&amp;$J113&amp;$K113,'[1]NRCAN 2016'!$K$45:$Q$75,HLOOKUP($E113,'[1]NRCAN 2016'!$N$41:$Q$44,4,FALSE),FALSE),0)</f>
        <v>0.73350338093252954</v>
      </c>
      <c r="N113">
        <f>_xlfn.IFNA(VLOOKUP($G113&amp;$H113&amp;$I113&amp;$J113&amp;$K113,'[1]NRCAN 2016'!$K$45:$Q$75,HLOOKUP($E113,'[1]NRCAN 2016'!$N$41:$Q$44,4,FALSE),FALSE),0)</f>
        <v>0.73350338093252954</v>
      </c>
      <c r="O113">
        <f>_xlfn.IFNA(VLOOKUP($G113&amp;$H113&amp;$I113&amp;$J113&amp;$K113,'[1]NRCAN 2016'!$K$45:$Q$75,HLOOKUP($E113,'[1]NRCAN 2016'!$N$41:$Q$44,4,FALSE),FALSE),0)</f>
        <v>0.73350338093252954</v>
      </c>
      <c r="P113">
        <f>_xlfn.IFNA(VLOOKUP($G113&amp;$H113&amp;$I113&amp;$J113&amp;$K113,'[1]NRCAN 2016'!$K$45:$Q$75,HLOOKUP($E113,'[1]NRCAN 2016'!$N$41:$Q$44,4,FALSE),FALSE),0)</f>
        <v>0.73350338093252954</v>
      </c>
      <c r="Q113">
        <f>_xlfn.IFNA(VLOOKUP($G113&amp;$H113&amp;$I113&amp;$J113&amp;$K113,'[1]NRCAN 2016'!$K$45:$Q$75,HLOOKUP($E113,'[1]NRCAN 2016'!$N$41:$Q$44,4,FALSE),FALSE),0)</f>
        <v>0.73350338093252954</v>
      </c>
      <c r="R113">
        <f>_xlfn.IFNA(VLOOKUP($G113&amp;$H113&amp;$I113&amp;$J113&amp;$K113,'[1]NRCAN 2016'!$K$45:$Q$75,HLOOKUP($E113,'[1]NRCAN 2016'!$N$41:$Q$44,4,FALSE),FALSE),0)</f>
        <v>0.73350338093252954</v>
      </c>
    </row>
    <row r="114" spans="1:18" x14ac:dyDescent="0.25">
      <c r="A114" t="str">
        <f t="shared" si="2"/>
        <v>PUBBDGPSINewAE______STDELC</v>
      </c>
      <c r="B114" t="str">
        <f t="shared" si="3"/>
        <v>PUBBDGPSINewAE</v>
      </c>
      <c r="C114" t="s">
        <v>1049</v>
      </c>
      <c r="D114" t="s">
        <v>7</v>
      </c>
      <c r="E114" t="s">
        <v>1050</v>
      </c>
      <c r="F114" t="s">
        <v>39</v>
      </c>
      <c r="G114" t="s">
        <v>19</v>
      </c>
      <c r="H114" t="s">
        <v>16</v>
      </c>
      <c r="I114" t="s">
        <v>16</v>
      </c>
      <c r="J114" t="s">
        <v>17</v>
      </c>
      <c r="K114" t="s">
        <v>18</v>
      </c>
      <c r="L114">
        <f>_xlfn.IFNA(VLOOKUP($G114&amp;$H114&amp;$I114&amp;$J114&amp;$K114,'[1]NRCAN 2016'!$K$45:$Q$75,HLOOKUP($E114,'[1]NRCAN 2016'!$N$41:$Q$44,4,FALSE),FALSE),0)</f>
        <v>0.98568530134125476</v>
      </c>
      <c r="M114">
        <f>_xlfn.IFNA(VLOOKUP($G114&amp;$H114&amp;$I114&amp;$J114&amp;$K114,'[1]NRCAN 2016'!$K$45:$Q$75,HLOOKUP($E114,'[1]NRCAN 2016'!$N$41:$Q$44,4,FALSE),FALSE),0)</f>
        <v>0.98568530134125476</v>
      </c>
      <c r="N114">
        <f>_xlfn.IFNA(VLOOKUP($G114&amp;$H114&amp;$I114&amp;$J114&amp;$K114,'[1]NRCAN 2016'!$K$45:$Q$75,HLOOKUP($E114,'[1]NRCAN 2016'!$N$41:$Q$44,4,FALSE),FALSE),0)</f>
        <v>0.98568530134125476</v>
      </c>
      <c r="O114">
        <f>_xlfn.IFNA(VLOOKUP($G114&amp;$H114&amp;$I114&amp;$J114&amp;$K114,'[1]NRCAN 2016'!$K$45:$Q$75,HLOOKUP($E114,'[1]NRCAN 2016'!$N$41:$Q$44,4,FALSE),FALSE),0)</f>
        <v>0.98568530134125476</v>
      </c>
      <c r="P114">
        <f>_xlfn.IFNA(VLOOKUP($G114&amp;$H114&amp;$I114&amp;$J114&amp;$K114,'[1]NRCAN 2016'!$K$45:$Q$75,HLOOKUP($E114,'[1]NRCAN 2016'!$N$41:$Q$44,4,FALSE),FALSE),0)</f>
        <v>0.98568530134125476</v>
      </c>
      <c r="Q114">
        <f>_xlfn.IFNA(VLOOKUP($G114&amp;$H114&amp;$I114&amp;$J114&amp;$K114,'[1]NRCAN 2016'!$K$45:$Q$75,HLOOKUP($E114,'[1]NRCAN 2016'!$N$41:$Q$44,4,FALSE),FALSE),0)</f>
        <v>0.98568530134125476</v>
      </c>
      <c r="R114">
        <f>_xlfn.IFNA(VLOOKUP($G114&amp;$H114&amp;$I114&amp;$J114&amp;$K114,'[1]NRCAN 2016'!$K$45:$Q$75,HLOOKUP($E114,'[1]NRCAN 2016'!$N$41:$Q$44,4,FALSE),FALSE),0)</f>
        <v>0.98568530134125476</v>
      </c>
    </row>
    <row r="115" spans="1:18" x14ac:dyDescent="0.25">
      <c r="A115" t="str">
        <f t="shared" si="2"/>
        <v>PUBBDGPSINewAE______STDNGA</v>
      </c>
      <c r="B115" t="str">
        <f t="shared" si="3"/>
        <v>PUBBDGPSINewAE</v>
      </c>
      <c r="C115" t="s">
        <v>1049</v>
      </c>
      <c r="D115" t="s">
        <v>7</v>
      </c>
      <c r="E115" t="s">
        <v>1050</v>
      </c>
      <c r="F115" t="s">
        <v>39</v>
      </c>
      <c r="G115" t="s">
        <v>19</v>
      </c>
      <c r="H115" t="s">
        <v>16</v>
      </c>
      <c r="I115" t="s">
        <v>16</v>
      </c>
      <c r="J115" t="s">
        <v>17</v>
      </c>
      <c r="K115" t="s">
        <v>20</v>
      </c>
      <c r="L115">
        <f>_xlfn.IFNA(VLOOKUP($G115&amp;$H115&amp;$I115&amp;$J115&amp;$K115,'[1]NRCAN 2016'!$K$45:$Q$75,HLOOKUP($E115,'[1]NRCAN 2016'!$N$41:$Q$44,4,FALSE),FALSE),0)</f>
        <v>1.431469865874521E-2</v>
      </c>
      <c r="M115">
        <f>_xlfn.IFNA(VLOOKUP($G115&amp;$H115&amp;$I115&amp;$J115&amp;$K115,'[1]NRCAN 2016'!$K$45:$Q$75,HLOOKUP($E115,'[1]NRCAN 2016'!$N$41:$Q$44,4,FALSE),FALSE),0)</f>
        <v>1.431469865874521E-2</v>
      </c>
      <c r="N115">
        <f>_xlfn.IFNA(VLOOKUP($G115&amp;$H115&amp;$I115&amp;$J115&amp;$K115,'[1]NRCAN 2016'!$K$45:$Q$75,HLOOKUP($E115,'[1]NRCAN 2016'!$N$41:$Q$44,4,FALSE),FALSE),0)</f>
        <v>1.431469865874521E-2</v>
      </c>
      <c r="O115">
        <f>_xlfn.IFNA(VLOOKUP($G115&amp;$H115&amp;$I115&amp;$J115&amp;$K115,'[1]NRCAN 2016'!$K$45:$Q$75,HLOOKUP($E115,'[1]NRCAN 2016'!$N$41:$Q$44,4,FALSE),FALSE),0)</f>
        <v>1.431469865874521E-2</v>
      </c>
      <c r="P115">
        <f>_xlfn.IFNA(VLOOKUP($G115&amp;$H115&amp;$I115&amp;$J115&amp;$K115,'[1]NRCAN 2016'!$K$45:$Q$75,HLOOKUP($E115,'[1]NRCAN 2016'!$N$41:$Q$44,4,FALSE),FALSE),0)</f>
        <v>1.431469865874521E-2</v>
      </c>
      <c r="Q115">
        <f>_xlfn.IFNA(VLOOKUP($G115&amp;$H115&amp;$I115&amp;$J115&amp;$K115,'[1]NRCAN 2016'!$K$45:$Q$75,HLOOKUP($E115,'[1]NRCAN 2016'!$N$41:$Q$44,4,FALSE),FALSE),0)</f>
        <v>1.431469865874521E-2</v>
      </c>
      <c r="R115">
        <f>_xlfn.IFNA(VLOOKUP($G115&amp;$H115&amp;$I115&amp;$J115&amp;$K115,'[1]NRCAN 2016'!$K$45:$Q$75,HLOOKUP($E115,'[1]NRCAN 2016'!$N$41:$Q$44,4,FALSE),FALSE),0)</f>
        <v>1.431469865874521E-2</v>
      </c>
    </row>
    <row r="116" spans="1:18" x14ac:dyDescent="0.25">
      <c r="A116" t="str">
        <f t="shared" si="2"/>
        <v>PUBBDGPSINewAE______STDPRO</v>
      </c>
      <c r="B116" t="str">
        <f t="shared" si="3"/>
        <v>PUBBDGPSINewAE</v>
      </c>
      <c r="C116" t="s">
        <v>1049</v>
      </c>
      <c r="D116" t="s">
        <v>7</v>
      </c>
      <c r="E116" t="s">
        <v>1050</v>
      </c>
      <c r="F116" t="s">
        <v>39</v>
      </c>
      <c r="G116" t="s">
        <v>19</v>
      </c>
      <c r="H116" t="s">
        <v>16</v>
      </c>
      <c r="I116" t="s">
        <v>16</v>
      </c>
      <c r="J116" t="s">
        <v>17</v>
      </c>
      <c r="K116" t="s">
        <v>21</v>
      </c>
      <c r="L116">
        <f>_xlfn.IFNA(VLOOKUP($G116&amp;$H116&amp;$I116&amp;$J116&amp;$K116,'[1]NRCAN 2016'!$K$45:$Q$75,HLOOKUP($E116,'[1]NRCAN 2016'!$N$41:$Q$44,4,FALSE),FALSE),0)</f>
        <v>0</v>
      </c>
      <c r="M116">
        <f>_xlfn.IFNA(VLOOKUP($G116&amp;$H116&amp;$I116&amp;$J116&amp;$K116,'[1]NRCAN 2016'!$K$45:$Q$75,HLOOKUP($E116,'[1]NRCAN 2016'!$N$41:$Q$44,4,FALSE),FALSE),0)</f>
        <v>0</v>
      </c>
      <c r="N116">
        <f>_xlfn.IFNA(VLOOKUP($G116&amp;$H116&amp;$I116&amp;$J116&amp;$K116,'[1]NRCAN 2016'!$K$45:$Q$75,HLOOKUP($E116,'[1]NRCAN 2016'!$N$41:$Q$44,4,FALSE),FALSE),0)</f>
        <v>0</v>
      </c>
      <c r="O116">
        <f>_xlfn.IFNA(VLOOKUP($G116&amp;$H116&amp;$I116&amp;$J116&amp;$K116,'[1]NRCAN 2016'!$K$45:$Q$75,HLOOKUP($E116,'[1]NRCAN 2016'!$N$41:$Q$44,4,FALSE),FALSE),0)</f>
        <v>0</v>
      </c>
      <c r="P116">
        <f>_xlfn.IFNA(VLOOKUP($G116&amp;$H116&amp;$I116&amp;$J116&amp;$K116,'[1]NRCAN 2016'!$K$45:$Q$75,HLOOKUP($E116,'[1]NRCAN 2016'!$N$41:$Q$44,4,FALSE),FALSE),0)</f>
        <v>0</v>
      </c>
      <c r="Q116">
        <f>_xlfn.IFNA(VLOOKUP($G116&amp;$H116&amp;$I116&amp;$J116&amp;$K116,'[1]NRCAN 2016'!$K$45:$Q$75,HLOOKUP($E116,'[1]NRCAN 2016'!$N$41:$Q$44,4,FALSE),FALSE),0)</f>
        <v>0</v>
      </c>
      <c r="R116">
        <f>_xlfn.IFNA(VLOOKUP($G116&amp;$H116&amp;$I116&amp;$J116&amp;$K116,'[1]NRCAN 2016'!$K$45:$Q$75,HLOOKUP($E116,'[1]NRCAN 2016'!$N$41:$Q$44,4,FALSE),FALSE),0)</f>
        <v>0</v>
      </c>
    </row>
    <row r="117" spans="1:18" x14ac:dyDescent="0.25">
      <c r="A117" t="str">
        <f t="shared" si="2"/>
        <v>PUBBDGPSINewAM______STDELC</v>
      </c>
      <c r="B117" t="str">
        <f t="shared" si="3"/>
        <v>PUBBDGPSINewAM</v>
      </c>
      <c r="C117" t="s">
        <v>1049</v>
      </c>
      <c r="D117" t="s">
        <v>7</v>
      </c>
      <c r="E117" t="s">
        <v>1050</v>
      </c>
      <c r="F117" t="s">
        <v>39</v>
      </c>
      <c r="G117" t="s">
        <v>15</v>
      </c>
      <c r="H117" t="s">
        <v>16</v>
      </c>
      <c r="I117" t="s">
        <v>16</v>
      </c>
      <c r="J117" t="s">
        <v>17</v>
      </c>
      <c r="K117" t="s">
        <v>18</v>
      </c>
      <c r="L117">
        <f>_xlfn.IFNA(VLOOKUP($G117&amp;$H117&amp;$I117&amp;$J117&amp;$K117,'[1]NRCAN 2016'!$K$45:$Q$75,HLOOKUP($E117,'[1]NRCAN 2016'!$N$41:$Q$44,4,FALSE),FALSE),0)</f>
        <v>1</v>
      </c>
      <c r="M117">
        <f>_xlfn.IFNA(VLOOKUP($G117&amp;$H117&amp;$I117&amp;$J117&amp;$K117,'[1]NRCAN 2016'!$K$45:$Q$75,HLOOKUP($E117,'[1]NRCAN 2016'!$N$41:$Q$44,4,FALSE),FALSE),0)</f>
        <v>1</v>
      </c>
      <c r="N117">
        <f>_xlfn.IFNA(VLOOKUP($G117&amp;$H117&amp;$I117&amp;$J117&amp;$K117,'[1]NRCAN 2016'!$K$45:$Q$75,HLOOKUP($E117,'[1]NRCAN 2016'!$N$41:$Q$44,4,FALSE),FALSE),0)</f>
        <v>1</v>
      </c>
      <c r="O117">
        <f>_xlfn.IFNA(VLOOKUP($G117&amp;$H117&amp;$I117&amp;$J117&amp;$K117,'[1]NRCAN 2016'!$K$45:$Q$75,HLOOKUP($E117,'[1]NRCAN 2016'!$N$41:$Q$44,4,FALSE),FALSE),0)</f>
        <v>1</v>
      </c>
      <c r="P117">
        <f>_xlfn.IFNA(VLOOKUP($G117&amp;$H117&amp;$I117&amp;$J117&amp;$K117,'[1]NRCAN 2016'!$K$45:$Q$75,HLOOKUP($E117,'[1]NRCAN 2016'!$N$41:$Q$44,4,FALSE),FALSE),0)</f>
        <v>1</v>
      </c>
      <c r="Q117">
        <f>_xlfn.IFNA(VLOOKUP($G117&amp;$H117&amp;$I117&amp;$J117&amp;$K117,'[1]NRCAN 2016'!$K$45:$Q$75,HLOOKUP($E117,'[1]NRCAN 2016'!$N$41:$Q$44,4,FALSE),FALSE),0)</f>
        <v>1</v>
      </c>
      <c r="R117">
        <f>_xlfn.IFNA(VLOOKUP($G117&amp;$H117&amp;$I117&amp;$J117&amp;$K117,'[1]NRCAN 2016'!$K$45:$Q$75,HLOOKUP($E117,'[1]NRCAN 2016'!$N$41:$Q$44,4,FALSE),FALSE),0)</f>
        <v>1</v>
      </c>
    </row>
    <row r="118" spans="1:18" x14ac:dyDescent="0.25">
      <c r="A118" t="str">
        <f t="shared" si="2"/>
        <v>PUBBDGPSINewLIFLC___STDELC</v>
      </c>
      <c r="B118" t="str">
        <f t="shared" si="3"/>
        <v>PUBBDGPSINewLI</v>
      </c>
      <c r="C118" t="s">
        <v>1049</v>
      </c>
      <c r="D118" t="s">
        <v>7</v>
      </c>
      <c r="E118" t="s">
        <v>1050</v>
      </c>
      <c r="F118" t="s">
        <v>39</v>
      </c>
      <c r="G118" t="s">
        <v>22</v>
      </c>
      <c r="H118" t="s">
        <v>23</v>
      </c>
      <c r="I118" t="s">
        <v>16</v>
      </c>
      <c r="J118" t="s">
        <v>17</v>
      </c>
      <c r="K118" t="s">
        <v>18</v>
      </c>
      <c r="L118">
        <f>_xlfn.IFNA(VLOOKUP($G118&amp;$H118&amp;$I118&amp;$J118&amp;$K118,'[1]NRCAN 2016'!$K$45:$Q$75,HLOOKUP($E118,'[1]NRCAN 2016'!$N$41:$Q$44,4,FALSE),FALSE),0)</f>
        <v>5.7404593478355748E-2</v>
      </c>
      <c r="M118">
        <f>_xlfn.IFNA(VLOOKUP($G118&amp;$H118&amp;$I118&amp;$J118&amp;$K118,'[1]NRCAN 2016'!$K$45:$Q$75,HLOOKUP($E118,'[1]NRCAN 2016'!$N$41:$Q$44,4,FALSE),FALSE),0)</f>
        <v>5.7404593478355748E-2</v>
      </c>
      <c r="N118">
        <f>_xlfn.IFNA(VLOOKUP($G118&amp;$H118&amp;$I118&amp;$J118&amp;$K118,'[1]NRCAN 2016'!$K$45:$Q$75,HLOOKUP($E118,'[1]NRCAN 2016'!$N$41:$Q$44,4,FALSE),FALSE),0)</f>
        <v>5.7404593478355748E-2</v>
      </c>
      <c r="O118">
        <f>_xlfn.IFNA(VLOOKUP($G118&amp;$H118&amp;$I118&amp;$J118&amp;$K118,'[1]NRCAN 2016'!$K$45:$Q$75,HLOOKUP($E118,'[1]NRCAN 2016'!$N$41:$Q$44,4,FALSE),FALSE),0)</f>
        <v>5.7404593478355748E-2</v>
      </c>
      <c r="P118">
        <f>_xlfn.IFNA(VLOOKUP($G118&amp;$H118&amp;$I118&amp;$J118&amp;$K118,'[1]NRCAN 2016'!$K$45:$Q$75,HLOOKUP($E118,'[1]NRCAN 2016'!$N$41:$Q$44,4,FALSE),FALSE),0)</f>
        <v>5.7404593478355748E-2</v>
      </c>
      <c r="Q118">
        <f>_xlfn.IFNA(VLOOKUP($G118&amp;$H118&amp;$I118&amp;$J118&amp;$K118,'[1]NRCAN 2016'!$K$45:$Q$75,HLOOKUP($E118,'[1]NRCAN 2016'!$N$41:$Q$44,4,FALSE),FALSE),0)</f>
        <v>5.7404593478355748E-2</v>
      </c>
      <c r="R118">
        <f>_xlfn.IFNA(VLOOKUP($G118&amp;$H118&amp;$I118&amp;$J118&amp;$K118,'[1]NRCAN 2016'!$K$45:$Q$75,HLOOKUP($E118,'[1]NRCAN 2016'!$N$41:$Q$44,4,FALSE),FALSE),0)</f>
        <v>5.7404593478355748E-2</v>
      </c>
    </row>
    <row r="119" spans="1:18" x14ac:dyDescent="0.25">
      <c r="A119" t="str">
        <f t="shared" si="2"/>
        <v>PUBBDGPSINewLIFLU___STDELC</v>
      </c>
      <c r="B119" t="str">
        <f t="shared" si="3"/>
        <v>PUBBDGPSINewLI</v>
      </c>
      <c r="C119" t="s">
        <v>1049</v>
      </c>
      <c r="D119" t="s">
        <v>7</v>
      </c>
      <c r="E119" t="s">
        <v>1050</v>
      </c>
      <c r="F119" t="s">
        <v>39</v>
      </c>
      <c r="G119" t="s">
        <v>22</v>
      </c>
      <c r="H119" t="s">
        <v>24</v>
      </c>
      <c r="I119" t="s">
        <v>16</v>
      </c>
      <c r="J119" t="s">
        <v>17</v>
      </c>
      <c r="K119" t="s">
        <v>18</v>
      </c>
      <c r="L119">
        <f>_xlfn.IFNA(VLOOKUP($G119&amp;$H119&amp;$I119&amp;$J119&amp;$K119,'[1]NRCAN 2016'!$K$45:$Q$75,HLOOKUP($E119,'[1]NRCAN 2016'!$N$41:$Q$44,4,FALSE),FALSE),0)</f>
        <v>0.41991168524080263</v>
      </c>
      <c r="M119">
        <f>_xlfn.IFNA(VLOOKUP($G119&amp;$H119&amp;$I119&amp;$J119&amp;$K119,'[1]NRCAN 2016'!$K$45:$Q$75,HLOOKUP($E119,'[1]NRCAN 2016'!$N$41:$Q$44,4,FALSE),FALSE),0)</f>
        <v>0.41991168524080263</v>
      </c>
      <c r="N119">
        <f>_xlfn.IFNA(VLOOKUP($G119&amp;$H119&amp;$I119&amp;$J119&amp;$K119,'[1]NRCAN 2016'!$K$45:$Q$75,HLOOKUP($E119,'[1]NRCAN 2016'!$N$41:$Q$44,4,FALSE),FALSE),0)</f>
        <v>0.41991168524080263</v>
      </c>
      <c r="O119">
        <f>_xlfn.IFNA(VLOOKUP($G119&amp;$H119&amp;$I119&amp;$J119&amp;$K119,'[1]NRCAN 2016'!$K$45:$Q$75,HLOOKUP($E119,'[1]NRCAN 2016'!$N$41:$Q$44,4,FALSE),FALSE),0)</f>
        <v>0.41991168524080263</v>
      </c>
      <c r="P119">
        <f>_xlfn.IFNA(VLOOKUP($G119&amp;$H119&amp;$I119&amp;$J119&amp;$K119,'[1]NRCAN 2016'!$K$45:$Q$75,HLOOKUP($E119,'[1]NRCAN 2016'!$N$41:$Q$44,4,FALSE),FALSE),0)</f>
        <v>0.41991168524080263</v>
      </c>
      <c r="Q119">
        <f>_xlfn.IFNA(VLOOKUP($G119&amp;$H119&amp;$I119&amp;$J119&amp;$K119,'[1]NRCAN 2016'!$K$45:$Q$75,HLOOKUP($E119,'[1]NRCAN 2016'!$N$41:$Q$44,4,FALSE),FALSE),0)</f>
        <v>0.41991168524080263</v>
      </c>
      <c r="R119">
        <f>_xlfn.IFNA(VLOOKUP($G119&amp;$H119&amp;$I119&amp;$J119&amp;$K119,'[1]NRCAN 2016'!$K$45:$Q$75,HLOOKUP($E119,'[1]NRCAN 2016'!$N$41:$Q$44,4,FALSE),FALSE),0)</f>
        <v>0.41991168524080263</v>
      </c>
    </row>
    <row r="120" spans="1:18" x14ac:dyDescent="0.25">
      <c r="A120" t="str">
        <f t="shared" si="2"/>
        <v>PUBBDGPSINewLIHAL___STDELC</v>
      </c>
      <c r="B120" t="str">
        <f t="shared" si="3"/>
        <v>PUBBDGPSINewLI</v>
      </c>
      <c r="C120" t="s">
        <v>1049</v>
      </c>
      <c r="D120" t="s">
        <v>7</v>
      </c>
      <c r="E120" t="s">
        <v>1050</v>
      </c>
      <c r="F120" t="s">
        <v>39</v>
      </c>
      <c r="G120" t="s">
        <v>22</v>
      </c>
      <c r="H120" t="s">
        <v>25</v>
      </c>
      <c r="I120" t="s">
        <v>16</v>
      </c>
      <c r="J120" t="s">
        <v>17</v>
      </c>
      <c r="K120" t="s">
        <v>18</v>
      </c>
      <c r="L120">
        <f>_xlfn.IFNA(VLOOKUP($G120&amp;$H120&amp;$I120&amp;$J120&amp;$K120,'[1]NRCAN 2016'!$K$45:$Q$75,HLOOKUP($E120,'[1]NRCAN 2016'!$N$41:$Q$44,4,FALSE),FALSE),0)</f>
        <v>0.12322408382364025</v>
      </c>
      <c r="M120">
        <f>_xlfn.IFNA(VLOOKUP($G120&amp;$H120&amp;$I120&amp;$J120&amp;$K120,'[1]NRCAN 2016'!$K$45:$Q$75,HLOOKUP($E120,'[1]NRCAN 2016'!$N$41:$Q$44,4,FALSE),FALSE),0)</f>
        <v>0.12322408382364025</v>
      </c>
      <c r="N120">
        <f>_xlfn.IFNA(VLOOKUP($G120&amp;$H120&amp;$I120&amp;$J120&amp;$K120,'[1]NRCAN 2016'!$K$45:$Q$75,HLOOKUP($E120,'[1]NRCAN 2016'!$N$41:$Q$44,4,FALSE),FALSE),0)</f>
        <v>0.12322408382364025</v>
      </c>
      <c r="O120">
        <f>_xlfn.IFNA(VLOOKUP($G120&amp;$H120&amp;$I120&amp;$J120&amp;$K120,'[1]NRCAN 2016'!$K$45:$Q$75,HLOOKUP($E120,'[1]NRCAN 2016'!$N$41:$Q$44,4,FALSE),FALSE),0)</f>
        <v>0.12322408382364025</v>
      </c>
      <c r="P120">
        <f>_xlfn.IFNA(VLOOKUP($G120&amp;$H120&amp;$I120&amp;$J120&amp;$K120,'[1]NRCAN 2016'!$K$45:$Q$75,HLOOKUP($E120,'[1]NRCAN 2016'!$N$41:$Q$44,4,FALSE),FALSE),0)</f>
        <v>0.12322408382364025</v>
      </c>
      <c r="Q120">
        <f>_xlfn.IFNA(VLOOKUP($G120&amp;$H120&amp;$I120&amp;$J120&amp;$K120,'[1]NRCAN 2016'!$K$45:$Q$75,HLOOKUP($E120,'[1]NRCAN 2016'!$N$41:$Q$44,4,FALSE),FALSE),0)</f>
        <v>0.12322408382364025</v>
      </c>
      <c r="R120">
        <f>_xlfn.IFNA(VLOOKUP($G120&amp;$H120&amp;$I120&amp;$J120&amp;$K120,'[1]NRCAN 2016'!$K$45:$Q$75,HLOOKUP($E120,'[1]NRCAN 2016'!$N$41:$Q$44,4,FALSE),FALSE),0)</f>
        <v>0.12322408382364025</v>
      </c>
    </row>
    <row r="121" spans="1:18" x14ac:dyDescent="0.25">
      <c r="A121" t="str">
        <f t="shared" si="2"/>
        <v>PUBBDGPSINewLIINC___STDELC</v>
      </c>
      <c r="B121" t="str">
        <f t="shared" si="3"/>
        <v>PUBBDGPSINewLI</v>
      </c>
      <c r="C121" t="s">
        <v>1049</v>
      </c>
      <c r="D121" t="s">
        <v>7</v>
      </c>
      <c r="E121" t="s">
        <v>1050</v>
      </c>
      <c r="F121" t="s">
        <v>39</v>
      </c>
      <c r="G121" t="s">
        <v>22</v>
      </c>
      <c r="H121" t="s">
        <v>26</v>
      </c>
      <c r="I121" t="s">
        <v>16</v>
      </c>
      <c r="J121" t="s">
        <v>17</v>
      </c>
      <c r="K121" t="s">
        <v>18</v>
      </c>
      <c r="L121">
        <f>_xlfn.IFNA(VLOOKUP($G121&amp;$H121&amp;$I121&amp;$J121&amp;$K121,'[1]NRCAN 2016'!$K$45:$Q$75,HLOOKUP($E121,'[1]NRCAN 2016'!$N$41:$Q$44,4,FALSE),FALSE),0)</f>
        <v>0.39576993727509685</v>
      </c>
      <c r="M121">
        <f>_xlfn.IFNA(VLOOKUP($G121&amp;$H121&amp;$I121&amp;$J121&amp;$K121,'[1]NRCAN 2016'!$K$45:$Q$75,HLOOKUP($E121,'[1]NRCAN 2016'!$N$41:$Q$44,4,FALSE),FALSE),0)</f>
        <v>0.39576993727509685</v>
      </c>
      <c r="N121">
        <f>_xlfn.IFNA(VLOOKUP($G121&amp;$H121&amp;$I121&amp;$J121&amp;$K121,'[1]NRCAN 2016'!$K$45:$Q$75,HLOOKUP($E121,'[1]NRCAN 2016'!$N$41:$Q$44,4,FALSE),FALSE),0)</f>
        <v>0.39576993727509685</v>
      </c>
      <c r="O121">
        <f>_xlfn.IFNA(VLOOKUP($G121&amp;$H121&amp;$I121&amp;$J121&amp;$K121,'[1]NRCAN 2016'!$K$45:$Q$75,HLOOKUP($E121,'[1]NRCAN 2016'!$N$41:$Q$44,4,FALSE),FALSE),0)</f>
        <v>0.39576993727509685</v>
      </c>
      <c r="P121">
        <f>_xlfn.IFNA(VLOOKUP($G121&amp;$H121&amp;$I121&amp;$J121&amp;$K121,'[1]NRCAN 2016'!$K$45:$Q$75,HLOOKUP($E121,'[1]NRCAN 2016'!$N$41:$Q$44,4,FALSE),FALSE),0)</f>
        <v>0.39576993727509685</v>
      </c>
      <c r="Q121">
        <f>_xlfn.IFNA(VLOOKUP($G121&amp;$H121&amp;$I121&amp;$J121&amp;$K121,'[1]NRCAN 2016'!$K$45:$Q$75,HLOOKUP($E121,'[1]NRCAN 2016'!$N$41:$Q$44,4,FALSE),FALSE),0)</f>
        <v>0.39576993727509685</v>
      </c>
      <c r="R121">
        <f>_xlfn.IFNA(VLOOKUP($G121&amp;$H121&amp;$I121&amp;$J121&amp;$K121,'[1]NRCAN 2016'!$K$45:$Q$75,HLOOKUP($E121,'[1]NRCAN 2016'!$N$41:$Q$44,4,FALSE),FALSE),0)</f>
        <v>0.39576993727509685</v>
      </c>
    </row>
    <row r="122" spans="1:18" x14ac:dyDescent="0.25">
      <c r="A122" t="str">
        <f t="shared" si="2"/>
        <v>PUBBDGPSINewLILED___STDELC</v>
      </c>
      <c r="B122" t="str">
        <f t="shared" si="3"/>
        <v>PUBBDGPSINewLI</v>
      </c>
      <c r="C122" t="s">
        <v>1049</v>
      </c>
      <c r="D122" t="s">
        <v>7</v>
      </c>
      <c r="E122" t="s">
        <v>1050</v>
      </c>
      <c r="F122" t="s">
        <v>39</v>
      </c>
      <c r="G122" t="s">
        <v>22</v>
      </c>
      <c r="H122" t="s">
        <v>27</v>
      </c>
      <c r="I122" t="s">
        <v>16</v>
      </c>
      <c r="J122" t="s">
        <v>17</v>
      </c>
      <c r="K122" t="s">
        <v>18</v>
      </c>
      <c r="L122">
        <f>_xlfn.IFNA(VLOOKUP($G122&amp;$H122&amp;$I122&amp;$J122&amp;$K122,'[1]NRCAN 2016'!$K$45:$Q$75,HLOOKUP($E122,'[1]NRCAN 2016'!$N$41:$Q$44,4,FALSE),FALSE),0)</f>
        <v>1.8448500910522674E-3</v>
      </c>
      <c r="M122">
        <f>_xlfn.IFNA(VLOOKUP($G122&amp;$H122&amp;$I122&amp;$J122&amp;$K122,'[1]NRCAN 2016'!$K$45:$Q$75,HLOOKUP($E122,'[1]NRCAN 2016'!$N$41:$Q$44,4,FALSE),FALSE),0)</f>
        <v>1.8448500910522674E-3</v>
      </c>
      <c r="N122">
        <f>_xlfn.IFNA(VLOOKUP($G122&amp;$H122&amp;$I122&amp;$J122&amp;$K122,'[1]NRCAN 2016'!$K$45:$Q$75,HLOOKUP($E122,'[1]NRCAN 2016'!$N$41:$Q$44,4,FALSE),FALSE),0)</f>
        <v>1.8448500910522674E-3</v>
      </c>
      <c r="O122">
        <f>_xlfn.IFNA(VLOOKUP($G122&amp;$H122&amp;$I122&amp;$J122&amp;$K122,'[1]NRCAN 2016'!$K$45:$Q$75,HLOOKUP($E122,'[1]NRCAN 2016'!$N$41:$Q$44,4,FALSE),FALSE),0)</f>
        <v>1.8448500910522674E-3</v>
      </c>
      <c r="P122">
        <f>_xlfn.IFNA(VLOOKUP($G122&amp;$H122&amp;$I122&amp;$J122&amp;$K122,'[1]NRCAN 2016'!$K$45:$Q$75,HLOOKUP($E122,'[1]NRCAN 2016'!$N$41:$Q$44,4,FALSE),FALSE),0)</f>
        <v>1.8448500910522674E-3</v>
      </c>
      <c r="Q122">
        <f>_xlfn.IFNA(VLOOKUP($G122&amp;$H122&amp;$I122&amp;$J122&amp;$K122,'[1]NRCAN 2016'!$K$45:$Q$75,HLOOKUP($E122,'[1]NRCAN 2016'!$N$41:$Q$44,4,FALSE),FALSE),0)</f>
        <v>1.8448500910522674E-3</v>
      </c>
      <c r="R122">
        <f>_xlfn.IFNA(VLOOKUP($G122&amp;$H122&amp;$I122&amp;$J122&amp;$K122,'[1]NRCAN 2016'!$K$45:$Q$75,HLOOKUP($E122,'[1]NRCAN 2016'!$N$41:$Q$44,4,FALSE),FALSE),0)</f>
        <v>1.8448500910522674E-3</v>
      </c>
    </row>
    <row r="123" spans="1:18" x14ac:dyDescent="0.25">
      <c r="A123" t="str">
        <f t="shared" si="2"/>
        <v>PUBBDGPSINewSC_________DCO</v>
      </c>
      <c r="B123" t="str">
        <f t="shared" si="3"/>
        <v>PUBBDGPSINewSC</v>
      </c>
      <c r="C123" t="s">
        <v>1049</v>
      </c>
      <c r="D123" t="s">
        <v>7</v>
      </c>
      <c r="E123" t="s">
        <v>1050</v>
      </c>
      <c r="F123" t="s">
        <v>39</v>
      </c>
      <c r="G123" t="s">
        <v>28</v>
      </c>
      <c r="H123" t="s">
        <v>16</v>
      </c>
      <c r="I123" t="s">
        <v>16</v>
      </c>
      <c r="J123" t="s">
        <v>16</v>
      </c>
      <c r="K123" t="s">
        <v>29</v>
      </c>
      <c r="L123">
        <f>_xlfn.IFNA(VLOOKUP($G123&amp;$H123&amp;$I123&amp;$J123&amp;$K123,'[1]NRCAN 2016'!$K$45:$Q$75,HLOOKUP($E123,'[1]NRCAN 2016'!$N$41:$Q$44,4,FALSE),FALSE),0)</f>
        <v>0.13433862185730358</v>
      </c>
      <c r="M123">
        <f>_xlfn.IFNA(VLOOKUP($G123&amp;$H123&amp;$I123&amp;$J123&amp;$K123,'[1]NRCAN 2016'!$K$45:$Q$75,HLOOKUP($E123,'[1]NRCAN 2016'!$N$41:$Q$44,4,FALSE),FALSE),0)</f>
        <v>0.13433862185730358</v>
      </c>
      <c r="N123">
        <f>_xlfn.IFNA(VLOOKUP($G123&amp;$H123&amp;$I123&amp;$J123&amp;$K123,'[1]NRCAN 2016'!$K$45:$Q$75,HLOOKUP($E123,'[1]NRCAN 2016'!$N$41:$Q$44,4,FALSE),FALSE),0)</f>
        <v>0.13433862185730358</v>
      </c>
      <c r="O123">
        <f>_xlfn.IFNA(VLOOKUP($G123&amp;$H123&amp;$I123&amp;$J123&amp;$K123,'[1]NRCAN 2016'!$K$45:$Q$75,HLOOKUP($E123,'[1]NRCAN 2016'!$N$41:$Q$44,4,FALSE),FALSE),0)</f>
        <v>0.13433862185730358</v>
      </c>
      <c r="P123">
        <f>_xlfn.IFNA(VLOOKUP($G123&amp;$H123&amp;$I123&amp;$J123&amp;$K123,'[1]NRCAN 2016'!$K$45:$Q$75,HLOOKUP($E123,'[1]NRCAN 2016'!$N$41:$Q$44,4,FALSE),FALSE),0)</f>
        <v>0.13433862185730358</v>
      </c>
      <c r="Q123">
        <f>_xlfn.IFNA(VLOOKUP($G123&amp;$H123&amp;$I123&amp;$J123&amp;$K123,'[1]NRCAN 2016'!$K$45:$Q$75,HLOOKUP($E123,'[1]NRCAN 2016'!$N$41:$Q$44,4,FALSE),FALSE),0)</f>
        <v>0.13433862185730358</v>
      </c>
      <c r="R123">
        <f>_xlfn.IFNA(VLOOKUP($G123&amp;$H123&amp;$I123&amp;$J123&amp;$K123,'[1]NRCAN 2016'!$K$45:$Q$75,HLOOKUP($E123,'[1]NRCAN 2016'!$N$41:$Q$44,4,FALSE),FALSE),0)</f>
        <v>0.13433862185730358</v>
      </c>
    </row>
    <row r="124" spans="1:18" x14ac:dyDescent="0.25">
      <c r="A124" t="str">
        <f t="shared" si="2"/>
        <v>PUBBDGPSINewSC______STDELC</v>
      </c>
      <c r="B124" t="str">
        <f t="shared" si="3"/>
        <v>PUBBDGPSINewSC</v>
      </c>
      <c r="C124" t="s">
        <v>1049</v>
      </c>
      <c r="D124" t="s">
        <v>7</v>
      </c>
      <c r="E124" t="s">
        <v>1050</v>
      </c>
      <c r="F124" t="s">
        <v>39</v>
      </c>
      <c r="G124" t="s">
        <v>28</v>
      </c>
      <c r="H124" t="s">
        <v>16</v>
      </c>
      <c r="I124" t="s">
        <v>16</v>
      </c>
      <c r="J124" t="s">
        <v>17</v>
      </c>
      <c r="K124" t="s">
        <v>18</v>
      </c>
      <c r="L124">
        <f>_xlfn.IFNA(VLOOKUP($G124&amp;$H124&amp;$I124&amp;$J124&amp;$K124,'[1]NRCAN 2016'!$K$45:$Q$75,HLOOKUP($E124,'[1]NRCAN 2016'!$N$41:$Q$44,4,FALSE),FALSE),0)</f>
        <v>0.80766758188196397</v>
      </c>
      <c r="M124">
        <f>_xlfn.IFNA(VLOOKUP($G124&amp;$H124&amp;$I124&amp;$J124&amp;$K124,'[1]NRCAN 2016'!$K$45:$Q$75,HLOOKUP($E124,'[1]NRCAN 2016'!$N$41:$Q$44,4,FALSE),FALSE),0)</f>
        <v>0.80766758188196397</v>
      </c>
      <c r="N124">
        <f>_xlfn.IFNA(VLOOKUP($G124&amp;$H124&amp;$I124&amp;$J124&amp;$K124,'[1]NRCAN 2016'!$K$45:$Q$75,HLOOKUP($E124,'[1]NRCAN 2016'!$N$41:$Q$44,4,FALSE),FALSE),0)</f>
        <v>0.80766758188196397</v>
      </c>
      <c r="O124">
        <f>_xlfn.IFNA(VLOOKUP($G124&amp;$H124&amp;$I124&amp;$J124&amp;$K124,'[1]NRCAN 2016'!$K$45:$Q$75,HLOOKUP($E124,'[1]NRCAN 2016'!$N$41:$Q$44,4,FALSE),FALSE),0)</f>
        <v>0.80766758188196397</v>
      </c>
      <c r="P124">
        <f>_xlfn.IFNA(VLOOKUP($G124&amp;$H124&amp;$I124&amp;$J124&amp;$K124,'[1]NRCAN 2016'!$K$45:$Q$75,HLOOKUP($E124,'[1]NRCAN 2016'!$N$41:$Q$44,4,FALSE),FALSE),0)</f>
        <v>0.80766758188196397</v>
      </c>
      <c r="Q124">
        <f>_xlfn.IFNA(VLOOKUP($G124&amp;$H124&amp;$I124&amp;$J124&amp;$K124,'[1]NRCAN 2016'!$K$45:$Q$75,HLOOKUP($E124,'[1]NRCAN 2016'!$N$41:$Q$44,4,FALSE),FALSE),0)</f>
        <v>0.80766758188196397</v>
      </c>
      <c r="R124">
        <f>_xlfn.IFNA(VLOOKUP($G124&amp;$H124&amp;$I124&amp;$J124&amp;$K124,'[1]NRCAN 2016'!$K$45:$Q$75,HLOOKUP($E124,'[1]NRCAN 2016'!$N$41:$Q$44,4,FALSE),FALSE),0)</f>
        <v>0.80766758188196397</v>
      </c>
    </row>
    <row r="125" spans="1:18" x14ac:dyDescent="0.25">
      <c r="A125" t="str">
        <f t="shared" si="2"/>
        <v>PUBBDGPSINewSC______STDNGA</v>
      </c>
      <c r="B125" t="str">
        <f t="shared" si="3"/>
        <v>PUBBDGPSINewSC</v>
      </c>
      <c r="C125" t="s">
        <v>1049</v>
      </c>
      <c r="D125" t="s">
        <v>7</v>
      </c>
      <c r="E125" t="s">
        <v>1050</v>
      </c>
      <c r="F125" t="s">
        <v>39</v>
      </c>
      <c r="G125" t="s">
        <v>28</v>
      </c>
      <c r="H125" t="s">
        <v>16</v>
      </c>
      <c r="I125" t="s">
        <v>16</v>
      </c>
      <c r="J125" t="s">
        <v>17</v>
      </c>
      <c r="K125" t="s">
        <v>20</v>
      </c>
      <c r="L125">
        <f>_xlfn.IFNA(VLOOKUP($G125&amp;$H125&amp;$I125&amp;$J125&amp;$K125,'[1]NRCAN 2016'!$K$45:$Q$75,HLOOKUP($E125,'[1]NRCAN 2016'!$N$41:$Q$44,4,FALSE),FALSE),0)</f>
        <v>5.7993796260732498E-2</v>
      </c>
      <c r="M125">
        <f>_xlfn.IFNA(VLOOKUP($G125&amp;$H125&amp;$I125&amp;$J125&amp;$K125,'[1]NRCAN 2016'!$K$45:$Q$75,HLOOKUP($E125,'[1]NRCAN 2016'!$N$41:$Q$44,4,FALSE),FALSE),0)</f>
        <v>5.7993796260732498E-2</v>
      </c>
      <c r="N125">
        <f>_xlfn.IFNA(VLOOKUP($G125&amp;$H125&amp;$I125&amp;$J125&amp;$K125,'[1]NRCAN 2016'!$K$45:$Q$75,HLOOKUP($E125,'[1]NRCAN 2016'!$N$41:$Q$44,4,FALSE),FALSE),0)</f>
        <v>5.7993796260732498E-2</v>
      </c>
      <c r="O125">
        <f>_xlfn.IFNA(VLOOKUP($G125&amp;$H125&amp;$I125&amp;$J125&amp;$K125,'[1]NRCAN 2016'!$K$45:$Q$75,HLOOKUP($E125,'[1]NRCAN 2016'!$N$41:$Q$44,4,FALSE),FALSE),0)</f>
        <v>5.7993796260732498E-2</v>
      </c>
      <c r="P125">
        <f>_xlfn.IFNA(VLOOKUP($G125&amp;$H125&amp;$I125&amp;$J125&amp;$K125,'[1]NRCAN 2016'!$K$45:$Q$75,HLOOKUP($E125,'[1]NRCAN 2016'!$N$41:$Q$44,4,FALSE),FALSE),0)</f>
        <v>5.7993796260732498E-2</v>
      </c>
      <c r="Q125">
        <f>_xlfn.IFNA(VLOOKUP($G125&amp;$H125&amp;$I125&amp;$J125&amp;$K125,'[1]NRCAN 2016'!$K$45:$Q$75,HLOOKUP($E125,'[1]NRCAN 2016'!$N$41:$Q$44,4,FALSE),FALSE),0)</f>
        <v>5.7993796260732498E-2</v>
      </c>
      <c r="R125">
        <f>_xlfn.IFNA(VLOOKUP($G125&amp;$H125&amp;$I125&amp;$J125&amp;$K125,'[1]NRCAN 2016'!$K$45:$Q$75,HLOOKUP($E125,'[1]NRCAN 2016'!$N$41:$Q$44,4,FALSE),FALSE),0)</f>
        <v>5.7993796260732498E-2</v>
      </c>
    </row>
    <row r="126" spans="1:18" x14ac:dyDescent="0.25">
      <c r="A126" t="str">
        <f t="shared" si="2"/>
        <v>PUBBDGPSINewSH_________DHE</v>
      </c>
      <c r="B126" t="str">
        <f t="shared" si="3"/>
        <v>PUBBDGPSINewSH</v>
      </c>
      <c r="C126" t="s">
        <v>1049</v>
      </c>
      <c r="D126" t="s">
        <v>7</v>
      </c>
      <c r="E126" t="s">
        <v>1050</v>
      </c>
      <c r="F126" t="s">
        <v>39</v>
      </c>
      <c r="G126" t="s">
        <v>30</v>
      </c>
      <c r="H126" t="s">
        <v>16</v>
      </c>
      <c r="I126" t="s">
        <v>16</v>
      </c>
      <c r="J126" t="s">
        <v>16</v>
      </c>
      <c r="K126" t="s">
        <v>40</v>
      </c>
      <c r="L126">
        <f>_xlfn.IFNA(VLOOKUP($G126&amp;$H126&amp;$I126&amp;$J126&amp;$K126,'[1]NRCAN 2016'!$K$45:$Q$75,HLOOKUP($E126,'[1]NRCAN 2016'!$N$41:$Q$44,4,FALSE),FALSE),0)</f>
        <v>0.28035317254333431</v>
      </c>
      <c r="M126">
        <f>_xlfn.IFNA(VLOOKUP($G126&amp;$H126&amp;$I126&amp;$J126&amp;$K126,'[1]NRCAN 2016'!$K$45:$Q$75,HLOOKUP($E126,'[1]NRCAN 2016'!$N$41:$Q$44,4,FALSE),FALSE),0)</f>
        <v>0.28035317254333431</v>
      </c>
      <c r="N126">
        <f>_xlfn.IFNA(VLOOKUP($G126&amp;$H126&amp;$I126&amp;$J126&amp;$K126,'[1]NRCAN 2016'!$K$45:$Q$75,HLOOKUP($E126,'[1]NRCAN 2016'!$N$41:$Q$44,4,FALSE),FALSE),0)</f>
        <v>0.28035317254333431</v>
      </c>
      <c r="O126">
        <f>_xlfn.IFNA(VLOOKUP($G126&amp;$H126&amp;$I126&amp;$J126&amp;$K126,'[1]NRCAN 2016'!$K$45:$Q$75,HLOOKUP($E126,'[1]NRCAN 2016'!$N$41:$Q$44,4,FALSE),FALSE),0)</f>
        <v>0.28035317254333431</v>
      </c>
      <c r="P126">
        <f>_xlfn.IFNA(VLOOKUP($G126&amp;$H126&amp;$I126&amp;$J126&amp;$K126,'[1]NRCAN 2016'!$K$45:$Q$75,HLOOKUP($E126,'[1]NRCAN 2016'!$N$41:$Q$44,4,FALSE),FALSE),0)</f>
        <v>0.28035317254333431</v>
      </c>
      <c r="Q126">
        <f>_xlfn.IFNA(VLOOKUP($G126&amp;$H126&amp;$I126&amp;$J126&amp;$K126,'[1]NRCAN 2016'!$K$45:$Q$75,HLOOKUP($E126,'[1]NRCAN 2016'!$N$41:$Q$44,4,FALSE),FALSE),0)</f>
        <v>0.28035317254333431</v>
      </c>
      <c r="R126">
        <f>_xlfn.IFNA(VLOOKUP($G126&amp;$H126&amp;$I126&amp;$J126&amp;$K126,'[1]NRCAN 2016'!$K$45:$Q$75,HLOOKUP($E126,'[1]NRCAN 2016'!$N$41:$Q$44,4,FALSE),FALSE),0)</f>
        <v>0.28035317254333431</v>
      </c>
    </row>
    <row r="127" spans="1:18" x14ac:dyDescent="0.25">
      <c r="A127" t="str">
        <f t="shared" si="2"/>
        <v>PUBBDGPSINewSHFUR___HIGNGA</v>
      </c>
      <c r="B127" t="str">
        <f t="shared" si="3"/>
        <v>PUBBDGPSINewSH</v>
      </c>
      <c r="C127" t="s">
        <v>1049</v>
      </c>
      <c r="D127" t="s">
        <v>7</v>
      </c>
      <c r="E127" t="s">
        <v>1050</v>
      </c>
      <c r="F127" t="s">
        <v>39</v>
      </c>
      <c r="G127" t="s">
        <v>30</v>
      </c>
      <c r="H127" t="s">
        <v>31</v>
      </c>
      <c r="I127" t="s">
        <v>16</v>
      </c>
      <c r="J127" t="s">
        <v>37</v>
      </c>
      <c r="K127" t="s">
        <v>20</v>
      </c>
      <c r="L127">
        <f>_xlfn.IFNA(VLOOKUP($G127&amp;$H127&amp;$I127&amp;$J127&amp;$K127,'[1]NRCAN 2016'!$K$45:$Q$75,HLOOKUP($E127,'[1]NRCAN 2016'!$N$41:$Q$44,4,FALSE),FALSE),0)</f>
        <v>0</v>
      </c>
      <c r="M127">
        <f>_xlfn.IFNA(VLOOKUP($G127&amp;$H127&amp;$I127&amp;$J127&amp;$K127,'[1]NRCAN 2016'!$K$45:$Q$75,HLOOKUP($E127,'[1]NRCAN 2016'!$N$41:$Q$44,4,FALSE),FALSE),0)</f>
        <v>0</v>
      </c>
      <c r="N127">
        <f>_xlfn.IFNA(VLOOKUP($G127&amp;$H127&amp;$I127&amp;$J127&amp;$K127,'[1]NRCAN 2016'!$K$45:$Q$75,HLOOKUP($E127,'[1]NRCAN 2016'!$N$41:$Q$44,4,FALSE),FALSE),0)</f>
        <v>0</v>
      </c>
      <c r="O127">
        <f>_xlfn.IFNA(VLOOKUP($G127&amp;$H127&amp;$I127&amp;$J127&amp;$K127,'[1]NRCAN 2016'!$K$45:$Q$75,HLOOKUP($E127,'[1]NRCAN 2016'!$N$41:$Q$44,4,FALSE),FALSE),0)</f>
        <v>0</v>
      </c>
      <c r="P127">
        <f>_xlfn.IFNA(VLOOKUP($G127&amp;$H127&amp;$I127&amp;$J127&amp;$K127,'[1]NRCAN 2016'!$K$45:$Q$75,HLOOKUP($E127,'[1]NRCAN 2016'!$N$41:$Q$44,4,FALSE),FALSE),0)</f>
        <v>0</v>
      </c>
      <c r="Q127">
        <f>_xlfn.IFNA(VLOOKUP($G127&amp;$H127&amp;$I127&amp;$J127&amp;$K127,'[1]NRCAN 2016'!$K$45:$Q$75,HLOOKUP($E127,'[1]NRCAN 2016'!$N$41:$Q$44,4,FALSE),FALSE),0)</f>
        <v>0</v>
      </c>
      <c r="R127">
        <f>_xlfn.IFNA(VLOOKUP($G127&amp;$H127&amp;$I127&amp;$J127&amp;$K127,'[1]NRCAN 2016'!$K$45:$Q$75,HLOOKUP($E127,'[1]NRCAN 2016'!$N$41:$Q$44,4,FALSE),FALSE),0)</f>
        <v>0</v>
      </c>
    </row>
    <row r="128" spans="1:18" x14ac:dyDescent="0.25">
      <c r="A128" t="str">
        <f t="shared" si="2"/>
        <v>PUBBDGPSINewSHFUR___STDELC</v>
      </c>
      <c r="B128" t="str">
        <f t="shared" si="3"/>
        <v>PUBBDGPSINewSH</v>
      </c>
      <c r="C128" t="s">
        <v>1049</v>
      </c>
      <c r="D128" t="s">
        <v>7</v>
      </c>
      <c r="E128" t="s">
        <v>1050</v>
      </c>
      <c r="F128" t="s">
        <v>39</v>
      </c>
      <c r="G128" t="s">
        <v>30</v>
      </c>
      <c r="H128" t="s">
        <v>31</v>
      </c>
      <c r="I128" t="s">
        <v>16</v>
      </c>
      <c r="J128" t="s">
        <v>17</v>
      </c>
      <c r="K128" t="s">
        <v>18</v>
      </c>
      <c r="L128">
        <f>_xlfn.IFNA(VLOOKUP($G128&amp;$H128&amp;$I128&amp;$J128&amp;$K128,'[1]NRCAN 2016'!$K$45:$Q$75,HLOOKUP($E128,'[1]NRCAN 2016'!$N$41:$Q$44,4,FALSE),FALSE),0)</f>
        <v>3.4059435011462927E-2</v>
      </c>
      <c r="M128">
        <f>_xlfn.IFNA(VLOOKUP($G128&amp;$H128&amp;$I128&amp;$J128&amp;$K128,'[1]NRCAN 2016'!$K$45:$Q$75,HLOOKUP($E128,'[1]NRCAN 2016'!$N$41:$Q$44,4,FALSE),FALSE),0)</f>
        <v>3.4059435011462927E-2</v>
      </c>
      <c r="N128">
        <f>_xlfn.IFNA(VLOOKUP($G128&amp;$H128&amp;$I128&amp;$J128&amp;$K128,'[1]NRCAN 2016'!$K$45:$Q$75,HLOOKUP($E128,'[1]NRCAN 2016'!$N$41:$Q$44,4,FALSE),FALSE),0)</f>
        <v>3.4059435011462927E-2</v>
      </c>
      <c r="O128">
        <f>_xlfn.IFNA(VLOOKUP($G128&amp;$H128&amp;$I128&amp;$J128&amp;$K128,'[1]NRCAN 2016'!$K$45:$Q$75,HLOOKUP($E128,'[1]NRCAN 2016'!$N$41:$Q$44,4,FALSE),FALSE),0)</f>
        <v>3.4059435011462927E-2</v>
      </c>
      <c r="P128">
        <f>_xlfn.IFNA(VLOOKUP($G128&amp;$H128&amp;$I128&amp;$J128&amp;$K128,'[1]NRCAN 2016'!$K$45:$Q$75,HLOOKUP($E128,'[1]NRCAN 2016'!$N$41:$Q$44,4,FALSE),FALSE),0)</f>
        <v>3.4059435011462927E-2</v>
      </c>
      <c r="Q128">
        <f>_xlfn.IFNA(VLOOKUP($G128&amp;$H128&amp;$I128&amp;$J128&amp;$K128,'[1]NRCAN 2016'!$K$45:$Q$75,HLOOKUP($E128,'[1]NRCAN 2016'!$N$41:$Q$44,4,FALSE),FALSE),0)</f>
        <v>3.4059435011462927E-2</v>
      </c>
      <c r="R128">
        <f>_xlfn.IFNA(VLOOKUP($G128&amp;$H128&amp;$I128&amp;$J128&amp;$K128,'[1]NRCAN 2016'!$K$45:$Q$75,HLOOKUP($E128,'[1]NRCAN 2016'!$N$41:$Q$44,4,FALSE),FALSE),0)</f>
        <v>3.4059435011462927E-2</v>
      </c>
    </row>
    <row r="129" spans="1:18" x14ac:dyDescent="0.25">
      <c r="A129" t="str">
        <f t="shared" si="2"/>
        <v>PUBBDGPSINewSHFUR___STDHFO</v>
      </c>
      <c r="B129" t="str">
        <f t="shared" si="3"/>
        <v>PUBBDGPSINewSH</v>
      </c>
      <c r="C129" t="s">
        <v>1049</v>
      </c>
      <c r="D129" t="s">
        <v>7</v>
      </c>
      <c r="E129" t="s">
        <v>1050</v>
      </c>
      <c r="F129" t="s">
        <v>39</v>
      </c>
      <c r="G129" t="s">
        <v>30</v>
      </c>
      <c r="H129" t="s">
        <v>31</v>
      </c>
      <c r="I129" t="s">
        <v>16</v>
      </c>
      <c r="J129" t="s">
        <v>17</v>
      </c>
      <c r="K129" t="s">
        <v>34</v>
      </c>
      <c r="L129">
        <f>_xlfn.IFNA(VLOOKUP($G129&amp;$H129&amp;$I129&amp;$J129&amp;$K129,'[1]NRCAN 2016'!$K$45:$Q$75,HLOOKUP($E129,'[1]NRCAN 2016'!$N$41:$Q$44,4,FALSE),FALSE),0)</f>
        <v>0</v>
      </c>
      <c r="M129">
        <f>_xlfn.IFNA(VLOOKUP($G129&amp;$H129&amp;$I129&amp;$J129&amp;$K129,'[1]NRCAN 2016'!$K$45:$Q$75,HLOOKUP($E129,'[1]NRCAN 2016'!$N$41:$Q$44,4,FALSE),FALSE),0)</f>
        <v>0</v>
      </c>
      <c r="N129">
        <f>_xlfn.IFNA(VLOOKUP($G129&amp;$H129&amp;$I129&amp;$J129&amp;$K129,'[1]NRCAN 2016'!$K$45:$Q$75,HLOOKUP($E129,'[1]NRCAN 2016'!$N$41:$Q$44,4,FALSE),FALSE),0)</f>
        <v>0</v>
      </c>
      <c r="O129">
        <f>_xlfn.IFNA(VLOOKUP($G129&amp;$H129&amp;$I129&amp;$J129&amp;$K129,'[1]NRCAN 2016'!$K$45:$Q$75,HLOOKUP($E129,'[1]NRCAN 2016'!$N$41:$Q$44,4,FALSE),FALSE),0)</f>
        <v>0</v>
      </c>
      <c r="P129">
        <f>_xlfn.IFNA(VLOOKUP($G129&amp;$H129&amp;$I129&amp;$J129&amp;$K129,'[1]NRCAN 2016'!$K$45:$Q$75,HLOOKUP($E129,'[1]NRCAN 2016'!$N$41:$Q$44,4,FALSE),FALSE),0)</f>
        <v>0</v>
      </c>
      <c r="Q129">
        <f>_xlfn.IFNA(VLOOKUP($G129&amp;$H129&amp;$I129&amp;$J129&amp;$K129,'[1]NRCAN 2016'!$K$45:$Q$75,HLOOKUP($E129,'[1]NRCAN 2016'!$N$41:$Q$44,4,FALSE),FALSE),0)</f>
        <v>0</v>
      </c>
      <c r="R129">
        <f>_xlfn.IFNA(VLOOKUP($G129&amp;$H129&amp;$I129&amp;$J129&amp;$K129,'[1]NRCAN 2016'!$K$45:$Q$75,HLOOKUP($E129,'[1]NRCAN 2016'!$N$41:$Q$44,4,FALSE),FALSE),0)</f>
        <v>0</v>
      </c>
    </row>
    <row r="130" spans="1:18" x14ac:dyDescent="0.25">
      <c r="A130" t="str">
        <f t="shared" ref="A130:A193" si="4">C130&amp;D130&amp;E130&amp;F130&amp;G130&amp;H130&amp;I130&amp;J130&amp;K130</f>
        <v>PUBBDGPSINewSHFUR___STDKER</v>
      </c>
      <c r="B130" t="str">
        <f t="shared" ref="B130:B193" si="5">C130&amp;D130&amp;E130&amp;F130&amp;G130</f>
        <v>PUBBDGPSINewSH</v>
      </c>
      <c r="C130" t="s">
        <v>1049</v>
      </c>
      <c r="D130" t="s">
        <v>7</v>
      </c>
      <c r="E130" t="s">
        <v>1050</v>
      </c>
      <c r="F130" t="s">
        <v>39</v>
      </c>
      <c r="G130" t="s">
        <v>30</v>
      </c>
      <c r="H130" t="s">
        <v>31</v>
      </c>
      <c r="I130" t="s">
        <v>16</v>
      </c>
      <c r="J130" t="s">
        <v>17</v>
      </c>
      <c r="K130" t="s">
        <v>35</v>
      </c>
      <c r="L130">
        <f>_xlfn.IFNA(VLOOKUP($G130&amp;$H130&amp;$I130&amp;$J130&amp;$K130,'[1]NRCAN 2016'!$K$45:$Q$75,HLOOKUP($E130,'[1]NRCAN 2016'!$N$41:$Q$44,4,FALSE),FALSE),0)</f>
        <v>0</v>
      </c>
      <c r="M130">
        <f>_xlfn.IFNA(VLOOKUP($G130&amp;$H130&amp;$I130&amp;$J130&amp;$K130,'[1]NRCAN 2016'!$K$45:$Q$75,HLOOKUP($E130,'[1]NRCAN 2016'!$N$41:$Q$44,4,FALSE),FALSE),0)</f>
        <v>0</v>
      </c>
      <c r="N130">
        <f>_xlfn.IFNA(VLOOKUP($G130&amp;$H130&amp;$I130&amp;$J130&amp;$K130,'[1]NRCAN 2016'!$K$45:$Q$75,HLOOKUP($E130,'[1]NRCAN 2016'!$N$41:$Q$44,4,FALSE),FALSE),0)</f>
        <v>0</v>
      </c>
      <c r="O130">
        <f>_xlfn.IFNA(VLOOKUP($G130&amp;$H130&amp;$I130&amp;$J130&amp;$K130,'[1]NRCAN 2016'!$K$45:$Q$75,HLOOKUP($E130,'[1]NRCAN 2016'!$N$41:$Q$44,4,FALSE),FALSE),0)</f>
        <v>0</v>
      </c>
      <c r="P130">
        <f>_xlfn.IFNA(VLOOKUP($G130&amp;$H130&amp;$I130&amp;$J130&amp;$K130,'[1]NRCAN 2016'!$K$45:$Q$75,HLOOKUP($E130,'[1]NRCAN 2016'!$N$41:$Q$44,4,FALSE),FALSE),0)</f>
        <v>0</v>
      </c>
      <c r="Q130">
        <f>_xlfn.IFNA(VLOOKUP($G130&amp;$H130&amp;$I130&amp;$J130&amp;$K130,'[1]NRCAN 2016'!$K$45:$Q$75,HLOOKUP($E130,'[1]NRCAN 2016'!$N$41:$Q$44,4,FALSE),FALSE),0)</f>
        <v>0</v>
      </c>
      <c r="R130">
        <f>_xlfn.IFNA(VLOOKUP($G130&amp;$H130&amp;$I130&amp;$J130&amp;$K130,'[1]NRCAN 2016'!$K$45:$Q$75,HLOOKUP($E130,'[1]NRCAN 2016'!$N$41:$Q$44,4,FALSE),FALSE),0)</f>
        <v>0</v>
      </c>
    </row>
    <row r="131" spans="1:18" x14ac:dyDescent="0.25">
      <c r="A131" t="str">
        <f t="shared" si="4"/>
        <v>PUBBDGPSINewSHFUR___STDLFO</v>
      </c>
      <c r="B131" t="str">
        <f t="shared" si="5"/>
        <v>PUBBDGPSINewSH</v>
      </c>
      <c r="C131" t="s">
        <v>1049</v>
      </c>
      <c r="D131" t="s">
        <v>7</v>
      </c>
      <c r="E131" t="s">
        <v>1050</v>
      </c>
      <c r="F131" t="s">
        <v>39</v>
      </c>
      <c r="G131" t="s">
        <v>30</v>
      </c>
      <c r="H131" t="s">
        <v>31</v>
      </c>
      <c r="I131" t="s">
        <v>16</v>
      </c>
      <c r="J131" t="s">
        <v>17</v>
      </c>
      <c r="K131" t="s">
        <v>36</v>
      </c>
      <c r="L131">
        <f>_xlfn.IFNA(VLOOKUP($G131&amp;$H131&amp;$I131&amp;$J131&amp;$K131,'[1]NRCAN 2016'!$K$45:$Q$75,HLOOKUP($E131,'[1]NRCAN 2016'!$N$41:$Q$44,4,FALSE),FALSE),0)</f>
        <v>2.7246889563456E-2</v>
      </c>
      <c r="M131">
        <f>_xlfn.IFNA(VLOOKUP($G131&amp;$H131&amp;$I131&amp;$J131&amp;$K131,'[1]NRCAN 2016'!$K$45:$Q$75,HLOOKUP($E131,'[1]NRCAN 2016'!$N$41:$Q$44,4,FALSE),FALSE),0)</f>
        <v>2.7246889563456E-2</v>
      </c>
      <c r="N131">
        <f>_xlfn.IFNA(VLOOKUP($G131&amp;$H131&amp;$I131&amp;$J131&amp;$K131,'[1]NRCAN 2016'!$K$45:$Q$75,HLOOKUP($E131,'[1]NRCAN 2016'!$N$41:$Q$44,4,FALSE),FALSE),0)</f>
        <v>2.7246889563456E-2</v>
      </c>
      <c r="O131">
        <f>_xlfn.IFNA(VLOOKUP($G131&amp;$H131&amp;$I131&amp;$J131&amp;$K131,'[1]NRCAN 2016'!$K$45:$Q$75,HLOOKUP($E131,'[1]NRCAN 2016'!$N$41:$Q$44,4,FALSE),FALSE),0)</f>
        <v>2.7246889563456E-2</v>
      </c>
      <c r="P131">
        <f>_xlfn.IFNA(VLOOKUP($G131&amp;$H131&amp;$I131&amp;$J131&amp;$K131,'[1]NRCAN 2016'!$K$45:$Q$75,HLOOKUP($E131,'[1]NRCAN 2016'!$N$41:$Q$44,4,FALSE),FALSE),0)</f>
        <v>2.7246889563456E-2</v>
      </c>
      <c r="Q131">
        <f>_xlfn.IFNA(VLOOKUP($G131&amp;$H131&amp;$I131&amp;$J131&amp;$K131,'[1]NRCAN 2016'!$K$45:$Q$75,HLOOKUP($E131,'[1]NRCAN 2016'!$N$41:$Q$44,4,FALSE),FALSE),0)</f>
        <v>2.7246889563456E-2</v>
      </c>
      <c r="R131">
        <f>_xlfn.IFNA(VLOOKUP($G131&amp;$H131&amp;$I131&amp;$J131&amp;$K131,'[1]NRCAN 2016'!$K$45:$Q$75,HLOOKUP($E131,'[1]NRCAN 2016'!$N$41:$Q$44,4,FALSE),FALSE),0)</f>
        <v>2.7246889563456E-2</v>
      </c>
    </row>
    <row r="132" spans="1:18" x14ac:dyDescent="0.25">
      <c r="A132" t="str">
        <f t="shared" si="4"/>
        <v>PUBBDGPSINewSHFUR___STDNGA</v>
      </c>
      <c r="B132" t="str">
        <f t="shared" si="5"/>
        <v>PUBBDGPSINewSH</v>
      </c>
      <c r="C132" t="s">
        <v>1049</v>
      </c>
      <c r="D132" t="s">
        <v>7</v>
      </c>
      <c r="E132" t="s">
        <v>1050</v>
      </c>
      <c r="F132" t="s">
        <v>39</v>
      </c>
      <c r="G132" t="s">
        <v>30</v>
      </c>
      <c r="H132" t="s">
        <v>31</v>
      </c>
      <c r="I132" t="s">
        <v>16</v>
      </c>
      <c r="J132" t="s">
        <v>17</v>
      </c>
      <c r="K132" t="s">
        <v>20</v>
      </c>
      <c r="L132">
        <f>_xlfn.IFNA(VLOOKUP($G132&amp;$H132&amp;$I132&amp;$J132&amp;$K132,'[1]NRCAN 2016'!$K$45:$Q$75,HLOOKUP($E132,'[1]NRCAN 2016'!$N$41:$Q$44,4,FALSE),FALSE),0)</f>
        <v>0.60041629367857852</v>
      </c>
      <c r="M132">
        <f>_xlfn.IFNA(VLOOKUP($G132&amp;$H132&amp;$I132&amp;$J132&amp;$K132,'[1]NRCAN 2016'!$K$45:$Q$75,HLOOKUP($E132,'[1]NRCAN 2016'!$N$41:$Q$44,4,FALSE),FALSE),0)</f>
        <v>0.60041629367857852</v>
      </c>
      <c r="N132">
        <f>_xlfn.IFNA(VLOOKUP($G132&amp;$H132&amp;$I132&amp;$J132&amp;$K132,'[1]NRCAN 2016'!$K$45:$Q$75,HLOOKUP($E132,'[1]NRCAN 2016'!$N$41:$Q$44,4,FALSE),FALSE),0)</f>
        <v>0.60041629367857852</v>
      </c>
      <c r="O132">
        <f>_xlfn.IFNA(VLOOKUP($G132&amp;$H132&amp;$I132&amp;$J132&amp;$K132,'[1]NRCAN 2016'!$K$45:$Q$75,HLOOKUP($E132,'[1]NRCAN 2016'!$N$41:$Q$44,4,FALSE),FALSE),0)</f>
        <v>0.60041629367857852</v>
      </c>
      <c r="P132">
        <f>_xlfn.IFNA(VLOOKUP($G132&amp;$H132&amp;$I132&amp;$J132&amp;$K132,'[1]NRCAN 2016'!$K$45:$Q$75,HLOOKUP($E132,'[1]NRCAN 2016'!$N$41:$Q$44,4,FALSE),FALSE),0)</f>
        <v>0.60041629367857852</v>
      </c>
      <c r="Q132">
        <f>_xlfn.IFNA(VLOOKUP($G132&amp;$H132&amp;$I132&amp;$J132&amp;$K132,'[1]NRCAN 2016'!$K$45:$Q$75,HLOOKUP($E132,'[1]NRCAN 2016'!$N$41:$Q$44,4,FALSE),FALSE),0)</f>
        <v>0.60041629367857852</v>
      </c>
      <c r="R132">
        <f>_xlfn.IFNA(VLOOKUP($G132&amp;$H132&amp;$I132&amp;$J132&amp;$K132,'[1]NRCAN 2016'!$K$45:$Q$75,HLOOKUP($E132,'[1]NRCAN 2016'!$N$41:$Q$44,4,FALSE),FALSE),0)</f>
        <v>0.60041629367857852</v>
      </c>
    </row>
    <row r="133" spans="1:18" x14ac:dyDescent="0.25">
      <c r="A133" t="str">
        <f t="shared" si="4"/>
        <v>PUBBDGPSINewSHFUR___STDPRO</v>
      </c>
      <c r="B133" t="str">
        <f t="shared" si="5"/>
        <v>PUBBDGPSINewSH</v>
      </c>
      <c r="C133" t="s">
        <v>1049</v>
      </c>
      <c r="D133" t="s">
        <v>7</v>
      </c>
      <c r="E133" t="s">
        <v>1050</v>
      </c>
      <c r="F133" t="s">
        <v>39</v>
      </c>
      <c r="G133" t="s">
        <v>30</v>
      </c>
      <c r="H133" t="s">
        <v>31</v>
      </c>
      <c r="I133" t="s">
        <v>16</v>
      </c>
      <c r="J133" t="s">
        <v>17</v>
      </c>
      <c r="K133" t="s">
        <v>21</v>
      </c>
      <c r="L133">
        <f>_xlfn.IFNA(VLOOKUP($G133&amp;$H133&amp;$I133&amp;$J133&amp;$K133,'[1]NRCAN 2016'!$K$45:$Q$75,HLOOKUP($E133,'[1]NRCAN 2016'!$N$41:$Q$44,4,FALSE),FALSE),0)</f>
        <v>0</v>
      </c>
      <c r="M133">
        <f>_xlfn.IFNA(VLOOKUP($G133&amp;$H133&amp;$I133&amp;$J133&amp;$K133,'[1]NRCAN 2016'!$K$45:$Q$75,HLOOKUP($E133,'[1]NRCAN 2016'!$N$41:$Q$44,4,FALSE),FALSE),0)</f>
        <v>0</v>
      </c>
      <c r="N133">
        <f>_xlfn.IFNA(VLOOKUP($G133&amp;$H133&amp;$I133&amp;$J133&amp;$K133,'[1]NRCAN 2016'!$K$45:$Q$75,HLOOKUP($E133,'[1]NRCAN 2016'!$N$41:$Q$44,4,FALSE),FALSE),0)</f>
        <v>0</v>
      </c>
      <c r="O133">
        <f>_xlfn.IFNA(VLOOKUP($G133&amp;$H133&amp;$I133&amp;$J133&amp;$K133,'[1]NRCAN 2016'!$K$45:$Q$75,HLOOKUP($E133,'[1]NRCAN 2016'!$N$41:$Q$44,4,FALSE),FALSE),0)</f>
        <v>0</v>
      </c>
      <c r="P133">
        <f>_xlfn.IFNA(VLOOKUP($G133&amp;$H133&amp;$I133&amp;$J133&amp;$K133,'[1]NRCAN 2016'!$K$45:$Q$75,HLOOKUP($E133,'[1]NRCAN 2016'!$N$41:$Q$44,4,FALSE),FALSE),0)</f>
        <v>0</v>
      </c>
      <c r="Q133">
        <f>_xlfn.IFNA(VLOOKUP($G133&amp;$H133&amp;$I133&amp;$J133&amp;$K133,'[1]NRCAN 2016'!$K$45:$Q$75,HLOOKUP($E133,'[1]NRCAN 2016'!$N$41:$Q$44,4,FALSE),FALSE),0)</f>
        <v>0</v>
      </c>
      <c r="R133">
        <f>_xlfn.IFNA(VLOOKUP($G133&amp;$H133&amp;$I133&amp;$J133&amp;$K133,'[1]NRCAN 2016'!$K$45:$Q$75,HLOOKUP($E133,'[1]NRCAN 2016'!$N$41:$Q$44,4,FALSE),FALSE),0)</f>
        <v>0</v>
      </c>
    </row>
    <row r="134" spans="1:18" x14ac:dyDescent="0.25">
      <c r="A134" t="str">
        <f t="shared" si="4"/>
        <v>PUBBDGPSINewSHHEP___STDELC</v>
      </c>
      <c r="B134" t="str">
        <f t="shared" si="5"/>
        <v>PUBBDGPSINewSH</v>
      </c>
      <c r="C134" t="s">
        <v>1049</v>
      </c>
      <c r="D134" t="s">
        <v>7</v>
      </c>
      <c r="E134" t="s">
        <v>1050</v>
      </c>
      <c r="F134" t="s">
        <v>39</v>
      </c>
      <c r="G134" t="s">
        <v>30</v>
      </c>
      <c r="H134" t="s">
        <v>32</v>
      </c>
      <c r="I134" t="s">
        <v>16</v>
      </c>
      <c r="J134" t="s">
        <v>17</v>
      </c>
      <c r="K134" t="s">
        <v>18</v>
      </c>
      <c r="L134">
        <f>_xlfn.IFNA(VLOOKUP($G134&amp;$H134&amp;$I134&amp;$J134&amp;$K134,'[1]NRCAN 2016'!$K$45:$Q$75,HLOOKUP($E134,'[1]NRCAN 2016'!$N$41:$Q$44,4,FALSE),FALSE),0)</f>
        <v>0</v>
      </c>
      <c r="M134">
        <f>_xlfn.IFNA(VLOOKUP($G134&amp;$H134&amp;$I134&amp;$J134&amp;$K134,'[1]NRCAN 2016'!$K$45:$Q$75,HLOOKUP($E134,'[1]NRCAN 2016'!$N$41:$Q$44,4,FALSE),FALSE),0)</f>
        <v>0</v>
      </c>
      <c r="N134">
        <f>_xlfn.IFNA(VLOOKUP($G134&amp;$H134&amp;$I134&amp;$J134&amp;$K134,'[1]NRCAN 2016'!$K$45:$Q$75,HLOOKUP($E134,'[1]NRCAN 2016'!$N$41:$Q$44,4,FALSE),FALSE),0)</f>
        <v>0</v>
      </c>
      <c r="O134">
        <f>_xlfn.IFNA(VLOOKUP($G134&amp;$H134&amp;$I134&amp;$J134&amp;$K134,'[1]NRCAN 2016'!$K$45:$Q$75,HLOOKUP($E134,'[1]NRCAN 2016'!$N$41:$Q$44,4,FALSE),FALSE),0)</f>
        <v>0</v>
      </c>
      <c r="P134">
        <f>_xlfn.IFNA(VLOOKUP($G134&amp;$H134&amp;$I134&amp;$J134&amp;$K134,'[1]NRCAN 2016'!$K$45:$Q$75,HLOOKUP($E134,'[1]NRCAN 2016'!$N$41:$Q$44,4,FALSE),FALSE),0)</f>
        <v>0</v>
      </c>
      <c r="Q134">
        <f>_xlfn.IFNA(VLOOKUP($G134&amp;$H134&amp;$I134&amp;$J134&amp;$K134,'[1]NRCAN 2016'!$K$45:$Q$75,HLOOKUP($E134,'[1]NRCAN 2016'!$N$41:$Q$44,4,FALSE),FALSE),0)</f>
        <v>0</v>
      </c>
      <c r="R134">
        <f>_xlfn.IFNA(VLOOKUP($G134&amp;$H134&amp;$I134&amp;$J134&amp;$K134,'[1]NRCAN 2016'!$K$45:$Q$75,HLOOKUP($E134,'[1]NRCAN 2016'!$N$41:$Q$44,4,FALSE),FALSE),0)</f>
        <v>0</v>
      </c>
    </row>
    <row r="135" spans="1:18" x14ac:dyDescent="0.25">
      <c r="A135" t="str">
        <f t="shared" si="4"/>
        <v>PUBBDGPSINewSHPLT___STDELC</v>
      </c>
      <c r="B135" t="str">
        <f t="shared" si="5"/>
        <v>PUBBDGPSINewSH</v>
      </c>
      <c r="C135" t="s">
        <v>1049</v>
      </c>
      <c r="D135" t="s">
        <v>7</v>
      </c>
      <c r="E135" t="s">
        <v>1050</v>
      </c>
      <c r="F135" t="s">
        <v>39</v>
      </c>
      <c r="G135" t="s">
        <v>30</v>
      </c>
      <c r="H135" t="s">
        <v>33</v>
      </c>
      <c r="I135" t="s">
        <v>16</v>
      </c>
      <c r="J135" t="s">
        <v>17</v>
      </c>
      <c r="K135" t="s">
        <v>18</v>
      </c>
      <c r="L135">
        <f>_xlfn.IFNA(VLOOKUP($G135&amp;$H135&amp;$I135&amp;$J135&amp;$K135,'[1]NRCAN 2016'!$K$45:$Q$75,HLOOKUP($E135,'[1]NRCAN 2016'!$N$41:$Q$44,4,FALSE),FALSE),0)</f>
        <v>5.792420920316825E-2</v>
      </c>
      <c r="M135">
        <f>_xlfn.IFNA(VLOOKUP($G135&amp;$H135&amp;$I135&amp;$J135&amp;$K135,'[1]NRCAN 2016'!$K$45:$Q$75,HLOOKUP($E135,'[1]NRCAN 2016'!$N$41:$Q$44,4,FALSE),FALSE),0)</f>
        <v>5.792420920316825E-2</v>
      </c>
      <c r="N135">
        <f>_xlfn.IFNA(VLOOKUP($G135&amp;$H135&amp;$I135&amp;$J135&amp;$K135,'[1]NRCAN 2016'!$K$45:$Q$75,HLOOKUP($E135,'[1]NRCAN 2016'!$N$41:$Q$44,4,FALSE),FALSE),0)</f>
        <v>5.792420920316825E-2</v>
      </c>
      <c r="O135">
        <f>_xlfn.IFNA(VLOOKUP($G135&amp;$H135&amp;$I135&amp;$J135&amp;$K135,'[1]NRCAN 2016'!$K$45:$Q$75,HLOOKUP($E135,'[1]NRCAN 2016'!$N$41:$Q$44,4,FALSE),FALSE),0)</f>
        <v>5.792420920316825E-2</v>
      </c>
      <c r="P135">
        <f>_xlfn.IFNA(VLOOKUP($G135&amp;$H135&amp;$I135&amp;$J135&amp;$K135,'[1]NRCAN 2016'!$K$45:$Q$75,HLOOKUP($E135,'[1]NRCAN 2016'!$N$41:$Q$44,4,FALSE),FALSE),0)</f>
        <v>5.792420920316825E-2</v>
      </c>
      <c r="Q135">
        <f>_xlfn.IFNA(VLOOKUP($G135&amp;$H135&amp;$I135&amp;$J135&amp;$K135,'[1]NRCAN 2016'!$K$45:$Q$75,HLOOKUP($E135,'[1]NRCAN 2016'!$N$41:$Q$44,4,FALSE),FALSE),0)</f>
        <v>5.792420920316825E-2</v>
      </c>
      <c r="R135">
        <f>_xlfn.IFNA(VLOOKUP($G135&amp;$H135&amp;$I135&amp;$J135&amp;$K135,'[1]NRCAN 2016'!$K$45:$Q$75,HLOOKUP($E135,'[1]NRCAN 2016'!$N$41:$Q$44,4,FALSE),FALSE),0)</f>
        <v>5.792420920316825E-2</v>
      </c>
    </row>
    <row r="136" spans="1:18" x14ac:dyDescent="0.25">
      <c r="A136" t="str">
        <f t="shared" si="4"/>
        <v>PUBBDGPSINewWH_________DHE</v>
      </c>
      <c r="B136" t="str">
        <f t="shared" si="5"/>
        <v>PUBBDGPSINewWH</v>
      </c>
      <c r="C136" t="s">
        <v>1049</v>
      </c>
      <c r="D136" t="s">
        <v>7</v>
      </c>
      <c r="E136" t="s">
        <v>1050</v>
      </c>
      <c r="F136" t="s">
        <v>39</v>
      </c>
      <c r="G136" t="s">
        <v>38</v>
      </c>
      <c r="H136" t="s">
        <v>16</v>
      </c>
      <c r="I136" t="s">
        <v>16</v>
      </c>
      <c r="J136" t="s">
        <v>16</v>
      </c>
      <c r="K136" t="s">
        <v>40</v>
      </c>
      <c r="L136">
        <f>_xlfn.IFNA(VLOOKUP($G136&amp;$H136&amp;$I136&amp;$J136&amp;$K136,'[1]NRCAN 2016'!$K$45:$Q$75,HLOOKUP($E136,'[1]NRCAN 2016'!$N$41:$Q$44,4,FALSE),FALSE),0)</f>
        <v>0.28131297900398766</v>
      </c>
      <c r="M136">
        <f>_xlfn.IFNA(VLOOKUP($G136&amp;$H136&amp;$I136&amp;$J136&amp;$K136,'[1]NRCAN 2016'!$K$45:$Q$75,HLOOKUP($E136,'[1]NRCAN 2016'!$N$41:$Q$44,4,FALSE),FALSE),0)</f>
        <v>0.28131297900398766</v>
      </c>
      <c r="N136">
        <f>_xlfn.IFNA(VLOOKUP($G136&amp;$H136&amp;$I136&amp;$J136&amp;$K136,'[1]NRCAN 2016'!$K$45:$Q$75,HLOOKUP($E136,'[1]NRCAN 2016'!$N$41:$Q$44,4,FALSE),FALSE),0)</f>
        <v>0.28131297900398766</v>
      </c>
      <c r="O136">
        <f>_xlfn.IFNA(VLOOKUP($G136&amp;$H136&amp;$I136&amp;$J136&amp;$K136,'[1]NRCAN 2016'!$K$45:$Q$75,HLOOKUP($E136,'[1]NRCAN 2016'!$N$41:$Q$44,4,FALSE),FALSE),0)</f>
        <v>0.28131297900398766</v>
      </c>
      <c r="P136">
        <f>_xlfn.IFNA(VLOOKUP($G136&amp;$H136&amp;$I136&amp;$J136&amp;$K136,'[1]NRCAN 2016'!$K$45:$Q$75,HLOOKUP($E136,'[1]NRCAN 2016'!$N$41:$Q$44,4,FALSE),FALSE),0)</f>
        <v>0.28131297900398766</v>
      </c>
      <c r="Q136">
        <f>_xlfn.IFNA(VLOOKUP($G136&amp;$H136&amp;$I136&amp;$J136&amp;$K136,'[1]NRCAN 2016'!$K$45:$Q$75,HLOOKUP($E136,'[1]NRCAN 2016'!$N$41:$Q$44,4,FALSE),FALSE),0)</f>
        <v>0.28131297900398766</v>
      </c>
      <c r="R136">
        <f>_xlfn.IFNA(VLOOKUP($G136&amp;$H136&amp;$I136&amp;$J136&amp;$K136,'[1]NRCAN 2016'!$K$45:$Q$75,HLOOKUP($E136,'[1]NRCAN 2016'!$N$41:$Q$44,4,FALSE),FALSE),0)</f>
        <v>0.28131297900398766</v>
      </c>
    </row>
    <row r="137" spans="1:18" x14ac:dyDescent="0.25">
      <c r="A137" t="str">
        <f t="shared" si="4"/>
        <v>PUBBDGPSINewWH______STDELC</v>
      </c>
      <c r="B137" t="str">
        <f t="shared" si="5"/>
        <v>PUBBDGPSINewWH</v>
      </c>
      <c r="C137" t="s">
        <v>1049</v>
      </c>
      <c r="D137" t="s">
        <v>7</v>
      </c>
      <c r="E137" t="s">
        <v>1050</v>
      </c>
      <c r="F137" t="s">
        <v>39</v>
      </c>
      <c r="G137" t="s">
        <v>38</v>
      </c>
      <c r="H137" t="s">
        <v>16</v>
      </c>
      <c r="I137" t="s">
        <v>16</v>
      </c>
      <c r="J137" t="s">
        <v>17</v>
      </c>
      <c r="K137" t="s">
        <v>18</v>
      </c>
      <c r="L137">
        <f>_xlfn.IFNA(VLOOKUP($G137&amp;$H137&amp;$I137&amp;$J137&amp;$K137,'[1]NRCAN 2016'!$K$45:$Q$75,HLOOKUP($E137,'[1]NRCAN 2016'!$N$41:$Q$44,4,FALSE),FALSE),0)</f>
        <v>1.3748328244887259E-2</v>
      </c>
      <c r="M137">
        <f>_xlfn.IFNA(VLOOKUP($G137&amp;$H137&amp;$I137&amp;$J137&amp;$K137,'[1]NRCAN 2016'!$K$45:$Q$75,HLOOKUP($E137,'[1]NRCAN 2016'!$N$41:$Q$44,4,FALSE),FALSE),0)</f>
        <v>1.3748328244887259E-2</v>
      </c>
      <c r="N137">
        <f>_xlfn.IFNA(VLOOKUP($G137&amp;$H137&amp;$I137&amp;$J137&amp;$K137,'[1]NRCAN 2016'!$K$45:$Q$75,HLOOKUP($E137,'[1]NRCAN 2016'!$N$41:$Q$44,4,FALSE),FALSE),0)</f>
        <v>1.3748328244887259E-2</v>
      </c>
      <c r="O137">
        <f>_xlfn.IFNA(VLOOKUP($G137&amp;$H137&amp;$I137&amp;$J137&amp;$K137,'[1]NRCAN 2016'!$K$45:$Q$75,HLOOKUP($E137,'[1]NRCAN 2016'!$N$41:$Q$44,4,FALSE),FALSE),0)</f>
        <v>1.3748328244887259E-2</v>
      </c>
      <c r="P137">
        <f>_xlfn.IFNA(VLOOKUP($G137&amp;$H137&amp;$I137&amp;$J137&amp;$K137,'[1]NRCAN 2016'!$K$45:$Q$75,HLOOKUP($E137,'[1]NRCAN 2016'!$N$41:$Q$44,4,FALSE),FALSE),0)</f>
        <v>1.3748328244887259E-2</v>
      </c>
      <c r="Q137">
        <f>_xlfn.IFNA(VLOOKUP($G137&amp;$H137&amp;$I137&amp;$J137&amp;$K137,'[1]NRCAN 2016'!$K$45:$Q$75,HLOOKUP($E137,'[1]NRCAN 2016'!$N$41:$Q$44,4,FALSE),FALSE),0)</f>
        <v>1.3748328244887259E-2</v>
      </c>
      <c r="R137">
        <f>_xlfn.IFNA(VLOOKUP($G137&amp;$H137&amp;$I137&amp;$J137&amp;$K137,'[1]NRCAN 2016'!$K$45:$Q$75,HLOOKUP($E137,'[1]NRCAN 2016'!$N$41:$Q$44,4,FALSE),FALSE),0)</f>
        <v>1.3748328244887259E-2</v>
      </c>
    </row>
    <row r="138" spans="1:18" x14ac:dyDescent="0.25">
      <c r="A138" t="str">
        <f t="shared" si="4"/>
        <v>PUBBDGPSINewWH______STDHFO</v>
      </c>
      <c r="B138" t="str">
        <f t="shared" si="5"/>
        <v>PUBBDGPSINewWH</v>
      </c>
      <c r="C138" t="s">
        <v>1049</v>
      </c>
      <c r="D138" t="s">
        <v>7</v>
      </c>
      <c r="E138" t="s">
        <v>1050</v>
      </c>
      <c r="F138" t="s">
        <v>39</v>
      </c>
      <c r="G138" t="s">
        <v>38</v>
      </c>
      <c r="H138" t="s">
        <v>16</v>
      </c>
      <c r="I138" t="s">
        <v>16</v>
      </c>
      <c r="J138" t="s">
        <v>17</v>
      </c>
      <c r="K138" t="s">
        <v>34</v>
      </c>
      <c r="L138">
        <f>_xlfn.IFNA(VLOOKUP($G138&amp;$H138&amp;$I138&amp;$J138&amp;$K138,'[1]NRCAN 2016'!$K$45:$Q$75,HLOOKUP($E138,'[1]NRCAN 2016'!$N$41:$Q$44,4,FALSE),FALSE),0)</f>
        <v>0</v>
      </c>
      <c r="M138">
        <f>_xlfn.IFNA(VLOOKUP($G138&amp;$H138&amp;$I138&amp;$J138&amp;$K138,'[1]NRCAN 2016'!$K$45:$Q$75,HLOOKUP($E138,'[1]NRCAN 2016'!$N$41:$Q$44,4,FALSE),FALSE),0)</f>
        <v>0</v>
      </c>
      <c r="N138">
        <f>_xlfn.IFNA(VLOOKUP($G138&amp;$H138&amp;$I138&amp;$J138&amp;$K138,'[1]NRCAN 2016'!$K$45:$Q$75,HLOOKUP($E138,'[1]NRCAN 2016'!$N$41:$Q$44,4,FALSE),FALSE),0)</f>
        <v>0</v>
      </c>
      <c r="O138">
        <f>_xlfn.IFNA(VLOOKUP($G138&amp;$H138&amp;$I138&amp;$J138&amp;$K138,'[1]NRCAN 2016'!$K$45:$Q$75,HLOOKUP($E138,'[1]NRCAN 2016'!$N$41:$Q$44,4,FALSE),FALSE),0)</f>
        <v>0</v>
      </c>
      <c r="P138">
        <f>_xlfn.IFNA(VLOOKUP($G138&amp;$H138&amp;$I138&amp;$J138&amp;$K138,'[1]NRCAN 2016'!$K$45:$Q$75,HLOOKUP($E138,'[1]NRCAN 2016'!$N$41:$Q$44,4,FALSE),FALSE),0)</f>
        <v>0</v>
      </c>
      <c r="Q138">
        <f>_xlfn.IFNA(VLOOKUP($G138&amp;$H138&amp;$I138&amp;$J138&amp;$K138,'[1]NRCAN 2016'!$K$45:$Q$75,HLOOKUP($E138,'[1]NRCAN 2016'!$N$41:$Q$44,4,FALSE),FALSE),0)</f>
        <v>0</v>
      </c>
      <c r="R138">
        <f>_xlfn.IFNA(VLOOKUP($G138&amp;$H138&amp;$I138&amp;$J138&amp;$K138,'[1]NRCAN 2016'!$K$45:$Q$75,HLOOKUP($E138,'[1]NRCAN 2016'!$N$41:$Q$44,4,FALSE),FALSE),0)</f>
        <v>0</v>
      </c>
    </row>
    <row r="139" spans="1:18" x14ac:dyDescent="0.25">
      <c r="A139" t="str">
        <f t="shared" si="4"/>
        <v>PUBBDGPSINewWH______STDKER</v>
      </c>
      <c r="B139" t="str">
        <f t="shared" si="5"/>
        <v>PUBBDGPSINewWH</v>
      </c>
      <c r="C139" t="s">
        <v>1049</v>
      </c>
      <c r="D139" t="s">
        <v>7</v>
      </c>
      <c r="E139" t="s">
        <v>1050</v>
      </c>
      <c r="F139" t="s">
        <v>39</v>
      </c>
      <c r="G139" t="s">
        <v>38</v>
      </c>
      <c r="H139" t="s">
        <v>16</v>
      </c>
      <c r="I139" t="s">
        <v>16</v>
      </c>
      <c r="J139" t="s">
        <v>17</v>
      </c>
      <c r="K139" t="s">
        <v>35</v>
      </c>
      <c r="L139">
        <f>_xlfn.IFNA(VLOOKUP($G139&amp;$H139&amp;$I139&amp;$J139&amp;$K139,'[1]NRCAN 2016'!$K$45:$Q$75,HLOOKUP($E139,'[1]NRCAN 2016'!$N$41:$Q$44,4,FALSE),FALSE),0)</f>
        <v>0</v>
      </c>
      <c r="M139">
        <f>_xlfn.IFNA(VLOOKUP($G139&amp;$H139&amp;$I139&amp;$J139&amp;$K139,'[1]NRCAN 2016'!$K$45:$Q$75,HLOOKUP($E139,'[1]NRCAN 2016'!$N$41:$Q$44,4,FALSE),FALSE),0)</f>
        <v>0</v>
      </c>
      <c r="N139">
        <f>_xlfn.IFNA(VLOOKUP($G139&amp;$H139&amp;$I139&amp;$J139&amp;$K139,'[1]NRCAN 2016'!$K$45:$Q$75,HLOOKUP($E139,'[1]NRCAN 2016'!$N$41:$Q$44,4,FALSE),FALSE),0)</f>
        <v>0</v>
      </c>
      <c r="O139">
        <f>_xlfn.IFNA(VLOOKUP($G139&amp;$H139&amp;$I139&amp;$J139&amp;$K139,'[1]NRCAN 2016'!$K$45:$Q$75,HLOOKUP($E139,'[1]NRCAN 2016'!$N$41:$Q$44,4,FALSE),FALSE),0)</f>
        <v>0</v>
      </c>
      <c r="P139">
        <f>_xlfn.IFNA(VLOOKUP($G139&amp;$H139&amp;$I139&amp;$J139&amp;$K139,'[1]NRCAN 2016'!$K$45:$Q$75,HLOOKUP($E139,'[1]NRCAN 2016'!$N$41:$Q$44,4,FALSE),FALSE),0)</f>
        <v>0</v>
      </c>
      <c r="Q139">
        <f>_xlfn.IFNA(VLOOKUP($G139&amp;$H139&amp;$I139&amp;$J139&amp;$K139,'[1]NRCAN 2016'!$K$45:$Q$75,HLOOKUP($E139,'[1]NRCAN 2016'!$N$41:$Q$44,4,FALSE),FALSE),0)</f>
        <v>0</v>
      </c>
      <c r="R139">
        <f>_xlfn.IFNA(VLOOKUP($G139&amp;$H139&amp;$I139&amp;$J139&amp;$K139,'[1]NRCAN 2016'!$K$45:$Q$75,HLOOKUP($E139,'[1]NRCAN 2016'!$N$41:$Q$44,4,FALSE),FALSE),0)</f>
        <v>0</v>
      </c>
    </row>
    <row r="140" spans="1:18" x14ac:dyDescent="0.25">
      <c r="A140" t="str">
        <f t="shared" si="4"/>
        <v>PUBBDGPSINewWH______STDLFO</v>
      </c>
      <c r="B140" t="str">
        <f t="shared" si="5"/>
        <v>PUBBDGPSINewWH</v>
      </c>
      <c r="C140" t="s">
        <v>1049</v>
      </c>
      <c r="D140" t="s">
        <v>7</v>
      </c>
      <c r="E140" t="s">
        <v>1050</v>
      </c>
      <c r="F140" t="s">
        <v>39</v>
      </c>
      <c r="G140" t="s">
        <v>38</v>
      </c>
      <c r="H140" t="s">
        <v>16</v>
      </c>
      <c r="I140" t="s">
        <v>16</v>
      </c>
      <c r="J140" t="s">
        <v>17</v>
      </c>
      <c r="K140" t="s">
        <v>36</v>
      </c>
      <c r="L140">
        <f>_xlfn.IFNA(VLOOKUP($G140&amp;$H140&amp;$I140&amp;$J140&amp;$K140,'[1]NRCAN 2016'!$K$45:$Q$75,HLOOKUP($E140,'[1]NRCAN 2016'!$N$41:$Q$44,4,FALSE),FALSE),0)</f>
        <v>0.14408942382211543</v>
      </c>
      <c r="M140">
        <f>_xlfn.IFNA(VLOOKUP($G140&amp;$H140&amp;$I140&amp;$J140&amp;$K140,'[1]NRCAN 2016'!$K$45:$Q$75,HLOOKUP($E140,'[1]NRCAN 2016'!$N$41:$Q$44,4,FALSE),FALSE),0)</f>
        <v>0.14408942382211543</v>
      </c>
      <c r="N140">
        <f>_xlfn.IFNA(VLOOKUP($G140&amp;$H140&amp;$I140&amp;$J140&amp;$K140,'[1]NRCAN 2016'!$K$45:$Q$75,HLOOKUP($E140,'[1]NRCAN 2016'!$N$41:$Q$44,4,FALSE),FALSE),0)</f>
        <v>0.14408942382211543</v>
      </c>
      <c r="O140">
        <f>_xlfn.IFNA(VLOOKUP($G140&amp;$H140&amp;$I140&amp;$J140&amp;$K140,'[1]NRCAN 2016'!$K$45:$Q$75,HLOOKUP($E140,'[1]NRCAN 2016'!$N$41:$Q$44,4,FALSE),FALSE),0)</f>
        <v>0.14408942382211543</v>
      </c>
      <c r="P140">
        <f>_xlfn.IFNA(VLOOKUP($G140&amp;$H140&amp;$I140&amp;$J140&amp;$K140,'[1]NRCAN 2016'!$K$45:$Q$75,HLOOKUP($E140,'[1]NRCAN 2016'!$N$41:$Q$44,4,FALSE),FALSE),0)</f>
        <v>0.14408942382211543</v>
      </c>
      <c r="Q140">
        <f>_xlfn.IFNA(VLOOKUP($G140&amp;$H140&amp;$I140&amp;$J140&amp;$K140,'[1]NRCAN 2016'!$K$45:$Q$75,HLOOKUP($E140,'[1]NRCAN 2016'!$N$41:$Q$44,4,FALSE),FALSE),0)</f>
        <v>0.14408942382211543</v>
      </c>
      <c r="R140">
        <f>_xlfn.IFNA(VLOOKUP($G140&amp;$H140&amp;$I140&amp;$J140&amp;$K140,'[1]NRCAN 2016'!$K$45:$Q$75,HLOOKUP($E140,'[1]NRCAN 2016'!$N$41:$Q$44,4,FALSE),FALSE),0)</f>
        <v>0.14408942382211543</v>
      </c>
    </row>
    <row r="141" spans="1:18" x14ac:dyDescent="0.25">
      <c r="A141" t="str">
        <f t="shared" si="4"/>
        <v>PUBBDGPSINewWH______STDNGA</v>
      </c>
      <c r="B141" t="str">
        <f t="shared" si="5"/>
        <v>PUBBDGPSINewWH</v>
      </c>
      <c r="C141" t="s">
        <v>1049</v>
      </c>
      <c r="D141" t="s">
        <v>7</v>
      </c>
      <c r="E141" t="s">
        <v>1050</v>
      </c>
      <c r="F141" t="s">
        <v>39</v>
      </c>
      <c r="G141" t="s">
        <v>38</v>
      </c>
      <c r="H141" t="s">
        <v>16</v>
      </c>
      <c r="I141" t="s">
        <v>16</v>
      </c>
      <c r="J141" t="s">
        <v>17</v>
      </c>
      <c r="K141" t="s">
        <v>20</v>
      </c>
      <c r="L141">
        <f>_xlfn.IFNA(VLOOKUP($G141&amp;$H141&amp;$I141&amp;$J141&amp;$K141,'[1]NRCAN 2016'!$K$45:$Q$75,HLOOKUP($E141,'[1]NRCAN 2016'!$N$41:$Q$44,4,FALSE),FALSE),0)</f>
        <v>0.56084926892900966</v>
      </c>
      <c r="M141">
        <f>_xlfn.IFNA(VLOOKUP($G141&amp;$H141&amp;$I141&amp;$J141&amp;$K141,'[1]NRCAN 2016'!$K$45:$Q$75,HLOOKUP($E141,'[1]NRCAN 2016'!$N$41:$Q$44,4,FALSE),FALSE),0)</f>
        <v>0.56084926892900966</v>
      </c>
      <c r="N141">
        <f>_xlfn.IFNA(VLOOKUP($G141&amp;$H141&amp;$I141&amp;$J141&amp;$K141,'[1]NRCAN 2016'!$K$45:$Q$75,HLOOKUP($E141,'[1]NRCAN 2016'!$N$41:$Q$44,4,FALSE),FALSE),0)</f>
        <v>0.56084926892900966</v>
      </c>
      <c r="O141">
        <f>_xlfn.IFNA(VLOOKUP($G141&amp;$H141&amp;$I141&amp;$J141&amp;$K141,'[1]NRCAN 2016'!$K$45:$Q$75,HLOOKUP($E141,'[1]NRCAN 2016'!$N$41:$Q$44,4,FALSE),FALSE),0)</f>
        <v>0.56084926892900966</v>
      </c>
      <c r="P141">
        <f>_xlfn.IFNA(VLOOKUP($G141&amp;$H141&amp;$I141&amp;$J141&amp;$K141,'[1]NRCAN 2016'!$K$45:$Q$75,HLOOKUP($E141,'[1]NRCAN 2016'!$N$41:$Q$44,4,FALSE),FALSE),0)</f>
        <v>0.56084926892900966</v>
      </c>
      <c r="Q141">
        <f>_xlfn.IFNA(VLOOKUP($G141&amp;$H141&amp;$I141&amp;$J141&amp;$K141,'[1]NRCAN 2016'!$K$45:$Q$75,HLOOKUP($E141,'[1]NRCAN 2016'!$N$41:$Q$44,4,FALSE),FALSE),0)</f>
        <v>0.56084926892900966</v>
      </c>
      <c r="R141">
        <f>_xlfn.IFNA(VLOOKUP($G141&amp;$H141&amp;$I141&amp;$J141&amp;$K141,'[1]NRCAN 2016'!$K$45:$Q$75,HLOOKUP($E141,'[1]NRCAN 2016'!$N$41:$Q$44,4,FALSE),FALSE),0)</f>
        <v>0.56084926892900966</v>
      </c>
    </row>
    <row r="142" spans="1:18" x14ac:dyDescent="0.25">
      <c r="A142" t="str">
        <f t="shared" si="4"/>
        <v>PUBBDGPSIOldAE______STDELC</v>
      </c>
      <c r="B142" t="str">
        <f t="shared" si="5"/>
        <v>PUBBDGPSIOldAE</v>
      </c>
      <c r="C142" t="s">
        <v>1049</v>
      </c>
      <c r="D142" t="s">
        <v>7</v>
      </c>
      <c r="E142" t="s">
        <v>1050</v>
      </c>
      <c r="F142" t="s">
        <v>14</v>
      </c>
      <c r="G142" t="s">
        <v>19</v>
      </c>
      <c r="H142" t="s">
        <v>16</v>
      </c>
      <c r="I142" t="s">
        <v>16</v>
      </c>
      <c r="J142" t="s">
        <v>17</v>
      </c>
      <c r="K142" t="s">
        <v>18</v>
      </c>
      <c r="L142">
        <f>_xlfn.IFNA(VLOOKUP($G142&amp;$H142&amp;$I142&amp;$J142&amp;$K142,'[1]NRCAN 2016'!$K$45:$Q$75,HLOOKUP($E142,'[1]NRCAN 2016'!$N$41:$Q$44,4,FALSE),FALSE),0)</f>
        <v>0.98568530134125476</v>
      </c>
      <c r="M142">
        <f>_xlfn.IFNA(VLOOKUP($G142&amp;$H142&amp;$I142&amp;$J142&amp;$K142,'[1]NRCAN 2016'!$K$45:$Q$75,HLOOKUP($E142,'[1]NRCAN 2016'!$N$41:$Q$44,4,FALSE),FALSE),0)</f>
        <v>0.98568530134125476</v>
      </c>
      <c r="N142">
        <f>_xlfn.IFNA(VLOOKUP($G142&amp;$H142&amp;$I142&amp;$J142&amp;$K142,'[1]NRCAN 2016'!$K$45:$Q$75,HLOOKUP($E142,'[1]NRCAN 2016'!$N$41:$Q$44,4,FALSE),FALSE),0)</f>
        <v>0.98568530134125476</v>
      </c>
      <c r="O142">
        <f>_xlfn.IFNA(VLOOKUP($G142&amp;$H142&amp;$I142&amp;$J142&amp;$K142,'[1]NRCAN 2016'!$K$45:$Q$75,HLOOKUP($E142,'[1]NRCAN 2016'!$N$41:$Q$44,4,FALSE),FALSE),0)</f>
        <v>0.98568530134125476</v>
      </c>
      <c r="P142">
        <f>_xlfn.IFNA(VLOOKUP($G142&amp;$H142&amp;$I142&amp;$J142&amp;$K142,'[1]NRCAN 2016'!$K$45:$Q$75,HLOOKUP($E142,'[1]NRCAN 2016'!$N$41:$Q$44,4,FALSE),FALSE),0)</f>
        <v>0.98568530134125476</v>
      </c>
      <c r="Q142">
        <f>_xlfn.IFNA(VLOOKUP($G142&amp;$H142&amp;$I142&amp;$J142&amp;$K142,'[1]NRCAN 2016'!$K$45:$Q$75,HLOOKUP($E142,'[1]NRCAN 2016'!$N$41:$Q$44,4,FALSE),FALSE),0)</f>
        <v>0.98568530134125476</v>
      </c>
      <c r="R142">
        <f>_xlfn.IFNA(VLOOKUP($G142&amp;$H142&amp;$I142&amp;$J142&amp;$K142,'[1]NRCAN 2016'!$K$45:$Q$75,HLOOKUP($E142,'[1]NRCAN 2016'!$N$41:$Q$44,4,FALSE),FALSE),0)</f>
        <v>0.98568530134125476</v>
      </c>
    </row>
    <row r="143" spans="1:18" x14ac:dyDescent="0.25">
      <c r="A143" t="str">
        <f t="shared" si="4"/>
        <v>PUBBDGPSIOldAE______STDNGA</v>
      </c>
      <c r="B143" t="str">
        <f t="shared" si="5"/>
        <v>PUBBDGPSIOldAE</v>
      </c>
      <c r="C143" t="s">
        <v>1049</v>
      </c>
      <c r="D143" t="s">
        <v>7</v>
      </c>
      <c r="E143" t="s">
        <v>1050</v>
      </c>
      <c r="F143" t="s">
        <v>14</v>
      </c>
      <c r="G143" t="s">
        <v>19</v>
      </c>
      <c r="H143" t="s">
        <v>16</v>
      </c>
      <c r="I143" t="s">
        <v>16</v>
      </c>
      <c r="J143" t="s">
        <v>17</v>
      </c>
      <c r="K143" t="s">
        <v>20</v>
      </c>
      <c r="L143">
        <f>_xlfn.IFNA(VLOOKUP($G143&amp;$H143&amp;$I143&amp;$J143&amp;$K143,'[1]NRCAN 2016'!$K$45:$Q$75,HLOOKUP($E143,'[1]NRCAN 2016'!$N$41:$Q$44,4,FALSE),FALSE),0)</f>
        <v>1.431469865874521E-2</v>
      </c>
      <c r="M143">
        <f>_xlfn.IFNA(VLOOKUP($G143&amp;$H143&amp;$I143&amp;$J143&amp;$K143,'[1]NRCAN 2016'!$K$45:$Q$75,HLOOKUP($E143,'[1]NRCAN 2016'!$N$41:$Q$44,4,FALSE),FALSE),0)</f>
        <v>1.431469865874521E-2</v>
      </c>
      <c r="N143">
        <f>_xlfn.IFNA(VLOOKUP($G143&amp;$H143&amp;$I143&amp;$J143&amp;$K143,'[1]NRCAN 2016'!$K$45:$Q$75,HLOOKUP($E143,'[1]NRCAN 2016'!$N$41:$Q$44,4,FALSE),FALSE),0)</f>
        <v>1.431469865874521E-2</v>
      </c>
      <c r="O143">
        <f>_xlfn.IFNA(VLOOKUP($G143&amp;$H143&amp;$I143&amp;$J143&amp;$K143,'[1]NRCAN 2016'!$K$45:$Q$75,HLOOKUP($E143,'[1]NRCAN 2016'!$N$41:$Q$44,4,FALSE),FALSE),0)</f>
        <v>1.431469865874521E-2</v>
      </c>
      <c r="P143">
        <f>_xlfn.IFNA(VLOOKUP($G143&amp;$H143&amp;$I143&amp;$J143&amp;$K143,'[1]NRCAN 2016'!$K$45:$Q$75,HLOOKUP($E143,'[1]NRCAN 2016'!$N$41:$Q$44,4,FALSE),FALSE),0)</f>
        <v>1.431469865874521E-2</v>
      </c>
      <c r="Q143">
        <f>_xlfn.IFNA(VLOOKUP($G143&amp;$H143&amp;$I143&amp;$J143&amp;$K143,'[1]NRCAN 2016'!$K$45:$Q$75,HLOOKUP($E143,'[1]NRCAN 2016'!$N$41:$Q$44,4,FALSE),FALSE),0)</f>
        <v>1.431469865874521E-2</v>
      </c>
      <c r="R143">
        <f>_xlfn.IFNA(VLOOKUP($G143&amp;$H143&amp;$I143&amp;$J143&amp;$K143,'[1]NRCAN 2016'!$K$45:$Q$75,HLOOKUP($E143,'[1]NRCAN 2016'!$N$41:$Q$44,4,FALSE),FALSE),0)</f>
        <v>1.431469865874521E-2</v>
      </c>
    </row>
    <row r="144" spans="1:18" x14ac:dyDescent="0.25">
      <c r="A144" t="str">
        <f t="shared" si="4"/>
        <v>PUBBDGPSIOldAE______STDPRO</v>
      </c>
      <c r="B144" t="str">
        <f t="shared" si="5"/>
        <v>PUBBDGPSIOldAE</v>
      </c>
      <c r="C144" t="s">
        <v>1049</v>
      </c>
      <c r="D144" t="s">
        <v>7</v>
      </c>
      <c r="E144" t="s">
        <v>1050</v>
      </c>
      <c r="F144" t="s">
        <v>14</v>
      </c>
      <c r="G144" t="s">
        <v>19</v>
      </c>
      <c r="H144" t="s">
        <v>16</v>
      </c>
      <c r="I144" t="s">
        <v>16</v>
      </c>
      <c r="J144" t="s">
        <v>17</v>
      </c>
      <c r="K144" t="s">
        <v>21</v>
      </c>
      <c r="L144">
        <f>_xlfn.IFNA(VLOOKUP($G144&amp;$H144&amp;$I144&amp;$J144&amp;$K144,'[1]NRCAN 2016'!$K$45:$Q$75,HLOOKUP($E144,'[1]NRCAN 2016'!$N$41:$Q$44,4,FALSE),FALSE),0)</f>
        <v>0</v>
      </c>
      <c r="M144">
        <f>_xlfn.IFNA(VLOOKUP($G144&amp;$H144&amp;$I144&amp;$J144&amp;$K144,'[1]NRCAN 2016'!$K$45:$Q$75,HLOOKUP($E144,'[1]NRCAN 2016'!$N$41:$Q$44,4,FALSE),FALSE),0)</f>
        <v>0</v>
      </c>
      <c r="N144">
        <f>_xlfn.IFNA(VLOOKUP($G144&amp;$H144&amp;$I144&amp;$J144&amp;$K144,'[1]NRCAN 2016'!$K$45:$Q$75,HLOOKUP($E144,'[1]NRCAN 2016'!$N$41:$Q$44,4,FALSE),FALSE),0)</f>
        <v>0</v>
      </c>
      <c r="O144">
        <f>_xlfn.IFNA(VLOOKUP($G144&amp;$H144&amp;$I144&amp;$J144&amp;$K144,'[1]NRCAN 2016'!$K$45:$Q$75,HLOOKUP($E144,'[1]NRCAN 2016'!$N$41:$Q$44,4,FALSE),FALSE),0)</f>
        <v>0</v>
      </c>
      <c r="P144">
        <f>_xlfn.IFNA(VLOOKUP($G144&amp;$H144&amp;$I144&amp;$J144&amp;$K144,'[1]NRCAN 2016'!$K$45:$Q$75,HLOOKUP($E144,'[1]NRCAN 2016'!$N$41:$Q$44,4,FALSE),FALSE),0)</f>
        <v>0</v>
      </c>
      <c r="Q144">
        <f>_xlfn.IFNA(VLOOKUP($G144&amp;$H144&amp;$I144&amp;$J144&amp;$K144,'[1]NRCAN 2016'!$K$45:$Q$75,HLOOKUP($E144,'[1]NRCAN 2016'!$N$41:$Q$44,4,FALSE),FALSE),0)</f>
        <v>0</v>
      </c>
      <c r="R144">
        <f>_xlfn.IFNA(VLOOKUP($G144&amp;$H144&amp;$I144&amp;$J144&amp;$K144,'[1]NRCAN 2016'!$K$45:$Q$75,HLOOKUP($E144,'[1]NRCAN 2016'!$N$41:$Q$44,4,FALSE),FALSE),0)</f>
        <v>0</v>
      </c>
    </row>
    <row r="145" spans="1:18" x14ac:dyDescent="0.25">
      <c r="A145" t="str">
        <f t="shared" si="4"/>
        <v>PUBBDGPSIOldAM______STDELC</v>
      </c>
      <c r="B145" t="str">
        <f t="shared" si="5"/>
        <v>PUBBDGPSIOldAM</v>
      </c>
      <c r="C145" t="s">
        <v>1049</v>
      </c>
      <c r="D145" t="s">
        <v>7</v>
      </c>
      <c r="E145" t="s">
        <v>1050</v>
      </c>
      <c r="F145" t="s">
        <v>14</v>
      </c>
      <c r="G145" t="s">
        <v>15</v>
      </c>
      <c r="H145" t="s">
        <v>16</v>
      </c>
      <c r="I145" t="s">
        <v>16</v>
      </c>
      <c r="J145" t="s">
        <v>17</v>
      </c>
      <c r="K145" t="s">
        <v>18</v>
      </c>
      <c r="L145">
        <f>_xlfn.IFNA(VLOOKUP($G145&amp;$H145&amp;$I145&amp;$J145&amp;$K145,'[1]NRCAN 2016'!$K$45:$Q$75,HLOOKUP($E145,'[1]NRCAN 2016'!$N$41:$Q$44,4,FALSE),FALSE),0)</f>
        <v>1</v>
      </c>
      <c r="M145">
        <f>_xlfn.IFNA(VLOOKUP($G145&amp;$H145&amp;$I145&amp;$J145&amp;$K145,'[1]NRCAN 2016'!$K$45:$Q$75,HLOOKUP($E145,'[1]NRCAN 2016'!$N$41:$Q$44,4,FALSE),FALSE),0)</f>
        <v>1</v>
      </c>
      <c r="N145">
        <f>_xlfn.IFNA(VLOOKUP($G145&amp;$H145&amp;$I145&amp;$J145&amp;$K145,'[1]NRCAN 2016'!$K$45:$Q$75,HLOOKUP($E145,'[1]NRCAN 2016'!$N$41:$Q$44,4,FALSE),FALSE),0)</f>
        <v>1</v>
      </c>
      <c r="O145">
        <f>_xlfn.IFNA(VLOOKUP($G145&amp;$H145&amp;$I145&amp;$J145&amp;$K145,'[1]NRCAN 2016'!$K$45:$Q$75,HLOOKUP($E145,'[1]NRCAN 2016'!$N$41:$Q$44,4,FALSE),FALSE),0)</f>
        <v>1</v>
      </c>
      <c r="P145">
        <f>_xlfn.IFNA(VLOOKUP($G145&amp;$H145&amp;$I145&amp;$J145&amp;$K145,'[1]NRCAN 2016'!$K$45:$Q$75,HLOOKUP($E145,'[1]NRCAN 2016'!$N$41:$Q$44,4,FALSE),FALSE),0)</f>
        <v>1</v>
      </c>
      <c r="Q145">
        <f>_xlfn.IFNA(VLOOKUP($G145&amp;$H145&amp;$I145&amp;$J145&amp;$K145,'[1]NRCAN 2016'!$K$45:$Q$75,HLOOKUP($E145,'[1]NRCAN 2016'!$N$41:$Q$44,4,FALSE),FALSE),0)</f>
        <v>1</v>
      </c>
      <c r="R145">
        <f>_xlfn.IFNA(VLOOKUP($G145&amp;$H145&amp;$I145&amp;$J145&amp;$K145,'[1]NRCAN 2016'!$K$45:$Q$75,HLOOKUP($E145,'[1]NRCAN 2016'!$N$41:$Q$44,4,FALSE),FALSE),0)</f>
        <v>1</v>
      </c>
    </row>
    <row r="146" spans="1:18" x14ac:dyDescent="0.25">
      <c r="A146" t="str">
        <f t="shared" si="4"/>
        <v>PUBBDGPSIOldLIFLC___STDELC</v>
      </c>
      <c r="B146" t="str">
        <f t="shared" si="5"/>
        <v>PUBBDGPSIOldLI</v>
      </c>
      <c r="C146" t="s">
        <v>1049</v>
      </c>
      <c r="D146" t="s">
        <v>7</v>
      </c>
      <c r="E146" t="s">
        <v>1050</v>
      </c>
      <c r="F146" t="s">
        <v>14</v>
      </c>
      <c r="G146" t="s">
        <v>22</v>
      </c>
      <c r="H146" t="s">
        <v>23</v>
      </c>
      <c r="I146" t="s">
        <v>16</v>
      </c>
      <c r="J146" t="s">
        <v>17</v>
      </c>
      <c r="K146" t="s">
        <v>18</v>
      </c>
      <c r="L146">
        <f>_xlfn.IFNA(VLOOKUP($G146&amp;$H146&amp;$I146&amp;$J146&amp;$K146,'[1]NRCAN 2016'!$K$45:$Q$75,HLOOKUP($E146,'[1]NRCAN 2016'!$N$41:$Q$44,4,FALSE),FALSE),0)</f>
        <v>5.7404593478355748E-2</v>
      </c>
      <c r="M146">
        <f>_xlfn.IFNA(VLOOKUP($G146&amp;$H146&amp;$I146&amp;$J146&amp;$K146,'[1]NRCAN 2016'!$K$45:$Q$75,HLOOKUP($E146,'[1]NRCAN 2016'!$N$41:$Q$44,4,FALSE),FALSE),0)</f>
        <v>5.7404593478355748E-2</v>
      </c>
      <c r="N146">
        <f>_xlfn.IFNA(VLOOKUP($G146&amp;$H146&amp;$I146&amp;$J146&amp;$K146,'[1]NRCAN 2016'!$K$45:$Q$75,HLOOKUP($E146,'[1]NRCAN 2016'!$N$41:$Q$44,4,FALSE),FALSE),0)</f>
        <v>5.7404593478355748E-2</v>
      </c>
      <c r="O146">
        <f>_xlfn.IFNA(VLOOKUP($G146&amp;$H146&amp;$I146&amp;$J146&amp;$K146,'[1]NRCAN 2016'!$K$45:$Q$75,HLOOKUP($E146,'[1]NRCAN 2016'!$N$41:$Q$44,4,FALSE),FALSE),0)</f>
        <v>5.7404593478355748E-2</v>
      </c>
      <c r="P146">
        <f>_xlfn.IFNA(VLOOKUP($G146&amp;$H146&amp;$I146&amp;$J146&amp;$K146,'[1]NRCAN 2016'!$K$45:$Q$75,HLOOKUP($E146,'[1]NRCAN 2016'!$N$41:$Q$44,4,FALSE),FALSE),0)</f>
        <v>5.7404593478355748E-2</v>
      </c>
      <c r="Q146">
        <f>_xlfn.IFNA(VLOOKUP($G146&amp;$H146&amp;$I146&amp;$J146&amp;$K146,'[1]NRCAN 2016'!$K$45:$Q$75,HLOOKUP($E146,'[1]NRCAN 2016'!$N$41:$Q$44,4,FALSE),FALSE),0)</f>
        <v>5.7404593478355748E-2</v>
      </c>
      <c r="R146">
        <f>_xlfn.IFNA(VLOOKUP($G146&amp;$H146&amp;$I146&amp;$J146&amp;$K146,'[1]NRCAN 2016'!$K$45:$Q$75,HLOOKUP($E146,'[1]NRCAN 2016'!$N$41:$Q$44,4,FALSE),FALSE),0)</f>
        <v>5.7404593478355748E-2</v>
      </c>
    </row>
    <row r="147" spans="1:18" x14ac:dyDescent="0.25">
      <c r="A147" t="str">
        <f t="shared" si="4"/>
        <v>PUBBDGPSIOldLIFLU___STDELC</v>
      </c>
      <c r="B147" t="str">
        <f t="shared" si="5"/>
        <v>PUBBDGPSIOldLI</v>
      </c>
      <c r="C147" t="s">
        <v>1049</v>
      </c>
      <c r="D147" t="s">
        <v>7</v>
      </c>
      <c r="E147" t="s">
        <v>1050</v>
      </c>
      <c r="F147" t="s">
        <v>14</v>
      </c>
      <c r="G147" t="s">
        <v>22</v>
      </c>
      <c r="H147" t="s">
        <v>24</v>
      </c>
      <c r="I147" t="s">
        <v>16</v>
      </c>
      <c r="J147" t="s">
        <v>17</v>
      </c>
      <c r="K147" t="s">
        <v>18</v>
      </c>
      <c r="L147">
        <f>_xlfn.IFNA(VLOOKUP($G147&amp;$H147&amp;$I147&amp;$J147&amp;$K147,'[1]NRCAN 2016'!$K$45:$Q$75,HLOOKUP($E147,'[1]NRCAN 2016'!$N$41:$Q$44,4,FALSE),FALSE),0)</f>
        <v>0.41991168524080263</v>
      </c>
      <c r="M147">
        <f>_xlfn.IFNA(VLOOKUP($G147&amp;$H147&amp;$I147&amp;$J147&amp;$K147,'[1]NRCAN 2016'!$K$45:$Q$75,HLOOKUP($E147,'[1]NRCAN 2016'!$N$41:$Q$44,4,FALSE),FALSE),0)</f>
        <v>0.41991168524080263</v>
      </c>
      <c r="N147">
        <f>_xlfn.IFNA(VLOOKUP($G147&amp;$H147&amp;$I147&amp;$J147&amp;$K147,'[1]NRCAN 2016'!$K$45:$Q$75,HLOOKUP($E147,'[1]NRCAN 2016'!$N$41:$Q$44,4,FALSE),FALSE),0)</f>
        <v>0.41991168524080263</v>
      </c>
      <c r="O147">
        <f>_xlfn.IFNA(VLOOKUP($G147&amp;$H147&amp;$I147&amp;$J147&amp;$K147,'[1]NRCAN 2016'!$K$45:$Q$75,HLOOKUP($E147,'[1]NRCAN 2016'!$N$41:$Q$44,4,FALSE),FALSE),0)</f>
        <v>0.41991168524080263</v>
      </c>
      <c r="P147">
        <f>_xlfn.IFNA(VLOOKUP($G147&amp;$H147&amp;$I147&amp;$J147&amp;$K147,'[1]NRCAN 2016'!$K$45:$Q$75,HLOOKUP($E147,'[1]NRCAN 2016'!$N$41:$Q$44,4,FALSE),FALSE),0)</f>
        <v>0.41991168524080263</v>
      </c>
      <c r="Q147">
        <f>_xlfn.IFNA(VLOOKUP($G147&amp;$H147&amp;$I147&amp;$J147&amp;$K147,'[1]NRCAN 2016'!$K$45:$Q$75,HLOOKUP($E147,'[1]NRCAN 2016'!$N$41:$Q$44,4,FALSE),FALSE),0)</f>
        <v>0.41991168524080263</v>
      </c>
      <c r="R147">
        <f>_xlfn.IFNA(VLOOKUP($G147&amp;$H147&amp;$I147&amp;$J147&amp;$K147,'[1]NRCAN 2016'!$K$45:$Q$75,HLOOKUP($E147,'[1]NRCAN 2016'!$N$41:$Q$44,4,FALSE),FALSE),0)</f>
        <v>0.41991168524080263</v>
      </c>
    </row>
    <row r="148" spans="1:18" x14ac:dyDescent="0.25">
      <c r="A148" t="str">
        <f t="shared" si="4"/>
        <v>PUBBDGPSIOldLIHAL___STDELC</v>
      </c>
      <c r="B148" t="str">
        <f t="shared" si="5"/>
        <v>PUBBDGPSIOldLI</v>
      </c>
      <c r="C148" t="s">
        <v>1049</v>
      </c>
      <c r="D148" t="s">
        <v>7</v>
      </c>
      <c r="E148" t="s">
        <v>1050</v>
      </c>
      <c r="F148" t="s">
        <v>14</v>
      </c>
      <c r="G148" t="s">
        <v>22</v>
      </c>
      <c r="H148" t="s">
        <v>25</v>
      </c>
      <c r="I148" t="s">
        <v>16</v>
      </c>
      <c r="J148" t="s">
        <v>17</v>
      </c>
      <c r="K148" t="s">
        <v>18</v>
      </c>
      <c r="L148">
        <f>_xlfn.IFNA(VLOOKUP($G148&amp;$H148&amp;$I148&amp;$J148&amp;$K148,'[1]NRCAN 2016'!$K$45:$Q$75,HLOOKUP($E148,'[1]NRCAN 2016'!$N$41:$Q$44,4,FALSE),FALSE),0)</f>
        <v>0.12322408382364025</v>
      </c>
      <c r="M148">
        <f>_xlfn.IFNA(VLOOKUP($G148&amp;$H148&amp;$I148&amp;$J148&amp;$K148,'[1]NRCAN 2016'!$K$45:$Q$75,HLOOKUP($E148,'[1]NRCAN 2016'!$N$41:$Q$44,4,FALSE),FALSE),0)</f>
        <v>0.12322408382364025</v>
      </c>
      <c r="N148">
        <f>_xlfn.IFNA(VLOOKUP($G148&amp;$H148&amp;$I148&amp;$J148&amp;$K148,'[1]NRCAN 2016'!$K$45:$Q$75,HLOOKUP($E148,'[1]NRCAN 2016'!$N$41:$Q$44,4,FALSE),FALSE),0)</f>
        <v>0.12322408382364025</v>
      </c>
      <c r="O148">
        <f>_xlfn.IFNA(VLOOKUP($G148&amp;$H148&amp;$I148&amp;$J148&amp;$K148,'[1]NRCAN 2016'!$K$45:$Q$75,HLOOKUP($E148,'[1]NRCAN 2016'!$N$41:$Q$44,4,FALSE),FALSE),0)</f>
        <v>0.12322408382364025</v>
      </c>
      <c r="P148">
        <f>_xlfn.IFNA(VLOOKUP($G148&amp;$H148&amp;$I148&amp;$J148&amp;$K148,'[1]NRCAN 2016'!$K$45:$Q$75,HLOOKUP($E148,'[1]NRCAN 2016'!$N$41:$Q$44,4,FALSE),FALSE),0)</f>
        <v>0.12322408382364025</v>
      </c>
      <c r="Q148">
        <f>_xlfn.IFNA(VLOOKUP($G148&amp;$H148&amp;$I148&amp;$J148&amp;$K148,'[1]NRCAN 2016'!$K$45:$Q$75,HLOOKUP($E148,'[1]NRCAN 2016'!$N$41:$Q$44,4,FALSE),FALSE),0)</f>
        <v>0.12322408382364025</v>
      </c>
      <c r="R148">
        <f>_xlfn.IFNA(VLOOKUP($G148&amp;$H148&amp;$I148&amp;$J148&amp;$K148,'[1]NRCAN 2016'!$K$45:$Q$75,HLOOKUP($E148,'[1]NRCAN 2016'!$N$41:$Q$44,4,FALSE),FALSE),0)</f>
        <v>0.12322408382364025</v>
      </c>
    </row>
    <row r="149" spans="1:18" x14ac:dyDescent="0.25">
      <c r="A149" t="str">
        <f t="shared" si="4"/>
        <v>PUBBDGPSIOldLIINC___STDELC</v>
      </c>
      <c r="B149" t="str">
        <f t="shared" si="5"/>
        <v>PUBBDGPSIOldLI</v>
      </c>
      <c r="C149" t="s">
        <v>1049</v>
      </c>
      <c r="D149" t="s">
        <v>7</v>
      </c>
      <c r="E149" t="s">
        <v>1050</v>
      </c>
      <c r="F149" t="s">
        <v>14</v>
      </c>
      <c r="G149" t="s">
        <v>22</v>
      </c>
      <c r="H149" t="s">
        <v>26</v>
      </c>
      <c r="I149" t="s">
        <v>16</v>
      </c>
      <c r="J149" t="s">
        <v>17</v>
      </c>
      <c r="K149" t="s">
        <v>18</v>
      </c>
      <c r="L149">
        <f>_xlfn.IFNA(VLOOKUP($G149&amp;$H149&amp;$I149&amp;$J149&amp;$K149,'[1]NRCAN 2016'!$K$45:$Q$75,HLOOKUP($E149,'[1]NRCAN 2016'!$N$41:$Q$44,4,FALSE),FALSE),0)</f>
        <v>0.39576993727509685</v>
      </c>
      <c r="M149">
        <f>_xlfn.IFNA(VLOOKUP($G149&amp;$H149&amp;$I149&amp;$J149&amp;$K149,'[1]NRCAN 2016'!$K$45:$Q$75,HLOOKUP($E149,'[1]NRCAN 2016'!$N$41:$Q$44,4,FALSE),FALSE),0)</f>
        <v>0.39576993727509685</v>
      </c>
      <c r="N149">
        <f>_xlfn.IFNA(VLOOKUP($G149&amp;$H149&amp;$I149&amp;$J149&amp;$K149,'[1]NRCAN 2016'!$K$45:$Q$75,HLOOKUP($E149,'[1]NRCAN 2016'!$N$41:$Q$44,4,FALSE),FALSE),0)</f>
        <v>0.39576993727509685</v>
      </c>
      <c r="O149">
        <f>_xlfn.IFNA(VLOOKUP($G149&amp;$H149&amp;$I149&amp;$J149&amp;$K149,'[1]NRCAN 2016'!$K$45:$Q$75,HLOOKUP($E149,'[1]NRCAN 2016'!$N$41:$Q$44,4,FALSE),FALSE),0)</f>
        <v>0.39576993727509685</v>
      </c>
      <c r="P149">
        <f>_xlfn.IFNA(VLOOKUP($G149&amp;$H149&amp;$I149&amp;$J149&amp;$K149,'[1]NRCAN 2016'!$K$45:$Q$75,HLOOKUP($E149,'[1]NRCAN 2016'!$N$41:$Q$44,4,FALSE),FALSE),0)</f>
        <v>0.39576993727509685</v>
      </c>
      <c r="Q149">
        <f>_xlfn.IFNA(VLOOKUP($G149&amp;$H149&amp;$I149&amp;$J149&amp;$K149,'[1]NRCAN 2016'!$K$45:$Q$75,HLOOKUP($E149,'[1]NRCAN 2016'!$N$41:$Q$44,4,FALSE),FALSE),0)</f>
        <v>0.39576993727509685</v>
      </c>
      <c r="R149">
        <f>_xlfn.IFNA(VLOOKUP($G149&amp;$H149&amp;$I149&amp;$J149&amp;$K149,'[1]NRCAN 2016'!$K$45:$Q$75,HLOOKUP($E149,'[1]NRCAN 2016'!$N$41:$Q$44,4,FALSE),FALSE),0)</f>
        <v>0.39576993727509685</v>
      </c>
    </row>
    <row r="150" spans="1:18" x14ac:dyDescent="0.25">
      <c r="A150" t="str">
        <f t="shared" si="4"/>
        <v>PUBBDGPSIOldLILED___STDELC</v>
      </c>
      <c r="B150" t="str">
        <f t="shared" si="5"/>
        <v>PUBBDGPSIOldLI</v>
      </c>
      <c r="C150" t="s">
        <v>1049</v>
      </c>
      <c r="D150" t="s">
        <v>7</v>
      </c>
      <c r="E150" t="s">
        <v>1050</v>
      </c>
      <c r="F150" t="s">
        <v>14</v>
      </c>
      <c r="G150" t="s">
        <v>22</v>
      </c>
      <c r="H150" t="s">
        <v>27</v>
      </c>
      <c r="I150" t="s">
        <v>16</v>
      </c>
      <c r="J150" t="s">
        <v>17</v>
      </c>
      <c r="K150" t="s">
        <v>18</v>
      </c>
      <c r="L150">
        <f>_xlfn.IFNA(VLOOKUP($G150&amp;$H150&amp;$I150&amp;$J150&amp;$K150,'[1]NRCAN 2016'!$K$45:$Q$75,HLOOKUP($E150,'[1]NRCAN 2016'!$N$41:$Q$44,4,FALSE),FALSE),0)</f>
        <v>1.8448500910522674E-3</v>
      </c>
      <c r="M150">
        <f>_xlfn.IFNA(VLOOKUP($G150&amp;$H150&amp;$I150&amp;$J150&amp;$K150,'[1]NRCAN 2016'!$K$45:$Q$75,HLOOKUP($E150,'[1]NRCAN 2016'!$N$41:$Q$44,4,FALSE),FALSE),0)</f>
        <v>1.8448500910522674E-3</v>
      </c>
      <c r="N150">
        <f>_xlfn.IFNA(VLOOKUP($G150&amp;$H150&amp;$I150&amp;$J150&amp;$K150,'[1]NRCAN 2016'!$K$45:$Q$75,HLOOKUP($E150,'[1]NRCAN 2016'!$N$41:$Q$44,4,FALSE),FALSE),0)</f>
        <v>1.8448500910522674E-3</v>
      </c>
      <c r="O150">
        <f>_xlfn.IFNA(VLOOKUP($G150&amp;$H150&amp;$I150&amp;$J150&amp;$K150,'[1]NRCAN 2016'!$K$45:$Q$75,HLOOKUP($E150,'[1]NRCAN 2016'!$N$41:$Q$44,4,FALSE),FALSE),0)</f>
        <v>1.8448500910522674E-3</v>
      </c>
      <c r="P150">
        <f>_xlfn.IFNA(VLOOKUP($G150&amp;$H150&amp;$I150&amp;$J150&amp;$K150,'[1]NRCAN 2016'!$K$45:$Q$75,HLOOKUP($E150,'[1]NRCAN 2016'!$N$41:$Q$44,4,FALSE),FALSE),0)</f>
        <v>1.8448500910522674E-3</v>
      </c>
      <c r="Q150">
        <f>_xlfn.IFNA(VLOOKUP($G150&amp;$H150&amp;$I150&amp;$J150&amp;$K150,'[1]NRCAN 2016'!$K$45:$Q$75,HLOOKUP($E150,'[1]NRCAN 2016'!$N$41:$Q$44,4,FALSE),FALSE),0)</f>
        <v>1.8448500910522674E-3</v>
      </c>
      <c r="R150">
        <f>_xlfn.IFNA(VLOOKUP($G150&amp;$H150&amp;$I150&amp;$J150&amp;$K150,'[1]NRCAN 2016'!$K$45:$Q$75,HLOOKUP($E150,'[1]NRCAN 2016'!$N$41:$Q$44,4,FALSE),FALSE),0)</f>
        <v>1.8448500910522674E-3</v>
      </c>
    </row>
    <row r="151" spans="1:18" x14ac:dyDescent="0.25">
      <c r="A151" t="str">
        <f t="shared" si="4"/>
        <v>PUBBDGPSIOldSC_________DCO</v>
      </c>
      <c r="B151" t="str">
        <f t="shared" si="5"/>
        <v>PUBBDGPSIOldSC</v>
      </c>
      <c r="C151" t="s">
        <v>1049</v>
      </c>
      <c r="D151" t="s">
        <v>7</v>
      </c>
      <c r="E151" t="s">
        <v>1050</v>
      </c>
      <c r="F151" t="s">
        <v>14</v>
      </c>
      <c r="G151" t="s">
        <v>28</v>
      </c>
      <c r="H151" t="s">
        <v>16</v>
      </c>
      <c r="I151" t="s">
        <v>16</v>
      </c>
      <c r="J151" t="s">
        <v>16</v>
      </c>
      <c r="K151" t="s">
        <v>29</v>
      </c>
      <c r="L151">
        <f>_xlfn.IFNA(VLOOKUP($G151&amp;$H151&amp;$I151&amp;$J151&amp;$K151,'[1]NRCAN 2016'!$K$45:$Q$75,HLOOKUP($E151,'[1]NRCAN 2016'!$N$41:$Q$44,4,FALSE),FALSE),0)</f>
        <v>0.13433862185730358</v>
      </c>
      <c r="M151">
        <f>_xlfn.IFNA(VLOOKUP($G151&amp;$H151&amp;$I151&amp;$J151&amp;$K151,'[1]NRCAN 2016'!$K$45:$Q$75,HLOOKUP($E151,'[1]NRCAN 2016'!$N$41:$Q$44,4,FALSE),FALSE),0)</f>
        <v>0.13433862185730358</v>
      </c>
      <c r="N151">
        <f>_xlfn.IFNA(VLOOKUP($G151&amp;$H151&amp;$I151&amp;$J151&amp;$K151,'[1]NRCAN 2016'!$K$45:$Q$75,HLOOKUP($E151,'[1]NRCAN 2016'!$N$41:$Q$44,4,FALSE),FALSE),0)</f>
        <v>0.13433862185730358</v>
      </c>
      <c r="O151">
        <f>_xlfn.IFNA(VLOOKUP($G151&amp;$H151&amp;$I151&amp;$J151&amp;$K151,'[1]NRCAN 2016'!$K$45:$Q$75,HLOOKUP($E151,'[1]NRCAN 2016'!$N$41:$Q$44,4,FALSE),FALSE),0)</f>
        <v>0.13433862185730358</v>
      </c>
      <c r="P151">
        <f>_xlfn.IFNA(VLOOKUP($G151&amp;$H151&amp;$I151&amp;$J151&amp;$K151,'[1]NRCAN 2016'!$K$45:$Q$75,HLOOKUP($E151,'[1]NRCAN 2016'!$N$41:$Q$44,4,FALSE),FALSE),0)</f>
        <v>0.13433862185730358</v>
      </c>
      <c r="Q151">
        <f>_xlfn.IFNA(VLOOKUP($G151&amp;$H151&amp;$I151&amp;$J151&amp;$K151,'[1]NRCAN 2016'!$K$45:$Q$75,HLOOKUP($E151,'[1]NRCAN 2016'!$N$41:$Q$44,4,FALSE),FALSE),0)</f>
        <v>0.13433862185730358</v>
      </c>
      <c r="R151">
        <f>_xlfn.IFNA(VLOOKUP($G151&amp;$H151&amp;$I151&amp;$J151&amp;$K151,'[1]NRCAN 2016'!$K$45:$Q$75,HLOOKUP($E151,'[1]NRCAN 2016'!$N$41:$Q$44,4,FALSE),FALSE),0)</f>
        <v>0.13433862185730358</v>
      </c>
    </row>
    <row r="152" spans="1:18" x14ac:dyDescent="0.25">
      <c r="A152" t="str">
        <f t="shared" si="4"/>
        <v>PUBBDGPSIOldSC______STDELC</v>
      </c>
      <c r="B152" t="str">
        <f t="shared" si="5"/>
        <v>PUBBDGPSIOldSC</v>
      </c>
      <c r="C152" t="s">
        <v>1049</v>
      </c>
      <c r="D152" t="s">
        <v>7</v>
      </c>
      <c r="E152" t="s">
        <v>1050</v>
      </c>
      <c r="F152" t="s">
        <v>14</v>
      </c>
      <c r="G152" t="s">
        <v>28</v>
      </c>
      <c r="H152" t="s">
        <v>16</v>
      </c>
      <c r="I152" t="s">
        <v>16</v>
      </c>
      <c r="J152" t="s">
        <v>17</v>
      </c>
      <c r="K152" t="s">
        <v>18</v>
      </c>
      <c r="L152">
        <f>_xlfn.IFNA(VLOOKUP($G152&amp;$H152&amp;$I152&amp;$J152&amp;$K152,'[1]NRCAN 2016'!$K$45:$Q$75,HLOOKUP($E152,'[1]NRCAN 2016'!$N$41:$Q$44,4,FALSE),FALSE),0)</f>
        <v>0.80766758188196397</v>
      </c>
      <c r="M152">
        <f>_xlfn.IFNA(VLOOKUP($G152&amp;$H152&amp;$I152&amp;$J152&amp;$K152,'[1]NRCAN 2016'!$K$45:$Q$75,HLOOKUP($E152,'[1]NRCAN 2016'!$N$41:$Q$44,4,FALSE),FALSE),0)</f>
        <v>0.80766758188196397</v>
      </c>
      <c r="N152">
        <f>_xlfn.IFNA(VLOOKUP($G152&amp;$H152&amp;$I152&amp;$J152&amp;$K152,'[1]NRCAN 2016'!$K$45:$Q$75,HLOOKUP($E152,'[1]NRCAN 2016'!$N$41:$Q$44,4,FALSE),FALSE),0)</f>
        <v>0.80766758188196397</v>
      </c>
      <c r="O152">
        <f>_xlfn.IFNA(VLOOKUP($G152&amp;$H152&amp;$I152&amp;$J152&amp;$K152,'[1]NRCAN 2016'!$K$45:$Q$75,HLOOKUP($E152,'[1]NRCAN 2016'!$N$41:$Q$44,4,FALSE),FALSE),0)</f>
        <v>0.80766758188196397</v>
      </c>
      <c r="P152">
        <f>_xlfn.IFNA(VLOOKUP($G152&amp;$H152&amp;$I152&amp;$J152&amp;$K152,'[1]NRCAN 2016'!$K$45:$Q$75,HLOOKUP($E152,'[1]NRCAN 2016'!$N$41:$Q$44,4,FALSE),FALSE),0)</f>
        <v>0.80766758188196397</v>
      </c>
      <c r="Q152">
        <f>_xlfn.IFNA(VLOOKUP($G152&amp;$H152&amp;$I152&amp;$J152&amp;$K152,'[1]NRCAN 2016'!$K$45:$Q$75,HLOOKUP($E152,'[1]NRCAN 2016'!$N$41:$Q$44,4,FALSE),FALSE),0)</f>
        <v>0.80766758188196397</v>
      </c>
      <c r="R152">
        <f>_xlfn.IFNA(VLOOKUP($G152&amp;$H152&amp;$I152&amp;$J152&amp;$K152,'[1]NRCAN 2016'!$K$45:$Q$75,HLOOKUP($E152,'[1]NRCAN 2016'!$N$41:$Q$44,4,FALSE),FALSE),0)</f>
        <v>0.80766758188196397</v>
      </c>
    </row>
    <row r="153" spans="1:18" x14ac:dyDescent="0.25">
      <c r="A153" t="str">
        <f t="shared" si="4"/>
        <v>PUBBDGPSIOldSC______STDNGA</v>
      </c>
      <c r="B153" t="str">
        <f t="shared" si="5"/>
        <v>PUBBDGPSIOldSC</v>
      </c>
      <c r="C153" t="s">
        <v>1049</v>
      </c>
      <c r="D153" t="s">
        <v>7</v>
      </c>
      <c r="E153" t="s">
        <v>1050</v>
      </c>
      <c r="F153" t="s">
        <v>14</v>
      </c>
      <c r="G153" t="s">
        <v>28</v>
      </c>
      <c r="H153" t="s">
        <v>16</v>
      </c>
      <c r="I153" t="s">
        <v>16</v>
      </c>
      <c r="J153" t="s">
        <v>17</v>
      </c>
      <c r="K153" t="s">
        <v>20</v>
      </c>
      <c r="L153">
        <f>_xlfn.IFNA(VLOOKUP($G153&amp;$H153&amp;$I153&amp;$J153&amp;$K153,'[1]NRCAN 2016'!$K$45:$Q$75,HLOOKUP($E153,'[1]NRCAN 2016'!$N$41:$Q$44,4,FALSE),FALSE),0)</f>
        <v>5.7993796260732498E-2</v>
      </c>
      <c r="M153">
        <f>_xlfn.IFNA(VLOOKUP($G153&amp;$H153&amp;$I153&amp;$J153&amp;$K153,'[1]NRCAN 2016'!$K$45:$Q$75,HLOOKUP($E153,'[1]NRCAN 2016'!$N$41:$Q$44,4,FALSE),FALSE),0)</f>
        <v>5.7993796260732498E-2</v>
      </c>
      <c r="N153">
        <f>_xlfn.IFNA(VLOOKUP($G153&amp;$H153&amp;$I153&amp;$J153&amp;$K153,'[1]NRCAN 2016'!$K$45:$Q$75,HLOOKUP($E153,'[1]NRCAN 2016'!$N$41:$Q$44,4,FALSE),FALSE),0)</f>
        <v>5.7993796260732498E-2</v>
      </c>
      <c r="O153">
        <f>_xlfn.IFNA(VLOOKUP($G153&amp;$H153&amp;$I153&amp;$J153&amp;$K153,'[1]NRCAN 2016'!$K$45:$Q$75,HLOOKUP($E153,'[1]NRCAN 2016'!$N$41:$Q$44,4,FALSE),FALSE),0)</f>
        <v>5.7993796260732498E-2</v>
      </c>
      <c r="P153">
        <f>_xlfn.IFNA(VLOOKUP($G153&amp;$H153&amp;$I153&amp;$J153&amp;$K153,'[1]NRCAN 2016'!$K$45:$Q$75,HLOOKUP($E153,'[1]NRCAN 2016'!$N$41:$Q$44,4,FALSE),FALSE),0)</f>
        <v>5.7993796260732498E-2</v>
      </c>
      <c r="Q153">
        <f>_xlfn.IFNA(VLOOKUP($G153&amp;$H153&amp;$I153&amp;$J153&amp;$K153,'[1]NRCAN 2016'!$K$45:$Q$75,HLOOKUP($E153,'[1]NRCAN 2016'!$N$41:$Q$44,4,FALSE),FALSE),0)</f>
        <v>5.7993796260732498E-2</v>
      </c>
      <c r="R153">
        <f>_xlfn.IFNA(VLOOKUP($G153&amp;$H153&amp;$I153&amp;$J153&amp;$K153,'[1]NRCAN 2016'!$K$45:$Q$75,HLOOKUP($E153,'[1]NRCAN 2016'!$N$41:$Q$44,4,FALSE),FALSE),0)</f>
        <v>5.7993796260732498E-2</v>
      </c>
    </row>
    <row r="154" spans="1:18" x14ac:dyDescent="0.25">
      <c r="A154" t="str">
        <f t="shared" si="4"/>
        <v>PUBBDGPSIOldSH_________DHE</v>
      </c>
      <c r="B154" t="str">
        <f t="shared" si="5"/>
        <v>PUBBDGPSIOldSH</v>
      </c>
      <c r="C154" t="s">
        <v>1049</v>
      </c>
      <c r="D154" t="s">
        <v>7</v>
      </c>
      <c r="E154" t="s">
        <v>1050</v>
      </c>
      <c r="F154" t="s">
        <v>14</v>
      </c>
      <c r="G154" t="s">
        <v>30</v>
      </c>
      <c r="H154" t="s">
        <v>16</v>
      </c>
      <c r="I154" t="s">
        <v>16</v>
      </c>
      <c r="J154" t="s">
        <v>16</v>
      </c>
      <c r="K154" t="s">
        <v>40</v>
      </c>
      <c r="L154">
        <f>_xlfn.IFNA(VLOOKUP($G154&amp;$H154&amp;$I154&amp;$J154&amp;$K154,'[1]NRCAN 2016'!$K$45:$Q$75,HLOOKUP($E154,'[1]NRCAN 2016'!$N$41:$Q$44,4,FALSE),FALSE),0)</f>
        <v>0.28035317254333431</v>
      </c>
      <c r="M154">
        <f>_xlfn.IFNA(VLOOKUP($G154&amp;$H154&amp;$I154&amp;$J154&amp;$K154,'[1]NRCAN 2016'!$K$45:$Q$75,HLOOKUP($E154,'[1]NRCAN 2016'!$N$41:$Q$44,4,FALSE),FALSE),0)</f>
        <v>0.28035317254333431</v>
      </c>
      <c r="N154">
        <f>_xlfn.IFNA(VLOOKUP($G154&amp;$H154&amp;$I154&amp;$J154&amp;$K154,'[1]NRCAN 2016'!$K$45:$Q$75,HLOOKUP($E154,'[1]NRCAN 2016'!$N$41:$Q$44,4,FALSE),FALSE),0)</f>
        <v>0.28035317254333431</v>
      </c>
      <c r="O154">
        <f>_xlfn.IFNA(VLOOKUP($G154&amp;$H154&amp;$I154&amp;$J154&amp;$K154,'[1]NRCAN 2016'!$K$45:$Q$75,HLOOKUP($E154,'[1]NRCAN 2016'!$N$41:$Q$44,4,FALSE),FALSE),0)</f>
        <v>0.28035317254333431</v>
      </c>
      <c r="P154">
        <f>_xlfn.IFNA(VLOOKUP($G154&amp;$H154&amp;$I154&amp;$J154&amp;$K154,'[1]NRCAN 2016'!$K$45:$Q$75,HLOOKUP($E154,'[1]NRCAN 2016'!$N$41:$Q$44,4,FALSE),FALSE),0)</f>
        <v>0.28035317254333431</v>
      </c>
      <c r="Q154">
        <f>_xlfn.IFNA(VLOOKUP($G154&amp;$H154&amp;$I154&amp;$J154&amp;$K154,'[1]NRCAN 2016'!$K$45:$Q$75,HLOOKUP($E154,'[1]NRCAN 2016'!$N$41:$Q$44,4,FALSE),FALSE),0)</f>
        <v>0.28035317254333431</v>
      </c>
      <c r="R154">
        <f>_xlfn.IFNA(VLOOKUP($G154&amp;$H154&amp;$I154&amp;$J154&amp;$K154,'[1]NRCAN 2016'!$K$45:$Q$75,HLOOKUP($E154,'[1]NRCAN 2016'!$N$41:$Q$44,4,FALSE),FALSE),0)</f>
        <v>0.28035317254333431</v>
      </c>
    </row>
    <row r="155" spans="1:18" x14ac:dyDescent="0.25">
      <c r="A155" t="str">
        <f t="shared" si="4"/>
        <v>PUBBDGPSIOldSHFUR___HIGNGA</v>
      </c>
      <c r="B155" t="str">
        <f t="shared" si="5"/>
        <v>PUBBDGPSIOldSH</v>
      </c>
      <c r="C155" t="s">
        <v>1049</v>
      </c>
      <c r="D155" t="s">
        <v>7</v>
      </c>
      <c r="E155" t="s">
        <v>1050</v>
      </c>
      <c r="F155" t="s">
        <v>14</v>
      </c>
      <c r="G155" t="s">
        <v>30</v>
      </c>
      <c r="H155" t="s">
        <v>31</v>
      </c>
      <c r="I155" t="s">
        <v>16</v>
      </c>
      <c r="J155" t="s">
        <v>37</v>
      </c>
      <c r="K155" t="s">
        <v>20</v>
      </c>
      <c r="L155">
        <f>_xlfn.IFNA(VLOOKUP($G155&amp;$H155&amp;$I155&amp;$J155&amp;$K155,'[1]NRCAN 2016'!$K$45:$Q$75,HLOOKUP($E155,'[1]NRCAN 2016'!$N$41:$Q$44,4,FALSE),FALSE),0)</f>
        <v>0</v>
      </c>
      <c r="M155">
        <f>_xlfn.IFNA(VLOOKUP($G155&amp;$H155&amp;$I155&amp;$J155&amp;$K155,'[1]NRCAN 2016'!$K$45:$Q$75,HLOOKUP($E155,'[1]NRCAN 2016'!$N$41:$Q$44,4,FALSE),FALSE),0)</f>
        <v>0</v>
      </c>
      <c r="N155">
        <f>_xlfn.IFNA(VLOOKUP($G155&amp;$H155&amp;$I155&amp;$J155&amp;$K155,'[1]NRCAN 2016'!$K$45:$Q$75,HLOOKUP($E155,'[1]NRCAN 2016'!$N$41:$Q$44,4,FALSE),FALSE),0)</f>
        <v>0</v>
      </c>
      <c r="O155">
        <f>_xlfn.IFNA(VLOOKUP($G155&amp;$H155&amp;$I155&amp;$J155&amp;$K155,'[1]NRCAN 2016'!$K$45:$Q$75,HLOOKUP($E155,'[1]NRCAN 2016'!$N$41:$Q$44,4,FALSE),FALSE),0)</f>
        <v>0</v>
      </c>
      <c r="P155">
        <f>_xlfn.IFNA(VLOOKUP($G155&amp;$H155&amp;$I155&amp;$J155&amp;$K155,'[1]NRCAN 2016'!$K$45:$Q$75,HLOOKUP($E155,'[1]NRCAN 2016'!$N$41:$Q$44,4,FALSE),FALSE),0)</f>
        <v>0</v>
      </c>
      <c r="Q155">
        <f>_xlfn.IFNA(VLOOKUP($G155&amp;$H155&amp;$I155&amp;$J155&amp;$K155,'[1]NRCAN 2016'!$K$45:$Q$75,HLOOKUP($E155,'[1]NRCAN 2016'!$N$41:$Q$44,4,FALSE),FALSE),0)</f>
        <v>0</v>
      </c>
      <c r="R155">
        <f>_xlfn.IFNA(VLOOKUP($G155&amp;$H155&amp;$I155&amp;$J155&amp;$K155,'[1]NRCAN 2016'!$K$45:$Q$75,HLOOKUP($E155,'[1]NRCAN 2016'!$N$41:$Q$44,4,FALSE),FALSE),0)</f>
        <v>0</v>
      </c>
    </row>
    <row r="156" spans="1:18" x14ac:dyDescent="0.25">
      <c r="A156" t="str">
        <f t="shared" si="4"/>
        <v>PUBBDGPSIOldSHFUR___STDELC</v>
      </c>
      <c r="B156" t="str">
        <f t="shared" si="5"/>
        <v>PUBBDGPSIOldSH</v>
      </c>
      <c r="C156" t="s">
        <v>1049</v>
      </c>
      <c r="D156" t="s">
        <v>7</v>
      </c>
      <c r="E156" t="s">
        <v>1050</v>
      </c>
      <c r="F156" t="s">
        <v>14</v>
      </c>
      <c r="G156" t="s">
        <v>30</v>
      </c>
      <c r="H156" t="s">
        <v>31</v>
      </c>
      <c r="I156" t="s">
        <v>16</v>
      </c>
      <c r="J156" t="s">
        <v>17</v>
      </c>
      <c r="K156" t="s">
        <v>18</v>
      </c>
      <c r="L156">
        <f>_xlfn.IFNA(VLOOKUP($G156&amp;$H156&amp;$I156&amp;$J156&amp;$K156,'[1]NRCAN 2016'!$K$45:$Q$75,HLOOKUP($E156,'[1]NRCAN 2016'!$N$41:$Q$44,4,FALSE),FALSE),0)</f>
        <v>3.4059435011462927E-2</v>
      </c>
      <c r="M156">
        <f>_xlfn.IFNA(VLOOKUP($G156&amp;$H156&amp;$I156&amp;$J156&amp;$K156,'[1]NRCAN 2016'!$K$45:$Q$75,HLOOKUP($E156,'[1]NRCAN 2016'!$N$41:$Q$44,4,FALSE),FALSE),0)</f>
        <v>3.4059435011462927E-2</v>
      </c>
      <c r="N156">
        <f>_xlfn.IFNA(VLOOKUP($G156&amp;$H156&amp;$I156&amp;$J156&amp;$K156,'[1]NRCAN 2016'!$K$45:$Q$75,HLOOKUP($E156,'[1]NRCAN 2016'!$N$41:$Q$44,4,FALSE),FALSE),0)</f>
        <v>3.4059435011462927E-2</v>
      </c>
      <c r="O156">
        <f>_xlfn.IFNA(VLOOKUP($G156&amp;$H156&amp;$I156&amp;$J156&amp;$K156,'[1]NRCAN 2016'!$K$45:$Q$75,HLOOKUP($E156,'[1]NRCAN 2016'!$N$41:$Q$44,4,FALSE),FALSE),0)</f>
        <v>3.4059435011462927E-2</v>
      </c>
      <c r="P156">
        <f>_xlfn.IFNA(VLOOKUP($G156&amp;$H156&amp;$I156&amp;$J156&amp;$K156,'[1]NRCAN 2016'!$K$45:$Q$75,HLOOKUP($E156,'[1]NRCAN 2016'!$N$41:$Q$44,4,FALSE),FALSE),0)</f>
        <v>3.4059435011462927E-2</v>
      </c>
      <c r="Q156">
        <f>_xlfn.IFNA(VLOOKUP($G156&amp;$H156&amp;$I156&amp;$J156&amp;$K156,'[1]NRCAN 2016'!$K$45:$Q$75,HLOOKUP($E156,'[1]NRCAN 2016'!$N$41:$Q$44,4,FALSE),FALSE),0)</f>
        <v>3.4059435011462927E-2</v>
      </c>
      <c r="R156">
        <f>_xlfn.IFNA(VLOOKUP($G156&amp;$H156&amp;$I156&amp;$J156&amp;$K156,'[1]NRCAN 2016'!$K$45:$Q$75,HLOOKUP($E156,'[1]NRCAN 2016'!$N$41:$Q$44,4,FALSE),FALSE),0)</f>
        <v>3.4059435011462927E-2</v>
      </c>
    </row>
    <row r="157" spans="1:18" x14ac:dyDescent="0.25">
      <c r="A157" t="str">
        <f t="shared" si="4"/>
        <v>PUBBDGPSIOldSHFUR___STDHFO</v>
      </c>
      <c r="B157" t="str">
        <f t="shared" si="5"/>
        <v>PUBBDGPSIOldSH</v>
      </c>
      <c r="C157" t="s">
        <v>1049</v>
      </c>
      <c r="D157" t="s">
        <v>7</v>
      </c>
      <c r="E157" t="s">
        <v>1050</v>
      </c>
      <c r="F157" t="s">
        <v>14</v>
      </c>
      <c r="G157" t="s">
        <v>30</v>
      </c>
      <c r="H157" t="s">
        <v>31</v>
      </c>
      <c r="I157" t="s">
        <v>16</v>
      </c>
      <c r="J157" t="s">
        <v>17</v>
      </c>
      <c r="K157" t="s">
        <v>34</v>
      </c>
      <c r="L157">
        <f>_xlfn.IFNA(VLOOKUP($G157&amp;$H157&amp;$I157&amp;$J157&amp;$K157,'[1]NRCAN 2016'!$K$45:$Q$75,HLOOKUP($E157,'[1]NRCAN 2016'!$N$41:$Q$44,4,FALSE),FALSE),0)</f>
        <v>0</v>
      </c>
      <c r="M157">
        <f>_xlfn.IFNA(VLOOKUP($G157&amp;$H157&amp;$I157&amp;$J157&amp;$K157,'[1]NRCAN 2016'!$K$45:$Q$75,HLOOKUP($E157,'[1]NRCAN 2016'!$N$41:$Q$44,4,FALSE),FALSE),0)</f>
        <v>0</v>
      </c>
      <c r="N157">
        <f>_xlfn.IFNA(VLOOKUP($G157&amp;$H157&amp;$I157&amp;$J157&amp;$K157,'[1]NRCAN 2016'!$K$45:$Q$75,HLOOKUP($E157,'[1]NRCAN 2016'!$N$41:$Q$44,4,FALSE),FALSE),0)</f>
        <v>0</v>
      </c>
      <c r="O157">
        <f>_xlfn.IFNA(VLOOKUP($G157&amp;$H157&amp;$I157&amp;$J157&amp;$K157,'[1]NRCAN 2016'!$K$45:$Q$75,HLOOKUP($E157,'[1]NRCAN 2016'!$N$41:$Q$44,4,FALSE),FALSE),0)</f>
        <v>0</v>
      </c>
      <c r="P157">
        <f>_xlfn.IFNA(VLOOKUP($G157&amp;$H157&amp;$I157&amp;$J157&amp;$K157,'[1]NRCAN 2016'!$K$45:$Q$75,HLOOKUP($E157,'[1]NRCAN 2016'!$N$41:$Q$44,4,FALSE),FALSE),0)</f>
        <v>0</v>
      </c>
      <c r="Q157">
        <f>_xlfn.IFNA(VLOOKUP($G157&amp;$H157&amp;$I157&amp;$J157&amp;$K157,'[1]NRCAN 2016'!$K$45:$Q$75,HLOOKUP($E157,'[1]NRCAN 2016'!$N$41:$Q$44,4,FALSE),FALSE),0)</f>
        <v>0</v>
      </c>
      <c r="R157">
        <f>_xlfn.IFNA(VLOOKUP($G157&amp;$H157&amp;$I157&amp;$J157&amp;$K157,'[1]NRCAN 2016'!$K$45:$Q$75,HLOOKUP($E157,'[1]NRCAN 2016'!$N$41:$Q$44,4,FALSE),FALSE),0)</f>
        <v>0</v>
      </c>
    </row>
    <row r="158" spans="1:18" x14ac:dyDescent="0.25">
      <c r="A158" t="str">
        <f t="shared" si="4"/>
        <v>PUBBDGPSIOldSHFUR___STDKER</v>
      </c>
      <c r="B158" t="str">
        <f t="shared" si="5"/>
        <v>PUBBDGPSIOldSH</v>
      </c>
      <c r="C158" t="s">
        <v>1049</v>
      </c>
      <c r="D158" t="s">
        <v>7</v>
      </c>
      <c r="E158" t="s">
        <v>1050</v>
      </c>
      <c r="F158" t="s">
        <v>14</v>
      </c>
      <c r="G158" t="s">
        <v>30</v>
      </c>
      <c r="H158" t="s">
        <v>31</v>
      </c>
      <c r="I158" t="s">
        <v>16</v>
      </c>
      <c r="J158" t="s">
        <v>17</v>
      </c>
      <c r="K158" t="s">
        <v>35</v>
      </c>
      <c r="L158">
        <f>_xlfn.IFNA(VLOOKUP($G158&amp;$H158&amp;$I158&amp;$J158&amp;$K158,'[1]NRCAN 2016'!$K$45:$Q$75,HLOOKUP($E158,'[1]NRCAN 2016'!$N$41:$Q$44,4,FALSE),FALSE),0)</f>
        <v>0</v>
      </c>
      <c r="M158">
        <f>_xlfn.IFNA(VLOOKUP($G158&amp;$H158&amp;$I158&amp;$J158&amp;$K158,'[1]NRCAN 2016'!$K$45:$Q$75,HLOOKUP($E158,'[1]NRCAN 2016'!$N$41:$Q$44,4,FALSE),FALSE),0)</f>
        <v>0</v>
      </c>
      <c r="N158">
        <f>_xlfn.IFNA(VLOOKUP($G158&amp;$H158&amp;$I158&amp;$J158&amp;$K158,'[1]NRCAN 2016'!$K$45:$Q$75,HLOOKUP($E158,'[1]NRCAN 2016'!$N$41:$Q$44,4,FALSE),FALSE),0)</f>
        <v>0</v>
      </c>
      <c r="O158">
        <f>_xlfn.IFNA(VLOOKUP($G158&amp;$H158&amp;$I158&amp;$J158&amp;$K158,'[1]NRCAN 2016'!$K$45:$Q$75,HLOOKUP($E158,'[1]NRCAN 2016'!$N$41:$Q$44,4,FALSE),FALSE),0)</f>
        <v>0</v>
      </c>
      <c r="P158">
        <f>_xlfn.IFNA(VLOOKUP($G158&amp;$H158&amp;$I158&amp;$J158&amp;$K158,'[1]NRCAN 2016'!$K$45:$Q$75,HLOOKUP($E158,'[1]NRCAN 2016'!$N$41:$Q$44,4,FALSE),FALSE),0)</f>
        <v>0</v>
      </c>
      <c r="Q158">
        <f>_xlfn.IFNA(VLOOKUP($G158&amp;$H158&amp;$I158&amp;$J158&amp;$K158,'[1]NRCAN 2016'!$K$45:$Q$75,HLOOKUP($E158,'[1]NRCAN 2016'!$N$41:$Q$44,4,FALSE),FALSE),0)</f>
        <v>0</v>
      </c>
      <c r="R158">
        <f>_xlfn.IFNA(VLOOKUP($G158&amp;$H158&amp;$I158&amp;$J158&amp;$K158,'[1]NRCAN 2016'!$K$45:$Q$75,HLOOKUP($E158,'[1]NRCAN 2016'!$N$41:$Q$44,4,FALSE),FALSE),0)</f>
        <v>0</v>
      </c>
    </row>
    <row r="159" spans="1:18" x14ac:dyDescent="0.25">
      <c r="A159" t="str">
        <f t="shared" si="4"/>
        <v>PUBBDGPSIOldSHFUR___STDLFO</v>
      </c>
      <c r="B159" t="str">
        <f t="shared" si="5"/>
        <v>PUBBDGPSIOldSH</v>
      </c>
      <c r="C159" t="s">
        <v>1049</v>
      </c>
      <c r="D159" t="s">
        <v>7</v>
      </c>
      <c r="E159" t="s">
        <v>1050</v>
      </c>
      <c r="F159" t="s">
        <v>14</v>
      </c>
      <c r="G159" t="s">
        <v>30</v>
      </c>
      <c r="H159" t="s">
        <v>31</v>
      </c>
      <c r="I159" t="s">
        <v>16</v>
      </c>
      <c r="J159" t="s">
        <v>17</v>
      </c>
      <c r="K159" t="s">
        <v>36</v>
      </c>
      <c r="L159">
        <f>_xlfn.IFNA(VLOOKUP($G159&amp;$H159&amp;$I159&amp;$J159&amp;$K159,'[1]NRCAN 2016'!$K$45:$Q$75,HLOOKUP($E159,'[1]NRCAN 2016'!$N$41:$Q$44,4,FALSE),FALSE),0)</f>
        <v>2.7246889563456E-2</v>
      </c>
      <c r="M159">
        <f>_xlfn.IFNA(VLOOKUP($G159&amp;$H159&amp;$I159&amp;$J159&amp;$K159,'[1]NRCAN 2016'!$K$45:$Q$75,HLOOKUP($E159,'[1]NRCAN 2016'!$N$41:$Q$44,4,FALSE),FALSE),0)</f>
        <v>2.7246889563456E-2</v>
      </c>
      <c r="N159">
        <f>_xlfn.IFNA(VLOOKUP($G159&amp;$H159&amp;$I159&amp;$J159&amp;$K159,'[1]NRCAN 2016'!$K$45:$Q$75,HLOOKUP($E159,'[1]NRCAN 2016'!$N$41:$Q$44,4,FALSE),FALSE),0)</f>
        <v>2.7246889563456E-2</v>
      </c>
      <c r="O159">
        <f>_xlfn.IFNA(VLOOKUP($G159&amp;$H159&amp;$I159&amp;$J159&amp;$K159,'[1]NRCAN 2016'!$K$45:$Q$75,HLOOKUP($E159,'[1]NRCAN 2016'!$N$41:$Q$44,4,FALSE),FALSE),0)</f>
        <v>2.7246889563456E-2</v>
      </c>
      <c r="P159">
        <f>_xlfn.IFNA(VLOOKUP($G159&amp;$H159&amp;$I159&amp;$J159&amp;$K159,'[1]NRCAN 2016'!$K$45:$Q$75,HLOOKUP($E159,'[1]NRCAN 2016'!$N$41:$Q$44,4,FALSE),FALSE),0)</f>
        <v>2.7246889563456E-2</v>
      </c>
      <c r="Q159">
        <f>_xlfn.IFNA(VLOOKUP($G159&amp;$H159&amp;$I159&amp;$J159&amp;$K159,'[1]NRCAN 2016'!$K$45:$Q$75,HLOOKUP($E159,'[1]NRCAN 2016'!$N$41:$Q$44,4,FALSE),FALSE),0)</f>
        <v>2.7246889563456E-2</v>
      </c>
      <c r="R159">
        <f>_xlfn.IFNA(VLOOKUP($G159&amp;$H159&amp;$I159&amp;$J159&amp;$K159,'[1]NRCAN 2016'!$K$45:$Q$75,HLOOKUP($E159,'[1]NRCAN 2016'!$N$41:$Q$44,4,FALSE),FALSE),0)</f>
        <v>2.7246889563456E-2</v>
      </c>
    </row>
    <row r="160" spans="1:18" x14ac:dyDescent="0.25">
      <c r="A160" t="str">
        <f t="shared" si="4"/>
        <v>PUBBDGPSIOldSHFUR___STDNGA</v>
      </c>
      <c r="B160" t="str">
        <f t="shared" si="5"/>
        <v>PUBBDGPSIOldSH</v>
      </c>
      <c r="C160" t="s">
        <v>1049</v>
      </c>
      <c r="D160" t="s">
        <v>7</v>
      </c>
      <c r="E160" t="s">
        <v>1050</v>
      </c>
      <c r="F160" t="s">
        <v>14</v>
      </c>
      <c r="G160" t="s">
        <v>30</v>
      </c>
      <c r="H160" t="s">
        <v>31</v>
      </c>
      <c r="I160" t="s">
        <v>16</v>
      </c>
      <c r="J160" t="s">
        <v>17</v>
      </c>
      <c r="K160" t="s">
        <v>20</v>
      </c>
      <c r="L160">
        <f>_xlfn.IFNA(VLOOKUP($G160&amp;$H160&amp;$I160&amp;$J160&amp;$K160,'[1]NRCAN 2016'!$K$45:$Q$75,HLOOKUP($E160,'[1]NRCAN 2016'!$N$41:$Q$44,4,FALSE),FALSE),0)</f>
        <v>0.60041629367857852</v>
      </c>
      <c r="M160">
        <f>_xlfn.IFNA(VLOOKUP($G160&amp;$H160&amp;$I160&amp;$J160&amp;$K160,'[1]NRCAN 2016'!$K$45:$Q$75,HLOOKUP($E160,'[1]NRCAN 2016'!$N$41:$Q$44,4,FALSE),FALSE),0)</f>
        <v>0.60041629367857852</v>
      </c>
      <c r="N160">
        <f>_xlfn.IFNA(VLOOKUP($G160&amp;$H160&amp;$I160&amp;$J160&amp;$K160,'[1]NRCAN 2016'!$K$45:$Q$75,HLOOKUP($E160,'[1]NRCAN 2016'!$N$41:$Q$44,4,FALSE),FALSE),0)</f>
        <v>0.60041629367857852</v>
      </c>
      <c r="O160">
        <f>_xlfn.IFNA(VLOOKUP($G160&amp;$H160&amp;$I160&amp;$J160&amp;$K160,'[1]NRCAN 2016'!$K$45:$Q$75,HLOOKUP($E160,'[1]NRCAN 2016'!$N$41:$Q$44,4,FALSE),FALSE),0)</f>
        <v>0.60041629367857852</v>
      </c>
      <c r="P160">
        <f>_xlfn.IFNA(VLOOKUP($G160&amp;$H160&amp;$I160&amp;$J160&amp;$K160,'[1]NRCAN 2016'!$K$45:$Q$75,HLOOKUP($E160,'[1]NRCAN 2016'!$N$41:$Q$44,4,FALSE),FALSE),0)</f>
        <v>0.60041629367857852</v>
      </c>
      <c r="Q160">
        <f>_xlfn.IFNA(VLOOKUP($G160&amp;$H160&amp;$I160&amp;$J160&amp;$K160,'[1]NRCAN 2016'!$K$45:$Q$75,HLOOKUP($E160,'[1]NRCAN 2016'!$N$41:$Q$44,4,FALSE),FALSE),0)</f>
        <v>0.60041629367857852</v>
      </c>
      <c r="R160">
        <f>_xlfn.IFNA(VLOOKUP($G160&amp;$H160&amp;$I160&amp;$J160&amp;$K160,'[1]NRCAN 2016'!$K$45:$Q$75,HLOOKUP($E160,'[1]NRCAN 2016'!$N$41:$Q$44,4,FALSE),FALSE),0)</f>
        <v>0.60041629367857852</v>
      </c>
    </row>
    <row r="161" spans="1:18" x14ac:dyDescent="0.25">
      <c r="A161" t="str">
        <f t="shared" si="4"/>
        <v>PUBBDGPSIOldSHFUR___STDPRO</v>
      </c>
      <c r="B161" t="str">
        <f t="shared" si="5"/>
        <v>PUBBDGPSIOldSH</v>
      </c>
      <c r="C161" t="s">
        <v>1049</v>
      </c>
      <c r="D161" t="s">
        <v>7</v>
      </c>
      <c r="E161" t="s">
        <v>1050</v>
      </c>
      <c r="F161" t="s">
        <v>14</v>
      </c>
      <c r="G161" t="s">
        <v>30</v>
      </c>
      <c r="H161" t="s">
        <v>31</v>
      </c>
      <c r="I161" t="s">
        <v>16</v>
      </c>
      <c r="J161" t="s">
        <v>17</v>
      </c>
      <c r="K161" t="s">
        <v>21</v>
      </c>
      <c r="L161">
        <f>_xlfn.IFNA(VLOOKUP($G161&amp;$H161&amp;$I161&amp;$J161&amp;$K161,'[1]NRCAN 2016'!$K$45:$Q$75,HLOOKUP($E161,'[1]NRCAN 2016'!$N$41:$Q$44,4,FALSE),FALSE),0)</f>
        <v>0</v>
      </c>
      <c r="M161">
        <f>_xlfn.IFNA(VLOOKUP($G161&amp;$H161&amp;$I161&amp;$J161&amp;$K161,'[1]NRCAN 2016'!$K$45:$Q$75,HLOOKUP($E161,'[1]NRCAN 2016'!$N$41:$Q$44,4,FALSE),FALSE),0)</f>
        <v>0</v>
      </c>
      <c r="N161">
        <f>_xlfn.IFNA(VLOOKUP($G161&amp;$H161&amp;$I161&amp;$J161&amp;$K161,'[1]NRCAN 2016'!$K$45:$Q$75,HLOOKUP($E161,'[1]NRCAN 2016'!$N$41:$Q$44,4,FALSE),FALSE),0)</f>
        <v>0</v>
      </c>
      <c r="O161">
        <f>_xlfn.IFNA(VLOOKUP($G161&amp;$H161&amp;$I161&amp;$J161&amp;$K161,'[1]NRCAN 2016'!$K$45:$Q$75,HLOOKUP($E161,'[1]NRCAN 2016'!$N$41:$Q$44,4,FALSE),FALSE),0)</f>
        <v>0</v>
      </c>
      <c r="P161">
        <f>_xlfn.IFNA(VLOOKUP($G161&amp;$H161&amp;$I161&amp;$J161&amp;$K161,'[1]NRCAN 2016'!$K$45:$Q$75,HLOOKUP($E161,'[1]NRCAN 2016'!$N$41:$Q$44,4,FALSE),FALSE),0)</f>
        <v>0</v>
      </c>
      <c r="Q161">
        <f>_xlfn.IFNA(VLOOKUP($G161&amp;$H161&amp;$I161&amp;$J161&amp;$K161,'[1]NRCAN 2016'!$K$45:$Q$75,HLOOKUP($E161,'[1]NRCAN 2016'!$N$41:$Q$44,4,FALSE),FALSE),0)</f>
        <v>0</v>
      </c>
      <c r="R161">
        <f>_xlfn.IFNA(VLOOKUP($G161&amp;$H161&amp;$I161&amp;$J161&amp;$K161,'[1]NRCAN 2016'!$K$45:$Q$75,HLOOKUP($E161,'[1]NRCAN 2016'!$N$41:$Q$44,4,FALSE),FALSE),0)</f>
        <v>0</v>
      </c>
    </row>
    <row r="162" spans="1:18" x14ac:dyDescent="0.25">
      <c r="A162" t="str">
        <f t="shared" si="4"/>
        <v>PUBBDGPSIOldSHHEP___STDELC</v>
      </c>
      <c r="B162" t="str">
        <f t="shared" si="5"/>
        <v>PUBBDGPSIOldSH</v>
      </c>
      <c r="C162" t="s">
        <v>1049</v>
      </c>
      <c r="D162" t="s">
        <v>7</v>
      </c>
      <c r="E162" t="s">
        <v>1050</v>
      </c>
      <c r="F162" t="s">
        <v>14</v>
      </c>
      <c r="G162" t="s">
        <v>30</v>
      </c>
      <c r="H162" t="s">
        <v>32</v>
      </c>
      <c r="I162" t="s">
        <v>16</v>
      </c>
      <c r="J162" t="s">
        <v>17</v>
      </c>
      <c r="K162" t="s">
        <v>18</v>
      </c>
      <c r="L162">
        <f>_xlfn.IFNA(VLOOKUP($G162&amp;$H162&amp;$I162&amp;$J162&amp;$K162,'[1]NRCAN 2016'!$K$45:$Q$75,HLOOKUP($E162,'[1]NRCAN 2016'!$N$41:$Q$44,4,FALSE),FALSE),0)</f>
        <v>0</v>
      </c>
      <c r="M162">
        <f>_xlfn.IFNA(VLOOKUP($G162&amp;$H162&amp;$I162&amp;$J162&amp;$K162,'[1]NRCAN 2016'!$K$45:$Q$75,HLOOKUP($E162,'[1]NRCAN 2016'!$N$41:$Q$44,4,FALSE),FALSE),0)</f>
        <v>0</v>
      </c>
      <c r="N162">
        <f>_xlfn.IFNA(VLOOKUP($G162&amp;$H162&amp;$I162&amp;$J162&amp;$K162,'[1]NRCAN 2016'!$K$45:$Q$75,HLOOKUP($E162,'[1]NRCAN 2016'!$N$41:$Q$44,4,FALSE),FALSE),0)</f>
        <v>0</v>
      </c>
      <c r="O162">
        <f>_xlfn.IFNA(VLOOKUP($G162&amp;$H162&amp;$I162&amp;$J162&amp;$K162,'[1]NRCAN 2016'!$K$45:$Q$75,HLOOKUP($E162,'[1]NRCAN 2016'!$N$41:$Q$44,4,FALSE),FALSE),0)</f>
        <v>0</v>
      </c>
      <c r="P162">
        <f>_xlfn.IFNA(VLOOKUP($G162&amp;$H162&amp;$I162&amp;$J162&amp;$K162,'[1]NRCAN 2016'!$K$45:$Q$75,HLOOKUP($E162,'[1]NRCAN 2016'!$N$41:$Q$44,4,FALSE),FALSE),0)</f>
        <v>0</v>
      </c>
      <c r="Q162">
        <f>_xlfn.IFNA(VLOOKUP($G162&amp;$H162&amp;$I162&amp;$J162&amp;$K162,'[1]NRCAN 2016'!$K$45:$Q$75,HLOOKUP($E162,'[1]NRCAN 2016'!$N$41:$Q$44,4,FALSE),FALSE),0)</f>
        <v>0</v>
      </c>
      <c r="R162">
        <f>_xlfn.IFNA(VLOOKUP($G162&amp;$H162&amp;$I162&amp;$J162&amp;$K162,'[1]NRCAN 2016'!$K$45:$Q$75,HLOOKUP($E162,'[1]NRCAN 2016'!$N$41:$Q$44,4,FALSE),FALSE),0)</f>
        <v>0</v>
      </c>
    </row>
    <row r="163" spans="1:18" x14ac:dyDescent="0.25">
      <c r="A163" t="str">
        <f t="shared" si="4"/>
        <v>PUBBDGPSIOldSHPLT___STDELC</v>
      </c>
      <c r="B163" t="str">
        <f t="shared" si="5"/>
        <v>PUBBDGPSIOldSH</v>
      </c>
      <c r="C163" t="s">
        <v>1049</v>
      </c>
      <c r="D163" t="s">
        <v>7</v>
      </c>
      <c r="E163" t="s">
        <v>1050</v>
      </c>
      <c r="F163" t="s">
        <v>14</v>
      </c>
      <c r="G163" t="s">
        <v>30</v>
      </c>
      <c r="H163" t="s">
        <v>33</v>
      </c>
      <c r="I163" t="s">
        <v>16</v>
      </c>
      <c r="J163" t="s">
        <v>17</v>
      </c>
      <c r="K163" t="s">
        <v>18</v>
      </c>
      <c r="L163">
        <f>_xlfn.IFNA(VLOOKUP($G163&amp;$H163&amp;$I163&amp;$J163&amp;$K163,'[1]NRCAN 2016'!$K$45:$Q$75,HLOOKUP($E163,'[1]NRCAN 2016'!$N$41:$Q$44,4,FALSE),FALSE),0)</f>
        <v>5.792420920316825E-2</v>
      </c>
      <c r="M163">
        <f>_xlfn.IFNA(VLOOKUP($G163&amp;$H163&amp;$I163&amp;$J163&amp;$K163,'[1]NRCAN 2016'!$K$45:$Q$75,HLOOKUP($E163,'[1]NRCAN 2016'!$N$41:$Q$44,4,FALSE),FALSE),0)</f>
        <v>5.792420920316825E-2</v>
      </c>
      <c r="N163">
        <f>_xlfn.IFNA(VLOOKUP($G163&amp;$H163&amp;$I163&amp;$J163&amp;$K163,'[1]NRCAN 2016'!$K$45:$Q$75,HLOOKUP($E163,'[1]NRCAN 2016'!$N$41:$Q$44,4,FALSE),FALSE),0)</f>
        <v>5.792420920316825E-2</v>
      </c>
      <c r="O163">
        <f>_xlfn.IFNA(VLOOKUP($G163&amp;$H163&amp;$I163&amp;$J163&amp;$K163,'[1]NRCAN 2016'!$K$45:$Q$75,HLOOKUP($E163,'[1]NRCAN 2016'!$N$41:$Q$44,4,FALSE),FALSE),0)</f>
        <v>5.792420920316825E-2</v>
      </c>
      <c r="P163">
        <f>_xlfn.IFNA(VLOOKUP($G163&amp;$H163&amp;$I163&amp;$J163&amp;$K163,'[1]NRCAN 2016'!$K$45:$Q$75,HLOOKUP($E163,'[1]NRCAN 2016'!$N$41:$Q$44,4,FALSE),FALSE),0)</f>
        <v>5.792420920316825E-2</v>
      </c>
      <c r="Q163">
        <f>_xlfn.IFNA(VLOOKUP($G163&amp;$H163&amp;$I163&amp;$J163&amp;$K163,'[1]NRCAN 2016'!$K$45:$Q$75,HLOOKUP($E163,'[1]NRCAN 2016'!$N$41:$Q$44,4,FALSE),FALSE),0)</f>
        <v>5.792420920316825E-2</v>
      </c>
      <c r="R163">
        <f>_xlfn.IFNA(VLOOKUP($G163&amp;$H163&amp;$I163&amp;$J163&amp;$K163,'[1]NRCAN 2016'!$K$45:$Q$75,HLOOKUP($E163,'[1]NRCAN 2016'!$N$41:$Q$44,4,FALSE),FALSE),0)</f>
        <v>5.792420920316825E-2</v>
      </c>
    </row>
    <row r="164" spans="1:18" x14ac:dyDescent="0.25">
      <c r="A164" t="str">
        <f t="shared" si="4"/>
        <v>PUBBDGPSIOldWH_________DHE</v>
      </c>
      <c r="B164" t="str">
        <f t="shared" si="5"/>
        <v>PUBBDGPSIOldWH</v>
      </c>
      <c r="C164" t="s">
        <v>1049</v>
      </c>
      <c r="D164" t="s">
        <v>7</v>
      </c>
      <c r="E164" t="s">
        <v>1050</v>
      </c>
      <c r="F164" t="s">
        <v>14</v>
      </c>
      <c r="G164" t="s">
        <v>38</v>
      </c>
      <c r="H164" t="s">
        <v>16</v>
      </c>
      <c r="I164" t="s">
        <v>16</v>
      </c>
      <c r="J164" t="s">
        <v>16</v>
      </c>
      <c r="K164" t="s">
        <v>40</v>
      </c>
      <c r="L164">
        <f>_xlfn.IFNA(VLOOKUP($G164&amp;$H164&amp;$I164&amp;$J164&amp;$K164,'[1]NRCAN 2016'!$K$45:$Q$75,HLOOKUP($E164,'[1]NRCAN 2016'!$N$41:$Q$44,4,FALSE),FALSE),0)</f>
        <v>0.28131297900398766</v>
      </c>
      <c r="M164">
        <f>_xlfn.IFNA(VLOOKUP($G164&amp;$H164&amp;$I164&amp;$J164&amp;$K164,'[1]NRCAN 2016'!$K$45:$Q$75,HLOOKUP($E164,'[1]NRCAN 2016'!$N$41:$Q$44,4,FALSE),FALSE),0)</f>
        <v>0.28131297900398766</v>
      </c>
      <c r="N164">
        <f>_xlfn.IFNA(VLOOKUP($G164&amp;$H164&amp;$I164&amp;$J164&amp;$K164,'[1]NRCAN 2016'!$K$45:$Q$75,HLOOKUP($E164,'[1]NRCAN 2016'!$N$41:$Q$44,4,FALSE),FALSE),0)</f>
        <v>0.28131297900398766</v>
      </c>
      <c r="O164">
        <f>_xlfn.IFNA(VLOOKUP($G164&amp;$H164&amp;$I164&amp;$J164&amp;$K164,'[1]NRCAN 2016'!$K$45:$Q$75,HLOOKUP($E164,'[1]NRCAN 2016'!$N$41:$Q$44,4,FALSE),FALSE),0)</f>
        <v>0.28131297900398766</v>
      </c>
      <c r="P164">
        <f>_xlfn.IFNA(VLOOKUP($G164&amp;$H164&amp;$I164&amp;$J164&amp;$K164,'[1]NRCAN 2016'!$K$45:$Q$75,HLOOKUP($E164,'[1]NRCAN 2016'!$N$41:$Q$44,4,FALSE),FALSE),0)</f>
        <v>0.28131297900398766</v>
      </c>
      <c r="Q164">
        <f>_xlfn.IFNA(VLOOKUP($G164&amp;$H164&amp;$I164&amp;$J164&amp;$K164,'[1]NRCAN 2016'!$K$45:$Q$75,HLOOKUP($E164,'[1]NRCAN 2016'!$N$41:$Q$44,4,FALSE),FALSE),0)</f>
        <v>0.28131297900398766</v>
      </c>
      <c r="R164">
        <f>_xlfn.IFNA(VLOOKUP($G164&amp;$H164&amp;$I164&amp;$J164&amp;$K164,'[1]NRCAN 2016'!$K$45:$Q$75,HLOOKUP($E164,'[1]NRCAN 2016'!$N$41:$Q$44,4,FALSE),FALSE),0)</f>
        <v>0.28131297900398766</v>
      </c>
    </row>
    <row r="165" spans="1:18" x14ac:dyDescent="0.25">
      <c r="A165" t="str">
        <f t="shared" si="4"/>
        <v>PUBBDGPSIOldWH______STDELC</v>
      </c>
      <c r="B165" t="str">
        <f t="shared" si="5"/>
        <v>PUBBDGPSIOldWH</v>
      </c>
      <c r="C165" t="s">
        <v>1049</v>
      </c>
      <c r="D165" t="s">
        <v>7</v>
      </c>
      <c r="E165" t="s">
        <v>1050</v>
      </c>
      <c r="F165" t="s">
        <v>14</v>
      </c>
      <c r="G165" t="s">
        <v>38</v>
      </c>
      <c r="H165" t="s">
        <v>16</v>
      </c>
      <c r="I165" t="s">
        <v>16</v>
      </c>
      <c r="J165" t="s">
        <v>17</v>
      </c>
      <c r="K165" t="s">
        <v>18</v>
      </c>
      <c r="L165">
        <f>_xlfn.IFNA(VLOOKUP($G165&amp;$H165&amp;$I165&amp;$J165&amp;$K165,'[1]NRCAN 2016'!$K$45:$Q$75,HLOOKUP($E165,'[1]NRCAN 2016'!$N$41:$Q$44,4,FALSE),FALSE),0)</f>
        <v>1.3748328244887259E-2</v>
      </c>
      <c r="M165">
        <f>_xlfn.IFNA(VLOOKUP($G165&amp;$H165&amp;$I165&amp;$J165&amp;$K165,'[1]NRCAN 2016'!$K$45:$Q$75,HLOOKUP($E165,'[1]NRCAN 2016'!$N$41:$Q$44,4,FALSE),FALSE),0)</f>
        <v>1.3748328244887259E-2</v>
      </c>
      <c r="N165">
        <f>_xlfn.IFNA(VLOOKUP($G165&amp;$H165&amp;$I165&amp;$J165&amp;$K165,'[1]NRCAN 2016'!$K$45:$Q$75,HLOOKUP($E165,'[1]NRCAN 2016'!$N$41:$Q$44,4,FALSE),FALSE),0)</f>
        <v>1.3748328244887259E-2</v>
      </c>
      <c r="O165">
        <f>_xlfn.IFNA(VLOOKUP($G165&amp;$H165&amp;$I165&amp;$J165&amp;$K165,'[1]NRCAN 2016'!$K$45:$Q$75,HLOOKUP($E165,'[1]NRCAN 2016'!$N$41:$Q$44,4,FALSE),FALSE),0)</f>
        <v>1.3748328244887259E-2</v>
      </c>
      <c r="P165">
        <f>_xlfn.IFNA(VLOOKUP($G165&amp;$H165&amp;$I165&amp;$J165&amp;$K165,'[1]NRCAN 2016'!$K$45:$Q$75,HLOOKUP($E165,'[1]NRCAN 2016'!$N$41:$Q$44,4,FALSE),FALSE),0)</f>
        <v>1.3748328244887259E-2</v>
      </c>
      <c r="Q165">
        <f>_xlfn.IFNA(VLOOKUP($G165&amp;$H165&amp;$I165&amp;$J165&amp;$K165,'[1]NRCAN 2016'!$K$45:$Q$75,HLOOKUP($E165,'[1]NRCAN 2016'!$N$41:$Q$44,4,FALSE),FALSE),0)</f>
        <v>1.3748328244887259E-2</v>
      </c>
      <c r="R165">
        <f>_xlfn.IFNA(VLOOKUP($G165&amp;$H165&amp;$I165&amp;$J165&amp;$K165,'[1]NRCAN 2016'!$K$45:$Q$75,HLOOKUP($E165,'[1]NRCAN 2016'!$N$41:$Q$44,4,FALSE),FALSE),0)</f>
        <v>1.3748328244887259E-2</v>
      </c>
    </row>
    <row r="166" spans="1:18" x14ac:dyDescent="0.25">
      <c r="A166" t="str">
        <f t="shared" si="4"/>
        <v>PUBBDGPSIOldWH______STDHFO</v>
      </c>
      <c r="B166" t="str">
        <f t="shared" si="5"/>
        <v>PUBBDGPSIOldWH</v>
      </c>
      <c r="C166" t="s">
        <v>1049</v>
      </c>
      <c r="D166" t="s">
        <v>7</v>
      </c>
      <c r="E166" t="s">
        <v>1050</v>
      </c>
      <c r="F166" t="s">
        <v>14</v>
      </c>
      <c r="G166" t="s">
        <v>38</v>
      </c>
      <c r="H166" t="s">
        <v>16</v>
      </c>
      <c r="I166" t="s">
        <v>16</v>
      </c>
      <c r="J166" t="s">
        <v>17</v>
      </c>
      <c r="K166" t="s">
        <v>34</v>
      </c>
      <c r="L166">
        <f>_xlfn.IFNA(VLOOKUP($G166&amp;$H166&amp;$I166&amp;$J166&amp;$K166,'[1]NRCAN 2016'!$K$45:$Q$75,HLOOKUP($E166,'[1]NRCAN 2016'!$N$41:$Q$44,4,FALSE),FALSE),0)</f>
        <v>0</v>
      </c>
      <c r="M166">
        <f>_xlfn.IFNA(VLOOKUP($G166&amp;$H166&amp;$I166&amp;$J166&amp;$K166,'[1]NRCAN 2016'!$K$45:$Q$75,HLOOKUP($E166,'[1]NRCAN 2016'!$N$41:$Q$44,4,FALSE),FALSE),0)</f>
        <v>0</v>
      </c>
      <c r="N166">
        <f>_xlfn.IFNA(VLOOKUP($G166&amp;$H166&amp;$I166&amp;$J166&amp;$K166,'[1]NRCAN 2016'!$K$45:$Q$75,HLOOKUP($E166,'[1]NRCAN 2016'!$N$41:$Q$44,4,FALSE),FALSE),0)</f>
        <v>0</v>
      </c>
      <c r="O166">
        <f>_xlfn.IFNA(VLOOKUP($G166&amp;$H166&amp;$I166&amp;$J166&amp;$K166,'[1]NRCAN 2016'!$K$45:$Q$75,HLOOKUP($E166,'[1]NRCAN 2016'!$N$41:$Q$44,4,FALSE),FALSE),0)</f>
        <v>0</v>
      </c>
      <c r="P166">
        <f>_xlfn.IFNA(VLOOKUP($G166&amp;$H166&amp;$I166&amp;$J166&amp;$K166,'[1]NRCAN 2016'!$K$45:$Q$75,HLOOKUP($E166,'[1]NRCAN 2016'!$N$41:$Q$44,4,FALSE),FALSE),0)</f>
        <v>0</v>
      </c>
      <c r="Q166">
        <f>_xlfn.IFNA(VLOOKUP($G166&amp;$H166&amp;$I166&amp;$J166&amp;$K166,'[1]NRCAN 2016'!$K$45:$Q$75,HLOOKUP($E166,'[1]NRCAN 2016'!$N$41:$Q$44,4,FALSE),FALSE),0)</f>
        <v>0</v>
      </c>
      <c r="R166">
        <f>_xlfn.IFNA(VLOOKUP($G166&amp;$H166&amp;$I166&amp;$J166&amp;$K166,'[1]NRCAN 2016'!$K$45:$Q$75,HLOOKUP($E166,'[1]NRCAN 2016'!$N$41:$Q$44,4,FALSE),FALSE),0)</f>
        <v>0</v>
      </c>
    </row>
    <row r="167" spans="1:18" x14ac:dyDescent="0.25">
      <c r="A167" t="str">
        <f t="shared" si="4"/>
        <v>PUBBDGPSIOldWH______STDKER</v>
      </c>
      <c r="B167" t="str">
        <f t="shared" si="5"/>
        <v>PUBBDGPSIOldWH</v>
      </c>
      <c r="C167" t="s">
        <v>1049</v>
      </c>
      <c r="D167" t="s">
        <v>7</v>
      </c>
      <c r="E167" t="s">
        <v>1050</v>
      </c>
      <c r="F167" t="s">
        <v>14</v>
      </c>
      <c r="G167" t="s">
        <v>38</v>
      </c>
      <c r="H167" t="s">
        <v>16</v>
      </c>
      <c r="I167" t="s">
        <v>16</v>
      </c>
      <c r="J167" t="s">
        <v>17</v>
      </c>
      <c r="K167" t="s">
        <v>35</v>
      </c>
      <c r="L167">
        <f>_xlfn.IFNA(VLOOKUP($G167&amp;$H167&amp;$I167&amp;$J167&amp;$K167,'[1]NRCAN 2016'!$K$45:$Q$75,HLOOKUP($E167,'[1]NRCAN 2016'!$N$41:$Q$44,4,FALSE),FALSE),0)</f>
        <v>0</v>
      </c>
      <c r="M167">
        <f>_xlfn.IFNA(VLOOKUP($G167&amp;$H167&amp;$I167&amp;$J167&amp;$K167,'[1]NRCAN 2016'!$K$45:$Q$75,HLOOKUP($E167,'[1]NRCAN 2016'!$N$41:$Q$44,4,FALSE),FALSE),0)</f>
        <v>0</v>
      </c>
      <c r="N167">
        <f>_xlfn.IFNA(VLOOKUP($G167&amp;$H167&amp;$I167&amp;$J167&amp;$K167,'[1]NRCAN 2016'!$K$45:$Q$75,HLOOKUP($E167,'[1]NRCAN 2016'!$N$41:$Q$44,4,FALSE),FALSE),0)</f>
        <v>0</v>
      </c>
      <c r="O167">
        <f>_xlfn.IFNA(VLOOKUP($G167&amp;$H167&amp;$I167&amp;$J167&amp;$K167,'[1]NRCAN 2016'!$K$45:$Q$75,HLOOKUP($E167,'[1]NRCAN 2016'!$N$41:$Q$44,4,FALSE),FALSE),0)</f>
        <v>0</v>
      </c>
      <c r="P167">
        <f>_xlfn.IFNA(VLOOKUP($G167&amp;$H167&amp;$I167&amp;$J167&amp;$K167,'[1]NRCAN 2016'!$K$45:$Q$75,HLOOKUP($E167,'[1]NRCAN 2016'!$N$41:$Q$44,4,FALSE),FALSE),0)</f>
        <v>0</v>
      </c>
      <c r="Q167">
        <f>_xlfn.IFNA(VLOOKUP($G167&amp;$H167&amp;$I167&amp;$J167&amp;$K167,'[1]NRCAN 2016'!$K$45:$Q$75,HLOOKUP($E167,'[1]NRCAN 2016'!$N$41:$Q$44,4,FALSE),FALSE),0)</f>
        <v>0</v>
      </c>
      <c r="R167">
        <f>_xlfn.IFNA(VLOOKUP($G167&amp;$H167&amp;$I167&amp;$J167&amp;$K167,'[1]NRCAN 2016'!$K$45:$Q$75,HLOOKUP($E167,'[1]NRCAN 2016'!$N$41:$Q$44,4,FALSE),FALSE),0)</f>
        <v>0</v>
      </c>
    </row>
    <row r="168" spans="1:18" x14ac:dyDescent="0.25">
      <c r="A168" t="str">
        <f t="shared" si="4"/>
        <v>PUBBDGPSIOldWH______STDLFO</v>
      </c>
      <c r="B168" t="str">
        <f t="shared" si="5"/>
        <v>PUBBDGPSIOldWH</v>
      </c>
      <c r="C168" t="s">
        <v>1049</v>
      </c>
      <c r="D168" t="s">
        <v>7</v>
      </c>
      <c r="E168" t="s">
        <v>1050</v>
      </c>
      <c r="F168" t="s">
        <v>14</v>
      </c>
      <c r="G168" t="s">
        <v>38</v>
      </c>
      <c r="H168" t="s">
        <v>16</v>
      </c>
      <c r="I168" t="s">
        <v>16</v>
      </c>
      <c r="J168" t="s">
        <v>17</v>
      </c>
      <c r="K168" t="s">
        <v>36</v>
      </c>
      <c r="L168">
        <f>_xlfn.IFNA(VLOOKUP($G168&amp;$H168&amp;$I168&amp;$J168&amp;$K168,'[1]NRCAN 2016'!$K$45:$Q$75,HLOOKUP($E168,'[1]NRCAN 2016'!$N$41:$Q$44,4,FALSE),FALSE),0)</f>
        <v>0.14408942382211543</v>
      </c>
      <c r="M168">
        <f>_xlfn.IFNA(VLOOKUP($G168&amp;$H168&amp;$I168&amp;$J168&amp;$K168,'[1]NRCAN 2016'!$K$45:$Q$75,HLOOKUP($E168,'[1]NRCAN 2016'!$N$41:$Q$44,4,FALSE),FALSE),0)</f>
        <v>0.14408942382211543</v>
      </c>
      <c r="N168">
        <f>_xlfn.IFNA(VLOOKUP($G168&amp;$H168&amp;$I168&amp;$J168&amp;$K168,'[1]NRCAN 2016'!$K$45:$Q$75,HLOOKUP($E168,'[1]NRCAN 2016'!$N$41:$Q$44,4,FALSE),FALSE),0)</f>
        <v>0.14408942382211543</v>
      </c>
      <c r="O168">
        <f>_xlfn.IFNA(VLOOKUP($G168&amp;$H168&amp;$I168&amp;$J168&amp;$K168,'[1]NRCAN 2016'!$K$45:$Q$75,HLOOKUP($E168,'[1]NRCAN 2016'!$N$41:$Q$44,4,FALSE),FALSE),0)</f>
        <v>0.14408942382211543</v>
      </c>
      <c r="P168">
        <f>_xlfn.IFNA(VLOOKUP($G168&amp;$H168&amp;$I168&amp;$J168&amp;$K168,'[1]NRCAN 2016'!$K$45:$Q$75,HLOOKUP($E168,'[1]NRCAN 2016'!$N$41:$Q$44,4,FALSE),FALSE),0)</f>
        <v>0.14408942382211543</v>
      </c>
      <c r="Q168">
        <f>_xlfn.IFNA(VLOOKUP($G168&amp;$H168&amp;$I168&amp;$J168&amp;$K168,'[1]NRCAN 2016'!$K$45:$Q$75,HLOOKUP($E168,'[1]NRCAN 2016'!$N$41:$Q$44,4,FALSE),FALSE),0)</f>
        <v>0.14408942382211543</v>
      </c>
      <c r="R168">
        <f>_xlfn.IFNA(VLOOKUP($G168&amp;$H168&amp;$I168&amp;$J168&amp;$K168,'[1]NRCAN 2016'!$K$45:$Q$75,HLOOKUP($E168,'[1]NRCAN 2016'!$N$41:$Q$44,4,FALSE),FALSE),0)</f>
        <v>0.14408942382211543</v>
      </c>
    </row>
    <row r="169" spans="1:18" x14ac:dyDescent="0.25">
      <c r="A169" t="str">
        <f t="shared" si="4"/>
        <v>PUBBDGPSIOldWH______STDNGA</v>
      </c>
      <c r="B169" t="str">
        <f t="shared" si="5"/>
        <v>PUBBDGPSIOldWH</v>
      </c>
      <c r="C169" t="s">
        <v>1049</v>
      </c>
      <c r="D169" t="s">
        <v>7</v>
      </c>
      <c r="E169" t="s">
        <v>1050</v>
      </c>
      <c r="F169" t="s">
        <v>14</v>
      </c>
      <c r="G169" t="s">
        <v>38</v>
      </c>
      <c r="H169" t="s">
        <v>16</v>
      </c>
      <c r="I169" t="s">
        <v>16</v>
      </c>
      <c r="J169" t="s">
        <v>17</v>
      </c>
      <c r="K169" t="s">
        <v>20</v>
      </c>
      <c r="L169">
        <f>_xlfn.IFNA(VLOOKUP($G169&amp;$H169&amp;$I169&amp;$J169&amp;$K169,'[1]NRCAN 2016'!$K$45:$Q$75,HLOOKUP($E169,'[1]NRCAN 2016'!$N$41:$Q$44,4,FALSE),FALSE),0)</f>
        <v>0.56084926892900966</v>
      </c>
      <c r="M169">
        <f>_xlfn.IFNA(VLOOKUP($G169&amp;$H169&amp;$I169&amp;$J169&amp;$K169,'[1]NRCAN 2016'!$K$45:$Q$75,HLOOKUP($E169,'[1]NRCAN 2016'!$N$41:$Q$44,4,FALSE),FALSE),0)</f>
        <v>0.56084926892900966</v>
      </c>
      <c r="N169">
        <f>_xlfn.IFNA(VLOOKUP($G169&amp;$H169&amp;$I169&amp;$J169&amp;$K169,'[1]NRCAN 2016'!$K$45:$Q$75,HLOOKUP($E169,'[1]NRCAN 2016'!$N$41:$Q$44,4,FALSE),FALSE),0)</f>
        <v>0.56084926892900966</v>
      </c>
      <c r="O169">
        <f>_xlfn.IFNA(VLOOKUP($G169&amp;$H169&amp;$I169&amp;$J169&amp;$K169,'[1]NRCAN 2016'!$K$45:$Q$75,HLOOKUP($E169,'[1]NRCAN 2016'!$N$41:$Q$44,4,FALSE),FALSE),0)</f>
        <v>0.56084926892900966</v>
      </c>
      <c r="P169">
        <f>_xlfn.IFNA(VLOOKUP($G169&amp;$H169&amp;$I169&amp;$J169&amp;$K169,'[1]NRCAN 2016'!$K$45:$Q$75,HLOOKUP($E169,'[1]NRCAN 2016'!$N$41:$Q$44,4,FALSE),FALSE),0)</f>
        <v>0.56084926892900966</v>
      </c>
      <c r="Q169">
        <f>_xlfn.IFNA(VLOOKUP($G169&amp;$H169&amp;$I169&amp;$J169&amp;$K169,'[1]NRCAN 2016'!$K$45:$Q$75,HLOOKUP($E169,'[1]NRCAN 2016'!$N$41:$Q$44,4,FALSE),FALSE),0)</f>
        <v>0.56084926892900966</v>
      </c>
      <c r="R169">
        <f>_xlfn.IFNA(VLOOKUP($G169&amp;$H169&amp;$I169&amp;$J169&amp;$K169,'[1]NRCAN 2016'!$K$45:$Q$75,HLOOKUP($E169,'[1]NRCAN 2016'!$N$41:$Q$44,4,FALSE),FALSE),0)</f>
        <v>0.56084926892900966</v>
      </c>
    </row>
    <row r="170" spans="1:18" x14ac:dyDescent="0.25">
      <c r="A170" t="str">
        <f t="shared" si="4"/>
        <v>PUBBDGSBDNewAE______STDELC</v>
      </c>
      <c r="B170" t="str">
        <f t="shared" si="5"/>
        <v>PUBBDGSBDNewAE</v>
      </c>
      <c r="C170" t="s">
        <v>1049</v>
      </c>
      <c r="D170" t="s">
        <v>7</v>
      </c>
      <c r="E170" t="s">
        <v>1053</v>
      </c>
      <c r="F170" t="s">
        <v>39</v>
      </c>
      <c r="G170" t="s">
        <v>19</v>
      </c>
      <c r="H170" t="s">
        <v>16</v>
      </c>
      <c r="I170" t="s">
        <v>16</v>
      </c>
      <c r="J170" t="s">
        <v>17</v>
      </c>
      <c r="K170" t="s">
        <v>18</v>
      </c>
      <c r="L170">
        <f>_xlfn.IFNA(VLOOKUP($G170&amp;$H170&amp;$I170&amp;$J170&amp;$K170,'[1]NRCAN 2016'!$K$45:$Q$75,HLOOKUP($E170,'[1]NRCAN 2016'!$N$41:$Q$44,4,FALSE),FALSE),0)</f>
        <v>0.60606060606060608</v>
      </c>
      <c r="M170">
        <f>_xlfn.IFNA(VLOOKUP($G170&amp;$H170&amp;$I170&amp;$J170&amp;$K170,'[1]NRCAN 2016'!$K$45:$Q$75,HLOOKUP($E170,'[1]NRCAN 2016'!$N$41:$Q$44,4,FALSE),FALSE),0)</f>
        <v>0.60606060606060608</v>
      </c>
      <c r="N170">
        <f>_xlfn.IFNA(VLOOKUP($G170&amp;$H170&amp;$I170&amp;$J170&amp;$K170,'[1]NRCAN 2016'!$K$45:$Q$75,HLOOKUP($E170,'[1]NRCAN 2016'!$N$41:$Q$44,4,FALSE),FALSE),0)</f>
        <v>0.60606060606060608</v>
      </c>
      <c r="O170">
        <f>_xlfn.IFNA(VLOOKUP($G170&amp;$H170&amp;$I170&amp;$J170&amp;$K170,'[1]NRCAN 2016'!$K$45:$Q$75,HLOOKUP($E170,'[1]NRCAN 2016'!$N$41:$Q$44,4,FALSE),FALSE),0)</f>
        <v>0.60606060606060608</v>
      </c>
      <c r="P170">
        <f>_xlfn.IFNA(VLOOKUP($G170&amp;$H170&amp;$I170&amp;$J170&amp;$K170,'[1]NRCAN 2016'!$K$45:$Q$75,HLOOKUP($E170,'[1]NRCAN 2016'!$N$41:$Q$44,4,FALSE),FALSE),0)</f>
        <v>0.60606060606060608</v>
      </c>
      <c r="Q170">
        <f>_xlfn.IFNA(VLOOKUP($G170&amp;$H170&amp;$I170&amp;$J170&amp;$K170,'[1]NRCAN 2016'!$K$45:$Q$75,HLOOKUP($E170,'[1]NRCAN 2016'!$N$41:$Q$44,4,FALSE),FALSE),0)</f>
        <v>0.60606060606060608</v>
      </c>
      <c r="R170">
        <f>_xlfn.IFNA(VLOOKUP($G170&amp;$H170&amp;$I170&amp;$J170&amp;$K170,'[1]NRCAN 2016'!$K$45:$Q$75,HLOOKUP($E170,'[1]NRCAN 2016'!$N$41:$Q$44,4,FALSE),FALSE),0)</f>
        <v>0.60606060606060608</v>
      </c>
    </row>
    <row r="171" spans="1:18" x14ac:dyDescent="0.25">
      <c r="A171" t="str">
        <f t="shared" si="4"/>
        <v>PUBBDGSBDNewAE______STDNGA</v>
      </c>
      <c r="B171" t="str">
        <f t="shared" si="5"/>
        <v>PUBBDGSBDNewAE</v>
      </c>
      <c r="C171" t="s">
        <v>1049</v>
      </c>
      <c r="D171" t="s">
        <v>7</v>
      </c>
      <c r="E171" t="s">
        <v>1053</v>
      </c>
      <c r="F171" t="s">
        <v>39</v>
      </c>
      <c r="G171" t="s">
        <v>19</v>
      </c>
      <c r="H171" t="s">
        <v>16</v>
      </c>
      <c r="I171" t="s">
        <v>16</v>
      </c>
      <c r="J171" t="s">
        <v>17</v>
      </c>
      <c r="K171" t="s">
        <v>20</v>
      </c>
      <c r="L171">
        <f>_xlfn.IFNA(VLOOKUP($G171&amp;$H171&amp;$I171&amp;$J171&amp;$K171,'[1]NRCAN 2016'!$K$45:$Q$75,HLOOKUP($E171,'[1]NRCAN 2016'!$N$41:$Q$44,4,FALSE),FALSE),0)</f>
        <v>0.39393939393939398</v>
      </c>
      <c r="M171">
        <f>_xlfn.IFNA(VLOOKUP($G171&amp;$H171&amp;$I171&amp;$J171&amp;$K171,'[1]NRCAN 2016'!$K$45:$Q$75,HLOOKUP($E171,'[1]NRCAN 2016'!$N$41:$Q$44,4,FALSE),FALSE),0)</f>
        <v>0.39393939393939398</v>
      </c>
      <c r="N171">
        <f>_xlfn.IFNA(VLOOKUP($G171&amp;$H171&amp;$I171&amp;$J171&amp;$K171,'[1]NRCAN 2016'!$K$45:$Q$75,HLOOKUP($E171,'[1]NRCAN 2016'!$N$41:$Q$44,4,FALSE),FALSE),0)</f>
        <v>0.39393939393939398</v>
      </c>
      <c r="O171">
        <f>_xlfn.IFNA(VLOOKUP($G171&amp;$H171&amp;$I171&amp;$J171&amp;$K171,'[1]NRCAN 2016'!$K$45:$Q$75,HLOOKUP($E171,'[1]NRCAN 2016'!$N$41:$Q$44,4,FALSE),FALSE),0)</f>
        <v>0.39393939393939398</v>
      </c>
      <c r="P171">
        <f>_xlfn.IFNA(VLOOKUP($G171&amp;$H171&amp;$I171&amp;$J171&amp;$K171,'[1]NRCAN 2016'!$K$45:$Q$75,HLOOKUP($E171,'[1]NRCAN 2016'!$N$41:$Q$44,4,FALSE),FALSE),0)</f>
        <v>0.39393939393939398</v>
      </c>
      <c r="Q171">
        <f>_xlfn.IFNA(VLOOKUP($G171&amp;$H171&amp;$I171&amp;$J171&amp;$K171,'[1]NRCAN 2016'!$K$45:$Q$75,HLOOKUP($E171,'[1]NRCAN 2016'!$N$41:$Q$44,4,FALSE),FALSE),0)</f>
        <v>0.39393939393939398</v>
      </c>
      <c r="R171">
        <f>_xlfn.IFNA(VLOOKUP($G171&amp;$H171&amp;$I171&amp;$J171&amp;$K171,'[1]NRCAN 2016'!$K$45:$Q$75,HLOOKUP($E171,'[1]NRCAN 2016'!$N$41:$Q$44,4,FALSE),FALSE),0)</f>
        <v>0.39393939393939398</v>
      </c>
    </row>
    <row r="172" spans="1:18" x14ac:dyDescent="0.25">
      <c r="A172" t="str">
        <f t="shared" si="4"/>
        <v>PUBBDGSBDNewAE______STDPRO</v>
      </c>
      <c r="B172" t="str">
        <f t="shared" si="5"/>
        <v>PUBBDGSBDNewAE</v>
      </c>
      <c r="C172" t="s">
        <v>1049</v>
      </c>
      <c r="D172" t="s">
        <v>7</v>
      </c>
      <c r="E172" t="s">
        <v>1053</v>
      </c>
      <c r="F172" t="s">
        <v>39</v>
      </c>
      <c r="G172" t="s">
        <v>19</v>
      </c>
      <c r="H172" t="s">
        <v>16</v>
      </c>
      <c r="I172" t="s">
        <v>16</v>
      </c>
      <c r="J172" t="s">
        <v>17</v>
      </c>
      <c r="K172" t="s">
        <v>21</v>
      </c>
      <c r="L172">
        <f>_xlfn.IFNA(VLOOKUP($G172&amp;$H172&amp;$I172&amp;$J172&amp;$K172,'[1]NRCAN 2016'!$K$45:$Q$75,HLOOKUP($E172,'[1]NRCAN 2016'!$N$41:$Q$44,4,FALSE),FALSE),0)</f>
        <v>0</v>
      </c>
      <c r="M172">
        <f>_xlfn.IFNA(VLOOKUP($G172&amp;$H172&amp;$I172&amp;$J172&amp;$K172,'[1]NRCAN 2016'!$K$45:$Q$75,HLOOKUP($E172,'[1]NRCAN 2016'!$N$41:$Q$44,4,FALSE),FALSE),0)</f>
        <v>0</v>
      </c>
      <c r="N172">
        <f>_xlfn.IFNA(VLOOKUP($G172&amp;$H172&amp;$I172&amp;$J172&amp;$K172,'[1]NRCAN 2016'!$K$45:$Q$75,HLOOKUP($E172,'[1]NRCAN 2016'!$N$41:$Q$44,4,FALSE),FALSE),0)</f>
        <v>0</v>
      </c>
      <c r="O172">
        <f>_xlfn.IFNA(VLOOKUP($G172&amp;$H172&amp;$I172&amp;$J172&amp;$K172,'[1]NRCAN 2016'!$K$45:$Q$75,HLOOKUP($E172,'[1]NRCAN 2016'!$N$41:$Q$44,4,FALSE),FALSE),0)</f>
        <v>0</v>
      </c>
      <c r="P172">
        <f>_xlfn.IFNA(VLOOKUP($G172&amp;$H172&amp;$I172&amp;$J172&amp;$K172,'[1]NRCAN 2016'!$K$45:$Q$75,HLOOKUP($E172,'[1]NRCAN 2016'!$N$41:$Q$44,4,FALSE),FALSE),0)</f>
        <v>0</v>
      </c>
      <c r="Q172">
        <f>_xlfn.IFNA(VLOOKUP($G172&amp;$H172&amp;$I172&amp;$J172&amp;$K172,'[1]NRCAN 2016'!$K$45:$Q$75,HLOOKUP($E172,'[1]NRCAN 2016'!$N$41:$Q$44,4,FALSE),FALSE),0)</f>
        <v>0</v>
      </c>
      <c r="R172">
        <f>_xlfn.IFNA(VLOOKUP($G172&amp;$H172&amp;$I172&amp;$J172&amp;$K172,'[1]NRCAN 2016'!$K$45:$Q$75,HLOOKUP($E172,'[1]NRCAN 2016'!$N$41:$Q$44,4,FALSE),FALSE),0)</f>
        <v>0</v>
      </c>
    </row>
    <row r="173" spans="1:18" x14ac:dyDescent="0.25">
      <c r="A173" t="str">
        <f t="shared" si="4"/>
        <v>PUBBDGSBDNewAM______STDELC</v>
      </c>
      <c r="B173" t="str">
        <f t="shared" si="5"/>
        <v>PUBBDGSBDNewAM</v>
      </c>
      <c r="C173" t="s">
        <v>1049</v>
      </c>
      <c r="D173" t="s">
        <v>7</v>
      </c>
      <c r="E173" t="s">
        <v>1053</v>
      </c>
      <c r="F173" t="s">
        <v>39</v>
      </c>
      <c r="G173" t="s">
        <v>15</v>
      </c>
      <c r="H173" t="s">
        <v>16</v>
      </c>
      <c r="I173" t="s">
        <v>16</v>
      </c>
      <c r="J173" t="s">
        <v>17</v>
      </c>
      <c r="K173" t="s">
        <v>18</v>
      </c>
      <c r="L173">
        <f>_xlfn.IFNA(VLOOKUP($G173&amp;$H173&amp;$I173&amp;$J173&amp;$K173,'[1]NRCAN 2016'!$K$45:$Q$75,HLOOKUP($E173,'[1]NRCAN 2016'!$N$41:$Q$44,4,FALSE),FALSE),0)</f>
        <v>1</v>
      </c>
      <c r="M173">
        <f>_xlfn.IFNA(VLOOKUP($G173&amp;$H173&amp;$I173&amp;$J173&amp;$K173,'[1]NRCAN 2016'!$K$45:$Q$75,HLOOKUP($E173,'[1]NRCAN 2016'!$N$41:$Q$44,4,FALSE),FALSE),0)</f>
        <v>1</v>
      </c>
      <c r="N173">
        <f>_xlfn.IFNA(VLOOKUP($G173&amp;$H173&amp;$I173&amp;$J173&amp;$K173,'[1]NRCAN 2016'!$K$45:$Q$75,HLOOKUP($E173,'[1]NRCAN 2016'!$N$41:$Q$44,4,FALSE),FALSE),0)</f>
        <v>1</v>
      </c>
      <c r="O173">
        <f>_xlfn.IFNA(VLOOKUP($G173&amp;$H173&amp;$I173&amp;$J173&amp;$K173,'[1]NRCAN 2016'!$K$45:$Q$75,HLOOKUP($E173,'[1]NRCAN 2016'!$N$41:$Q$44,4,FALSE),FALSE),0)</f>
        <v>1</v>
      </c>
      <c r="P173">
        <f>_xlfn.IFNA(VLOOKUP($G173&amp;$H173&amp;$I173&amp;$J173&amp;$K173,'[1]NRCAN 2016'!$K$45:$Q$75,HLOOKUP($E173,'[1]NRCAN 2016'!$N$41:$Q$44,4,FALSE),FALSE),0)</f>
        <v>1</v>
      </c>
      <c r="Q173">
        <f>_xlfn.IFNA(VLOOKUP($G173&amp;$H173&amp;$I173&amp;$J173&amp;$K173,'[1]NRCAN 2016'!$K$45:$Q$75,HLOOKUP($E173,'[1]NRCAN 2016'!$N$41:$Q$44,4,FALSE),FALSE),0)</f>
        <v>1</v>
      </c>
      <c r="R173">
        <f>_xlfn.IFNA(VLOOKUP($G173&amp;$H173&amp;$I173&amp;$J173&amp;$K173,'[1]NRCAN 2016'!$K$45:$Q$75,HLOOKUP($E173,'[1]NRCAN 2016'!$N$41:$Q$44,4,FALSE),FALSE),0)</f>
        <v>1</v>
      </c>
    </row>
    <row r="174" spans="1:18" x14ac:dyDescent="0.25">
      <c r="A174" t="str">
        <f t="shared" si="4"/>
        <v>PUBBDGSBDNewLIFLC___STDELC</v>
      </c>
      <c r="B174" t="str">
        <f t="shared" si="5"/>
        <v>PUBBDGSBDNewLI</v>
      </c>
      <c r="C174" t="s">
        <v>1049</v>
      </c>
      <c r="D174" t="s">
        <v>7</v>
      </c>
      <c r="E174" t="s">
        <v>1053</v>
      </c>
      <c r="F174" t="s">
        <v>39</v>
      </c>
      <c r="G174" t="s">
        <v>22</v>
      </c>
      <c r="H174" t="s">
        <v>23</v>
      </c>
      <c r="I174" t="s">
        <v>16</v>
      </c>
      <c r="J174" t="s">
        <v>17</v>
      </c>
      <c r="K174" t="s">
        <v>18</v>
      </c>
      <c r="L174">
        <f>_xlfn.IFNA(VLOOKUP($G174&amp;$H174&amp;$I174&amp;$J174&amp;$K174,'[1]NRCAN 2016'!$K$45:$Q$75,HLOOKUP($E174,'[1]NRCAN 2016'!$N$41:$Q$44,4,FALSE),FALSE),0)</f>
        <v>5.7404593478355748E-2</v>
      </c>
      <c r="M174">
        <f>_xlfn.IFNA(VLOOKUP($G174&amp;$H174&amp;$I174&amp;$J174&amp;$K174,'[1]NRCAN 2016'!$K$45:$Q$75,HLOOKUP($E174,'[1]NRCAN 2016'!$N$41:$Q$44,4,FALSE),FALSE),0)</f>
        <v>5.7404593478355748E-2</v>
      </c>
      <c r="N174">
        <f>_xlfn.IFNA(VLOOKUP($G174&amp;$H174&amp;$I174&amp;$J174&amp;$K174,'[1]NRCAN 2016'!$K$45:$Q$75,HLOOKUP($E174,'[1]NRCAN 2016'!$N$41:$Q$44,4,FALSE),FALSE),0)</f>
        <v>5.7404593478355748E-2</v>
      </c>
      <c r="O174">
        <f>_xlfn.IFNA(VLOOKUP($G174&amp;$H174&amp;$I174&amp;$J174&amp;$K174,'[1]NRCAN 2016'!$K$45:$Q$75,HLOOKUP($E174,'[1]NRCAN 2016'!$N$41:$Q$44,4,FALSE),FALSE),0)</f>
        <v>5.7404593478355748E-2</v>
      </c>
      <c r="P174">
        <f>_xlfn.IFNA(VLOOKUP($G174&amp;$H174&amp;$I174&amp;$J174&amp;$K174,'[1]NRCAN 2016'!$K$45:$Q$75,HLOOKUP($E174,'[1]NRCAN 2016'!$N$41:$Q$44,4,FALSE),FALSE),0)</f>
        <v>5.7404593478355748E-2</v>
      </c>
      <c r="Q174">
        <f>_xlfn.IFNA(VLOOKUP($G174&amp;$H174&amp;$I174&amp;$J174&amp;$K174,'[1]NRCAN 2016'!$K$45:$Q$75,HLOOKUP($E174,'[1]NRCAN 2016'!$N$41:$Q$44,4,FALSE),FALSE),0)</f>
        <v>5.7404593478355748E-2</v>
      </c>
      <c r="R174">
        <f>_xlfn.IFNA(VLOOKUP($G174&amp;$H174&amp;$I174&amp;$J174&amp;$K174,'[1]NRCAN 2016'!$K$45:$Q$75,HLOOKUP($E174,'[1]NRCAN 2016'!$N$41:$Q$44,4,FALSE),FALSE),0)</f>
        <v>5.7404593478355748E-2</v>
      </c>
    </row>
    <row r="175" spans="1:18" x14ac:dyDescent="0.25">
      <c r="A175" t="str">
        <f t="shared" si="4"/>
        <v>PUBBDGSBDNewLIFLU___STDELC</v>
      </c>
      <c r="B175" t="str">
        <f t="shared" si="5"/>
        <v>PUBBDGSBDNewLI</v>
      </c>
      <c r="C175" t="s">
        <v>1049</v>
      </c>
      <c r="D175" t="s">
        <v>7</v>
      </c>
      <c r="E175" t="s">
        <v>1053</v>
      </c>
      <c r="F175" t="s">
        <v>39</v>
      </c>
      <c r="G175" t="s">
        <v>22</v>
      </c>
      <c r="H175" t="s">
        <v>24</v>
      </c>
      <c r="I175" t="s">
        <v>16</v>
      </c>
      <c r="J175" t="s">
        <v>17</v>
      </c>
      <c r="K175" t="s">
        <v>18</v>
      </c>
      <c r="L175">
        <f>_xlfn.IFNA(VLOOKUP($G175&amp;$H175&amp;$I175&amp;$J175&amp;$K175,'[1]NRCAN 2016'!$K$45:$Q$75,HLOOKUP($E175,'[1]NRCAN 2016'!$N$41:$Q$44,4,FALSE),FALSE),0)</f>
        <v>0.41991168524080263</v>
      </c>
      <c r="M175">
        <f>_xlfn.IFNA(VLOOKUP($G175&amp;$H175&amp;$I175&amp;$J175&amp;$K175,'[1]NRCAN 2016'!$K$45:$Q$75,HLOOKUP($E175,'[1]NRCAN 2016'!$N$41:$Q$44,4,FALSE),FALSE),0)</f>
        <v>0.41991168524080263</v>
      </c>
      <c r="N175">
        <f>_xlfn.IFNA(VLOOKUP($G175&amp;$H175&amp;$I175&amp;$J175&amp;$K175,'[1]NRCAN 2016'!$K$45:$Q$75,HLOOKUP($E175,'[1]NRCAN 2016'!$N$41:$Q$44,4,FALSE),FALSE),0)</f>
        <v>0.41991168524080263</v>
      </c>
      <c r="O175">
        <f>_xlfn.IFNA(VLOOKUP($G175&amp;$H175&amp;$I175&amp;$J175&amp;$K175,'[1]NRCAN 2016'!$K$45:$Q$75,HLOOKUP($E175,'[1]NRCAN 2016'!$N$41:$Q$44,4,FALSE),FALSE),0)</f>
        <v>0.41991168524080263</v>
      </c>
      <c r="P175">
        <f>_xlfn.IFNA(VLOOKUP($G175&amp;$H175&amp;$I175&amp;$J175&amp;$K175,'[1]NRCAN 2016'!$K$45:$Q$75,HLOOKUP($E175,'[1]NRCAN 2016'!$N$41:$Q$44,4,FALSE),FALSE),0)</f>
        <v>0.41991168524080263</v>
      </c>
      <c r="Q175">
        <f>_xlfn.IFNA(VLOOKUP($G175&amp;$H175&amp;$I175&amp;$J175&amp;$K175,'[1]NRCAN 2016'!$K$45:$Q$75,HLOOKUP($E175,'[1]NRCAN 2016'!$N$41:$Q$44,4,FALSE),FALSE),0)</f>
        <v>0.41991168524080263</v>
      </c>
      <c r="R175">
        <f>_xlfn.IFNA(VLOOKUP($G175&amp;$H175&amp;$I175&amp;$J175&amp;$K175,'[1]NRCAN 2016'!$K$45:$Q$75,HLOOKUP($E175,'[1]NRCAN 2016'!$N$41:$Q$44,4,FALSE),FALSE),0)</f>
        <v>0.41991168524080263</v>
      </c>
    </row>
    <row r="176" spans="1:18" x14ac:dyDescent="0.25">
      <c r="A176" t="str">
        <f t="shared" si="4"/>
        <v>PUBBDGSBDNewLIHAL___STDELC</v>
      </c>
      <c r="B176" t="str">
        <f t="shared" si="5"/>
        <v>PUBBDGSBDNewLI</v>
      </c>
      <c r="C176" t="s">
        <v>1049</v>
      </c>
      <c r="D176" t="s">
        <v>7</v>
      </c>
      <c r="E176" t="s">
        <v>1053</v>
      </c>
      <c r="F176" t="s">
        <v>39</v>
      </c>
      <c r="G176" t="s">
        <v>22</v>
      </c>
      <c r="H176" t="s">
        <v>25</v>
      </c>
      <c r="I176" t="s">
        <v>16</v>
      </c>
      <c r="J176" t="s">
        <v>17</v>
      </c>
      <c r="K176" t="s">
        <v>18</v>
      </c>
      <c r="L176">
        <f>_xlfn.IFNA(VLOOKUP($G176&amp;$H176&amp;$I176&amp;$J176&amp;$K176,'[1]NRCAN 2016'!$K$45:$Q$75,HLOOKUP($E176,'[1]NRCAN 2016'!$N$41:$Q$44,4,FALSE),FALSE),0)</f>
        <v>0.12322408382364025</v>
      </c>
      <c r="M176">
        <f>_xlfn.IFNA(VLOOKUP($G176&amp;$H176&amp;$I176&amp;$J176&amp;$K176,'[1]NRCAN 2016'!$K$45:$Q$75,HLOOKUP($E176,'[1]NRCAN 2016'!$N$41:$Q$44,4,FALSE),FALSE),0)</f>
        <v>0.12322408382364025</v>
      </c>
      <c r="N176">
        <f>_xlfn.IFNA(VLOOKUP($G176&amp;$H176&amp;$I176&amp;$J176&amp;$K176,'[1]NRCAN 2016'!$K$45:$Q$75,HLOOKUP($E176,'[1]NRCAN 2016'!$N$41:$Q$44,4,FALSE),FALSE),0)</f>
        <v>0.12322408382364025</v>
      </c>
      <c r="O176">
        <f>_xlfn.IFNA(VLOOKUP($G176&amp;$H176&amp;$I176&amp;$J176&amp;$K176,'[1]NRCAN 2016'!$K$45:$Q$75,HLOOKUP($E176,'[1]NRCAN 2016'!$N$41:$Q$44,4,FALSE),FALSE),0)</f>
        <v>0.12322408382364025</v>
      </c>
      <c r="P176">
        <f>_xlfn.IFNA(VLOOKUP($G176&amp;$H176&amp;$I176&amp;$J176&amp;$K176,'[1]NRCAN 2016'!$K$45:$Q$75,HLOOKUP($E176,'[1]NRCAN 2016'!$N$41:$Q$44,4,FALSE),FALSE),0)</f>
        <v>0.12322408382364025</v>
      </c>
      <c r="Q176">
        <f>_xlfn.IFNA(VLOOKUP($G176&amp;$H176&amp;$I176&amp;$J176&amp;$K176,'[1]NRCAN 2016'!$K$45:$Q$75,HLOOKUP($E176,'[1]NRCAN 2016'!$N$41:$Q$44,4,FALSE),FALSE),0)</f>
        <v>0.12322408382364025</v>
      </c>
      <c r="R176">
        <f>_xlfn.IFNA(VLOOKUP($G176&amp;$H176&amp;$I176&amp;$J176&amp;$K176,'[1]NRCAN 2016'!$K$45:$Q$75,HLOOKUP($E176,'[1]NRCAN 2016'!$N$41:$Q$44,4,FALSE),FALSE),0)</f>
        <v>0.12322408382364025</v>
      </c>
    </row>
    <row r="177" spans="1:18" x14ac:dyDescent="0.25">
      <c r="A177" t="str">
        <f t="shared" si="4"/>
        <v>PUBBDGSBDNewLIINC___STDELC</v>
      </c>
      <c r="B177" t="str">
        <f t="shared" si="5"/>
        <v>PUBBDGSBDNewLI</v>
      </c>
      <c r="C177" t="s">
        <v>1049</v>
      </c>
      <c r="D177" t="s">
        <v>7</v>
      </c>
      <c r="E177" t="s">
        <v>1053</v>
      </c>
      <c r="F177" t="s">
        <v>39</v>
      </c>
      <c r="G177" t="s">
        <v>22</v>
      </c>
      <c r="H177" t="s">
        <v>26</v>
      </c>
      <c r="I177" t="s">
        <v>16</v>
      </c>
      <c r="J177" t="s">
        <v>17</v>
      </c>
      <c r="K177" t="s">
        <v>18</v>
      </c>
      <c r="L177">
        <f>_xlfn.IFNA(VLOOKUP($G177&amp;$H177&amp;$I177&amp;$J177&amp;$K177,'[1]NRCAN 2016'!$K$45:$Q$75,HLOOKUP($E177,'[1]NRCAN 2016'!$N$41:$Q$44,4,FALSE),FALSE),0)</f>
        <v>0.39576993727509685</v>
      </c>
      <c r="M177">
        <f>_xlfn.IFNA(VLOOKUP($G177&amp;$H177&amp;$I177&amp;$J177&amp;$K177,'[1]NRCAN 2016'!$K$45:$Q$75,HLOOKUP($E177,'[1]NRCAN 2016'!$N$41:$Q$44,4,FALSE),FALSE),0)</f>
        <v>0.39576993727509685</v>
      </c>
      <c r="N177">
        <f>_xlfn.IFNA(VLOOKUP($G177&amp;$H177&amp;$I177&amp;$J177&amp;$K177,'[1]NRCAN 2016'!$K$45:$Q$75,HLOOKUP($E177,'[1]NRCAN 2016'!$N$41:$Q$44,4,FALSE),FALSE),0)</f>
        <v>0.39576993727509685</v>
      </c>
      <c r="O177">
        <f>_xlfn.IFNA(VLOOKUP($G177&amp;$H177&amp;$I177&amp;$J177&amp;$K177,'[1]NRCAN 2016'!$K$45:$Q$75,HLOOKUP($E177,'[1]NRCAN 2016'!$N$41:$Q$44,4,FALSE),FALSE),0)</f>
        <v>0.39576993727509685</v>
      </c>
      <c r="P177">
        <f>_xlfn.IFNA(VLOOKUP($G177&amp;$H177&amp;$I177&amp;$J177&amp;$K177,'[1]NRCAN 2016'!$K$45:$Q$75,HLOOKUP($E177,'[1]NRCAN 2016'!$N$41:$Q$44,4,FALSE),FALSE),0)</f>
        <v>0.39576993727509685</v>
      </c>
      <c r="Q177">
        <f>_xlfn.IFNA(VLOOKUP($G177&amp;$H177&amp;$I177&amp;$J177&amp;$K177,'[1]NRCAN 2016'!$K$45:$Q$75,HLOOKUP($E177,'[1]NRCAN 2016'!$N$41:$Q$44,4,FALSE),FALSE),0)</f>
        <v>0.39576993727509685</v>
      </c>
      <c r="R177">
        <f>_xlfn.IFNA(VLOOKUP($G177&amp;$H177&amp;$I177&amp;$J177&amp;$K177,'[1]NRCAN 2016'!$K$45:$Q$75,HLOOKUP($E177,'[1]NRCAN 2016'!$N$41:$Q$44,4,FALSE),FALSE),0)</f>
        <v>0.39576993727509685</v>
      </c>
    </row>
    <row r="178" spans="1:18" x14ac:dyDescent="0.25">
      <c r="A178" t="str">
        <f t="shared" si="4"/>
        <v>PUBBDGSBDNewLILED___STDELC</v>
      </c>
      <c r="B178" t="str">
        <f t="shared" si="5"/>
        <v>PUBBDGSBDNewLI</v>
      </c>
      <c r="C178" t="s">
        <v>1049</v>
      </c>
      <c r="D178" t="s">
        <v>7</v>
      </c>
      <c r="E178" t="s">
        <v>1053</v>
      </c>
      <c r="F178" t="s">
        <v>39</v>
      </c>
      <c r="G178" t="s">
        <v>22</v>
      </c>
      <c r="H178" t="s">
        <v>27</v>
      </c>
      <c r="I178" t="s">
        <v>16</v>
      </c>
      <c r="J178" t="s">
        <v>17</v>
      </c>
      <c r="K178" t="s">
        <v>18</v>
      </c>
      <c r="L178">
        <f>_xlfn.IFNA(VLOOKUP($G178&amp;$H178&amp;$I178&amp;$J178&amp;$K178,'[1]NRCAN 2016'!$K$45:$Q$75,HLOOKUP($E178,'[1]NRCAN 2016'!$N$41:$Q$44,4,FALSE),FALSE),0)</f>
        <v>1.8448500910522674E-3</v>
      </c>
      <c r="M178">
        <f>_xlfn.IFNA(VLOOKUP($G178&amp;$H178&amp;$I178&amp;$J178&amp;$K178,'[1]NRCAN 2016'!$K$45:$Q$75,HLOOKUP($E178,'[1]NRCAN 2016'!$N$41:$Q$44,4,FALSE),FALSE),0)</f>
        <v>1.8448500910522674E-3</v>
      </c>
      <c r="N178">
        <f>_xlfn.IFNA(VLOOKUP($G178&amp;$H178&amp;$I178&amp;$J178&amp;$K178,'[1]NRCAN 2016'!$K$45:$Q$75,HLOOKUP($E178,'[1]NRCAN 2016'!$N$41:$Q$44,4,FALSE),FALSE),0)</f>
        <v>1.8448500910522674E-3</v>
      </c>
      <c r="O178">
        <f>_xlfn.IFNA(VLOOKUP($G178&amp;$H178&amp;$I178&amp;$J178&amp;$K178,'[1]NRCAN 2016'!$K$45:$Q$75,HLOOKUP($E178,'[1]NRCAN 2016'!$N$41:$Q$44,4,FALSE),FALSE),0)</f>
        <v>1.8448500910522674E-3</v>
      </c>
      <c r="P178">
        <f>_xlfn.IFNA(VLOOKUP($G178&amp;$H178&amp;$I178&amp;$J178&amp;$K178,'[1]NRCAN 2016'!$K$45:$Q$75,HLOOKUP($E178,'[1]NRCAN 2016'!$N$41:$Q$44,4,FALSE),FALSE),0)</f>
        <v>1.8448500910522674E-3</v>
      </c>
      <c r="Q178">
        <f>_xlfn.IFNA(VLOOKUP($G178&amp;$H178&amp;$I178&amp;$J178&amp;$K178,'[1]NRCAN 2016'!$K$45:$Q$75,HLOOKUP($E178,'[1]NRCAN 2016'!$N$41:$Q$44,4,FALSE),FALSE),0)</f>
        <v>1.8448500910522674E-3</v>
      </c>
      <c r="R178">
        <f>_xlfn.IFNA(VLOOKUP($G178&amp;$H178&amp;$I178&amp;$J178&amp;$K178,'[1]NRCAN 2016'!$K$45:$Q$75,HLOOKUP($E178,'[1]NRCAN 2016'!$N$41:$Q$44,4,FALSE),FALSE),0)</f>
        <v>1.8448500910522674E-3</v>
      </c>
    </row>
    <row r="179" spans="1:18" x14ac:dyDescent="0.25">
      <c r="A179" t="str">
        <f t="shared" si="4"/>
        <v>PUBBDGSBDNewSC_________DCO</v>
      </c>
      <c r="B179" t="str">
        <f t="shared" si="5"/>
        <v>PUBBDGSBDNewSC</v>
      </c>
      <c r="C179" t="s">
        <v>1049</v>
      </c>
      <c r="D179" t="s">
        <v>7</v>
      </c>
      <c r="E179" t="s">
        <v>1053</v>
      </c>
      <c r="F179" t="s">
        <v>39</v>
      </c>
      <c r="G179" t="s">
        <v>28</v>
      </c>
      <c r="H179" t="s">
        <v>16</v>
      </c>
      <c r="I179" t="s">
        <v>16</v>
      </c>
      <c r="J179" t="s">
        <v>16</v>
      </c>
      <c r="K179" t="s">
        <v>29</v>
      </c>
      <c r="L179">
        <f>_xlfn.IFNA(VLOOKUP($G179&amp;$H179&amp;$I179&amp;$J179&amp;$K179,'[1]NRCAN 2016'!$K$45:$Q$75,HLOOKUP($E179,'[1]NRCAN 2016'!$N$41:$Q$44,4,FALSE),FALSE),0)</f>
        <v>6.1280442776396937E-2</v>
      </c>
      <c r="M179">
        <f>_xlfn.IFNA(VLOOKUP($G179&amp;$H179&amp;$I179&amp;$J179&amp;$K179,'[1]NRCAN 2016'!$K$45:$Q$75,HLOOKUP($E179,'[1]NRCAN 2016'!$N$41:$Q$44,4,FALSE),FALSE),0)</f>
        <v>6.1280442776396937E-2</v>
      </c>
      <c r="N179">
        <f>_xlfn.IFNA(VLOOKUP($G179&amp;$H179&amp;$I179&amp;$J179&amp;$K179,'[1]NRCAN 2016'!$K$45:$Q$75,HLOOKUP($E179,'[1]NRCAN 2016'!$N$41:$Q$44,4,FALSE),FALSE),0)</f>
        <v>6.1280442776396937E-2</v>
      </c>
      <c r="O179">
        <f>_xlfn.IFNA(VLOOKUP($G179&amp;$H179&amp;$I179&amp;$J179&amp;$K179,'[1]NRCAN 2016'!$K$45:$Q$75,HLOOKUP($E179,'[1]NRCAN 2016'!$N$41:$Q$44,4,FALSE),FALSE),0)</f>
        <v>6.1280442776396937E-2</v>
      </c>
      <c r="P179">
        <f>_xlfn.IFNA(VLOOKUP($G179&amp;$H179&amp;$I179&amp;$J179&amp;$K179,'[1]NRCAN 2016'!$K$45:$Q$75,HLOOKUP($E179,'[1]NRCAN 2016'!$N$41:$Q$44,4,FALSE),FALSE),0)</f>
        <v>6.1280442776396937E-2</v>
      </c>
      <c r="Q179">
        <f>_xlfn.IFNA(VLOOKUP($G179&amp;$H179&amp;$I179&amp;$J179&amp;$K179,'[1]NRCAN 2016'!$K$45:$Q$75,HLOOKUP($E179,'[1]NRCAN 2016'!$N$41:$Q$44,4,FALSE),FALSE),0)</f>
        <v>6.1280442776396937E-2</v>
      </c>
      <c r="R179">
        <f>_xlfn.IFNA(VLOOKUP($G179&amp;$H179&amp;$I179&amp;$J179&amp;$K179,'[1]NRCAN 2016'!$K$45:$Q$75,HLOOKUP($E179,'[1]NRCAN 2016'!$N$41:$Q$44,4,FALSE),FALSE),0)</f>
        <v>6.1280442776396937E-2</v>
      </c>
    </row>
    <row r="180" spans="1:18" x14ac:dyDescent="0.25">
      <c r="A180" t="str">
        <f t="shared" si="4"/>
        <v>PUBBDGSBDNewSC______STDELC</v>
      </c>
      <c r="B180" t="str">
        <f t="shared" si="5"/>
        <v>PUBBDGSBDNewSC</v>
      </c>
      <c r="C180" t="s">
        <v>1049</v>
      </c>
      <c r="D180" t="s">
        <v>7</v>
      </c>
      <c r="E180" t="s">
        <v>1053</v>
      </c>
      <c r="F180" t="s">
        <v>39</v>
      </c>
      <c r="G180" t="s">
        <v>28</v>
      </c>
      <c r="H180" t="s">
        <v>16</v>
      </c>
      <c r="I180" t="s">
        <v>16</v>
      </c>
      <c r="J180" t="s">
        <v>17</v>
      </c>
      <c r="K180" t="s">
        <v>18</v>
      </c>
      <c r="L180">
        <f>_xlfn.IFNA(VLOOKUP($G180&amp;$H180&amp;$I180&amp;$J180&amp;$K180,'[1]NRCAN 2016'!$K$45:$Q$75,HLOOKUP($E180,'[1]NRCAN 2016'!$N$41:$Q$44,4,FALSE),FALSE),0)</f>
        <v>0.70750784362173036</v>
      </c>
      <c r="M180">
        <f>_xlfn.IFNA(VLOOKUP($G180&amp;$H180&amp;$I180&amp;$J180&amp;$K180,'[1]NRCAN 2016'!$K$45:$Q$75,HLOOKUP($E180,'[1]NRCAN 2016'!$N$41:$Q$44,4,FALSE),FALSE),0)</f>
        <v>0.70750784362173036</v>
      </c>
      <c r="N180">
        <f>_xlfn.IFNA(VLOOKUP($G180&amp;$H180&amp;$I180&amp;$J180&amp;$K180,'[1]NRCAN 2016'!$K$45:$Q$75,HLOOKUP($E180,'[1]NRCAN 2016'!$N$41:$Q$44,4,FALSE),FALSE),0)</f>
        <v>0.70750784362173036</v>
      </c>
      <c r="O180">
        <f>_xlfn.IFNA(VLOOKUP($G180&amp;$H180&amp;$I180&amp;$J180&amp;$K180,'[1]NRCAN 2016'!$K$45:$Q$75,HLOOKUP($E180,'[1]NRCAN 2016'!$N$41:$Q$44,4,FALSE),FALSE),0)</f>
        <v>0.70750784362173036</v>
      </c>
      <c r="P180">
        <f>_xlfn.IFNA(VLOOKUP($G180&amp;$H180&amp;$I180&amp;$J180&amp;$K180,'[1]NRCAN 2016'!$K$45:$Q$75,HLOOKUP($E180,'[1]NRCAN 2016'!$N$41:$Q$44,4,FALSE),FALSE),0)</f>
        <v>0.70750784362173036</v>
      </c>
      <c r="Q180">
        <f>_xlfn.IFNA(VLOOKUP($G180&amp;$H180&amp;$I180&amp;$J180&amp;$K180,'[1]NRCAN 2016'!$K$45:$Q$75,HLOOKUP($E180,'[1]NRCAN 2016'!$N$41:$Q$44,4,FALSE),FALSE),0)</f>
        <v>0.70750784362173036</v>
      </c>
      <c r="R180">
        <f>_xlfn.IFNA(VLOOKUP($G180&amp;$H180&amp;$I180&amp;$J180&amp;$K180,'[1]NRCAN 2016'!$K$45:$Q$75,HLOOKUP($E180,'[1]NRCAN 2016'!$N$41:$Q$44,4,FALSE),FALSE),0)</f>
        <v>0.70750784362173036</v>
      </c>
    </row>
    <row r="181" spans="1:18" x14ac:dyDescent="0.25">
      <c r="A181" t="str">
        <f t="shared" si="4"/>
        <v>PUBBDGSBDNewSC______STDNGA</v>
      </c>
      <c r="B181" t="str">
        <f t="shared" si="5"/>
        <v>PUBBDGSBDNewSC</v>
      </c>
      <c r="C181" t="s">
        <v>1049</v>
      </c>
      <c r="D181" t="s">
        <v>7</v>
      </c>
      <c r="E181" t="s">
        <v>1053</v>
      </c>
      <c r="F181" t="s">
        <v>39</v>
      </c>
      <c r="G181" t="s">
        <v>28</v>
      </c>
      <c r="H181" t="s">
        <v>16</v>
      </c>
      <c r="I181" t="s">
        <v>16</v>
      </c>
      <c r="J181" t="s">
        <v>17</v>
      </c>
      <c r="K181" t="s">
        <v>20</v>
      </c>
      <c r="L181">
        <f>_xlfn.IFNA(VLOOKUP($G181&amp;$H181&amp;$I181&amp;$J181&amp;$K181,'[1]NRCAN 2016'!$K$45:$Q$75,HLOOKUP($E181,'[1]NRCAN 2016'!$N$41:$Q$44,4,FALSE),FALSE),0)</f>
        <v>0.23121171360187268</v>
      </c>
      <c r="M181">
        <f>_xlfn.IFNA(VLOOKUP($G181&amp;$H181&amp;$I181&amp;$J181&amp;$K181,'[1]NRCAN 2016'!$K$45:$Q$75,HLOOKUP($E181,'[1]NRCAN 2016'!$N$41:$Q$44,4,FALSE),FALSE),0)</f>
        <v>0.23121171360187268</v>
      </c>
      <c r="N181">
        <f>_xlfn.IFNA(VLOOKUP($G181&amp;$H181&amp;$I181&amp;$J181&amp;$K181,'[1]NRCAN 2016'!$K$45:$Q$75,HLOOKUP($E181,'[1]NRCAN 2016'!$N$41:$Q$44,4,FALSE),FALSE),0)</f>
        <v>0.23121171360187268</v>
      </c>
      <c r="O181">
        <f>_xlfn.IFNA(VLOOKUP($G181&amp;$H181&amp;$I181&amp;$J181&amp;$K181,'[1]NRCAN 2016'!$K$45:$Q$75,HLOOKUP($E181,'[1]NRCAN 2016'!$N$41:$Q$44,4,FALSE),FALSE),0)</f>
        <v>0.23121171360187268</v>
      </c>
      <c r="P181">
        <f>_xlfn.IFNA(VLOOKUP($G181&amp;$H181&amp;$I181&amp;$J181&amp;$K181,'[1]NRCAN 2016'!$K$45:$Q$75,HLOOKUP($E181,'[1]NRCAN 2016'!$N$41:$Q$44,4,FALSE),FALSE),0)</f>
        <v>0.23121171360187268</v>
      </c>
      <c r="Q181">
        <f>_xlfn.IFNA(VLOOKUP($G181&amp;$H181&amp;$I181&amp;$J181&amp;$K181,'[1]NRCAN 2016'!$K$45:$Q$75,HLOOKUP($E181,'[1]NRCAN 2016'!$N$41:$Q$44,4,FALSE),FALSE),0)</f>
        <v>0.23121171360187268</v>
      </c>
      <c r="R181">
        <f>_xlfn.IFNA(VLOOKUP($G181&amp;$H181&amp;$I181&amp;$J181&amp;$K181,'[1]NRCAN 2016'!$K$45:$Q$75,HLOOKUP($E181,'[1]NRCAN 2016'!$N$41:$Q$44,4,FALSE),FALSE),0)</f>
        <v>0.23121171360187268</v>
      </c>
    </row>
    <row r="182" spans="1:18" x14ac:dyDescent="0.25">
      <c r="A182" t="str">
        <f t="shared" si="4"/>
        <v>PUBBDGSBDNewSH_________DHE</v>
      </c>
      <c r="B182" t="str">
        <f t="shared" si="5"/>
        <v>PUBBDGSBDNewSH</v>
      </c>
      <c r="C182" t="s">
        <v>1049</v>
      </c>
      <c r="D182" t="s">
        <v>7</v>
      </c>
      <c r="E182" t="s">
        <v>1053</v>
      </c>
      <c r="F182" t="s">
        <v>39</v>
      </c>
      <c r="G182" t="s">
        <v>30</v>
      </c>
      <c r="H182" t="s">
        <v>16</v>
      </c>
      <c r="I182" t="s">
        <v>16</v>
      </c>
      <c r="J182" t="s">
        <v>16</v>
      </c>
      <c r="K182" t="s">
        <v>40</v>
      </c>
      <c r="L182">
        <f>_xlfn.IFNA(VLOOKUP($G182&amp;$H182&amp;$I182&amp;$J182&amp;$K182,'[1]NRCAN 2016'!$K$45:$Q$75,HLOOKUP($E182,'[1]NRCAN 2016'!$N$41:$Q$44,4,FALSE),FALSE),0)</f>
        <v>9.6223237911955736E-2</v>
      </c>
      <c r="M182">
        <f>_xlfn.IFNA(VLOOKUP($G182&amp;$H182&amp;$I182&amp;$J182&amp;$K182,'[1]NRCAN 2016'!$K$45:$Q$75,HLOOKUP($E182,'[1]NRCAN 2016'!$N$41:$Q$44,4,FALSE),FALSE),0)</f>
        <v>9.6223237911955736E-2</v>
      </c>
      <c r="N182">
        <f>_xlfn.IFNA(VLOOKUP($G182&amp;$H182&amp;$I182&amp;$J182&amp;$K182,'[1]NRCAN 2016'!$K$45:$Q$75,HLOOKUP($E182,'[1]NRCAN 2016'!$N$41:$Q$44,4,FALSE),FALSE),0)</f>
        <v>9.6223237911955736E-2</v>
      </c>
      <c r="O182">
        <f>_xlfn.IFNA(VLOOKUP($G182&amp;$H182&amp;$I182&amp;$J182&amp;$K182,'[1]NRCAN 2016'!$K$45:$Q$75,HLOOKUP($E182,'[1]NRCAN 2016'!$N$41:$Q$44,4,FALSE),FALSE),0)</f>
        <v>9.6223237911955736E-2</v>
      </c>
      <c r="P182">
        <f>_xlfn.IFNA(VLOOKUP($G182&amp;$H182&amp;$I182&amp;$J182&amp;$K182,'[1]NRCAN 2016'!$K$45:$Q$75,HLOOKUP($E182,'[1]NRCAN 2016'!$N$41:$Q$44,4,FALSE),FALSE),0)</f>
        <v>9.6223237911955736E-2</v>
      </c>
      <c r="Q182">
        <f>_xlfn.IFNA(VLOOKUP($G182&amp;$H182&amp;$I182&amp;$J182&amp;$K182,'[1]NRCAN 2016'!$K$45:$Q$75,HLOOKUP($E182,'[1]NRCAN 2016'!$N$41:$Q$44,4,FALSE),FALSE),0)</f>
        <v>9.6223237911955736E-2</v>
      </c>
      <c r="R182">
        <f>_xlfn.IFNA(VLOOKUP($G182&amp;$H182&amp;$I182&amp;$J182&amp;$K182,'[1]NRCAN 2016'!$K$45:$Q$75,HLOOKUP($E182,'[1]NRCAN 2016'!$N$41:$Q$44,4,FALSE),FALSE),0)</f>
        <v>9.6223237911955736E-2</v>
      </c>
    </row>
    <row r="183" spans="1:18" x14ac:dyDescent="0.25">
      <c r="A183" t="str">
        <f t="shared" si="4"/>
        <v>PUBBDGSBDNewSHFUR___HIGNGA</v>
      </c>
      <c r="B183" t="str">
        <f t="shared" si="5"/>
        <v>PUBBDGSBDNewSH</v>
      </c>
      <c r="C183" t="s">
        <v>1049</v>
      </c>
      <c r="D183" t="s">
        <v>7</v>
      </c>
      <c r="E183" t="s">
        <v>1053</v>
      </c>
      <c r="F183" t="s">
        <v>39</v>
      </c>
      <c r="G183" t="s">
        <v>30</v>
      </c>
      <c r="H183" t="s">
        <v>31</v>
      </c>
      <c r="I183" t="s">
        <v>16</v>
      </c>
      <c r="J183" t="s">
        <v>37</v>
      </c>
      <c r="K183" t="s">
        <v>20</v>
      </c>
      <c r="L183">
        <f>_xlfn.IFNA(VLOOKUP($G183&amp;$H183&amp;$I183&amp;$J183&amp;$K183,'[1]NRCAN 2016'!$K$45:$Q$75,HLOOKUP($E183,'[1]NRCAN 2016'!$N$41:$Q$44,4,FALSE),FALSE),0)</f>
        <v>0</v>
      </c>
      <c r="M183">
        <f>_xlfn.IFNA(VLOOKUP($G183&amp;$H183&amp;$I183&amp;$J183&amp;$K183,'[1]NRCAN 2016'!$K$45:$Q$75,HLOOKUP($E183,'[1]NRCAN 2016'!$N$41:$Q$44,4,FALSE),FALSE),0)</f>
        <v>0</v>
      </c>
      <c r="N183">
        <f>_xlfn.IFNA(VLOOKUP($G183&amp;$H183&amp;$I183&amp;$J183&amp;$K183,'[1]NRCAN 2016'!$K$45:$Q$75,HLOOKUP($E183,'[1]NRCAN 2016'!$N$41:$Q$44,4,FALSE),FALSE),0)</f>
        <v>0</v>
      </c>
      <c r="O183">
        <f>_xlfn.IFNA(VLOOKUP($G183&amp;$H183&amp;$I183&amp;$J183&amp;$K183,'[1]NRCAN 2016'!$K$45:$Q$75,HLOOKUP($E183,'[1]NRCAN 2016'!$N$41:$Q$44,4,FALSE),FALSE),0)</f>
        <v>0</v>
      </c>
      <c r="P183">
        <f>_xlfn.IFNA(VLOOKUP($G183&amp;$H183&amp;$I183&amp;$J183&amp;$K183,'[1]NRCAN 2016'!$K$45:$Q$75,HLOOKUP($E183,'[1]NRCAN 2016'!$N$41:$Q$44,4,FALSE),FALSE),0)</f>
        <v>0</v>
      </c>
      <c r="Q183">
        <f>_xlfn.IFNA(VLOOKUP($G183&amp;$H183&amp;$I183&amp;$J183&amp;$K183,'[1]NRCAN 2016'!$K$45:$Q$75,HLOOKUP($E183,'[1]NRCAN 2016'!$N$41:$Q$44,4,FALSE),FALSE),0)</f>
        <v>0</v>
      </c>
      <c r="R183">
        <f>_xlfn.IFNA(VLOOKUP($G183&amp;$H183&amp;$I183&amp;$J183&amp;$K183,'[1]NRCAN 2016'!$K$45:$Q$75,HLOOKUP($E183,'[1]NRCAN 2016'!$N$41:$Q$44,4,FALSE),FALSE),0)</f>
        <v>0</v>
      </c>
    </row>
    <row r="184" spans="1:18" x14ac:dyDescent="0.25">
      <c r="A184" t="str">
        <f t="shared" si="4"/>
        <v>PUBBDGSBDNewSHFUR___STDELC</v>
      </c>
      <c r="B184" t="str">
        <f t="shared" si="5"/>
        <v>PUBBDGSBDNewSH</v>
      </c>
      <c r="C184" t="s">
        <v>1049</v>
      </c>
      <c r="D184" t="s">
        <v>7</v>
      </c>
      <c r="E184" t="s">
        <v>1053</v>
      </c>
      <c r="F184" t="s">
        <v>39</v>
      </c>
      <c r="G184" t="s">
        <v>30</v>
      </c>
      <c r="H184" t="s">
        <v>31</v>
      </c>
      <c r="I184" t="s">
        <v>16</v>
      </c>
      <c r="J184" t="s">
        <v>17</v>
      </c>
      <c r="K184" t="s">
        <v>18</v>
      </c>
      <c r="L184">
        <f>_xlfn.IFNA(VLOOKUP($G184&amp;$H184&amp;$I184&amp;$J184&amp;$K184,'[1]NRCAN 2016'!$K$45:$Q$75,HLOOKUP($E184,'[1]NRCAN 2016'!$N$41:$Q$44,4,FALSE),FALSE),0)</f>
        <v>3.5362039932643731E-2</v>
      </c>
      <c r="M184">
        <f>_xlfn.IFNA(VLOOKUP($G184&amp;$H184&amp;$I184&amp;$J184&amp;$K184,'[1]NRCAN 2016'!$K$45:$Q$75,HLOOKUP($E184,'[1]NRCAN 2016'!$N$41:$Q$44,4,FALSE),FALSE),0)</f>
        <v>3.5362039932643731E-2</v>
      </c>
      <c r="N184">
        <f>_xlfn.IFNA(VLOOKUP($G184&amp;$H184&amp;$I184&amp;$J184&amp;$K184,'[1]NRCAN 2016'!$K$45:$Q$75,HLOOKUP($E184,'[1]NRCAN 2016'!$N$41:$Q$44,4,FALSE),FALSE),0)</f>
        <v>3.5362039932643731E-2</v>
      </c>
      <c r="O184">
        <f>_xlfn.IFNA(VLOOKUP($G184&amp;$H184&amp;$I184&amp;$J184&amp;$K184,'[1]NRCAN 2016'!$K$45:$Q$75,HLOOKUP($E184,'[1]NRCAN 2016'!$N$41:$Q$44,4,FALSE),FALSE),0)</f>
        <v>3.5362039932643731E-2</v>
      </c>
      <c r="P184">
        <f>_xlfn.IFNA(VLOOKUP($G184&amp;$H184&amp;$I184&amp;$J184&amp;$K184,'[1]NRCAN 2016'!$K$45:$Q$75,HLOOKUP($E184,'[1]NRCAN 2016'!$N$41:$Q$44,4,FALSE),FALSE),0)</f>
        <v>3.5362039932643731E-2</v>
      </c>
      <c r="Q184">
        <f>_xlfn.IFNA(VLOOKUP($G184&amp;$H184&amp;$I184&amp;$J184&amp;$K184,'[1]NRCAN 2016'!$K$45:$Q$75,HLOOKUP($E184,'[1]NRCAN 2016'!$N$41:$Q$44,4,FALSE),FALSE),0)</f>
        <v>3.5362039932643731E-2</v>
      </c>
      <c r="R184">
        <f>_xlfn.IFNA(VLOOKUP($G184&amp;$H184&amp;$I184&amp;$J184&amp;$K184,'[1]NRCAN 2016'!$K$45:$Q$75,HLOOKUP($E184,'[1]NRCAN 2016'!$N$41:$Q$44,4,FALSE),FALSE),0)</f>
        <v>3.5362039932643731E-2</v>
      </c>
    </row>
    <row r="185" spans="1:18" x14ac:dyDescent="0.25">
      <c r="A185" t="str">
        <f t="shared" si="4"/>
        <v>PUBBDGSBDNewSHFUR___STDHFO</v>
      </c>
      <c r="B185" t="str">
        <f t="shared" si="5"/>
        <v>PUBBDGSBDNewSH</v>
      </c>
      <c r="C185" t="s">
        <v>1049</v>
      </c>
      <c r="D185" t="s">
        <v>7</v>
      </c>
      <c r="E185" t="s">
        <v>1053</v>
      </c>
      <c r="F185" t="s">
        <v>39</v>
      </c>
      <c r="G185" t="s">
        <v>30</v>
      </c>
      <c r="H185" t="s">
        <v>31</v>
      </c>
      <c r="I185" t="s">
        <v>16</v>
      </c>
      <c r="J185" t="s">
        <v>17</v>
      </c>
      <c r="K185" t="s">
        <v>34</v>
      </c>
      <c r="L185">
        <f>_xlfn.IFNA(VLOOKUP($G185&amp;$H185&amp;$I185&amp;$J185&amp;$K185,'[1]NRCAN 2016'!$K$45:$Q$75,HLOOKUP($E185,'[1]NRCAN 2016'!$N$41:$Q$44,4,FALSE),FALSE),0)</f>
        <v>0</v>
      </c>
      <c r="M185">
        <f>_xlfn.IFNA(VLOOKUP($G185&amp;$H185&amp;$I185&amp;$J185&amp;$K185,'[1]NRCAN 2016'!$K$45:$Q$75,HLOOKUP($E185,'[1]NRCAN 2016'!$N$41:$Q$44,4,FALSE),FALSE),0)</f>
        <v>0</v>
      </c>
      <c r="N185">
        <f>_xlfn.IFNA(VLOOKUP($G185&amp;$H185&amp;$I185&amp;$J185&amp;$K185,'[1]NRCAN 2016'!$K$45:$Q$75,HLOOKUP($E185,'[1]NRCAN 2016'!$N$41:$Q$44,4,FALSE),FALSE),0)</f>
        <v>0</v>
      </c>
      <c r="O185">
        <f>_xlfn.IFNA(VLOOKUP($G185&amp;$H185&amp;$I185&amp;$J185&amp;$K185,'[1]NRCAN 2016'!$K$45:$Q$75,HLOOKUP($E185,'[1]NRCAN 2016'!$N$41:$Q$44,4,FALSE),FALSE),0)</f>
        <v>0</v>
      </c>
      <c r="P185">
        <f>_xlfn.IFNA(VLOOKUP($G185&amp;$H185&amp;$I185&amp;$J185&amp;$K185,'[1]NRCAN 2016'!$K$45:$Q$75,HLOOKUP($E185,'[1]NRCAN 2016'!$N$41:$Q$44,4,FALSE),FALSE),0)</f>
        <v>0</v>
      </c>
      <c r="Q185">
        <f>_xlfn.IFNA(VLOOKUP($G185&amp;$H185&amp;$I185&amp;$J185&amp;$K185,'[1]NRCAN 2016'!$K$45:$Q$75,HLOOKUP($E185,'[1]NRCAN 2016'!$N$41:$Q$44,4,FALSE),FALSE),0)</f>
        <v>0</v>
      </c>
      <c r="R185">
        <f>_xlfn.IFNA(VLOOKUP($G185&amp;$H185&amp;$I185&amp;$J185&amp;$K185,'[1]NRCAN 2016'!$K$45:$Q$75,HLOOKUP($E185,'[1]NRCAN 2016'!$N$41:$Q$44,4,FALSE),FALSE),0)</f>
        <v>0</v>
      </c>
    </row>
    <row r="186" spans="1:18" x14ac:dyDescent="0.25">
      <c r="A186" t="str">
        <f t="shared" si="4"/>
        <v>PUBBDGSBDNewSHFUR___STDKER</v>
      </c>
      <c r="B186" t="str">
        <f t="shared" si="5"/>
        <v>PUBBDGSBDNewSH</v>
      </c>
      <c r="C186" t="s">
        <v>1049</v>
      </c>
      <c r="D186" t="s">
        <v>7</v>
      </c>
      <c r="E186" t="s">
        <v>1053</v>
      </c>
      <c r="F186" t="s">
        <v>39</v>
      </c>
      <c r="G186" t="s">
        <v>30</v>
      </c>
      <c r="H186" t="s">
        <v>31</v>
      </c>
      <c r="I186" t="s">
        <v>16</v>
      </c>
      <c r="J186" t="s">
        <v>17</v>
      </c>
      <c r="K186" t="s">
        <v>35</v>
      </c>
      <c r="L186">
        <f>_xlfn.IFNA(VLOOKUP($G186&amp;$H186&amp;$I186&amp;$J186&amp;$K186,'[1]NRCAN 2016'!$K$45:$Q$75,HLOOKUP($E186,'[1]NRCAN 2016'!$N$41:$Q$44,4,FALSE),FALSE),0)</f>
        <v>0</v>
      </c>
      <c r="M186">
        <f>_xlfn.IFNA(VLOOKUP($G186&amp;$H186&amp;$I186&amp;$J186&amp;$K186,'[1]NRCAN 2016'!$K$45:$Q$75,HLOOKUP($E186,'[1]NRCAN 2016'!$N$41:$Q$44,4,FALSE),FALSE),0)</f>
        <v>0</v>
      </c>
      <c r="N186">
        <f>_xlfn.IFNA(VLOOKUP($G186&amp;$H186&amp;$I186&amp;$J186&amp;$K186,'[1]NRCAN 2016'!$K$45:$Q$75,HLOOKUP($E186,'[1]NRCAN 2016'!$N$41:$Q$44,4,FALSE),FALSE),0)</f>
        <v>0</v>
      </c>
      <c r="O186">
        <f>_xlfn.IFNA(VLOOKUP($G186&amp;$H186&amp;$I186&amp;$J186&amp;$K186,'[1]NRCAN 2016'!$K$45:$Q$75,HLOOKUP($E186,'[1]NRCAN 2016'!$N$41:$Q$44,4,FALSE),FALSE),0)</f>
        <v>0</v>
      </c>
      <c r="P186">
        <f>_xlfn.IFNA(VLOOKUP($G186&amp;$H186&amp;$I186&amp;$J186&amp;$K186,'[1]NRCAN 2016'!$K$45:$Q$75,HLOOKUP($E186,'[1]NRCAN 2016'!$N$41:$Q$44,4,FALSE),FALSE),0)</f>
        <v>0</v>
      </c>
      <c r="Q186">
        <f>_xlfn.IFNA(VLOOKUP($G186&amp;$H186&amp;$I186&amp;$J186&amp;$K186,'[1]NRCAN 2016'!$K$45:$Q$75,HLOOKUP($E186,'[1]NRCAN 2016'!$N$41:$Q$44,4,FALSE),FALSE),0)</f>
        <v>0</v>
      </c>
      <c r="R186">
        <f>_xlfn.IFNA(VLOOKUP($G186&amp;$H186&amp;$I186&amp;$J186&amp;$K186,'[1]NRCAN 2016'!$K$45:$Q$75,HLOOKUP($E186,'[1]NRCAN 2016'!$N$41:$Q$44,4,FALSE),FALSE),0)</f>
        <v>0</v>
      </c>
    </row>
    <row r="187" spans="1:18" x14ac:dyDescent="0.25">
      <c r="A187" t="str">
        <f t="shared" si="4"/>
        <v>PUBBDGSBDNewSHFUR___STDLFO</v>
      </c>
      <c r="B187" t="str">
        <f t="shared" si="5"/>
        <v>PUBBDGSBDNewSH</v>
      </c>
      <c r="C187" t="s">
        <v>1049</v>
      </c>
      <c r="D187" t="s">
        <v>7</v>
      </c>
      <c r="E187" t="s">
        <v>1053</v>
      </c>
      <c r="F187" t="s">
        <v>39</v>
      </c>
      <c r="G187" t="s">
        <v>30</v>
      </c>
      <c r="H187" t="s">
        <v>31</v>
      </c>
      <c r="I187" t="s">
        <v>16</v>
      </c>
      <c r="J187" t="s">
        <v>17</v>
      </c>
      <c r="K187" t="s">
        <v>36</v>
      </c>
      <c r="L187">
        <f>_xlfn.IFNA(VLOOKUP($G187&amp;$H187&amp;$I187&amp;$J187&amp;$K187,'[1]NRCAN 2016'!$K$45:$Q$75,HLOOKUP($E187,'[1]NRCAN 2016'!$N$41:$Q$44,4,FALSE),FALSE),0)</f>
        <v>0</v>
      </c>
      <c r="M187">
        <f>_xlfn.IFNA(VLOOKUP($G187&amp;$H187&amp;$I187&amp;$J187&amp;$K187,'[1]NRCAN 2016'!$K$45:$Q$75,HLOOKUP($E187,'[1]NRCAN 2016'!$N$41:$Q$44,4,FALSE),FALSE),0)</f>
        <v>0</v>
      </c>
      <c r="N187">
        <f>_xlfn.IFNA(VLOOKUP($G187&amp;$H187&amp;$I187&amp;$J187&amp;$K187,'[1]NRCAN 2016'!$K$45:$Q$75,HLOOKUP($E187,'[1]NRCAN 2016'!$N$41:$Q$44,4,FALSE),FALSE),0)</f>
        <v>0</v>
      </c>
      <c r="O187">
        <f>_xlfn.IFNA(VLOOKUP($G187&amp;$H187&amp;$I187&amp;$J187&amp;$K187,'[1]NRCAN 2016'!$K$45:$Q$75,HLOOKUP($E187,'[1]NRCAN 2016'!$N$41:$Q$44,4,FALSE),FALSE),0)</f>
        <v>0</v>
      </c>
      <c r="P187">
        <f>_xlfn.IFNA(VLOOKUP($G187&amp;$H187&amp;$I187&amp;$J187&amp;$K187,'[1]NRCAN 2016'!$K$45:$Q$75,HLOOKUP($E187,'[1]NRCAN 2016'!$N$41:$Q$44,4,FALSE),FALSE),0)</f>
        <v>0</v>
      </c>
      <c r="Q187">
        <f>_xlfn.IFNA(VLOOKUP($G187&amp;$H187&amp;$I187&amp;$J187&amp;$K187,'[1]NRCAN 2016'!$K$45:$Q$75,HLOOKUP($E187,'[1]NRCAN 2016'!$N$41:$Q$44,4,FALSE),FALSE),0)</f>
        <v>0</v>
      </c>
      <c r="R187">
        <f>_xlfn.IFNA(VLOOKUP($G187&amp;$H187&amp;$I187&amp;$J187&amp;$K187,'[1]NRCAN 2016'!$K$45:$Q$75,HLOOKUP($E187,'[1]NRCAN 2016'!$N$41:$Q$44,4,FALSE),FALSE),0)</f>
        <v>0</v>
      </c>
    </row>
    <row r="188" spans="1:18" x14ac:dyDescent="0.25">
      <c r="A188" t="str">
        <f t="shared" si="4"/>
        <v>PUBBDGSBDNewSHFUR___STDNGA</v>
      </c>
      <c r="B188" t="str">
        <f t="shared" si="5"/>
        <v>PUBBDGSBDNewSH</v>
      </c>
      <c r="C188" t="s">
        <v>1049</v>
      </c>
      <c r="D188" t="s">
        <v>7</v>
      </c>
      <c r="E188" t="s">
        <v>1053</v>
      </c>
      <c r="F188" t="s">
        <v>39</v>
      </c>
      <c r="G188" t="s">
        <v>30</v>
      </c>
      <c r="H188" t="s">
        <v>31</v>
      </c>
      <c r="I188" t="s">
        <v>16</v>
      </c>
      <c r="J188" t="s">
        <v>17</v>
      </c>
      <c r="K188" t="s">
        <v>20</v>
      </c>
      <c r="L188">
        <f>_xlfn.IFNA(VLOOKUP($G188&amp;$H188&amp;$I188&amp;$J188&amp;$K188,'[1]NRCAN 2016'!$K$45:$Q$75,HLOOKUP($E188,'[1]NRCAN 2016'!$N$41:$Q$44,4,FALSE),FALSE),0)</f>
        <v>0.80827519846042817</v>
      </c>
      <c r="M188">
        <f>_xlfn.IFNA(VLOOKUP($G188&amp;$H188&amp;$I188&amp;$J188&amp;$K188,'[1]NRCAN 2016'!$K$45:$Q$75,HLOOKUP($E188,'[1]NRCAN 2016'!$N$41:$Q$44,4,FALSE),FALSE),0)</f>
        <v>0.80827519846042817</v>
      </c>
      <c r="N188">
        <f>_xlfn.IFNA(VLOOKUP($G188&amp;$H188&amp;$I188&amp;$J188&amp;$K188,'[1]NRCAN 2016'!$K$45:$Q$75,HLOOKUP($E188,'[1]NRCAN 2016'!$N$41:$Q$44,4,FALSE),FALSE),0)</f>
        <v>0.80827519846042817</v>
      </c>
      <c r="O188">
        <f>_xlfn.IFNA(VLOOKUP($G188&amp;$H188&amp;$I188&amp;$J188&amp;$K188,'[1]NRCAN 2016'!$K$45:$Q$75,HLOOKUP($E188,'[1]NRCAN 2016'!$N$41:$Q$44,4,FALSE),FALSE),0)</f>
        <v>0.80827519846042817</v>
      </c>
      <c r="P188">
        <f>_xlfn.IFNA(VLOOKUP($G188&amp;$H188&amp;$I188&amp;$J188&amp;$K188,'[1]NRCAN 2016'!$K$45:$Q$75,HLOOKUP($E188,'[1]NRCAN 2016'!$N$41:$Q$44,4,FALSE),FALSE),0)</f>
        <v>0.80827519846042817</v>
      </c>
      <c r="Q188">
        <f>_xlfn.IFNA(VLOOKUP($G188&amp;$H188&amp;$I188&amp;$J188&amp;$K188,'[1]NRCAN 2016'!$K$45:$Q$75,HLOOKUP($E188,'[1]NRCAN 2016'!$N$41:$Q$44,4,FALSE),FALSE),0)</f>
        <v>0.80827519846042817</v>
      </c>
      <c r="R188">
        <f>_xlfn.IFNA(VLOOKUP($G188&amp;$H188&amp;$I188&amp;$J188&amp;$K188,'[1]NRCAN 2016'!$K$45:$Q$75,HLOOKUP($E188,'[1]NRCAN 2016'!$N$41:$Q$44,4,FALSE),FALSE),0)</f>
        <v>0.80827519846042817</v>
      </c>
    </row>
    <row r="189" spans="1:18" x14ac:dyDescent="0.25">
      <c r="A189" t="str">
        <f t="shared" si="4"/>
        <v>PUBBDGSBDNewSHFUR___STDPRO</v>
      </c>
      <c r="B189" t="str">
        <f t="shared" si="5"/>
        <v>PUBBDGSBDNewSH</v>
      </c>
      <c r="C189" t="s">
        <v>1049</v>
      </c>
      <c r="D189" t="s">
        <v>7</v>
      </c>
      <c r="E189" t="s">
        <v>1053</v>
      </c>
      <c r="F189" t="s">
        <v>39</v>
      </c>
      <c r="G189" t="s">
        <v>30</v>
      </c>
      <c r="H189" t="s">
        <v>31</v>
      </c>
      <c r="I189" t="s">
        <v>16</v>
      </c>
      <c r="J189" t="s">
        <v>17</v>
      </c>
      <c r="K189" t="s">
        <v>21</v>
      </c>
      <c r="L189">
        <f>_xlfn.IFNA(VLOOKUP($G189&amp;$H189&amp;$I189&amp;$J189&amp;$K189,'[1]NRCAN 2016'!$K$45:$Q$75,HLOOKUP($E189,'[1]NRCAN 2016'!$N$41:$Q$44,4,FALSE),FALSE),0)</f>
        <v>0</v>
      </c>
      <c r="M189">
        <f>_xlfn.IFNA(VLOOKUP($G189&amp;$H189&amp;$I189&amp;$J189&amp;$K189,'[1]NRCAN 2016'!$K$45:$Q$75,HLOOKUP($E189,'[1]NRCAN 2016'!$N$41:$Q$44,4,FALSE),FALSE),0)</f>
        <v>0</v>
      </c>
      <c r="N189">
        <f>_xlfn.IFNA(VLOOKUP($G189&amp;$H189&amp;$I189&amp;$J189&amp;$K189,'[1]NRCAN 2016'!$K$45:$Q$75,HLOOKUP($E189,'[1]NRCAN 2016'!$N$41:$Q$44,4,FALSE),FALSE),0)</f>
        <v>0</v>
      </c>
      <c r="O189">
        <f>_xlfn.IFNA(VLOOKUP($G189&amp;$H189&amp;$I189&amp;$J189&amp;$K189,'[1]NRCAN 2016'!$K$45:$Q$75,HLOOKUP($E189,'[1]NRCAN 2016'!$N$41:$Q$44,4,FALSE),FALSE),0)</f>
        <v>0</v>
      </c>
      <c r="P189">
        <f>_xlfn.IFNA(VLOOKUP($G189&amp;$H189&amp;$I189&amp;$J189&amp;$K189,'[1]NRCAN 2016'!$K$45:$Q$75,HLOOKUP($E189,'[1]NRCAN 2016'!$N$41:$Q$44,4,FALSE),FALSE),0)</f>
        <v>0</v>
      </c>
      <c r="Q189">
        <f>_xlfn.IFNA(VLOOKUP($G189&amp;$H189&amp;$I189&amp;$J189&amp;$K189,'[1]NRCAN 2016'!$K$45:$Q$75,HLOOKUP($E189,'[1]NRCAN 2016'!$N$41:$Q$44,4,FALSE),FALSE),0)</f>
        <v>0</v>
      </c>
      <c r="R189">
        <f>_xlfn.IFNA(VLOOKUP($G189&amp;$H189&amp;$I189&amp;$J189&amp;$K189,'[1]NRCAN 2016'!$K$45:$Q$75,HLOOKUP($E189,'[1]NRCAN 2016'!$N$41:$Q$44,4,FALSE),FALSE),0)</f>
        <v>0</v>
      </c>
    </row>
    <row r="190" spans="1:18" x14ac:dyDescent="0.25">
      <c r="A190" t="str">
        <f t="shared" si="4"/>
        <v>PUBBDGSBDNewSHHEP___STDELC</v>
      </c>
      <c r="B190" t="str">
        <f t="shared" si="5"/>
        <v>PUBBDGSBDNewSH</v>
      </c>
      <c r="C190" t="s">
        <v>1049</v>
      </c>
      <c r="D190" t="s">
        <v>7</v>
      </c>
      <c r="E190" t="s">
        <v>1053</v>
      </c>
      <c r="F190" t="s">
        <v>39</v>
      </c>
      <c r="G190" t="s">
        <v>30</v>
      </c>
      <c r="H190" t="s">
        <v>32</v>
      </c>
      <c r="I190" t="s">
        <v>16</v>
      </c>
      <c r="J190" t="s">
        <v>17</v>
      </c>
      <c r="K190" t="s">
        <v>18</v>
      </c>
      <c r="L190">
        <f>_xlfn.IFNA(VLOOKUP($G190&amp;$H190&amp;$I190&amp;$J190&amp;$K190,'[1]NRCAN 2016'!$K$45:$Q$75,HLOOKUP($E190,'[1]NRCAN 2016'!$N$41:$Q$44,4,FALSE),FALSE),0)</f>
        <v>0</v>
      </c>
      <c r="M190">
        <f>_xlfn.IFNA(VLOOKUP($G190&amp;$H190&amp;$I190&amp;$J190&amp;$K190,'[1]NRCAN 2016'!$K$45:$Q$75,HLOOKUP($E190,'[1]NRCAN 2016'!$N$41:$Q$44,4,FALSE),FALSE),0)</f>
        <v>0</v>
      </c>
      <c r="N190">
        <f>_xlfn.IFNA(VLOOKUP($G190&amp;$H190&amp;$I190&amp;$J190&amp;$K190,'[1]NRCAN 2016'!$K$45:$Q$75,HLOOKUP($E190,'[1]NRCAN 2016'!$N$41:$Q$44,4,FALSE),FALSE),0)</f>
        <v>0</v>
      </c>
      <c r="O190">
        <f>_xlfn.IFNA(VLOOKUP($G190&amp;$H190&amp;$I190&amp;$J190&amp;$K190,'[1]NRCAN 2016'!$K$45:$Q$75,HLOOKUP($E190,'[1]NRCAN 2016'!$N$41:$Q$44,4,FALSE),FALSE),0)</f>
        <v>0</v>
      </c>
      <c r="P190">
        <f>_xlfn.IFNA(VLOOKUP($G190&amp;$H190&amp;$I190&amp;$J190&amp;$K190,'[1]NRCAN 2016'!$K$45:$Q$75,HLOOKUP($E190,'[1]NRCAN 2016'!$N$41:$Q$44,4,FALSE),FALSE),0)</f>
        <v>0</v>
      </c>
      <c r="Q190">
        <f>_xlfn.IFNA(VLOOKUP($G190&amp;$H190&amp;$I190&amp;$J190&amp;$K190,'[1]NRCAN 2016'!$K$45:$Q$75,HLOOKUP($E190,'[1]NRCAN 2016'!$N$41:$Q$44,4,FALSE),FALSE),0)</f>
        <v>0</v>
      </c>
      <c r="R190">
        <f>_xlfn.IFNA(VLOOKUP($G190&amp;$H190&amp;$I190&amp;$J190&amp;$K190,'[1]NRCAN 2016'!$K$45:$Q$75,HLOOKUP($E190,'[1]NRCAN 2016'!$N$41:$Q$44,4,FALSE),FALSE),0)</f>
        <v>0</v>
      </c>
    </row>
    <row r="191" spans="1:18" x14ac:dyDescent="0.25">
      <c r="A191" t="str">
        <f t="shared" si="4"/>
        <v>PUBBDGSBDNewSHPLT___STDELC</v>
      </c>
      <c r="B191" t="str">
        <f t="shared" si="5"/>
        <v>PUBBDGSBDNewSH</v>
      </c>
      <c r="C191" t="s">
        <v>1049</v>
      </c>
      <c r="D191" t="s">
        <v>7</v>
      </c>
      <c r="E191" t="s">
        <v>1053</v>
      </c>
      <c r="F191" t="s">
        <v>39</v>
      </c>
      <c r="G191" t="s">
        <v>30</v>
      </c>
      <c r="H191" t="s">
        <v>33</v>
      </c>
      <c r="I191" t="s">
        <v>16</v>
      </c>
      <c r="J191" t="s">
        <v>17</v>
      </c>
      <c r="K191" t="s">
        <v>18</v>
      </c>
      <c r="L191">
        <f>_xlfn.IFNA(VLOOKUP($G191&amp;$H191&amp;$I191&amp;$J191&amp;$K191,'[1]NRCAN 2016'!$K$45:$Q$75,HLOOKUP($E191,'[1]NRCAN 2016'!$N$41:$Q$44,4,FALSE),FALSE),0)</f>
        <v>6.0139523694972337E-2</v>
      </c>
      <c r="M191">
        <f>_xlfn.IFNA(VLOOKUP($G191&amp;$H191&amp;$I191&amp;$J191&amp;$K191,'[1]NRCAN 2016'!$K$45:$Q$75,HLOOKUP($E191,'[1]NRCAN 2016'!$N$41:$Q$44,4,FALSE),FALSE),0)</f>
        <v>6.0139523694972337E-2</v>
      </c>
      <c r="N191">
        <f>_xlfn.IFNA(VLOOKUP($G191&amp;$H191&amp;$I191&amp;$J191&amp;$K191,'[1]NRCAN 2016'!$K$45:$Q$75,HLOOKUP($E191,'[1]NRCAN 2016'!$N$41:$Q$44,4,FALSE),FALSE),0)</f>
        <v>6.0139523694972337E-2</v>
      </c>
      <c r="O191">
        <f>_xlfn.IFNA(VLOOKUP($G191&amp;$H191&amp;$I191&amp;$J191&amp;$K191,'[1]NRCAN 2016'!$K$45:$Q$75,HLOOKUP($E191,'[1]NRCAN 2016'!$N$41:$Q$44,4,FALSE),FALSE),0)</f>
        <v>6.0139523694972337E-2</v>
      </c>
      <c r="P191">
        <f>_xlfn.IFNA(VLOOKUP($G191&amp;$H191&amp;$I191&amp;$J191&amp;$K191,'[1]NRCAN 2016'!$K$45:$Q$75,HLOOKUP($E191,'[1]NRCAN 2016'!$N$41:$Q$44,4,FALSE),FALSE),0)</f>
        <v>6.0139523694972337E-2</v>
      </c>
      <c r="Q191">
        <f>_xlfn.IFNA(VLOOKUP($G191&amp;$H191&amp;$I191&amp;$J191&amp;$K191,'[1]NRCAN 2016'!$K$45:$Q$75,HLOOKUP($E191,'[1]NRCAN 2016'!$N$41:$Q$44,4,FALSE),FALSE),0)</f>
        <v>6.0139523694972337E-2</v>
      </c>
      <c r="R191">
        <f>_xlfn.IFNA(VLOOKUP($G191&amp;$H191&amp;$I191&amp;$J191&amp;$K191,'[1]NRCAN 2016'!$K$45:$Q$75,HLOOKUP($E191,'[1]NRCAN 2016'!$N$41:$Q$44,4,FALSE),FALSE),0)</f>
        <v>6.0139523694972337E-2</v>
      </c>
    </row>
    <row r="192" spans="1:18" x14ac:dyDescent="0.25">
      <c r="A192" t="str">
        <f t="shared" si="4"/>
        <v>PUBBDGSBDNewWH_________DHE</v>
      </c>
      <c r="B192" t="str">
        <f t="shared" si="5"/>
        <v>PUBBDGSBDNewWH</v>
      </c>
      <c r="C192" t="s">
        <v>1049</v>
      </c>
      <c r="D192" t="s">
        <v>7</v>
      </c>
      <c r="E192" t="s">
        <v>1053</v>
      </c>
      <c r="F192" t="s">
        <v>39</v>
      </c>
      <c r="G192" t="s">
        <v>38</v>
      </c>
      <c r="H192" t="s">
        <v>16</v>
      </c>
      <c r="I192" t="s">
        <v>16</v>
      </c>
      <c r="J192" t="s">
        <v>16</v>
      </c>
      <c r="K192" t="s">
        <v>40</v>
      </c>
      <c r="L192">
        <f>_xlfn.IFNA(VLOOKUP($G192&amp;$H192&amp;$I192&amp;$J192&amp;$K192,'[1]NRCAN 2016'!$K$45:$Q$75,HLOOKUP($E192,'[1]NRCAN 2016'!$N$41:$Q$44,4,FALSE),FALSE),0)</f>
        <v>9.5262534614535058E-2</v>
      </c>
      <c r="M192">
        <f>_xlfn.IFNA(VLOOKUP($G192&amp;$H192&amp;$I192&amp;$J192&amp;$K192,'[1]NRCAN 2016'!$K$45:$Q$75,HLOOKUP($E192,'[1]NRCAN 2016'!$N$41:$Q$44,4,FALSE),FALSE),0)</f>
        <v>9.5262534614535058E-2</v>
      </c>
      <c r="N192">
        <f>_xlfn.IFNA(VLOOKUP($G192&amp;$H192&amp;$I192&amp;$J192&amp;$K192,'[1]NRCAN 2016'!$K$45:$Q$75,HLOOKUP($E192,'[1]NRCAN 2016'!$N$41:$Q$44,4,FALSE),FALSE),0)</f>
        <v>9.5262534614535058E-2</v>
      </c>
      <c r="O192">
        <f>_xlfn.IFNA(VLOOKUP($G192&amp;$H192&amp;$I192&amp;$J192&amp;$K192,'[1]NRCAN 2016'!$K$45:$Q$75,HLOOKUP($E192,'[1]NRCAN 2016'!$N$41:$Q$44,4,FALSE),FALSE),0)</f>
        <v>9.5262534614535058E-2</v>
      </c>
      <c r="P192">
        <f>_xlfn.IFNA(VLOOKUP($G192&amp;$H192&amp;$I192&amp;$J192&amp;$K192,'[1]NRCAN 2016'!$K$45:$Q$75,HLOOKUP($E192,'[1]NRCAN 2016'!$N$41:$Q$44,4,FALSE),FALSE),0)</f>
        <v>9.5262534614535058E-2</v>
      </c>
      <c r="Q192">
        <f>_xlfn.IFNA(VLOOKUP($G192&amp;$H192&amp;$I192&amp;$J192&amp;$K192,'[1]NRCAN 2016'!$K$45:$Q$75,HLOOKUP($E192,'[1]NRCAN 2016'!$N$41:$Q$44,4,FALSE),FALSE),0)</f>
        <v>9.5262534614535058E-2</v>
      </c>
      <c r="R192">
        <f>_xlfn.IFNA(VLOOKUP($G192&amp;$H192&amp;$I192&amp;$J192&amp;$K192,'[1]NRCAN 2016'!$K$45:$Q$75,HLOOKUP($E192,'[1]NRCAN 2016'!$N$41:$Q$44,4,FALSE),FALSE),0)</f>
        <v>9.5262534614535058E-2</v>
      </c>
    </row>
    <row r="193" spans="1:18" x14ac:dyDescent="0.25">
      <c r="A193" t="str">
        <f t="shared" si="4"/>
        <v>PUBBDGSBDNewWH______STDELC</v>
      </c>
      <c r="B193" t="str">
        <f t="shared" si="5"/>
        <v>PUBBDGSBDNewWH</v>
      </c>
      <c r="C193" t="s">
        <v>1049</v>
      </c>
      <c r="D193" t="s">
        <v>7</v>
      </c>
      <c r="E193" t="s">
        <v>1053</v>
      </c>
      <c r="F193" t="s">
        <v>39</v>
      </c>
      <c r="G193" t="s">
        <v>38</v>
      </c>
      <c r="H193" t="s">
        <v>16</v>
      </c>
      <c r="I193" t="s">
        <v>16</v>
      </c>
      <c r="J193" t="s">
        <v>17</v>
      </c>
      <c r="K193" t="s">
        <v>18</v>
      </c>
      <c r="L193">
        <f>_xlfn.IFNA(VLOOKUP($G193&amp;$H193&amp;$I193&amp;$J193&amp;$K193,'[1]NRCAN 2016'!$K$45:$Q$75,HLOOKUP($E193,'[1]NRCAN 2016'!$N$41:$Q$44,4,FALSE),FALSE),0)</f>
        <v>5.4208549931559893E-2</v>
      </c>
      <c r="M193">
        <f>_xlfn.IFNA(VLOOKUP($G193&amp;$H193&amp;$I193&amp;$J193&amp;$K193,'[1]NRCAN 2016'!$K$45:$Q$75,HLOOKUP($E193,'[1]NRCAN 2016'!$N$41:$Q$44,4,FALSE),FALSE),0)</f>
        <v>5.4208549931559893E-2</v>
      </c>
      <c r="N193">
        <f>_xlfn.IFNA(VLOOKUP($G193&amp;$H193&amp;$I193&amp;$J193&amp;$K193,'[1]NRCAN 2016'!$K$45:$Q$75,HLOOKUP($E193,'[1]NRCAN 2016'!$N$41:$Q$44,4,FALSE),FALSE),0)</f>
        <v>5.4208549931559893E-2</v>
      </c>
      <c r="O193">
        <f>_xlfn.IFNA(VLOOKUP($G193&amp;$H193&amp;$I193&amp;$J193&amp;$K193,'[1]NRCAN 2016'!$K$45:$Q$75,HLOOKUP($E193,'[1]NRCAN 2016'!$N$41:$Q$44,4,FALSE),FALSE),0)</f>
        <v>5.4208549931559893E-2</v>
      </c>
      <c r="P193">
        <f>_xlfn.IFNA(VLOOKUP($G193&amp;$H193&amp;$I193&amp;$J193&amp;$K193,'[1]NRCAN 2016'!$K$45:$Q$75,HLOOKUP($E193,'[1]NRCAN 2016'!$N$41:$Q$44,4,FALSE),FALSE),0)</f>
        <v>5.4208549931559893E-2</v>
      </c>
      <c r="Q193">
        <f>_xlfn.IFNA(VLOOKUP($G193&amp;$H193&amp;$I193&amp;$J193&amp;$K193,'[1]NRCAN 2016'!$K$45:$Q$75,HLOOKUP($E193,'[1]NRCAN 2016'!$N$41:$Q$44,4,FALSE),FALSE),0)</f>
        <v>5.4208549931559893E-2</v>
      </c>
      <c r="R193">
        <f>_xlfn.IFNA(VLOOKUP($G193&amp;$H193&amp;$I193&amp;$J193&amp;$K193,'[1]NRCAN 2016'!$K$45:$Q$75,HLOOKUP($E193,'[1]NRCAN 2016'!$N$41:$Q$44,4,FALSE),FALSE),0)</f>
        <v>5.4208549931559893E-2</v>
      </c>
    </row>
    <row r="194" spans="1:18" x14ac:dyDescent="0.25">
      <c r="A194" t="str">
        <f t="shared" ref="A194:A225" si="6">C194&amp;D194&amp;E194&amp;F194&amp;G194&amp;H194&amp;I194&amp;J194&amp;K194</f>
        <v>PUBBDGSBDNewWH______STDHFO</v>
      </c>
      <c r="B194" t="str">
        <f t="shared" ref="B194:B225" si="7">C194&amp;D194&amp;E194&amp;F194&amp;G194</f>
        <v>PUBBDGSBDNewWH</v>
      </c>
      <c r="C194" t="s">
        <v>1049</v>
      </c>
      <c r="D194" t="s">
        <v>7</v>
      </c>
      <c r="E194" t="s">
        <v>1053</v>
      </c>
      <c r="F194" t="s">
        <v>39</v>
      </c>
      <c r="G194" t="s">
        <v>38</v>
      </c>
      <c r="H194" t="s">
        <v>16</v>
      </c>
      <c r="I194" t="s">
        <v>16</v>
      </c>
      <c r="J194" t="s">
        <v>17</v>
      </c>
      <c r="K194" t="s">
        <v>34</v>
      </c>
      <c r="L194">
        <f>_xlfn.IFNA(VLOOKUP($G194&amp;$H194&amp;$I194&amp;$J194&amp;$K194,'[1]NRCAN 2016'!$K$45:$Q$75,HLOOKUP($E194,'[1]NRCAN 2016'!$N$41:$Q$44,4,FALSE),FALSE),0)</f>
        <v>0</v>
      </c>
      <c r="M194">
        <f>_xlfn.IFNA(VLOOKUP($G194&amp;$H194&amp;$I194&amp;$J194&amp;$K194,'[1]NRCAN 2016'!$K$45:$Q$75,HLOOKUP($E194,'[1]NRCAN 2016'!$N$41:$Q$44,4,FALSE),FALSE),0)</f>
        <v>0</v>
      </c>
      <c r="N194">
        <f>_xlfn.IFNA(VLOOKUP($G194&amp;$H194&amp;$I194&amp;$J194&amp;$K194,'[1]NRCAN 2016'!$K$45:$Q$75,HLOOKUP($E194,'[1]NRCAN 2016'!$N$41:$Q$44,4,FALSE),FALSE),0)</f>
        <v>0</v>
      </c>
      <c r="O194">
        <f>_xlfn.IFNA(VLOOKUP($G194&amp;$H194&amp;$I194&amp;$J194&amp;$K194,'[1]NRCAN 2016'!$K$45:$Q$75,HLOOKUP($E194,'[1]NRCAN 2016'!$N$41:$Q$44,4,FALSE),FALSE),0)</f>
        <v>0</v>
      </c>
      <c r="P194">
        <f>_xlfn.IFNA(VLOOKUP($G194&amp;$H194&amp;$I194&amp;$J194&amp;$K194,'[1]NRCAN 2016'!$K$45:$Q$75,HLOOKUP($E194,'[1]NRCAN 2016'!$N$41:$Q$44,4,FALSE),FALSE),0)</f>
        <v>0</v>
      </c>
      <c r="Q194">
        <f>_xlfn.IFNA(VLOOKUP($G194&amp;$H194&amp;$I194&amp;$J194&amp;$K194,'[1]NRCAN 2016'!$K$45:$Q$75,HLOOKUP($E194,'[1]NRCAN 2016'!$N$41:$Q$44,4,FALSE),FALSE),0)</f>
        <v>0</v>
      </c>
      <c r="R194">
        <f>_xlfn.IFNA(VLOOKUP($G194&amp;$H194&amp;$I194&amp;$J194&amp;$K194,'[1]NRCAN 2016'!$K$45:$Q$75,HLOOKUP($E194,'[1]NRCAN 2016'!$N$41:$Q$44,4,FALSE),FALSE),0)</f>
        <v>0</v>
      </c>
    </row>
    <row r="195" spans="1:18" x14ac:dyDescent="0.25">
      <c r="A195" t="str">
        <f t="shared" si="6"/>
        <v>PUBBDGSBDNewWH______STDKER</v>
      </c>
      <c r="B195" t="str">
        <f t="shared" si="7"/>
        <v>PUBBDGSBDNewWH</v>
      </c>
      <c r="C195" t="s">
        <v>1049</v>
      </c>
      <c r="D195" t="s">
        <v>7</v>
      </c>
      <c r="E195" t="s">
        <v>1053</v>
      </c>
      <c r="F195" t="s">
        <v>39</v>
      </c>
      <c r="G195" t="s">
        <v>38</v>
      </c>
      <c r="H195" t="s">
        <v>16</v>
      </c>
      <c r="I195" t="s">
        <v>16</v>
      </c>
      <c r="J195" t="s">
        <v>17</v>
      </c>
      <c r="K195" t="s">
        <v>35</v>
      </c>
      <c r="L195">
        <f>_xlfn.IFNA(VLOOKUP($G195&amp;$H195&amp;$I195&amp;$J195&amp;$K195,'[1]NRCAN 2016'!$K$45:$Q$75,HLOOKUP($E195,'[1]NRCAN 2016'!$N$41:$Q$44,4,FALSE),FALSE),0)</f>
        <v>0</v>
      </c>
      <c r="M195">
        <f>_xlfn.IFNA(VLOOKUP($G195&amp;$H195&amp;$I195&amp;$J195&amp;$K195,'[1]NRCAN 2016'!$K$45:$Q$75,HLOOKUP($E195,'[1]NRCAN 2016'!$N$41:$Q$44,4,FALSE),FALSE),0)</f>
        <v>0</v>
      </c>
      <c r="N195">
        <f>_xlfn.IFNA(VLOOKUP($G195&amp;$H195&amp;$I195&amp;$J195&amp;$K195,'[1]NRCAN 2016'!$K$45:$Q$75,HLOOKUP($E195,'[1]NRCAN 2016'!$N$41:$Q$44,4,FALSE),FALSE),0)</f>
        <v>0</v>
      </c>
      <c r="O195">
        <f>_xlfn.IFNA(VLOOKUP($G195&amp;$H195&amp;$I195&amp;$J195&amp;$K195,'[1]NRCAN 2016'!$K$45:$Q$75,HLOOKUP($E195,'[1]NRCAN 2016'!$N$41:$Q$44,4,FALSE),FALSE),0)</f>
        <v>0</v>
      </c>
      <c r="P195">
        <f>_xlfn.IFNA(VLOOKUP($G195&amp;$H195&amp;$I195&amp;$J195&amp;$K195,'[1]NRCAN 2016'!$K$45:$Q$75,HLOOKUP($E195,'[1]NRCAN 2016'!$N$41:$Q$44,4,FALSE),FALSE),0)</f>
        <v>0</v>
      </c>
      <c r="Q195">
        <f>_xlfn.IFNA(VLOOKUP($G195&amp;$H195&amp;$I195&amp;$J195&amp;$K195,'[1]NRCAN 2016'!$K$45:$Q$75,HLOOKUP($E195,'[1]NRCAN 2016'!$N$41:$Q$44,4,FALSE),FALSE),0)</f>
        <v>0</v>
      </c>
      <c r="R195">
        <f>_xlfn.IFNA(VLOOKUP($G195&amp;$H195&amp;$I195&amp;$J195&amp;$K195,'[1]NRCAN 2016'!$K$45:$Q$75,HLOOKUP($E195,'[1]NRCAN 2016'!$N$41:$Q$44,4,FALSE),FALSE),0)</f>
        <v>0</v>
      </c>
    </row>
    <row r="196" spans="1:18" x14ac:dyDescent="0.25">
      <c r="A196" t="str">
        <f t="shared" si="6"/>
        <v>PUBBDGSBDNewWH______STDLFO</v>
      </c>
      <c r="B196" t="str">
        <f t="shared" si="7"/>
        <v>PUBBDGSBDNewWH</v>
      </c>
      <c r="C196" t="s">
        <v>1049</v>
      </c>
      <c r="D196" t="s">
        <v>7</v>
      </c>
      <c r="E196" t="s">
        <v>1053</v>
      </c>
      <c r="F196" t="s">
        <v>39</v>
      </c>
      <c r="G196" t="s">
        <v>38</v>
      </c>
      <c r="H196" t="s">
        <v>16</v>
      </c>
      <c r="I196" t="s">
        <v>16</v>
      </c>
      <c r="J196" t="s">
        <v>17</v>
      </c>
      <c r="K196" t="s">
        <v>36</v>
      </c>
      <c r="L196">
        <f>_xlfn.IFNA(VLOOKUP($G196&amp;$H196&amp;$I196&amp;$J196&amp;$K196,'[1]NRCAN 2016'!$K$45:$Q$75,HLOOKUP($E196,'[1]NRCAN 2016'!$N$41:$Q$44,4,FALSE),FALSE),0)</f>
        <v>0</v>
      </c>
      <c r="M196">
        <f>_xlfn.IFNA(VLOOKUP($G196&amp;$H196&amp;$I196&amp;$J196&amp;$K196,'[1]NRCAN 2016'!$K$45:$Q$75,HLOOKUP($E196,'[1]NRCAN 2016'!$N$41:$Q$44,4,FALSE),FALSE),0)</f>
        <v>0</v>
      </c>
      <c r="N196">
        <f>_xlfn.IFNA(VLOOKUP($G196&amp;$H196&amp;$I196&amp;$J196&amp;$K196,'[1]NRCAN 2016'!$K$45:$Q$75,HLOOKUP($E196,'[1]NRCAN 2016'!$N$41:$Q$44,4,FALSE),FALSE),0)</f>
        <v>0</v>
      </c>
      <c r="O196">
        <f>_xlfn.IFNA(VLOOKUP($G196&amp;$H196&amp;$I196&amp;$J196&amp;$K196,'[1]NRCAN 2016'!$K$45:$Q$75,HLOOKUP($E196,'[1]NRCAN 2016'!$N$41:$Q$44,4,FALSE),FALSE),0)</f>
        <v>0</v>
      </c>
      <c r="P196">
        <f>_xlfn.IFNA(VLOOKUP($G196&amp;$H196&amp;$I196&amp;$J196&amp;$K196,'[1]NRCAN 2016'!$K$45:$Q$75,HLOOKUP($E196,'[1]NRCAN 2016'!$N$41:$Q$44,4,FALSE),FALSE),0)</f>
        <v>0</v>
      </c>
      <c r="Q196">
        <f>_xlfn.IFNA(VLOOKUP($G196&amp;$H196&amp;$I196&amp;$J196&amp;$K196,'[1]NRCAN 2016'!$K$45:$Q$75,HLOOKUP($E196,'[1]NRCAN 2016'!$N$41:$Q$44,4,FALSE),FALSE),0)</f>
        <v>0</v>
      </c>
      <c r="R196">
        <f>_xlfn.IFNA(VLOOKUP($G196&amp;$H196&amp;$I196&amp;$J196&amp;$K196,'[1]NRCAN 2016'!$K$45:$Q$75,HLOOKUP($E196,'[1]NRCAN 2016'!$N$41:$Q$44,4,FALSE),FALSE),0)</f>
        <v>0</v>
      </c>
    </row>
    <row r="197" spans="1:18" x14ac:dyDescent="0.25">
      <c r="A197" t="str">
        <f t="shared" si="6"/>
        <v>PUBBDGSBDNewWH______STDNGA</v>
      </c>
      <c r="B197" t="str">
        <f t="shared" si="7"/>
        <v>PUBBDGSBDNewWH</v>
      </c>
      <c r="C197" t="s">
        <v>1049</v>
      </c>
      <c r="D197" t="s">
        <v>7</v>
      </c>
      <c r="E197" t="s">
        <v>1053</v>
      </c>
      <c r="F197" t="s">
        <v>39</v>
      </c>
      <c r="G197" t="s">
        <v>38</v>
      </c>
      <c r="H197" t="s">
        <v>16</v>
      </c>
      <c r="I197" t="s">
        <v>16</v>
      </c>
      <c r="J197" t="s">
        <v>17</v>
      </c>
      <c r="K197" t="s">
        <v>20</v>
      </c>
      <c r="L197">
        <f>_xlfn.IFNA(VLOOKUP($G197&amp;$H197&amp;$I197&amp;$J197&amp;$K197,'[1]NRCAN 2016'!$K$45:$Q$75,HLOOKUP($E197,'[1]NRCAN 2016'!$N$41:$Q$44,4,FALSE),FALSE),0)</f>
        <v>0.85052891545390508</v>
      </c>
      <c r="M197">
        <f>_xlfn.IFNA(VLOOKUP($G197&amp;$H197&amp;$I197&amp;$J197&amp;$K197,'[1]NRCAN 2016'!$K$45:$Q$75,HLOOKUP($E197,'[1]NRCAN 2016'!$N$41:$Q$44,4,FALSE),FALSE),0)</f>
        <v>0.85052891545390508</v>
      </c>
      <c r="N197">
        <f>_xlfn.IFNA(VLOOKUP($G197&amp;$H197&amp;$I197&amp;$J197&amp;$K197,'[1]NRCAN 2016'!$K$45:$Q$75,HLOOKUP($E197,'[1]NRCAN 2016'!$N$41:$Q$44,4,FALSE),FALSE),0)</f>
        <v>0.85052891545390508</v>
      </c>
      <c r="O197">
        <f>_xlfn.IFNA(VLOOKUP($G197&amp;$H197&amp;$I197&amp;$J197&amp;$K197,'[1]NRCAN 2016'!$K$45:$Q$75,HLOOKUP($E197,'[1]NRCAN 2016'!$N$41:$Q$44,4,FALSE),FALSE),0)</f>
        <v>0.85052891545390508</v>
      </c>
      <c r="P197">
        <f>_xlfn.IFNA(VLOOKUP($G197&amp;$H197&amp;$I197&amp;$J197&amp;$K197,'[1]NRCAN 2016'!$K$45:$Q$75,HLOOKUP($E197,'[1]NRCAN 2016'!$N$41:$Q$44,4,FALSE),FALSE),0)</f>
        <v>0.85052891545390508</v>
      </c>
      <c r="Q197">
        <f>_xlfn.IFNA(VLOOKUP($G197&amp;$H197&amp;$I197&amp;$J197&amp;$K197,'[1]NRCAN 2016'!$K$45:$Q$75,HLOOKUP($E197,'[1]NRCAN 2016'!$N$41:$Q$44,4,FALSE),FALSE),0)</f>
        <v>0.85052891545390508</v>
      </c>
      <c r="R197">
        <f>_xlfn.IFNA(VLOOKUP($G197&amp;$H197&amp;$I197&amp;$J197&amp;$K197,'[1]NRCAN 2016'!$K$45:$Q$75,HLOOKUP($E197,'[1]NRCAN 2016'!$N$41:$Q$44,4,FALSE),FALSE),0)</f>
        <v>0.85052891545390508</v>
      </c>
    </row>
    <row r="198" spans="1:18" x14ac:dyDescent="0.25">
      <c r="A198" t="str">
        <f t="shared" si="6"/>
        <v>PUBBDGSBDOldAE______STDELC</v>
      </c>
      <c r="B198" t="str">
        <f t="shared" si="7"/>
        <v>PUBBDGSBDOldAE</v>
      </c>
      <c r="C198" t="s">
        <v>1049</v>
      </c>
      <c r="D198" t="s">
        <v>7</v>
      </c>
      <c r="E198" t="s">
        <v>1053</v>
      </c>
      <c r="F198" t="s">
        <v>14</v>
      </c>
      <c r="G198" t="s">
        <v>19</v>
      </c>
      <c r="H198" t="s">
        <v>16</v>
      </c>
      <c r="I198" t="s">
        <v>16</v>
      </c>
      <c r="J198" t="s">
        <v>17</v>
      </c>
      <c r="K198" t="s">
        <v>18</v>
      </c>
      <c r="L198">
        <f>_xlfn.IFNA(VLOOKUP($G198&amp;$H198&amp;$I198&amp;$J198&amp;$K198,'[1]NRCAN 2016'!$K$45:$Q$75,HLOOKUP($E198,'[1]NRCAN 2016'!$N$41:$Q$44,4,FALSE),FALSE),0)</f>
        <v>0.60606060606060608</v>
      </c>
      <c r="M198">
        <f>_xlfn.IFNA(VLOOKUP($G198&amp;$H198&amp;$I198&amp;$J198&amp;$K198,'[1]NRCAN 2016'!$K$45:$Q$75,HLOOKUP($E198,'[1]NRCAN 2016'!$N$41:$Q$44,4,FALSE),FALSE),0)</f>
        <v>0.60606060606060608</v>
      </c>
      <c r="N198">
        <f>_xlfn.IFNA(VLOOKUP($G198&amp;$H198&amp;$I198&amp;$J198&amp;$K198,'[1]NRCAN 2016'!$K$45:$Q$75,HLOOKUP($E198,'[1]NRCAN 2016'!$N$41:$Q$44,4,FALSE),FALSE),0)</f>
        <v>0.60606060606060608</v>
      </c>
      <c r="O198">
        <f>_xlfn.IFNA(VLOOKUP($G198&amp;$H198&amp;$I198&amp;$J198&amp;$K198,'[1]NRCAN 2016'!$K$45:$Q$75,HLOOKUP($E198,'[1]NRCAN 2016'!$N$41:$Q$44,4,FALSE),FALSE),0)</f>
        <v>0.60606060606060608</v>
      </c>
      <c r="P198">
        <f>_xlfn.IFNA(VLOOKUP($G198&amp;$H198&amp;$I198&amp;$J198&amp;$K198,'[1]NRCAN 2016'!$K$45:$Q$75,HLOOKUP($E198,'[1]NRCAN 2016'!$N$41:$Q$44,4,FALSE),FALSE),0)</f>
        <v>0.60606060606060608</v>
      </c>
      <c r="Q198">
        <f>_xlfn.IFNA(VLOOKUP($G198&amp;$H198&amp;$I198&amp;$J198&amp;$K198,'[1]NRCAN 2016'!$K$45:$Q$75,HLOOKUP($E198,'[1]NRCAN 2016'!$N$41:$Q$44,4,FALSE),FALSE),0)</f>
        <v>0.60606060606060608</v>
      </c>
      <c r="R198">
        <f>_xlfn.IFNA(VLOOKUP($G198&amp;$H198&amp;$I198&amp;$J198&amp;$K198,'[1]NRCAN 2016'!$K$45:$Q$75,HLOOKUP($E198,'[1]NRCAN 2016'!$N$41:$Q$44,4,FALSE),FALSE),0)</f>
        <v>0.60606060606060608</v>
      </c>
    </row>
    <row r="199" spans="1:18" x14ac:dyDescent="0.25">
      <c r="A199" t="str">
        <f t="shared" si="6"/>
        <v>PUBBDGSBDOldAE______STDNGA</v>
      </c>
      <c r="B199" t="str">
        <f t="shared" si="7"/>
        <v>PUBBDGSBDOldAE</v>
      </c>
      <c r="C199" t="s">
        <v>1049</v>
      </c>
      <c r="D199" t="s">
        <v>7</v>
      </c>
      <c r="E199" t="s">
        <v>1053</v>
      </c>
      <c r="F199" t="s">
        <v>14</v>
      </c>
      <c r="G199" t="s">
        <v>19</v>
      </c>
      <c r="H199" t="s">
        <v>16</v>
      </c>
      <c r="I199" t="s">
        <v>16</v>
      </c>
      <c r="J199" t="s">
        <v>17</v>
      </c>
      <c r="K199" t="s">
        <v>20</v>
      </c>
      <c r="L199">
        <f>_xlfn.IFNA(VLOOKUP($G199&amp;$H199&amp;$I199&amp;$J199&amp;$K199,'[1]NRCAN 2016'!$K$45:$Q$75,HLOOKUP($E199,'[1]NRCAN 2016'!$N$41:$Q$44,4,FALSE),FALSE),0)</f>
        <v>0.39393939393939398</v>
      </c>
      <c r="M199">
        <f>_xlfn.IFNA(VLOOKUP($G199&amp;$H199&amp;$I199&amp;$J199&amp;$K199,'[1]NRCAN 2016'!$K$45:$Q$75,HLOOKUP($E199,'[1]NRCAN 2016'!$N$41:$Q$44,4,FALSE),FALSE),0)</f>
        <v>0.39393939393939398</v>
      </c>
      <c r="N199">
        <f>_xlfn.IFNA(VLOOKUP($G199&amp;$H199&amp;$I199&amp;$J199&amp;$K199,'[1]NRCAN 2016'!$K$45:$Q$75,HLOOKUP($E199,'[1]NRCAN 2016'!$N$41:$Q$44,4,FALSE),FALSE),0)</f>
        <v>0.39393939393939398</v>
      </c>
      <c r="O199">
        <f>_xlfn.IFNA(VLOOKUP($G199&amp;$H199&amp;$I199&amp;$J199&amp;$K199,'[1]NRCAN 2016'!$K$45:$Q$75,HLOOKUP($E199,'[1]NRCAN 2016'!$N$41:$Q$44,4,FALSE),FALSE),0)</f>
        <v>0.39393939393939398</v>
      </c>
      <c r="P199">
        <f>_xlfn.IFNA(VLOOKUP($G199&amp;$H199&amp;$I199&amp;$J199&amp;$K199,'[1]NRCAN 2016'!$K$45:$Q$75,HLOOKUP($E199,'[1]NRCAN 2016'!$N$41:$Q$44,4,FALSE),FALSE),0)</f>
        <v>0.39393939393939398</v>
      </c>
      <c r="Q199">
        <f>_xlfn.IFNA(VLOOKUP($G199&amp;$H199&amp;$I199&amp;$J199&amp;$K199,'[1]NRCAN 2016'!$K$45:$Q$75,HLOOKUP($E199,'[1]NRCAN 2016'!$N$41:$Q$44,4,FALSE),FALSE),0)</f>
        <v>0.39393939393939398</v>
      </c>
      <c r="R199">
        <f>_xlfn.IFNA(VLOOKUP($G199&amp;$H199&amp;$I199&amp;$J199&amp;$K199,'[1]NRCAN 2016'!$K$45:$Q$75,HLOOKUP($E199,'[1]NRCAN 2016'!$N$41:$Q$44,4,FALSE),FALSE),0)</f>
        <v>0.39393939393939398</v>
      </c>
    </row>
    <row r="200" spans="1:18" x14ac:dyDescent="0.25">
      <c r="A200" t="str">
        <f t="shared" si="6"/>
        <v>PUBBDGSBDOldAE______STDPRO</v>
      </c>
      <c r="B200" t="str">
        <f t="shared" si="7"/>
        <v>PUBBDGSBDOldAE</v>
      </c>
      <c r="C200" t="s">
        <v>1049</v>
      </c>
      <c r="D200" t="s">
        <v>7</v>
      </c>
      <c r="E200" t="s">
        <v>1053</v>
      </c>
      <c r="F200" t="s">
        <v>14</v>
      </c>
      <c r="G200" t="s">
        <v>19</v>
      </c>
      <c r="H200" t="s">
        <v>16</v>
      </c>
      <c r="I200" t="s">
        <v>16</v>
      </c>
      <c r="J200" t="s">
        <v>17</v>
      </c>
      <c r="K200" t="s">
        <v>21</v>
      </c>
      <c r="L200">
        <f>_xlfn.IFNA(VLOOKUP($G200&amp;$H200&amp;$I200&amp;$J200&amp;$K200,'[1]NRCAN 2016'!$K$45:$Q$75,HLOOKUP($E200,'[1]NRCAN 2016'!$N$41:$Q$44,4,FALSE),FALSE),0)</f>
        <v>0</v>
      </c>
      <c r="M200">
        <f>_xlfn.IFNA(VLOOKUP($G200&amp;$H200&amp;$I200&amp;$J200&amp;$K200,'[1]NRCAN 2016'!$K$45:$Q$75,HLOOKUP($E200,'[1]NRCAN 2016'!$N$41:$Q$44,4,FALSE),FALSE),0)</f>
        <v>0</v>
      </c>
      <c r="N200">
        <f>_xlfn.IFNA(VLOOKUP($G200&amp;$H200&amp;$I200&amp;$J200&amp;$K200,'[1]NRCAN 2016'!$K$45:$Q$75,HLOOKUP($E200,'[1]NRCAN 2016'!$N$41:$Q$44,4,FALSE),FALSE),0)</f>
        <v>0</v>
      </c>
      <c r="O200">
        <f>_xlfn.IFNA(VLOOKUP($G200&amp;$H200&amp;$I200&amp;$J200&amp;$K200,'[1]NRCAN 2016'!$K$45:$Q$75,HLOOKUP($E200,'[1]NRCAN 2016'!$N$41:$Q$44,4,FALSE),FALSE),0)</f>
        <v>0</v>
      </c>
      <c r="P200">
        <f>_xlfn.IFNA(VLOOKUP($G200&amp;$H200&amp;$I200&amp;$J200&amp;$K200,'[1]NRCAN 2016'!$K$45:$Q$75,HLOOKUP($E200,'[1]NRCAN 2016'!$N$41:$Q$44,4,FALSE),FALSE),0)</f>
        <v>0</v>
      </c>
      <c r="Q200">
        <f>_xlfn.IFNA(VLOOKUP($G200&amp;$H200&amp;$I200&amp;$J200&amp;$K200,'[1]NRCAN 2016'!$K$45:$Q$75,HLOOKUP($E200,'[1]NRCAN 2016'!$N$41:$Q$44,4,FALSE),FALSE),0)</f>
        <v>0</v>
      </c>
      <c r="R200">
        <f>_xlfn.IFNA(VLOOKUP($G200&amp;$H200&amp;$I200&amp;$J200&amp;$K200,'[1]NRCAN 2016'!$K$45:$Q$75,HLOOKUP($E200,'[1]NRCAN 2016'!$N$41:$Q$44,4,FALSE),FALSE),0)</f>
        <v>0</v>
      </c>
    </row>
    <row r="201" spans="1:18" x14ac:dyDescent="0.25">
      <c r="A201" t="str">
        <f t="shared" si="6"/>
        <v>PUBBDGSBDOldAM______STDELC</v>
      </c>
      <c r="B201" t="str">
        <f t="shared" si="7"/>
        <v>PUBBDGSBDOldAM</v>
      </c>
      <c r="C201" t="s">
        <v>1049</v>
      </c>
      <c r="D201" t="s">
        <v>7</v>
      </c>
      <c r="E201" t="s">
        <v>1053</v>
      </c>
      <c r="F201" t="s">
        <v>14</v>
      </c>
      <c r="G201" t="s">
        <v>15</v>
      </c>
      <c r="H201" t="s">
        <v>16</v>
      </c>
      <c r="I201" t="s">
        <v>16</v>
      </c>
      <c r="J201" t="s">
        <v>17</v>
      </c>
      <c r="K201" t="s">
        <v>18</v>
      </c>
      <c r="L201">
        <f>_xlfn.IFNA(VLOOKUP($G201&amp;$H201&amp;$I201&amp;$J201&amp;$K201,'[1]NRCAN 2016'!$K$45:$Q$75,HLOOKUP($E201,'[1]NRCAN 2016'!$N$41:$Q$44,4,FALSE),FALSE),0)</f>
        <v>1</v>
      </c>
      <c r="M201">
        <f>_xlfn.IFNA(VLOOKUP($G201&amp;$H201&amp;$I201&amp;$J201&amp;$K201,'[1]NRCAN 2016'!$K$45:$Q$75,HLOOKUP($E201,'[1]NRCAN 2016'!$N$41:$Q$44,4,FALSE),FALSE),0)</f>
        <v>1</v>
      </c>
      <c r="N201">
        <f>_xlfn.IFNA(VLOOKUP($G201&amp;$H201&amp;$I201&amp;$J201&amp;$K201,'[1]NRCAN 2016'!$K$45:$Q$75,HLOOKUP($E201,'[1]NRCAN 2016'!$N$41:$Q$44,4,FALSE),FALSE),0)</f>
        <v>1</v>
      </c>
      <c r="O201">
        <f>_xlfn.IFNA(VLOOKUP($G201&amp;$H201&amp;$I201&amp;$J201&amp;$K201,'[1]NRCAN 2016'!$K$45:$Q$75,HLOOKUP($E201,'[1]NRCAN 2016'!$N$41:$Q$44,4,FALSE),FALSE),0)</f>
        <v>1</v>
      </c>
      <c r="P201">
        <f>_xlfn.IFNA(VLOOKUP($G201&amp;$H201&amp;$I201&amp;$J201&amp;$K201,'[1]NRCAN 2016'!$K$45:$Q$75,HLOOKUP($E201,'[1]NRCAN 2016'!$N$41:$Q$44,4,FALSE),FALSE),0)</f>
        <v>1</v>
      </c>
      <c r="Q201">
        <f>_xlfn.IFNA(VLOOKUP($G201&amp;$H201&amp;$I201&amp;$J201&amp;$K201,'[1]NRCAN 2016'!$K$45:$Q$75,HLOOKUP($E201,'[1]NRCAN 2016'!$N$41:$Q$44,4,FALSE),FALSE),0)</f>
        <v>1</v>
      </c>
      <c r="R201">
        <f>_xlfn.IFNA(VLOOKUP($G201&amp;$H201&amp;$I201&amp;$J201&amp;$K201,'[1]NRCAN 2016'!$K$45:$Q$75,HLOOKUP($E201,'[1]NRCAN 2016'!$N$41:$Q$44,4,FALSE),FALSE),0)</f>
        <v>1</v>
      </c>
    </row>
    <row r="202" spans="1:18" x14ac:dyDescent="0.25">
      <c r="A202" t="str">
        <f t="shared" si="6"/>
        <v>PUBBDGSBDOldLIFLC___STDELC</v>
      </c>
      <c r="B202" t="str">
        <f t="shared" si="7"/>
        <v>PUBBDGSBDOldLI</v>
      </c>
      <c r="C202" t="s">
        <v>1049</v>
      </c>
      <c r="D202" t="s">
        <v>7</v>
      </c>
      <c r="E202" t="s">
        <v>1053</v>
      </c>
      <c r="F202" t="s">
        <v>14</v>
      </c>
      <c r="G202" t="s">
        <v>22</v>
      </c>
      <c r="H202" t="s">
        <v>23</v>
      </c>
      <c r="I202" t="s">
        <v>16</v>
      </c>
      <c r="J202" t="s">
        <v>17</v>
      </c>
      <c r="K202" t="s">
        <v>18</v>
      </c>
      <c r="L202">
        <f>_xlfn.IFNA(VLOOKUP($G202&amp;$H202&amp;$I202&amp;$J202&amp;$K202,'[1]NRCAN 2016'!$K$45:$Q$75,HLOOKUP($E202,'[1]NRCAN 2016'!$N$41:$Q$44,4,FALSE),FALSE),0)</f>
        <v>5.7404593478355748E-2</v>
      </c>
      <c r="M202">
        <f>_xlfn.IFNA(VLOOKUP($G202&amp;$H202&amp;$I202&amp;$J202&amp;$K202,'[1]NRCAN 2016'!$K$45:$Q$75,HLOOKUP($E202,'[1]NRCAN 2016'!$N$41:$Q$44,4,FALSE),FALSE),0)</f>
        <v>5.7404593478355748E-2</v>
      </c>
      <c r="N202">
        <f>_xlfn.IFNA(VLOOKUP($G202&amp;$H202&amp;$I202&amp;$J202&amp;$K202,'[1]NRCAN 2016'!$K$45:$Q$75,HLOOKUP($E202,'[1]NRCAN 2016'!$N$41:$Q$44,4,FALSE),FALSE),0)</f>
        <v>5.7404593478355748E-2</v>
      </c>
      <c r="O202">
        <f>_xlfn.IFNA(VLOOKUP($G202&amp;$H202&amp;$I202&amp;$J202&amp;$K202,'[1]NRCAN 2016'!$K$45:$Q$75,HLOOKUP($E202,'[1]NRCAN 2016'!$N$41:$Q$44,4,FALSE),FALSE),0)</f>
        <v>5.7404593478355748E-2</v>
      </c>
      <c r="P202">
        <f>_xlfn.IFNA(VLOOKUP($G202&amp;$H202&amp;$I202&amp;$J202&amp;$K202,'[1]NRCAN 2016'!$K$45:$Q$75,HLOOKUP($E202,'[1]NRCAN 2016'!$N$41:$Q$44,4,FALSE),FALSE),0)</f>
        <v>5.7404593478355748E-2</v>
      </c>
      <c r="Q202">
        <f>_xlfn.IFNA(VLOOKUP($G202&amp;$H202&amp;$I202&amp;$J202&amp;$K202,'[1]NRCAN 2016'!$K$45:$Q$75,HLOOKUP($E202,'[1]NRCAN 2016'!$N$41:$Q$44,4,FALSE),FALSE),0)</f>
        <v>5.7404593478355748E-2</v>
      </c>
      <c r="R202">
        <f>_xlfn.IFNA(VLOOKUP($G202&amp;$H202&amp;$I202&amp;$J202&amp;$K202,'[1]NRCAN 2016'!$K$45:$Q$75,HLOOKUP($E202,'[1]NRCAN 2016'!$N$41:$Q$44,4,FALSE),FALSE),0)</f>
        <v>5.7404593478355748E-2</v>
      </c>
    </row>
    <row r="203" spans="1:18" x14ac:dyDescent="0.25">
      <c r="A203" t="str">
        <f t="shared" si="6"/>
        <v>PUBBDGSBDOldLIFLU___STDELC</v>
      </c>
      <c r="B203" t="str">
        <f t="shared" si="7"/>
        <v>PUBBDGSBDOldLI</v>
      </c>
      <c r="C203" t="s">
        <v>1049</v>
      </c>
      <c r="D203" t="s">
        <v>7</v>
      </c>
      <c r="E203" t="s">
        <v>1053</v>
      </c>
      <c r="F203" t="s">
        <v>14</v>
      </c>
      <c r="G203" t="s">
        <v>22</v>
      </c>
      <c r="H203" t="s">
        <v>24</v>
      </c>
      <c r="I203" t="s">
        <v>16</v>
      </c>
      <c r="J203" t="s">
        <v>17</v>
      </c>
      <c r="K203" t="s">
        <v>18</v>
      </c>
      <c r="L203">
        <f>_xlfn.IFNA(VLOOKUP($G203&amp;$H203&amp;$I203&amp;$J203&amp;$K203,'[1]NRCAN 2016'!$K$45:$Q$75,HLOOKUP($E203,'[1]NRCAN 2016'!$N$41:$Q$44,4,FALSE),FALSE),0)</f>
        <v>0.41991168524080263</v>
      </c>
      <c r="M203">
        <f>_xlfn.IFNA(VLOOKUP($G203&amp;$H203&amp;$I203&amp;$J203&amp;$K203,'[1]NRCAN 2016'!$K$45:$Q$75,HLOOKUP($E203,'[1]NRCAN 2016'!$N$41:$Q$44,4,FALSE),FALSE),0)</f>
        <v>0.41991168524080263</v>
      </c>
      <c r="N203">
        <f>_xlfn.IFNA(VLOOKUP($G203&amp;$H203&amp;$I203&amp;$J203&amp;$K203,'[1]NRCAN 2016'!$K$45:$Q$75,HLOOKUP($E203,'[1]NRCAN 2016'!$N$41:$Q$44,4,FALSE),FALSE),0)</f>
        <v>0.41991168524080263</v>
      </c>
      <c r="O203">
        <f>_xlfn.IFNA(VLOOKUP($G203&amp;$H203&amp;$I203&amp;$J203&amp;$K203,'[1]NRCAN 2016'!$K$45:$Q$75,HLOOKUP($E203,'[1]NRCAN 2016'!$N$41:$Q$44,4,FALSE),FALSE),0)</f>
        <v>0.41991168524080263</v>
      </c>
      <c r="P203">
        <f>_xlfn.IFNA(VLOOKUP($G203&amp;$H203&amp;$I203&amp;$J203&amp;$K203,'[1]NRCAN 2016'!$K$45:$Q$75,HLOOKUP($E203,'[1]NRCAN 2016'!$N$41:$Q$44,4,FALSE),FALSE),0)</f>
        <v>0.41991168524080263</v>
      </c>
      <c r="Q203">
        <f>_xlfn.IFNA(VLOOKUP($G203&amp;$H203&amp;$I203&amp;$J203&amp;$K203,'[1]NRCAN 2016'!$K$45:$Q$75,HLOOKUP($E203,'[1]NRCAN 2016'!$N$41:$Q$44,4,FALSE),FALSE),0)</f>
        <v>0.41991168524080263</v>
      </c>
      <c r="R203">
        <f>_xlfn.IFNA(VLOOKUP($G203&amp;$H203&amp;$I203&amp;$J203&amp;$K203,'[1]NRCAN 2016'!$K$45:$Q$75,HLOOKUP($E203,'[1]NRCAN 2016'!$N$41:$Q$44,4,FALSE),FALSE),0)</f>
        <v>0.41991168524080263</v>
      </c>
    </row>
    <row r="204" spans="1:18" x14ac:dyDescent="0.25">
      <c r="A204" t="str">
        <f t="shared" si="6"/>
        <v>PUBBDGSBDOldLIHAL___STDELC</v>
      </c>
      <c r="B204" t="str">
        <f t="shared" si="7"/>
        <v>PUBBDGSBDOldLI</v>
      </c>
      <c r="C204" t="s">
        <v>1049</v>
      </c>
      <c r="D204" t="s">
        <v>7</v>
      </c>
      <c r="E204" t="s">
        <v>1053</v>
      </c>
      <c r="F204" t="s">
        <v>14</v>
      </c>
      <c r="G204" t="s">
        <v>22</v>
      </c>
      <c r="H204" t="s">
        <v>25</v>
      </c>
      <c r="I204" t="s">
        <v>16</v>
      </c>
      <c r="J204" t="s">
        <v>17</v>
      </c>
      <c r="K204" t="s">
        <v>18</v>
      </c>
      <c r="L204">
        <f>_xlfn.IFNA(VLOOKUP($G204&amp;$H204&amp;$I204&amp;$J204&amp;$K204,'[1]NRCAN 2016'!$K$45:$Q$75,HLOOKUP($E204,'[1]NRCAN 2016'!$N$41:$Q$44,4,FALSE),FALSE),0)</f>
        <v>0.12322408382364025</v>
      </c>
      <c r="M204">
        <f>_xlfn.IFNA(VLOOKUP($G204&amp;$H204&amp;$I204&amp;$J204&amp;$K204,'[1]NRCAN 2016'!$K$45:$Q$75,HLOOKUP($E204,'[1]NRCAN 2016'!$N$41:$Q$44,4,FALSE),FALSE),0)</f>
        <v>0.12322408382364025</v>
      </c>
      <c r="N204">
        <f>_xlfn.IFNA(VLOOKUP($G204&amp;$H204&amp;$I204&amp;$J204&amp;$K204,'[1]NRCAN 2016'!$K$45:$Q$75,HLOOKUP($E204,'[1]NRCAN 2016'!$N$41:$Q$44,4,FALSE),FALSE),0)</f>
        <v>0.12322408382364025</v>
      </c>
      <c r="O204">
        <f>_xlfn.IFNA(VLOOKUP($G204&amp;$H204&amp;$I204&amp;$J204&amp;$K204,'[1]NRCAN 2016'!$K$45:$Q$75,HLOOKUP($E204,'[1]NRCAN 2016'!$N$41:$Q$44,4,FALSE),FALSE),0)</f>
        <v>0.12322408382364025</v>
      </c>
      <c r="P204">
        <f>_xlfn.IFNA(VLOOKUP($G204&amp;$H204&amp;$I204&amp;$J204&amp;$K204,'[1]NRCAN 2016'!$K$45:$Q$75,HLOOKUP($E204,'[1]NRCAN 2016'!$N$41:$Q$44,4,FALSE),FALSE),0)</f>
        <v>0.12322408382364025</v>
      </c>
      <c r="Q204">
        <f>_xlfn.IFNA(VLOOKUP($G204&amp;$H204&amp;$I204&amp;$J204&amp;$K204,'[1]NRCAN 2016'!$K$45:$Q$75,HLOOKUP($E204,'[1]NRCAN 2016'!$N$41:$Q$44,4,FALSE),FALSE),0)</f>
        <v>0.12322408382364025</v>
      </c>
      <c r="R204">
        <f>_xlfn.IFNA(VLOOKUP($G204&amp;$H204&amp;$I204&amp;$J204&amp;$K204,'[1]NRCAN 2016'!$K$45:$Q$75,HLOOKUP($E204,'[1]NRCAN 2016'!$N$41:$Q$44,4,FALSE),FALSE),0)</f>
        <v>0.12322408382364025</v>
      </c>
    </row>
    <row r="205" spans="1:18" x14ac:dyDescent="0.25">
      <c r="A205" t="str">
        <f t="shared" si="6"/>
        <v>PUBBDGSBDOldLIINC___STDELC</v>
      </c>
      <c r="B205" t="str">
        <f t="shared" si="7"/>
        <v>PUBBDGSBDOldLI</v>
      </c>
      <c r="C205" t="s">
        <v>1049</v>
      </c>
      <c r="D205" t="s">
        <v>7</v>
      </c>
      <c r="E205" t="s">
        <v>1053</v>
      </c>
      <c r="F205" t="s">
        <v>14</v>
      </c>
      <c r="G205" t="s">
        <v>22</v>
      </c>
      <c r="H205" t="s">
        <v>26</v>
      </c>
      <c r="I205" t="s">
        <v>16</v>
      </c>
      <c r="J205" t="s">
        <v>17</v>
      </c>
      <c r="K205" t="s">
        <v>18</v>
      </c>
      <c r="L205">
        <f>_xlfn.IFNA(VLOOKUP($G205&amp;$H205&amp;$I205&amp;$J205&amp;$K205,'[1]NRCAN 2016'!$K$45:$Q$75,HLOOKUP($E205,'[1]NRCAN 2016'!$N$41:$Q$44,4,FALSE),FALSE),0)</f>
        <v>0.39576993727509685</v>
      </c>
      <c r="M205">
        <f>_xlfn.IFNA(VLOOKUP($G205&amp;$H205&amp;$I205&amp;$J205&amp;$K205,'[1]NRCAN 2016'!$K$45:$Q$75,HLOOKUP($E205,'[1]NRCAN 2016'!$N$41:$Q$44,4,FALSE),FALSE),0)</f>
        <v>0.39576993727509685</v>
      </c>
      <c r="N205">
        <f>_xlfn.IFNA(VLOOKUP($G205&amp;$H205&amp;$I205&amp;$J205&amp;$K205,'[1]NRCAN 2016'!$K$45:$Q$75,HLOOKUP($E205,'[1]NRCAN 2016'!$N$41:$Q$44,4,FALSE),FALSE),0)</f>
        <v>0.39576993727509685</v>
      </c>
      <c r="O205">
        <f>_xlfn.IFNA(VLOOKUP($G205&amp;$H205&amp;$I205&amp;$J205&amp;$K205,'[1]NRCAN 2016'!$K$45:$Q$75,HLOOKUP($E205,'[1]NRCAN 2016'!$N$41:$Q$44,4,FALSE),FALSE),0)</f>
        <v>0.39576993727509685</v>
      </c>
      <c r="P205">
        <f>_xlfn.IFNA(VLOOKUP($G205&amp;$H205&amp;$I205&amp;$J205&amp;$K205,'[1]NRCAN 2016'!$K$45:$Q$75,HLOOKUP($E205,'[1]NRCAN 2016'!$N$41:$Q$44,4,FALSE),FALSE),0)</f>
        <v>0.39576993727509685</v>
      </c>
      <c r="Q205">
        <f>_xlfn.IFNA(VLOOKUP($G205&amp;$H205&amp;$I205&amp;$J205&amp;$K205,'[1]NRCAN 2016'!$K$45:$Q$75,HLOOKUP($E205,'[1]NRCAN 2016'!$N$41:$Q$44,4,FALSE),FALSE),0)</f>
        <v>0.39576993727509685</v>
      </c>
      <c r="R205">
        <f>_xlfn.IFNA(VLOOKUP($G205&amp;$H205&amp;$I205&amp;$J205&amp;$K205,'[1]NRCAN 2016'!$K$45:$Q$75,HLOOKUP($E205,'[1]NRCAN 2016'!$N$41:$Q$44,4,FALSE),FALSE),0)</f>
        <v>0.39576993727509685</v>
      </c>
    </row>
    <row r="206" spans="1:18" x14ac:dyDescent="0.25">
      <c r="A206" t="str">
        <f t="shared" si="6"/>
        <v>PUBBDGSBDOldLILED___STDELC</v>
      </c>
      <c r="B206" t="str">
        <f t="shared" si="7"/>
        <v>PUBBDGSBDOldLI</v>
      </c>
      <c r="C206" t="s">
        <v>1049</v>
      </c>
      <c r="D206" t="s">
        <v>7</v>
      </c>
      <c r="E206" t="s">
        <v>1053</v>
      </c>
      <c r="F206" t="s">
        <v>14</v>
      </c>
      <c r="G206" t="s">
        <v>22</v>
      </c>
      <c r="H206" t="s">
        <v>27</v>
      </c>
      <c r="I206" t="s">
        <v>16</v>
      </c>
      <c r="J206" t="s">
        <v>17</v>
      </c>
      <c r="K206" t="s">
        <v>18</v>
      </c>
      <c r="L206">
        <f>_xlfn.IFNA(VLOOKUP($G206&amp;$H206&amp;$I206&amp;$J206&amp;$K206,'[1]NRCAN 2016'!$K$45:$Q$75,HLOOKUP($E206,'[1]NRCAN 2016'!$N$41:$Q$44,4,FALSE),FALSE),0)</f>
        <v>1.8448500910522674E-3</v>
      </c>
      <c r="M206">
        <f>_xlfn.IFNA(VLOOKUP($G206&amp;$H206&amp;$I206&amp;$J206&amp;$K206,'[1]NRCAN 2016'!$K$45:$Q$75,HLOOKUP($E206,'[1]NRCAN 2016'!$N$41:$Q$44,4,FALSE),FALSE),0)</f>
        <v>1.8448500910522674E-3</v>
      </c>
      <c r="N206">
        <f>_xlfn.IFNA(VLOOKUP($G206&amp;$H206&amp;$I206&amp;$J206&amp;$K206,'[1]NRCAN 2016'!$K$45:$Q$75,HLOOKUP($E206,'[1]NRCAN 2016'!$N$41:$Q$44,4,FALSE),FALSE),0)</f>
        <v>1.8448500910522674E-3</v>
      </c>
      <c r="O206">
        <f>_xlfn.IFNA(VLOOKUP($G206&amp;$H206&amp;$I206&amp;$J206&amp;$K206,'[1]NRCAN 2016'!$K$45:$Q$75,HLOOKUP($E206,'[1]NRCAN 2016'!$N$41:$Q$44,4,FALSE),FALSE),0)</f>
        <v>1.8448500910522674E-3</v>
      </c>
      <c r="P206">
        <f>_xlfn.IFNA(VLOOKUP($G206&amp;$H206&amp;$I206&amp;$J206&amp;$K206,'[1]NRCAN 2016'!$K$45:$Q$75,HLOOKUP($E206,'[1]NRCAN 2016'!$N$41:$Q$44,4,FALSE),FALSE),0)</f>
        <v>1.8448500910522674E-3</v>
      </c>
      <c r="Q206">
        <f>_xlfn.IFNA(VLOOKUP($G206&amp;$H206&amp;$I206&amp;$J206&amp;$K206,'[1]NRCAN 2016'!$K$45:$Q$75,HLOOKUP($E206,'[1]NRCAN 2016'!$N$41:$Q$44,4,FALSE),FALSE),0)</f>
        <v>1.8448500910522674E-3</v>
      </c>
      <c r="R206">
        <f>_xlfn.IFNA(VLOOKUP($G206&amp;$H206&amp;$I206&amp;$J206&amp;$K206,'[1]NRCAN 2016'!$K$45:$Q$75,HLOOKUP($E206,'[1]NRCAN 2016'!$N$41:$Q$44,4,FALSE),FALSE),0)</f>
        <v>1.8448500910522674E-3</v>
      </c>
    </row>
    <row r="207" spans="1:18" x14ac:dyDescent="0.25">
      <c r="A207" t="str">
        <f t="shared" si="6"/>
        <v>PUBBDGSBDOldSC_________DCO</v>
      </c>
      <c r="B207" t="str">
        <f t="shared" si="7"/>
        <v>PUBBDGSBDOldSC</v>
      </c>
      <c r="C207" t="s">
        <v>1049</v>
      </c>
      <c r="D207" t="s">
        <v>7</v>
      </c>
      <c r="E207" t="s">
        <v>1053</v>
      </c>
      <c r="F207" t="s">
        <v>14</v>
      </c>
      <c r="G207" t="s">
        <v>28</v>
      </c>
      <c r="H207" t="s">
        <v>16</v>
      </c>
      <c r="I207" t="s">
        <v>16</v>
      </c>
      <c r="J207" t="s">
        <v>16</v>
      </c>
      <c r="K207" t="s">
        <v>29</v>
      </c>
      <c r="L207">
        <f>_xlfn.IFNA(VLOOKUP($G207&amp;$H207&amp;$I207&amp;$J207&amp;$K207,'[1]NRCAN 2016'!$K$45:$Q$75,HLOOKUP($E207,'[1]NRCAN 2016'!$N$41:$Q$44,4,FALSE),FALSE),0)</f>
        <v>6.1280442776396937E-2</v>
      </c>
      <c r="M207">
        <f>_xlfn.IFNA(VLOOKUP($G207&amp;$H207&amp;$I207&amp;$J207&amp;$K207,'[1]NRCAN 2016'!$K$45:$Q$75,HLOOKUP($E207,'[1]NRCAN 2016'!$N$41:$Q$44,4,FALSE),FALSE),0)</f>
        <v>6.1280442776396937E-2</v>
      </c>
      <c r="N207">
        <f>_xlfn.IFNA(VLOOKUP($G207&amp;$H207&amp;$I207&amp;$J207&amp;$K207,'[1]NRCAN 2016'!$K$45:$Q$75,HLOOKUP($E207,'[1]NRCAN 2016'!$N$41:$Q$44,4,FALSE),FALSE),0)</f>
        <v>6.1280442776396937E-2</v>
      </c>
      <c r="O207">
        <f>_xlfn.IFNA(VLOOKUP($G207&amp;$H207&amp;$I207&amp;$J207&amp;$K207,'[1]NRCAN 2016'!$K$45:$Q$75,HLOOKUP($E207,'[1]NRCAN 2016'!$N$41:$Q$44,4,FALSE),FALSE),0)</f>
        <v>6.1280442776396937E-2</v>
      </c>
      <c r="P207">
        <f>_xlfn.IFNA(VLOOKUP($G207&amp;$H207&amp;$I207&amp;$J207&amp;$K207,'[1]NRCAN 2016'!$K$45:$Q$75,HLOOKUP($E207,'[1]NRCAN 2016'!$N$41:$Q$44,4,FALSE),FALSE),0)</f>
        <v>6.1280442776396937E-2</v>
      </c>
      <c r="Q207">
        <f>_xlfn.IFNA(VLOOKUP($G207&amp;$H207&amp;$I207&amp;$J207&amp;$K207,'[1]NRCAN 2016'!$K$45:$Q$75,HLOOKUP($E207,'[1]NRCAN 2016'!$N$41:$Q$44,4,FALSE),FALSE),0)</f>
        <v>6.1280442776396937E-2</v>
      </c>
      <c r="R207">
        <f>_xlfn.IFNA(VLOOKUP($G207&amp;$H207&amp;$I207&amp;$J207&amp;$K207,'[1]NRCAN 2016'!$K$45:$Q$75,HLOOKUP($E207,'[1]NRCAN 2016'!$N$41:$Q$44,4,FALSE),FALSE),0)</f>
        <v>6.1280442776396937E-2</v>
      </c>
    </row>
    <row r="208" spans="1:18" x14ac:dyDescent="0.25">
      <c r="A208" t="str">
        <f t="shared" si="6"/>
        <v>PUBBDGSBDOldSC______STDELC</v>
      </c>
      <c r="B208" t="str">
        <f t="shared" si="7"/>
        <v>PUBBDGSBDOldSC</v>
      </c>
      <c r="C208" t="s">
        <v>1049</v>
      </c>
      <c r="D208" t="s">
        <v>7</v>
      </c>
      <c r="E208" t="s">
        <v>1053</v>
      </c>
      <c r="F208" t="s">
        <v>14</v>
      </c>
      <c r="G208" t="s">
        <v>28</v>
      </c>
      <c r="H208" t="s">
        <v>16</v>
      </c>
      <c r="I208" t="s">
        <v>16</v>
      </c>
      <c r="J208" t="s">
        <v>17</v>
      </c>
      <c r="K208" t="s">
        <v>18</v>
      </c>
      <c r="L208">
        <f>_xlfn.IFNA(VLOOKUP($G208&amp;$H208&amp;$I208&amp;$J208&amp;$K208,'[1]NRCAN 2016'!$K$45:$Q$75,HLOOKUP($E208,'[1]NRCAN 2016'!$N$41:$Q$44,4,FALSE),FALSE),0)</f>
        <v>0.70750784362173036</v>
      </c>
      <c r="M208">
        <f>_xlfn.IFNA(VLOOKUP($G208&amp;$H208&amp;$I208&amp;$J208&amp;$K208,'[1]NRCAN 2016'!$K$45:$Q$75,HLOOKUP($E208,'[1]NRCAN 2016'!$N$41:$Q$44,4,FALSE),FALSE),0)</f>
        <v>0.70750784362173036</v>
      </c>
      <c r="N208">
        <f>_xlfn.IFNA(VLOOKUP($G208&amp;$H208&amp;$I208&amp;$J208&amp;$K208,'[1]NRCAN 2016'!$K$45:$Q$75,HLOOKUP($E208,'[1]NRCAN 2016'!$N$41:$Q$44,4,FALSE),FALSE),0)</f>
        <v>0.70750784362173036</v>
      </c>
      <c r="O208">
        <f>_xlfn.IFNA(VLOOKUP($G208&amp;$H208&amp;$I208&amp;$J208&amp;$K208,'[1]NRCAN 2016'!$K$45:$Q$75,HLOOKUP($E208,'[1]NRCAN 2016'!$N$41:$Q$44,4,FALSE),FALSE),0)</f>
        <v>0.70750784362173036</v>
      </c>
      <c r="P208">
        <f>_xlfn.IFNA(VLOOKUP($G208&amp;$H208&amp;$I208&amp;$J208&amp;$K208,'[1]NRCAN 2016'!$K$45:$Q$75,HLOOKUP($E208,'[1]NRCAN 2016'!$N$41:$Q$44,4,FALSE),FALSE),0)</f>
        <v>0.70750784362173036</v>
      </c>
      <c r="Q208">
        <f>_xlfn.IFNA(VLOOKUP($G208&amp;$H208&amp;$I208&amp;$J208&amp;$K208,'[1]NRCAN 2016'!$K$45:$Q$75,HLOOKUP($E208,'[1]NRCAN 2016'!$N$41:$Q$44,4,FALSE),FALSE),0)</f>
        <v>0.70750784362173036</v>
      </c>
      <c r="R208">
        <f>_xlfn.IFNA(VLOOKUP($G208&amp;$H208&amp;$I208&amp;$J208&amp;$K208,'[1]NRCAN 2016'!$K$45:$Q$75,HLOOKUP($E208,'[1]NRCAN 2016'!$N$41:$Q$44,4,FALSE),FALSE),0)</f>
        <v>0.70750784362173036</v>
      </c>
    </row>
    <row r="209" spans="1:18" x14ac:dyDescent="0.25">
      <c r="A209" t="str">
        <f t="shared" si="6"/>
        <v>PUBBDGSBDOldSC______STDNGA</v>
      </c>
      <c r="B209" t="str">
        <f t="shared" si="7"/>
        <v>PUBBDGSBDOldSC</v>
      </c>
      <c r="C209" t="s">
        <v>1049</v>
      </c>
      <c r="D209" t="s">
        <v>7</v>
      </c>
      <c r="E209" t="s">
        <v>1053</v>
      </c>
      <c r="F209" t="s">
        <v>14</v>
      </c>
      <c r="G209" t="s">
        <v>28</v>
      </c>
      <c r="H209" t="s">
        <v>16</v>
      </c>
      <c r="I209" t="s">
        <v>16</v>
      </c>
      <c r="J209" t="s">
        <v>17</v>
      </c>
      <c r="K209" t="s">
        <v>20</v>
      </c>
      <c r="L209">
        <f>_xlfn.IFNA(VLOOKUP($G209&amp;$H209&amp;$I209&amp;$J209&amp;$K209,'[1]NRCAN 2016'!$K$45:$Q$75,HLOOKUP($E209,'[1]NRCAN 2016'!$N$41:$Q$44,4,FALSE),FALSE),0)</f>
        <v>0.23121171360187268</v>
      </c>
      <c r="M209">
        <f>_xlfn.IFNA(VLOOKUP($G209&amp;$H209&amp;$I209&amp;$J209&amp;$K209,'[1]NRCAN 2016'!$K$45:$Q$75,HLOOKUP($E209,'[1]NRCAN 2016'!$N$41:$Q$44,4,FALSE),FALSE),0)</f>
        <v>0.23121171360187268</v>
      </c>
      <c r="N209">
        <f>_xlfn.IFNA(VLOOKUP($G209&amp;$H209&amp;$I209&amp;$J209&amp;$K209,'[1]NRCAN 2016'!$K$45:$Q$75,HLOOKUP($E209,'[1]NRCAN 2016'!$N$41:$Q$44,4,FALSE),FALSE),0)</f>
        <v>0.23121171360187268</v>
      </c>
      <c r="O209">
        <f>_xlfn.IFNA(VLOOKUP($G209&amp;$H209&amp;$I209&amp;$J209&amp;$K209,'[1]NRCAN 2016'!$K$45:$Q$75,HLOOKUP($E209,'[1]NRCAN 2016'!$N$41:$Q$44,4,FALSE),FALSE),0)</f>
        <v>0.23121171360187268</v>
      </c>
      <c r="P209">
        <f>_xlfn.IFNA(VLOOKUP($G209&amp;$H209&amp;$I209&amp;$J209&amp;$K209,'[1]NRCAN 2016'!$K$45:$Q$75,HLOOKUP($E209,'[1]NRCAN 2016'!$N$41:$Q$44,4,FALSE),FALSE),0)</f>
        <v>0.23121171360187268</v>
      </c>
      <c r="Q209">
        <f>_xlfn.IFNA(VLOOKUP($G209&amp;$H209&amp;$I209&amp;$J209&amp;$K209,'[1]NRCAN 2016'!$K$45:$Q$75,HLOOKUP($E209,'[1]NRCAN 2016'!$N$41:$Q$44,4,FALSE),FALSE),0)</f>
        <v>0.23121171360187268</v>
      </c>
      <c r="R209">
        <f>_xlfn.IFNA(VLOOKUP($G209&amp;$H209&amp;$I209&amp;$J209&amp;$K209,'[1]NRCAN 2016'!$K$45:$Q$75,HLOOKUP($E209,'[1]NRCAN 2016'!$N$41:$Q$44,4,FALSE),FALSE),0)</f>
        <v>0.23121171360187268</v>
      </c>
    </row>
    <row r="210" spans="1:18" x14ac:dyDescent="0.25">
      <c r="A210" t="str">
        <f t="shared" si="6"/>
        <v>PUBBDGSBDOldSH_________DHE</v>
      </c>
      <c r="B210" t="str">
        <f t="shared" si="7"/>
        <v>PUBBDGSBDOldSH</v>
      </c>
      <c r="C210" t="s">
        <v>1049</v>
      </c>
      <c r="D210" t="s">
        <v>7</v>
      </c>
      <c r="E210" t="s">
        <v>1053</v>
      </c>
      <c r="F210" t="s">
        <v>14</v>
      </c>
      <c r="G210" t="s">
        <v>30</v>
      </c>
      <c r="H210" t="s">
        <v>16</v>
      </c>
      <c r="I210" t="s">
        <v>16</v>
      </c>
      <c r="J210" t="s">
        <v>16</v>
      </c>
      <c r="K210" t="s">
        <v>40</v>
      </c>
      <c r="L210">
        <f>_xlfn.IFNA(VLOOKUP($G210&amp;$H210&amp;$I210&amp;$J210&amp;$K210,'[1]NRCAN 2016'!$K$45:$Q$75,HLOOKUP($E210,'[1]NRCAN 2016'!$N$41:$Q$44,4,FALSE),FALSE),0)</f>
        <v>9.6223237911955736E-2</v>
      </c>
      <c r="M210">
        <f>_xlfn.IFNA(VLOOKUP($G210&amp;$H210&amp;$I210&amp;$J210&amp;$K210,'[1]NRCAN 2016'!$K$45:$Q$75,HLOOKUP($E210,'[1]NRCAN 2016'!$N$41:$Q$44,4,FALSE),FALSE),0)</f>
        <v>9.6223237911955736E-2</v>
      </c>
      <c r="N210">
        <f>_xlfn.IFNA(VLOOKUP($G210&amp;$H210&amp;$I210&amp;$J210&amp;$K210,'[1]NRCAN 2016'!$K$45:$Q$75,HLOOKUP($E210,'[1]NRCAN 2016'!$N$41:$Q$44,4,FALSE),FALSE),0)</f>
        <v>9.6223237911955736E-2</v>
      </c>
      <c r="O210">
        <f>_xlfn.IFNA(VLOOKUP($G210&amp;$H210&amp;$I210&amp;$J210&amp;$K210,'[1]NRCAN 2016'!$K$45:$Q$75,HLOOKUP($E210,'[1]NRCAN 2016'!$N$41:$Q$44,4,FALSE),FALSE),0)</f>
        <v>9.6223237911955736E-2</v>
      </c>
      <c r="P210">
        <f>_xlfn.IFNA(VLOOKUP($G210&amp;$H210&amp;$I210&amp;$J210&amp;$K210,'[1]NRCAN 2016'!$K$45:$Q$75,HLOOKUP($E210,'[1]NRCAN 2016'!$N$41:$Q$44,4,FALSE),FALSE),0)</f>
        <v>9.6223237911955736E-2</v>
      </c>
      <c r="Q210">
        <f>_xlfn.IFNA(VLOOKUP($G210&amp;$H210&amp;$I210&amp;$J210&amp;$K210,'[1]NRCAN 2016'!$K$45:$Q$75,HLOOKUP($E210,'[1]NRCAN 2016'!$N$41:$Q$44,4,FALSE),FALSE),0)</f>
        <v>9.6223237911955736E-2</v>
      </c>
      <c r="R210">
        <f>_xlfn.IFNA(VLOOKUP($G210&amp;$H210&amp;$I210&amp;$J210&amp;$K210,'[1]NRCAN 2016'!$K$45:$Q$75,HLOOKUP($E210,'[1]NRCAN 2016'!$N$41:$Q$44,4,FALSE),FALSE),0)</f>
        <v>9.6223237911955736E-2</v>
      </c>
    </row>
    <row r="211" spans="1:18" x14ac:dyDescent="0.25">
      <c r="A211" t="str">
        <f t="shared" si="6"/>
        <v>PUBBDGSBDOldSHFUR___HIGNGA</v>
      </c>
      <c r="B211" t="str">
        <f t="shared" si="7"/>
        <v>PUBBDGSBDOldSH</v>
      </c>
      <c r="C211" t="s">
        <v>1049</v>
      </c>
      <c r="D211" t="s">
        <v>7</v>
      </c>
      <c r="E211" t="s">
        <v>1053</v>
      </c>
      <c r="F211" t="s">
        <v>14</v>
      </c>
      <c r="G211" t="s">
        <v>30</v>
      </c>
      <c r="H211" t="s">
        <v>31</v>
      </c>
      <c r="I211" t="s">
        <v>16</v>
      </c>
      <c r="J211" t="s">
        <v>37</v>
      </c>
      <c r="K211" t="s">
        <v>20</v>
      </c>
      <c r="L211">
        <f>_xlfn.IFNA(VLOOKUP($G211&amp;$H211&amp;$I211&amp;$J211&amp;$K211,'[1]NRCAN 2016'!$K$45:$Q$75,HLOOKUP($E211,'[1]NRCAN 2016'!$N$41:$Q$44,4,FALSE),FALSE),0)</f>
        <v>0</v>
      </c>
      <c r="M211">
        <f>_xlfn.IFNA(VLOOKUP($G211&amp;$H211&amp;$I211&amp;$J211&amp;$K211,'[1]NRCAN 2016'!$K$45:$Q$75,HLOOKUP($E211,'[1]NRCAN 2016'!$N$41:$Q$44,4,FALSE),FALSE),0)</f>
        <v>0</v>
      </c>
      <c r="N211">
        <f>_xlfn.IFNA(VLOOKUP($G211&amp;$H211&amp;$I211&amp;$J211&amp;$K211,'[1]NRCAN 2016'!$K$45:$Q$75,HLOOKUP($E211,'[1]NRCAN 2016'!$N$41:$Q$44,4,FALSE),FALSE),0)</f>
        <v>0</v>
      </c>
      <c r="O211">
        <f>_xlfn.IFNA(VLOOKUP($G211&amp;$H211&amp;$I211&amp;$J211&amp;$K211,'[1]NRCAN 2016'!$K$45:$Q$75,HLOOKUP($E211,'[1]NRCAN 2016'!$N$41:$Q$44,4,FALSE),FALSE),0)</f>
        <v>0</v>
      </c>
      <c r="P211">
        <f>_xlfn.IFNA(VLOOKUP($G211&amp;$H211&amp;$I211&amp;$J211&amp;$K211,'[1]NRCAN 2016'!$K$45:$Q$75,HLOOKUP($E211,'[1]NRCAN 2016'!$N$41:$Q$44,4,FALSE),FALSE),0)</f>
        <v>0</v>
      </c>
      <c r="Q211">
        <f>_xlfn.IFNA(VLOOKUP($G211&amp;$H211&amp;$I211&amp;$J211&amp;$K211,'[1]NRCAN 2016'!$K$45:$Q$75,HLOOKUP($E211,'[1]NRCAN 2016'!$N$41:$Q$44,4,FALSE),FALSE),0)</f>
        <v>0</v>
      </c>
      <c r="R211">
        <f>_xlfn.IFNA(VLOOKUP($G211&amp;$H211&amp;$I211&amp;$J211&amp;$K211,'[1]NRCAN 2016'!$K$45:$Q$75,HLOOKUP($E211,'[1]NRCAN 2016'!$N$41:$Q$44,4,FALSE),FALSE),0)</f>
        <v>0</v>
      </c>
    </row>
    <row r="212" spans="1:18" x14ac:dyDescent="0.25">
      <c r="A212" t="str">
        <f t="shared" si="6"/>
        <v>PUBBDGSBDOldSHFUR___STDELC</v>
      </c>
      <c r="B212" t="str">
        <f t="shared" si="7"/>
        <v>PUBBDGSBDOldSH</v>
      </c>
      <c r="C212" t="s">
        <v>1049</v>
      </c>
      <c r="D212" t="s">
        <v>7</v>
      </c>
      <c r="E212" t="s">
        <v>1053</v>
      </c>
      <c r="F212" t="s">
        <v>14</v>
      </c>
      <c r="G212" t="s">
        <v>30</v>
      </c>
      <c r="H212" t="s">
        <v>31</v>
      </c>
      <c r="I212" t="s">
        <v>16</v>
      </c>
      <c r="J212" t="s">
        <v>17</v>
      </c>
      <c r="K212" t="s">
        <v>18</v>
      </c>
      <c r="L212">
        <f>_xlfn.IFNA(VLOOKUP($G212&amp;$H212&amp;$I212&amp;$J212&amp;$K212,'[1]NRCAN 2016'!$K$45:$Q$75,HLOOKUP($E212,'[1]NRCAN 2016'!$N$41:$Q$44,4,FALSE),FALSE),0)</f>
        <v>3.5362039932643731E-2</v>
      </c>
      <c r="M212">
        <f>_xlfn.IFNA(VLOOKUP($G212&amp;$H212&amp;$I212&amp;$J212&amp;$K212,'[1]NRCAN 2016'!$K$45:$Q$75,HLOOKUP($E212,'[1]NRCAN 2016'!$N$41:$Q$44,4,FALSE),FALSE),0)</f>
        <v>3.5362039932643731E-2</v>
      </c>
      <c r="N212">
        <f>_xlfn.IFNA(VLOOKUP($G212&amp;$H212&amp;$I212&amp;$J212&amp;$K212,'[1]NRCAN 2016'!$K$45:$Q$75,HLOOKUP($E212,'[1]NRCAN 2016'!$N$41:$Q$44,4,FALSE),FALSE),0)</f>
        <v>3.5362039932643731E-2</v>
      </c>
      <c r="O212">
        <f>_xlfn.IFNA(VLOOKUP($G212&amp;$H212&amp;$I212&amp;$J212&amp;$K212,'[1]NRCAN 2016'!$K$45:$Q$75,HLOOKUP($E212,'[1]NRCAN 2016'!$N$41:$Q$44,4,FALSE),FALSE),0)</f>
        <v>3.5362039932643731E-2</v>
      </c>
      <c r="P212">
        <f>_xlfn.IFNA(VLOOKUP($G212&amp;$H212&amp;$I212&amp;$J212&amp;$K212,'[1]NRCAN 2016'!$K$45:$Q$75,HLOOKUP($E212,'[1]NRCAN 2016'!$N$41:$Q$44,4,FALSE),FALSE),0)</f>
        <v>3.5362039932643731E-2</v>
      </c>
      <c r="Q212">
        <f>_xlfn.IFNA(VLOOKUP($G212&amp;$H212&amp;$I212&amp;$J212&amp;$K212,'[1]NRCAN 2016'!$K$45:$Q$75,HLOOKUP($E212,'[1]NRCAN 2016'!$N$41:$Q$44,4,FALSE),FALSE),0)</f>
        <v>3.5362039932643731E-2</v>
      </c>
      <c r="R212">
        <f>_xlfn.IFNA(VLOOKUP($G212&amp;$H212&amp;$I212&amp;$J212&amp;$K212,'[1]NRCAN 2016'!$K$45:$Q$75,HLOOKUP($E212,'[1]NRCAN 2016'!$N$41:$Q$44,4,FALSE),FALSE),0)</f>
        <v>3.5362039932643731E-2</v>
      </c>
    </row>
    <row r="213" spans="1:18" x14ac:dyDescent="0.25">
      <c r="A213" t="str">
        <f t="shared" si="6"/>
        <v>PUBBDGSBDOldSHFUR___STDHFO</v>
      </c>
      <c r="B213" t="str">
        <f t="shared" si="7"/>
        <v>PUBBDGSBDOldSH</v>
      </c>
      <c r="C213" t="s">
        <v>1049</v>
      </c>
      <c r="D213" t="s">
        <v>7</v>
      </c>
      <c r="E213" t="s">
        <v>1053</v>
      </c>
      <c r="F213" t="s">
        <v>14</v>
      </c>
      <c r="G213" t="s">
        <v>30</v>
      </c>
      <c r="H213" t="s">
        <v>31</v>
      </c>
      <c r="I213" t="s">
        <v>16</v>
      </c>
      <c r="J213" t="s">
        <v>17</v>
      </c>
      <c r="K213" t="s">
        <v>34</v>
      </c>
      <c r="L213">
        <f>_xlfn.IFNA(VLOOKUP($G213&amp;$H213&amp;$I213&amp;$J213&amp;$K213,'[1]NRCAN 2016'!$K$45:$Q$75,HLOOKUP($E213,'[1]NRCAN 2016'!$N$41:$Q$44,4,FALSE),FALSE),0)</f>
        <v>0</v>
      </c>
      <c r="M213">
        <f>_xlfn.IFNA(VLOOKUP($G213&amp;$H213&amp;$I213&amp;$J213&amp;$K213,'[1]NRCAN 2016'!$K$45:$Q$75,HLOOKUP($E213,'[1]NRCAN 2016'!$N$41:$Q$44,4,FALSE),FALSE),0)</f>
        <v>0</v>
      </c>
      <c r="N213">
        <f>_xlfn.IFNA(VLOOKUP($G213&amp;$H213&amp;$I213&amp;$J213&amp;$K213,'[1]NRCAN 2016'!$K$45:$Q$75,HLOOKUP($E213,'[1]NRCAN 2016'!$N$41:$Q$44,4,FALSE),FALSE),0)</f>
        <v>0</v>
      </c>
      <c r="O213">
        <f>_xlfn.IFNA(VLOOKUP($G213&amp;$H213&amp;$I213&amp;$J213&amp;$K213,'[1]NRCAN 2016'!$K$45:$Q$75,HLOOKUP($E213,'[1]NRCAN 2016'!$N$41:$Q$44,4,FALSE),FALSE),0)</f>
        <v>0</v>
      </c>
      <c r="P213">
        <f>_xlfn.IFNA(VLOOKUP($G213&amp;$H213&amp;$I213&amp;$J213&amp;$K213,'[1]NRCAN 2016'!$K$45:$Q$75,HLOOKUP($E213,'[1]NRCAN 2016'!$N$41:$Q$44,4,FALSE),FALSE),0)</f>
        <v>0</v>
      </c>
      <c r="Q213">
        <f>_xlfn.IFNA(VLOOKUP($G213&amp;$H213&amp;$I213&amp;$J213&amp;$K213,'[1]NRCAN 2016'!$K$45:$Q$75,HLOOKUP($E213,'[1]NRCAN 2016'!$N$41:$Q$44,4,FALSE),FALSE),0)</f>
        <v>0</v>
      </c>
      <c r="R213">
        <f>_xlfn.IFNA(VLOOKUP($G213&amp;$H213&amp;$I213&amp;$J213&amp;$K213,'[1]NRCAN 2016'!$K$45:$Q$75,HLOOKUP($E213,'[1]NRCAN 2016'!$N$41:$Q$44,4,FALSE),FALSE),0)</f>
        <v>0</v>
      </c>
    </row>
    <row r="214" spans="1:18" x14ac:dyDescent="0.25">
      <c r="A214" t="str">
        <f t="shared" si="6"/>
        <v>PUBBDGSBDOldSHFUR___STDKER</v>
      </c>
      <c r="B214" t="str">
        <f t="shared" si="7"/>
        <v>PUBBDGSBDOldSH</v>
      </c>
      <c r="C214" t="s">
        <v>1049</v>
      </c>
      <c r="D214" t="s">
        <v>7</v>
      </c>
      <c r="E214" t="s">
        <v>1053</v>
      </c>
      <c r="F214" t="s">
        <v>14</v>
      </c>
      <c r="G214" t="s">
        <v>30</v>
      </c>
      <c r="H214" t="s">
        <v>31</v>
      </c>
      <c r="I214" t="s">
        <v>16</v>
      </c>
      <c r="J214" t="s">
        <v>17</v>
      </c>
      <c r="K214" t="s">
        <v>35</v>
      </c>
      <c r="L214">
        <f>_xlfn.IFNA(VLOOKUP($G214&amp;$H214&amp;$I214&amp;$J214&amp;$K214,'[1]NRCAN 2016'!$K$45:$Q$75,HLOOKUP($E214,'[1]NRCAN 2016'!$N$41:$Q$44,4,FALSE),FALSE),0)</f>
        <v>0</v>
      </c>
      <c r="M214">
        <f>_xlfn.IFNA(VLOOKUP($G214&amp;$H214&amp;$I214&amp;$J214&amp;$K214,'[1]NRCAN 2016'!$K$45:$Q$75,HLOOKUP($E214,'[1]NRCAN 2016'!$N$41:$Q$44,4,FALSE),FALSE),0)</f>
        <v>0</v>
      </c>
      <c r="N214">
        <f>_xlfn.IFNA(VLOOKUP($G214&amp;$H214&amp;$I214&amp;$J214&amp;$K214,'[1]NRCAN 2016'!$K$45:$Q$75,HLOOKUP($E214,'[1]NRCAN 2016'!$N$41:$Q$44,4,FALSE),FALSE),0)</f>
        <v>0</v>
      </c>
      <c r="O214">
        <f>_xlfn.IFNA(VLOOKUP($G214&amp;$H214&amp;$I214&amp;$J214&amp;$K214,'[1]NRCAN 2016'!$K$45:$Q$75,HLOOKUP($E214,'[1]NRCAN 2016'!$N$41:$Q$44,4,FALSE),FALSE),0)</f>
        <v>0</v>
      </c>
      <c r="P214">
        <f>_xlfn.IFNA(VLOOKUP($G214&amp;$H214&amp;$I214&amp;$J214&amp;$K214,'[1]NRCAN 2016'!$K$45:$Q$75,HLOOKUP($E214,'[1]NRCAN 2016'!$N$41:$Q$44,4,FALSE),FALSE),0)</f>
        <v>0</v>
      </c>
      <c r="Q214">
        <f>_xlfn.IFNA(VLOOKUP($G214&amp;$H214&amp;$I214&amp;$J214&amp;$K214,'[1]NRCAN 2016'!$K$45:$Q$75,HLOOKUP($E214,'[1]NRCAN 2016'!$N$41:$Q$44,4,FALSE),FALSE),0)</f>
        <v>0</v>
      </c>
      <c r="R214">
        <f>_xlfn.IFNA(VLOOKUP($G214&amp;$H214&amp;$I214&amp;$J214&amp;$K214,'[1]NRCAN 2016'!$K$45:$Q$75,HLOOKUP($E214,'[1]NRCAN 2016'!$N$41:$Q$44,4,FALSE),FALSE),0)</f>
        <v>0</v>
      </c>
    </row>
    <row r="215" spans="1:18" x14ac:dyDescent="0.25">
      <c r="A215" t="str">
        <f t="shared" si="6"/>
        <v>PUBBDGSBDOldSHFUR___STDLFO</v>
      </c>
      <c r="B215" t="str">
        <f t="shared" si="7"/>
        <v>PUBBDGSBDOldSH</v>
      </c>
      <c r="C215" t="s">
        <v>1049</v>
      </c>
      <c r="D215" t="s">
        <v>7</v>
      </c>
      <c r="E215" t="s">
        <v>1053</v>
      </c>
      <c r="F215" t="s">
        <v>14</v>
      </c>
      <c r="G215" t="s">
        <v>30</v>
      </c>
      <c r="H215" t="s">
        <v>31</v>
      </c>
      <c r="I215" t="s">
        <v>16</v>
      </c>
      <c r="J215" t="s">
        <v>17</v>
      </c>
      <c r="K215" t="s">
        <v>36</v>
      </c>
      <c r="L215">
        <f>_xlfn.IFNA(VLOOKUP($G215&amp;$H215&amp;$I215&amp;$J215&amp;$K215,'[1]NRCAN 2016'!$K$45:$Q$75,HLOOKUP($E215,'[1]NRCAN 2016'!$N$41:$Q$44,4,FALSE),FALSE),0)</f>
        <v>0</v>
      </c>
      <c r="M215">
        <f>_xlfn.IFNA(VLOOKUP($G215&amp;$H215&amp;$I215&amp;$J215&amp;$K215,'[1]NRCAN 2016'!$K$45:$Q$75,HLOOKUP($E215,'[1]NRCAN 2016'!$N$41:$Q$44,4,FALSE),FALSE),0)</f>
        <v>0</v>
      </c>
      <c r="N215">
        <f>_xlfn.IFNA(VLOOKUP($G215&amp;$H215&amp;$I215&amp;$J215&amp;$K215,'[1]NRCAN 2016'!$K$45:$Q$75,HLOOKUP($E215,'[1]NRCAN 2016'!$N$41:$Q$44,4,FALSE),FALSE),0)</f>
        <v>0</v>
      </c>
      <c r="O215">
        <f>_xlfn.IFNA(VLOOKUP($G215&amp;$H215&amp;$I215&amp;$J215&amp;$K215,'[1]NRCAN 2016'!$K$45:$Q$75,HLOOKUP($E215,'[1]NRCAN 2016'!$N$41:$Q$44,4,FALSE),FALSE),0)</f>
        <v>0</v>
      </c>
      <c r="P215">
        <f>_xlfn.IFNA(VLOOKUP($G215&amp;$H215&amp;$I215&amp;$J215&amp;$K215,'[1]NRCAN 2016'!$K$45:$Q$75,HLOOKUP($E215,'[1]NRCAN 2016'!$N$41:$Q$44,4,FALSE),FALSE),0)</f>
        <v>0</v>
      </c>
      <c r="Q215">
        <f>_xlfn.IFNA(VLOOKUP($G215&amp;$H215&amp;$I215&amp;$J215&amp;$K215,'[1]NRCAN 2016'!$K$45:$Q$75,HLOOKUP($E215,'[1]NRCAN 2016'!$N$41:$Q$44,4,FALSE),FALSE),0)</f>
        <v>0</v>
      </c>
      <c r="R215">
        <f>_xlfn.IFNA(VLOOKUP($G215&amp;$H215&amp;$I215&amp;$J215&amp;$K215,'[1]NRCAN 2016'!$K$45:$Q$75,HLOOKUP($E215,'[1]NRCAN 2016'!$N$41:$Q$44,4,FALSE),FALSE),0)</f>
        <v>0</v>
      </c>
    </row>
    <row r="216" spans="1:18" x14ac:dyDescent="0.25">
      <c r="A216" t="str">
        <f t="shared" si="6"/>
        <v>PUBBDGSBDOldSHFUR___STDNGA</v>
      </c>
      <c r="B216" t="str">
        <f t="shared" si="7"/>
        <v>PUBBDGSBDOldSH</v>
      </c>
      <c r="C216" t="s">
        <v>1049</v>
      </c>
      <c r="D216" t="s">
        <v>7</v>
      </c>
      <c r="E216" t="s">
        <v>1053</v>
      </c>
      <c r="F216" t="s">
        <v>14</v>
      </c>
      <c r="G216" t="s">
        <v>30</v>
      </c>
      <c r="H216" t="s">
        <v>31</v>
      </c>
      <c r="I216" t="s">
        <v>16</v>
      </c>
      <c r="J216" t="s">
        <v>17</v>
      </c>
      <c r="K216" t="s">
        <v>20</v>
      </c>
      <c r="L216">
        <f>_xlfn.IFNA(VLOOKUP($G216&amp;$H216&amp;$I216&amp;$J216&amp;$K216,'[1]NRCAN 2016'!$K$45:$Q$75,HLOOKUP($E216,'[1]NRCAN 2016'!$N$41:$Q$44,4,FALSE),FALSE),0)</f>
        <v>0.80827519846042817</v>
      </c>
      <c r="M216">
        <f>_xlfn.IFNA(VLOOKUP($G216&amp;$H216&amp;$I216&amp;$J216&amp;$K216,'[1]NRCAN 2016'!$K$45:$Q$75,HLOOKUP($E216,'[1]NRCAN 2016'!$N$41:$Q$44,4,FALSE),FALSE),0)</f>
        <v>0.80827519846042817</v>
      </c>
      <c r="N216">
        <f>_xlfn.IFNA(VLOOKUP($G216&amp;$H216&amp;$I216&amp;$J216&amp;$K216,'[1]NRCAN 2016'!$K$45:$Q$75,HLOOKUP($E216,'[1]NRCAN 2016'!$N$41:$Q$44,4,FALSE),FALSE),0)</f>
        <v>0.80827519846042817</v>
      </c>
      <c r="O216">
        <f>_xlfn.IFNA(VLOOKUP($G216&amp;$H216&amp;$I216&amp;$J216&amp;$K216,'[1]NRCAN 2016'!$K$45:$Q$75,HLOOKUP($E216,'[1]NRCAN 2016'!$N$41:$Q$44,4,FALSE),FALSE),0)</f>
        <v>0.80827519846042817</v>
      </c>
      <c r="P216">
        <f>_xlfn.IFNA(VLOOKUP($G216&amp;$H216&amp;$I216&amp;$J216&amp;$K216,'[1]NRCAN 2016'!$K$45:$Q$75,HLOOKUP($E216,'[1]NRCAN 2016'!$N$41:$Q$44,4,FALSE),FALSE),0)</f>
        <v>0.80827519846042817</v>
      </c>
      <c r="Q216">
        <f>_xlfn.IFNA(VLOOKUP($G216&amp;$H216&amp;$I216&amp;$J216&amp;$K216,'[1]NRCAN 2016'!$K$45:$Q$75,HLOOKUP($E216,'[1]NRCAN 2016'!$N$41:$Q$44,4,FALSE),FALSE),0)</f>
        <v>0.80827519846042817</v>
      </c>
      <c r="R216">
        <f>_xlfn.IFNA(VLOOKUP($G216&amp;$H216&amp;$I216&amp;$J216&amp;$K216,'[1]NRCAN 2016'!$K$45:$Q$75,HLOOKUP($E216,'[1]NRCAN 2016'!$N$41:$Q$44,4,FALSE),FALSE),0)</f>
        <v>0.80827519846042817</v>
      </c>
    </row>
    <row r="217" spans="1:18" x14ac:dyDescent="0.25">
      <c r="A217" t="str">
        <f t="shared" si="6"/>
        <v>PUBBDGSBDOldSHFUR___STDPRO</v>
      </c>
      <c r="B217" t="str">
        <f t="shared" si="7"/>
        <v>PUBBDGSBDOldSH</v>
      </c>
      <c r="C217" t="s">
        <v>1049</v>
      </c>
      <c r="D217" t="s">
        <v>7</v>
      </c>
      <c r="E217" t="s">
        <v>1053</v>
      </c>
      <c r="F217" t="s">
        <v>14</v>
      </c>
      <c r="G217" t="s">
        <v>30</v>
      </c>
      <c r="H217" t="s">
        <v>31</v>
      </c>
      <c r="I217" t="s">
        <v>16</v>
      </c>
      <c r="J217" t="s">
        <v>17</v>
      </c>
      <c r="K217" t="s">
        <v>21</v>
      </c>
      <c r="L217">
        <f>_xlfn.IFNA(VLOOKUP($G217&amp;$H217&amp;$I217&amp;$J217&amp;$K217,'[1]NRCAN 2016'!$K$45:$Q$75,HLOOKUP($E217,'[1]NRCAN 2016'!$N$41:$Q$44,4,FALSE),FALSE),0)</f>
        <v>0</v>
      </c>
      <c r="M217">
        <f>_xlfn.IFNA(VLOOKUP($G217&amp;$H217&amp;$I217&amp;$J217&amp;$K217,'[1]NRCAN 2016'!$K$45:$Q$75,HLOOKUP($E217,'[1]NRCAN 2016'!$N$41:$Q$44,4,FALSE),FALSE),0)</f>
        <v>0</v>
      </c>
      <c r="N217">
        <f>_xlfn.IFNA(VLOOKUP($G217&amp;$H217&amp;$I217&amp;$J217&amp;$K217,'[1]NRCAN 2016'!$K$45:$Q$75,HLOOKUP($E217,'[1]NRCAN 2016'!$N$41:$Q$44,4,FALSE),FALSE),0)</f>
        <v>0</v>
      </c>
      <c r="O217">
        <f>_xlfn.IFNA(VLOOKUP($G217&amp;$H217&amp;$I217&amp;$J217&amp;$K217,'[1]NRCAN 2016'!$K$45:$Q$75,HLOOKUP($E217,'[1]NRCAN 2016'!$N$41:$Q$44,4,FALSE),FALSE),0)</f>
        <v>0</v>
      </c>
      <c r="P217">
        <f>_xlfn.IFNA(VLOOKUP($G217&amp;$H217&amp;$I217&amp;$J217&amp;$K217,'[1]NRCAN 2016'!$K$45:$Q$75,HLOOKUP($E217,'[1]NRCAN 2016'!$N$41:$Q$44,4,FALSE),FALSE),0)</f>
        <v>0</v>
      </c>
      <c r="Q217">
        <f>_xlfn.IFNA(VLOOKUP($G217&amp;$H217&amp;$I217&amp;$J217&amp;$K217,'[1]NRCAN 2016'!$K$45:$Q$75,HLOOKUP($E217,'[1]NRCAN 2016'!$N$41:$Q$44,4,FALSE),FALSE),0)</f>
        <v>0</v>
      </c>
      <c r="R217">
        <f>_xlfn.IFNA(VLOOKUP($G217&amp;$H217&amp;$I217&amp;$J217&amp;$K217,'[1]NRCAN 2016'!$K$45:$Q$75,HLOOKUP($E217,'[1]NRCAN 2016'!$N$41:$Q$44,4,FALSE),FALSE),0)</f>
        <v>0</v>
      </c>
    </row>
    <row r="218" spans="1:18" x14ac:dyDescent="0.25">
      <c r="A218" t="str">
        <f t="shared" si="6"/>
        <v>PUBBDGSBDOldSHHEP___STDELC</v>
      </c>
      <c r="B218" t="str">
        <f t="shared" si="7"/>
        <v>PUBBDGSBDOldSH</v>
      </c>
      <c r="C218" t="s">
        <v>1049</v>
      </c>
      <c r="D218" t="s">
        <v>7</v>
      </c>
      <c r="E218" t="s">
        <v>1053</v>
      </c>
      <c r="F218" t="s">
        <v>14</v>
      </c>
      <c r="G218" t="s">
        <v>30</v>
      </c>
      <c r="H218" t="s">
        <v>32</v>
      </c>
      <c r="I218" t="s">
        <v>16</v>
      </c>
      <c r="J218" t="s">
        <v>17</v>
      </c>
      <c r="K218" t="s">
        <v>18</v>
      </c>
      <c r="L218">
        <f>_xlfn.IFNA(VLOOKUP($G218&amp;$H218&amp;$I218&amp;$J218&amp;$K218,'[1]NRCAN 2016'!$K$45:$Q$75,HLOOKUP($E218,'[1]NRCAN 2016'!$N$41:$Q$44,4,FALSE),FALSE),0)</f>
        <v>0</v>
      </c>
      <c r="M218">
        <f>_xlfn.IFNA(VLOOKUP($G218&amp;$H218&amp;$I218&amp;$J218&amp;$K218,'[1]NRCAN 2016'!$K$45:$Q$75,HLOOKUP($E218,'[1]NRCAN 2016'!$N$41:$Q$44,4,FALSE),FALSE),0)</f>
        <v>0</v>
      </c>
      <c r="N218">
        <f>_xlfn.IFNA(VLOOKUP($G218&amp;$H218&amp;$I218&amp;$J218&amp;$K218,'[1]NRCAN 2016'!$K$45:$Q$75,HLOOKUP($E218,'[1]NRCAN 2016'!$N$41:$Q$44,4,FALSE),FALSE),0)</f>
        <v>0</v>
      </c>
      <c r="O218">
        <f>_xlfn.IFNA(VLOOKUP($G218&amp;$H218&amp;$I218&amp;$J218&amp;$K218,'[1]NRCAN 2016'!$K$45:$Q$75,HLOOKUP($E218,'[1]NRCAN 2016'!$N$41:$Q$44,4,FALSE),FALSE),0)</f>
        <v>0</v>
      </c>
      <c r="P218">
        <f>_xlfn.IFNA(VLOOKUP($G218&amp;$H218&amp;$I218&amp;$J218&amp;$K218,'[1]NRCAN 2016'!$K$45:$Q$75,HLOOKUP($E218,'[1]NRCAN 2016'!$N$41:$Q$44,4,FALSE),FALSE),0)</f>
        <v>0</v>
      </c>
      <c r="Q218">
        <f>_xlfn.IFNA(VLOOKUP($G218&amp;$H218&amp;$I218&amp;$J218&amp;$K218,'[1]NRCAN 2016'!$K$45:$Q$75,HLOOKUP($E218,'[1]NRCAN 2016'!$N$41:$Q$44,4,FALSE),FALSE),0)</f>
        <v>0</v>
      </c>
      <c r="R218">
        <f>_xlfn.IFNA(VLOOKUP($G218&amp;$H218&amp;$I218&amp;$J218&amp;$K218,'[1]NRCAN 2016'!$K$45:$Q$75,HLOOKUP($E218,'[1]NRCAN 2016'!$N$41:$Q$44,4,FALSE),FALSE),0)</f>
        <v>0</v>
      </c>
    </row>
    <row r="219" spans="1:18" x14ac:dyDescent="0.25">
      <c r="A219" t="str">
        <f t="shared" si="6"/>
        <v>PUBBDGSBDOldSHPLT___STDELC</v>
      </c>
      <c r="B219" t="str">
        <f t="shared" si="7"/>
        <v>PUBBDGSBDOldSH</v>
      </c>
      <c r="C219" t="s">
        <v>1049</v>
      </c>
      <c r="D219" t="s">
        <v>7</v>
      </c>
      <c r="E219" t="s">
        <v>1053</v>
      </c>
      <c r="F219" t="s">
        <v>14</v>
      </c>
      <c r="G219" t="s">
        <v>30</v>
      </c>
      <c r="H219" t="s">
        <v>33</v>
      </c>
      <c r="I219" t="s">
        <v>16</v>
      </c>
      <c r="J219" t="s">
        <v>17</v>
      </c>
      <c r="K219" t="s">
        <v>18</v>
      </c>
      <c r="L219">
        <f>_xlfn.IFNA(VLOOKUP($G219&amp;$H219&amp;$I219&amp;$J219&amp;$K219,'[1]NRCAN 2016'!$K$45:$Q$75,HLOOKUP($E219,'[1]NRCAN 2016'!$N$41:$Q$44,4,FALSE),FALSE),0)</f>
        <v>6.0139523694972337E-2</v>
      </c>
      <c r="M219">
        <f>_xlfn.IFNA(VLOOKUP($G219&amp;$H219&amp;$I219&amp;$J219&amp;$K219,'[1]NRCAN 2016'!$K$45:$Q$75,HLOOKUP($E219,'[1]NRCAN 2016'!$N$41:$Q$44,4,FALSE),FALSE),0)</f>
        <v>6.0139523694972337E-2</v>
      </c>
      <c r="N219">
        <f>_xlfn.IFNA(VLOOKUP($G219&amp;$H219&amp;$I219&amp;$J219&amp;$K219,'[1]NRCAN 2016'!$K$45:$Q$75,HLOOKUP($E219,'[1]NRCAN 2016'!$N$41:$Q$44,4,FALSE),FALSE),0)</f>
        <v>6.0139523694972337E-2</v>
      </c>
      <c r="O219">
        <f>_xlfn.IFNA(VLOOKUP($G219&amp;$H219&amp;$I219&amp;$J219&amp;$K219,'[1]NRCAN 2016'!$K$45:$Q$75,HLOOKUP($E219,'[1]NRCAN 2016'!$N$41:$Q$44,4,FALSE),FALSE),0)</f>
        <v>6.0139523694972337E-2</v>
      </c>
      <c r="P219">
        <f>_xlfn.IFNA(VLOOKUP($G219&amp;$H219&amp;$I219&amp;$J219&amp;$K219,'[1]NRCAN 2016'!$K$45:$Q$75,HLOOKUP($E219,'[1]NRCAN 2016'!$N$41:$Q$44,4,FALSE),FALSE),0)</f>
        <v>6.0139523694972337E-2</v>
      </c>
      <c r="Q219">
        <f>_xlfn.IFNA(VLOOKUP($G219&amp;$H219&amp;$I219&amp;$J219&amp;$K219,'[1]NRCAN 2016'!$K$45:$Q$75,HLOOKUP($E219,'[1]NRCAN 2016'!$N$41:$Q$44,4,FALSE),FALSE),0)</f>
        <v>6.0139523694972337E-2</v>
      </c>
      <c r="R219">
        <f>_xlfn.IFNA(VLOOKUP($G219&amp;$H219&amp;$I219&amp;$J219&amp;$K219,'[1]NRCAN 2016'!$K$45:$Q$75,HLOOKUP($E219,'[1]NRCAN 2016'!$N$41:$Q$44,4,FALSE),FALSE),0)</f>
        <v>6.0139523694972337E-2</v>
      </c>
    </row>
    <row r="220" spans="1:18" x14ac:dyDescent="0.25">
      <c r="A220" t="str">
        <f t="shared" si="6"/>
        <v>PUBBDGSBDOldWH_________DHE</v>
      </c>
      <c r="B220" t="str">
        <f t="shared" si="7"/>
        <v>PUBBDGSBDOldWH</v>
      </c>
      <c r="C220" t="s">
        <v>1049</v>
      </c>
      <c r="D220" t="s">
        <v>7</v>
      </c>
      <c r="E220" t="s">
        <v>1053</v>
      </c>
      <c r="F220" t="s">
        <v>14</v>
      </c>
      <c r="G220" t="s">
        <v>38</v>
      </c>
      <c r="H220" t="s">
        <v>16</v>
      </c>
      <c r="I220" t="s">
        <v>16</v>
      </c>
      <c r="J220" t="s">
        <v>16</v>
      </c>
      <c r="K220" t="s">
        <v>40</v>
      </c>
      <c r="L220">
        <f>_xlfn.IFNA(VLOOKUP($G220&amp;$H220&amp;$I220&amp;$J220&amp;$K220,'[1]NRCAN 2016'!$K$45:$Q$75,HLOOKUP($E220,'[1]NRCAN 2016'!$N$41:$Q$44,4,FALSE),FALSE),0)</f>
        <v>9.5262534614535058E-2</v>
      </c>
      <c r="M220">
        <f>_xlfn.IFNA(VLOOKUP($G220&amp;$H220&amp;$I220&amp;$J220&amp;$K220,'[1]NRCAN 2016'!$K$45:$Q$75,HLOOKUP($E220,'[1]NRCAN 2016'!$N$41:$Q$44,4,FALSE),FALSE),0)</f>
        <v>9.5262534614535058E-2</v>
      </c>
      <c r="N220">
        <f>_xlfn.IFNA(VLOOKUP($G220&amp;$H220&amp;$I220&amp;$J220&amp;$K220,'[1]NRCAN 2016'!$K$45:$Q$75,HLOOKUP($E220,'[1]NRCAN 2016'!$N$41:$Q$44,4,FALSE),FALSE),0)</f>
        <v>9.5262534614535058E-2</v>
      </c>
      <c r="O220">
        <f>_xlfn.IFNA(VLOOKUP($G220&amp;$H220&amp;$I220&amp;$J220&amp;$K220,'[1]NRCAN 2016'!$K$45:$Q$75,HLOOKUP($E220,'[1]NRCAN 2016'!$N$41:$Q$44,4,FALSE),FALSE),0)</f>
        <v>9.5262534614535058E-2</v>
      </c>
      <c r="P220">
        <f>_xlfn.IFNA(VLOOKUP($G220&amp;$H220&amp;$I220&amp;$J220&amp;$K220,'[1]NRCAN 2016'!$K$45:$Q$75,HLOOKUP($E220,'[1]NRCAN 2016'!$N$41:$Q$44,4,FALSE),FALSE),0)</f>
        <v>9.5262534614535058E-2</v>
      </c>
      <c r="Q220">
        <f>_xlfn.IFNA(VLOOKUP($G220&amp;$H220&amp;$I220&amp;$J220&amp;$K220,'[1]NRCAN 2016'!$K$45:$Q$75,HLOOKUP($E220,'[1]NRCAN 2016'!$N$41:$Q$44,4,FALSE),FALSE),0)</f>
        <v>9.5262534614535058E-2</v>
      </c>
      <c r="R220">
        <f>_xlfn.IFNA(VLOOKUP($G220&amp;$H220&amp;$I220&amp;$J220&amp;$K220,'[1]NRCAN 2016'!$K$45:$Q$75,HLOOKUP($E220,'[1]NRCAN 2016'!$N$41:$Q$44,4,FALSE),FALSE),0)</f>
        <v>9.5262534614535058E-2</v>
      </c>
    </row>
    <row r="221" spans="1:18" x14ac:dyDescent="0.25">
      <c r="A221" t="str">
        <f t="shared" si="6"/>
        <v>PUBBDGSBDOldWH______STDELC</v>
      </c>
      <c r="B221" t="str">
        <f t="shared" si="7"/>
        <v>PUBBDGSBDOldWH</v>
      </c>
      <c r="C221" t="s">
        <v>1049</v>
      </c>
      <c r="D221" t="s">
        <v>7</v>
      </c>
      <c r="E221" t="s">
        <v>1053</v>
      </c>
      <c r="F221" t="s">
        <v>14</v>
      </c>
      <c r="G221" t="s">
        <v>38</v>
      </c>
      <c r="H221" t="s">
        <v>16</v>
      </c>
      <c r="I221" t="s">
        <v>16</v>
      </c>
      <c r="J221" t="s">
        <v>17</v>
      </c>
      <c r="K221" t="s">
        <v>18</v>
      </c>
      <c r="L221">
        <f>_xlfn.IFNA(VLOOKUP($G221&amp;$H221&amp;$I221&amp;$J221&amp;$K221,'[1]NRCAN 2016'!$K$45:$Q$75,HLOOKUP($E221,'[1]NRCAN 2016'!$N$41:$Q$44,4,FALSE),FALSE),0)</f>
        <v>5.4208549931559893E-2</v>
      </c>
      <c r="M221">
        <f>_xlfn.IFNA(VLOOKUP($G221&amp;$H221&amp;$I221&amp;$J221&amp;$K221,'[1]NRCAN 2016'!$K$45:$Q$75,HLOOKUP($E221,'[1]NRCAN 2016'!$N$41:$Q$44,4,FALSE),FALSE),0)</f>
        <v>5.4208549931559893E-2</v>
      </c>
      <c r="N221">
        <f>_xlfn.IFNA(VLOOKUP($G221&amp;$H221&amp;$I221&amp;$J221&amp;$K221,'[1]NRCAN 2016'!$K$45:$Q$75,HLOOKUP($E221,'[1]NRCAN 2016'!$N$41:$Q$44,4,FALSE),FALSE),0)</f>
        <v>5.4208549931559893E-2</v>
      </c>
      <c r="O221">
        <f>_xlfn.IFNA(VLOOKUP($G221&amp;$H221&amp;$I221&amp;$J221&amp;$K221,'[1]NRCAN 2016'!$K$45:$Q$75,HLOOKUP($E221,'[1]NRCAN 2016'!$N$41:$Q$44,4,FALSE),FALSE),0)</f>
        <v>5.4208549931559893E-2</v>
      </c>
      <c r="P221">
        <f>_xlfn.IFNA(VLOOKUP($G221&amp;$H221&amp;$I221&amp;$J221&amp;$K221,'[1]NRCAN 2016'!$K$45:$Q$75,HLOOKUP($E221,'[1]NRCAN 2016'!$N$41:$Q$44,4,FALSE),FALSE),0)</f>
        <v>5.4208549931559893E-2</v>
      </c>
      <c r="Q221">
        <f>_xlfn.IFNA(VLOOKUP($G221&amp;$H221&amp;$I221&amp;$J221&amp;$K221,'[1]NRCAN 2016'!$K$45:$Q$75,HLOOKUP($E221,'[1]NRCAN 2016'!$N$41:$Q$44,4,FALSE),FALSE),0)</f>
        <v>5.4208549931559893E-2</v>
      </c>
      <c r="R221">
        <f>_xlfn.IFNA(VLOOKUP($G221&amp;$H221&amp;$I221&amp;$J221&amp;$K221,'[1]NRCAN 2016'!$K$45:$Q$75,HLOOKUP($E221,'[1]NRCAN 2016'!$N$41:$Q$44,4,FALSE),FALSE),0)</f>
        <v>5.4208549931559893E-2</v>
      </c>
    </row>
    <row r="222" spans="1:18" x14ac:dyDescent="0.25">
      <c r="A222" t="str">
        <f t="shared" si="6"/>
        <v>PUBBDGSBDOldWH______STDHFO</v>
      </c>
      <c r="B222" t="str">
        <f t="shared" si="7"/>
        <v>PUBBDGSBDOldWH</v>
      </c>
      <c r="C222" t="s">
        <v>1049</v>
      </c>
      <c r="D222" t="s">
        <v>7</v>
      </c>
      <c r="E222" t="s">
        <v>1053</v>
      </c>
      <c r="F222" t="s">
        <v>14</v>
      </c>
      <c r="G222" t="s">
        <v>38</v>
      </c>
      <c r="H222" t="s">
        <v>16</v>
      </c>
      <c r="I222" t="s">
        <v>16</v>
      </c>
      <c r="J222" t="s">
        <v>17</v>
      </c>
      <c r="K222" t="s">
        <v>34</v>
      </c>
      <c r="L222">
        <f>_xlfn.IFNA(VLOOKUP($G222&amp;$H222&amp;$I222&amp;$J222&amp;$K222,'[1]NRCAN 2016'!$K$45:$Q$75,HLOOKUP($E222,'[1]NRCAN 2016'!$N$41:$Q$44,4,FALSE),FALSE),0)</f>
        <v>0</v>
      </c>
      <c r="M222">
        <f>_xlfn.IFNA(VLOOKUP($G222&amp;$H222&amp;$I222&amp;$J222&amp;$K222,'[1]NRCAN 2016'!$K$45:$Q$75,HLOOKUP($E222,'[1]NRCAN 2016'!$N$41:$Q$44,4,FALSE),FALSE),0)</f>
        <v>0</v>
      </c>
      <c r="N222">
        <f>_xlfn.IFNA(VLOOKUP($G222&amp;$H222&amp;$I222&amp;$J222&amp;$K222,'[1]NRCAN 2016'!$K$45:$Q$75,HLOOKUP($E222,'[1]NRCAN 2016'!$N$41:$Q$44,4,FALSE),FALSE),0)</f>
        <v>0</v>
      </c>
      <c r="O222">
        <f>_xlfn.IFNA(VLOOKUP($G222&amp;$H222&amp;$I222&amp;$J222&amp;$K222,'[1]NRCAN 2016'!$K$45:$Q$75,HLOOKUP($E222,'[1]NRCAN 2016'!$N$41:$Q$44,4,FALSE),FALSE),0)</f>
        <v>0</v>
      </c>
      <c r="P222">
        <f>_xlfn.IFNA(VLOOKUP($G222&amp;$H222&amp;$I222&amp;$J222&amp;$K222,'[1]NRCAN 2016'!$K$45:$Q$75,HLOOKUP($E222,'[1]NRCAN 2016'!$N$41:$Q$44,4,FALSE),FALSE),0)</f>
        <v>0</v>
      </c>
      <c r="Q222">
        <f>_xlfn.IFNA(VLOOKUP($G222&amp;$H222&amp;$I222&amp;$J222&amp;$K222,'[1]NRCAN 2016'!$K$45:$Q$75,HLOOKUP($E222,'[1]NRCAN 2016'!$N$41:$Q$44,4,FALSE),FALSE),0)</f>
        <v>0</v>
      </c>
      <c r="R222">
        <f>_xlfn.IFNA(VLOOKUP($G222&amp;$H222&amp;$I222&amp;$J222&amp;$K222,'[1]NRCAN 2016'!$K$45:$Q$75,HLOOKUP($E222,'[1]NRCAN 2016'!$N$41:$Q$44,4,FALSE),FALSE),0)</f>
        <v>0</v>
      </c>
    </row>
    <row r="223" spans="1:18" x14ac:dyDescent="0.25">
      <c r="A223" t="str">
        <f t="shared" si="6"/>
        <v>PUBBDGSBDOldWH______STDKER</v>
      </c>
      <c r="B223" t="str">
        <f t="shared" si="7"/>
        <v>PUBBDGSBDOldWH</v>
      </c>
      <c r="C223" t="s">
        <v>1049</v>
      </c>
      <c r="D223" t="s">
        <v>7</v>
      </c>
      <c r="E223" t="s">
        <v>1053</v>
      </c>
      <c r="F223" t="s">
        <v>14</v>
      </c>
      <c r="G223" t="s">
        <v>38</v>
      </c>
      <c r="H223" t="s">
        <v>16</v>
      </c>
      <c r="I223" t="s">
        <v>16</v>
      </c>
      <c r="J223" t="s">
        <v>17</v>
      </c>
      <c r="K223" t="s">
        <v>35</v>
      </c>
      <c r="L223">
        <f>_xlfn.IFNA(VLOOKUP($G223&amp;$H223&amp;$I223&amp;$J223&amp;$K223,'[1]NRCAN 2016'!$K$45:$Q$75,HLOOKUP($E223,'[1]NRCAN 2016'!$N$41:$Q$44,4,FALSE),FALSE),0)</f>
        <v>0</v>
      </c>
      <c r="M223">
        <f>_xlfn.IFNA(VLOOKUP($G223&amp;$H223&amp;$I223&amp;$J223&amp;$K223,'[1]NRCAN 2016'!$K$45:$Q$75,HLOOKUP($E223,'[1]NRCAN 2016'!$N$41:$Q$44,4,FALSE),FALSE),0)</f>
        <v>0</v>
      </c>
      <c r="N223">
        <f>_xlfn.IFNA(VLOOKUP($G223&amp;$H223&amp;$I223&amp;$J223&amp;$K223,'[1]NRCAN 2016'!$K$45:$Q$75,HLOOKUP($E223,'[1]NRCAN 2016'!$N$41:$Q$44,4,FALSE),FALSE),0)</f>
        <v>0</v>
      </c>
      <c r="O223">
        <f>_xlfn.IFNA(VLOOKUP($G223&amp;$H223&amp;$I223&amp;$J223&amp;$K223,'[1]NRCAN 2016'!$K$45:$Q$75,HLOOKUP($E223,'[1]NRCAN 2016'!$N$41:$Q$44,4,FALSE),FALSE),0)</f>
        <v>0</v>
      </c>
      <c r="P223">
        <f>_xlfn.IFNA(VLOOKUP($G223&amp;$H223&amp;$I223&amp;$J223&amp;$K223,'[1]NRCAN 2016'!$K$45:$Q$75,HLOOKUP($E223,'[1]NRCAN 2016'!$N$41:$Q$44,4,FALSE),FALSE),0)</f>
        <v>0</v>
      </c>
      <c r="Q223">
        <f>_xlfn.IFNA(VLOOKUP($G223&amp;$H223&amp;$I223&amp;$J223&amp;$K223,'[1]NRCAN 2016'!$K$45:$Q$75,HLOOKUP($E223,'[1]NRCAN 2016'!$N$41:$Q$44,4,FALSE),FALSE),0)</f>
        <v>0</v>
      </c>
      <c r="R223">
        <f>_xlfn.IFNA(VLOOKUP($G223&amp;$H223&amp;$I223&amp;$J223&amp;$K223,'[1]NRCAN 2016'!$K$45:$Q$75,HLOOKUP($E223,'[1]NRCAN 2016'!$N$41:$Q$44,4,FALSE),FALSE),0)</f>
        <v>0</v>
      </c>
    </row>
    <row r="224" spans="1:18" x14ac:dyDescent="0.25">
      <c r="A224" t="str">
        <f t="shared" si="6"/>
        <v>PUBBDGSBDOldWH______STDLFO</v>
      </c>
      <c r="B224" t="str">
        <f t="shared" si="7"/>
        <v>PUBBDGSBDOldWH</v>
      </c>
      <c r="C224" t="s">
        <v>1049</v>
      </c>
      <c r="D224" t="s">
        <v>7</v>
      </c>
      <c r="E224" t="s">
        <v>1053</v>
      </c>
      <c r="F224" t="s">
        <v>14</v>
      </c>
      <c r="G224" t="s">
        <v>38</v>
      </c>
      <c r="H224" t="s">
        <v>16</v>
      </c>
      <c r="I224" t="s">
        <v>16</v>
      </c>
      <c r="J224" t="s">
        <v>17</v>
      </c>
      <c r="K224" t="s">
        <v>36</v>
      </c>
      <c r="L224">
        <f>_xlfn.IFNA(VLOOKUP($G224&amp;$H224&amp;$I224&amp;$J224&amp;$K224,'[1]NRCAN 2016'!$K$45:$Q$75,HLOOKUP($E224,'[1]NRCAN 2016'!$N$41:$Q$44,4,FALSE),FALSE),0)</f>
        <v>0</v>
      </c>
      <c r="M224">
        <f>_xlfn.IFNA(VLOOKUP($G224&amp;$H224&amp;$I224&amp;$J224&amp;$K224,'[1]NRCAN 2016'!$K$45:$Q$75,HLOOKUP($E224,'[1]NRCAN 2016'!$N$41:$Q$44,4,FALSE),FALSE),0)</f>
        <v>0</v>
      </c>
      <c r="N224">
        <f>_xlfn.IFNA(VLOOKUP($G224&amp;$H224&amp;$I224&amp;$J224&amp;$K224,'[1]NRCAN 2016'!$K$45:$Q$75,HLOOKUP($E224,'[1]NRCAN 2016'!$N$41:$Q$44,4,FALSE),FALSE),0)</f>
        <v>0</v>
      </c>
      <c r="O224">
        <f>_xlfn.IFNA(VLOOKUP($G224&amp;$H224&amp;$I224&amp;$J224&amp;$K224,'[1]NRCAN 2016'!$K$45:$Q$75,HLOOKUP($E224,'[1]NRCAN 2016'!$N$41:$Q$44,4,FALSE),FALSE),0)</f>
        <v>0</v>
      </c>
      <c r="P224">
        <f>_xlfn.IFNA(VLOOKUP($G224&amp;$H224&amp;$I224&amp;$J224&amp;$K224,'[1]NRCAN 2016'!$K$45:$Q$75,HLOOKUP($E224,'[1]NRCAN 2016'!$N$41:$Q$44,4,FALSE),FALSE),0)</f>
        <v>0</v>
      </c>
      <c r="Q224">
        <f>_xlfn.IFNA(VLOOKUP($G224&amp;$H224&amp;$I224&amp;$J224&amp;$K224,'[1]NRCAN 2016'!$K$45:$Q$75,HLOOKUP($E224,'[1]NRCAN 2016'!$N$41:$Q$44,4,FALSE),FALSE),0)</f>
        <v>0</v>
      </c>
      <c r="R224">
        <f>_xlfn.IFNA(VLOOKUP($G224&amp;$H224&amp;$I224&amp;$J224&amp;$K224,'[1]NRCAN 2016'!$K$45:$Q$75,HLOOKUP($E224,'[1]NRCAN 2016'!$N$41:$Q$44,4,FALSE),FALSE),0)</f>
        <v>0</v>
      </c>
    </row>
    <row r="225" spans="1:18" x14ac:dyDescent="0.25">
      <c r="A225" t="str">
        <f t="shared" si="6"/>
        <v>PUBBDGSBDOldWH______STDNGA</v>
      </c>
      <c r="B225" t="str">
        <f t="shared" si="7"/>
        <v>PUBBDGSBDOldWH</v>
      </c>
      <c r="C225" t="s">
        <v>1049</v>
      </c>
      <c r="D225" t="s">
        <v>7</v>
      </c>
      <c r="E225" t="s">
        <v>1053</v>
      </c>
      <c r="F225" t="s">
        <v>14</v>
      </c>
      <c r="G225" t="s">
        <v>38</v>
      </c>
      <c r="H225" t="s">
        <v>16</v>
      </c>
      <c r="I225" t="s">
        <v>16</v>
      </c>
      <c r="J225" t="s">
        <v>17</v>
      </c>
      <c r="K225" t="s">
        <v>20</v>
      </c>
      <c r="L225">
        <f>_xlfn.IFNA(VLOOKUP($G225&amp;$H225&amp;$I225&amp;$J225&amp;$K225,'[1]NRCAN 2016'!$K$45:$Q$75,HLOOKUP($E225,'[1]NRCAN 2016'!$N$41:$Q$44,4,FALSE),FALSE),0)</f>
        <v>0.85052891545390508</v>
      </c>
      <c r="M225">
        <f>_xlfn.IFNA(VLOOKUP($G225&amp;$H225&amp;$I225&amp;$J225&amp;$K225,'[1]NRCAN 2016'!$K$45:$Q$75,HLOOKUP($E225,'[1]NRCAN 2016'!$N$41:$Q$44,4,FALSE),FALSE),0)</f>
        <v>0.85052891545390508</v>
      </c>
      <c r="N225">
        <f>_xlfn.IFNA(VLOOKUP($G225&amp;$H225&amp;$I225&amp;$J225&amp;$K225,'[1]NRCAN 2016'!$K$45:$Q$75,HLOOKUP($E225,'[1]NRCAN 2016'!$N$41:$Q$44,4,FALSE),FALSE),0)</f>
        <v>0.85052891545390508</v>
      </c>
      <c r="O225">
        <f>_xlfn.IFNA(VLOOKUP($G225&amp;$H225&amp;$I225&amp;$J225&amp;$K225,'[1]NRCAN 2016'!$K$45:$Q$75,HLOOKUP($E225,'[1]NRCAN 2016'!$N$41:$Q$44,4,FALSE),FALSE),0)</f>
        <v>0.85052891545390508</v>
      </c>
      <c r="P225">
        <f>_xlfn.IFNA(VLOOKUP($G225&amp;$H225&amp;$I225&amp;$J225&amp;$K225,'[1]NRCAN 2016'!$K$45:$Q$75,HLOOKUP($E225,'[1]NRCAN 2016'!$N$41:$Q$44,4,FALSE),FALSE),0)</f>
        <v>0.85052891545390508</v>
      </c>
      <c r="Q225">
        <f>_xlfn.IFNA(VLOOKUP($G225&amp;$H225&amp;$I225&amp;$J225&amp;$K225,'[1]NRCAN 2016'!$K$45:$Q$75,HLOOKUP($E225,'[1]NRCAN 2016'!$N$41:$Q$44,4,FALSE),FALSE),0)</f>
        <v>0.85052891545390508</v>
      </c>
      <c r="R225">
        <f>_xlfn.IFNA(VLOOKUP($G225&amp;$H225&amp;$I225&amp;$J225&amp;$K225,'[1]NRCAN 2016'!$K$45:$Q$75,HLOOKUP($E225,'[1]NRCAN 2016'!$N$41:$Q$44,4,FALSE),FALSE),0)</f>
        <v>0.85052891545390508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B0F-5A9D-4D42-9C21-6C44DFE1113C}">
  <sheetPr>
    <tabColor rgb="FFFF0000"/>
  </sheetPr>
  <dimension ref="A1:L2564"/>
  <sheetViews>
    <sheetView topLeftCell="A22" workbookViewId="0">
      <selection activeCell="C30" sqref="C30"/>
    </sheetView>
  </sheetViews>
  <sheetFormatPr defaultRowHeight="15" x14ac:dyDescent="0.25"/>
  <cols>
    <col min="1" max="1" width="39.85546875" bestFit="1" customWidth="1"/>
  </cols>
  <sheetData>
    <row r="1" spans="1:1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/>
    </row>
    <row r="2" spans="1:12" x14ac:dyDescent="0.25">
      <c r="A2" t="str">
        <f>PUBBDG_Split_Tech!A2</f>
        <v>PUBBDGHSPNewAE______STDELC</v>
      </c>
      <c r="B2">
        <f>SUMIFS(Activity_PUBBDG!C:C,Activity_PUBBDG!$B:$B,$A2&amp;"*",Activity_PUBBDG!$B:$B,"*"&amp;"_16")</f>
        <v>0</v>
      </c>
      <c r="C2">
        <f>SUMIFS(Activity_PUBBDG!D:D,Activity_PUBBDG!$B:$B,$A2&amp;"*",Activity_PUBBDG!$B:$B,"*"&amp;"_16")</f>
        <v>0</v>
      </c>
      <c r="D2">
        <f>SUMIFS(Activity_PUBBDG!E:E,Activity_PUBBDG!$B:$B,$A2&amp;"*",Activity_PUBBDG!$B:$B,"*"&amp;"_16")</f>
        <v>0</v>
      </c>
      <c r="E2">
        <f>SUMIFS(Activity_PUBBDG!F:F,Activity_PUBBDG!$B:$B,$A2&amp;"*",Activity_PUBBDG!$B:$B,"*"&amp;"_16")</f>
        <v>0</v>
      </c>
      <c r="F2">
        <f>SUMIFS(Activity_PUBBDG!G:G,Activity_PUBBDG!$B:$B,$A2&amp;"*",Activity_PUBBDG!$B:$B,"*"&amp;"_16")</f>
        <v>0</v>
      </c>
      <c r="G2">
        <f>SUMIFS(Activity_PUBBDG!H:H,Activity_PUBBDG!$B:$B,$A2&amp;"*",Activity_PUBBDG!$B:$B,"*"&amp;"_16")</f>
        <v>0</v>
      </c>
      <c r="H2">
        <f>SUMIFS(Activity_PUBBDG!I:I,Activity_PUBBDG!$B:$B,$A2&amp;"*",Activity_PUBBDG!$B:$B,"*"&amp;"_16")</f>
        <v>0</v>
      </c>
      <c r="I2">
        <f>SUMIFS(Activity_PUBBDG!J:J,Activity_PUBBDG!$B:$B,$A2&amp;"*",Activity_PUBBDG!$B:$B,"*"&amp;"_16")</f>
        <v>0</v>
      </c>
      <c r="J2">
        <f>SUMIFS(Activity_PUBBDG!K:K,Activity_PUBBDG!$B:$B,$A2&amp;"*",Activity_PUBBDG!$B:$B,"*"&amp;"_16")</f>
        <v>6.9777226224732665E-5</v>
      </c>
      <c r="K2">
        <f>IF(PUBBDG_Split_Tech!L2="",0,IF(K$1=2016,0,IFERROR((PUBBDG_Split_Tech!L2*(SUMIFS('AGG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2" x14ac:dyDescent="0.25">
      <c r="A3" t="str">
        <f>PUBBDG_Split_Tech!A3</f>
        <v>PUBBDGHSPNewAE______STDNGA</v>
      </c>
      <c r="B3">
        <f>SUMIFS(Activity_PUBBDG!C:C,Activity_PUBBDG!$B:$B,$A3&amp;"*",Activity_PUBBDG!$B:$B,"*"&amp;"_16")</f>
        <v>0</v>
      </c>
      <c r="C3">
        <f>SUMIFS(Activity_PUBBDG!D:D,Activity_PUBBDG!$B:$B,$A3&amp;"*",Activity_PUBBDG!$B:$B,"*"&amp;"_16")</f>
        <v>0</v>
      </c>
      <c r="D3">
        <f>SUMIFS(Activity_PUBBDG!E:E,Activity_PUBBDG!$B:$B,$A3&amp;"*",Activity_PUBBDG!$B:$B,"*"&amp;"_16")</f>
        <v>0</v>
      </c>
      <c r="E3">
        <f>SUMIFS(Activity_PUBBDG!F:F,Activity_PUBBDG!$B:$B,$A3&amp;"*",Activity_PUBBDG!$B:$B,"*"&amp;"_16")</f>
        <v>0</v>
      </c>
      <c r="F3">
        <f>SUMIFS(Activity_PUBBDG!G:G,Activity_PUBBDG!$B:$B,$A3&amp;"*",Activity_PUBBDG!$B:$B,"*"&amp;"_16")</f>
        <v>0</v>
      </c>
      <c r="G3">
        <f>SUMIFS(Activity_PUBBDG!H:H,Activity_PUBBDG!$B:$B,$A3&amp;"*",Activity_PUBBDG!$B:$B,"*"&amp;"_16")</f>
        <v>0</v>
      </c>
      <c r="H3">
        <f>SUMIFS(Activity_PUBBDG!I:I,Activity_PUBBDG!$B:$B,$A3&amp;"*",Activity_PUBBDG!$B:$B,"*"&amp;"_16")</f>
        <v>0</v>
      </c>
      <c r="I3">
        <f>SUMIFS(Activity_PUBBDG!J:J,Activity_PUBBDG!$B:$B,$A3&amp;"*",Activity_PUBBDG!$B:$B,"*"&amp;"_16")</f>
        <v>0</v>
      </c>
      <c r="J3">
        <f>SUMIFS(Activity_PUBBDG!K:K,Activity_PUBBDG!$B:$B,$A3&amp;"*",Activity_PUBBDG!$B:$B,"*"&amp;"_16")</f>
        <v>2.0618090918378401E-4</v>
      </c>
      <c r="K3">
        <f>IF(PUBBDG_Split_Tech!L3="",0,IF(K$1=2016,0,IFERROR((PUBBDG_Split_Tech!L3*(SUMIFS('AGG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2" x14ac:dyDescent="0.25">
      <c r="A4" t="str">
        <f>PUBBDG_Split_Tech!A4</f>
        <v>PUBBDGHSPNewAE______STDPRO</v>
      </c>
      <c r="B4">
        <f>SUMIFS(Activity_PUBBDG!C:C,Activity_PUBBDG!$B:$B,$A4&amp;"*",Activity_PUBBDG!$B:$B,"*"&amp;"_16")</f>
        <v>0</v>
      </c>
      <c r="C4">
        <f>SUMIFS(Activity_PUBBDG!D:D,Activity_PUBBDG!$B:$B,$A4&amp;"*",Activity_PUBBDG!$B:$B,"*"&amp;"_16")</f>
        <v>0</v>
      </c>
      <c r="D4">
        <f>SUMIFS(Activity_PUBBDG!E:E,Activity_PUBBDG!$B:$B,$A4&amp;"*",Activity_PUBBDG!$B:$B,"*"&amp;"_16")</f>
        <v>0</v>
      </c>
      <c r="E4">
        <f>SUMIFS(Activity_PUBBDG!F:F,Activity_PUBBDG!$B:$B,$A4&amp;"*",Activity_PUBBDG!$B:$B,"*"&amp;"_16")</f>
        <v>0</v>
      </c>
      <c r="F4">
        <f>SUMIFS(Activity_PUBBDG!G:G,Activity_PUBBDG!$B:$B,$A4&amp;"*",Activity_PUBBDG!$B:$B,"*"&amp;"_16")</f>
        <v>0</v>
      </c>
      <c r="G4">
        <f>SUMIFS(Activity_PUBBDG!H:H,Activity_PUBBDG!$B:$B,$A4&amp;"*",Activity_PUBBDG!$B:$B,"*"&amp;"_16")</f>
        <v>0</v>
      </c>
      <c r="H4">
        <f>SUMIFS(Activity_PUBBDG!I:I,Activity_PUBBDG!$B:$B,$A4&amp;"*",Activity_PUBBDG!$B:$B,"*"&amp;"_16")</f>
        <v>0</v>
      </c>
      <c r="I4">
        <f>SUMIFS(Activity_PUBBDG!J:J,Activity_PUBBDG!$B:$B,$A4&amp;"*",Activity_PUBBDG!$B:$B,"*"&amp;"_16")</f>
        <v>0</v>
      </c>
      <c r="J4">
        <f>SUMIFS(Activity_PUBBDG!K:K,Activity_PUBBDG!$B:$B,$A4&amp;"*",Activity_PUBBDG!$B:$B,"*"&amp;"_16")</f>
        <v>6.9777262812832633E-5</v>
      </c>
      <c r="K4">
        <f>IF(PUBBDG_Split_Tech!L4="",0,IF(K$1=2016,0,IFERROR((PUBBDG_Split_Tech!L4*(SUMIFS('AGG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2" x14ac:dyDescent="0.25">
      <c r="A5" t="str">
        <f>PUBBDG_Split_Tech!A5</f>
        <v>PUBBDGHSPNewAM______STDELC</v>
      </c>
      <c r="B5">
        <f>SUMIFS(Activity_PUBBDG!C:C,Activity_PUBBDG!$B:$B,$A5&amp;"*",Activity_PUBBDG!$B:$B,"*"&amp;"_16")</f>
        <v>0</v>
      </c>
      <c r="C5">
        <f>SUMIFS(Activity_PUBBDG!D:D,Activity_PUBBDG!$B:$B,$A5&amp;"*",Activity_PUBBDG!$B:$B,"*"&amp;"_16")</f>
        <v>0</v>
      </c>
      <c r="D5">
        <f>SUMIFS(Activity_PUBBDG!E:E,Activity_PUBBDG!$B:$B,$A5&amp;"*",Activity_PUBBDG!$B:$B,"*"&amp;"_16")</f>
        <v>0</v>
      </c>
      <c r="E5">
        <f>SUMIFS(Activity_PUBBDG!F:F,Activity_PUBBDG!$B:$B,$A5&amp;"*",Activity_PUBBDG!$B:$B,"*"&amp;"_16")</f>
        <v>0</v>
      </c>
      <c r="F5">
        <f>SUMIFS(Activity_PUBBDG!G:G,Activity_PUBBDG!$B:$B,$A5&amp;"*",Activity_PUBBDG!$B:$B,"*"&amp;"_16")</f>
        <v>0</v>
      </c>
      <c r="G5">
        <f>SUMIFS(Activity_PUBBDG!H:H,Activity_PUBBDG!$B:$B,$A5&amp;"*",Activity_PUBBDG!$B:$B,"*"&amp;"_16")</f>
        <v>0</v>
      </c>
      <c r="H5">
        <f>SUMIFS(Activity_PUBBDG!I:I,Activity_PUBBDG!$B:$B,$A5&amp;"*",Activity_PUBBDG!$B:$B,"*"&amp;"_16")</f>
        <v>0</v>
      </c>
      <c r="I5">
        <f>SUMIFS(Activity_PUBBDG!J:J,Activity_PUBBDG!$B:$B,$A5&amp;"*",Activity_PUBBDG!$B:$B,"*"&amp;"_16")</f>
        <v>0</v>
      </c>
      <c r="J5">
        <f>SUMIFS(Activity_PUBBDG!K:K,Activity_PUBBDG!$B:$B,$A5&amp;"*",Activity_PUBBDG!$B:$B,"*"&amp;"_16")</f>
        <v>8.3854361768237234E-5</v>
      </c>
      <c r="K5">
        <f>IF(PUBBDG_Split_Tech!L5="",0,IF(K$1=2016,0,IFERROR((PUBBDG_Split_Tech!L5*(SUMIFS('AGG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2" x14ac:dyDescent="0.25">
      <c r="A6" t="str">
        <f>PUBBDG_Split_Tech!A6</f>
        <v>PUBBDGHSPNewLIFLC___STDELC</v>
      </c>
      <c r="B6">
        <f>SUMIFS(Activity_PUBBDG!C:C,Activity_PUBBDG!$B:$B,$A6&amp;"*",Activity_PUBBDG!$B:$B,"*"&amp;"_16")</f>
        <v>0</v>
      </c>
      <c r="C6">
        <f>SUMIFS(Activity_PUBBDG!D:D,Activity_PUBBDG!$B:$B,$A6&amp;"*",Activity_PUBBDG!$B:$B,"*"&amp;"_16")</f>
        <v>0</v>
      </c>
      <c r="D6">
        <f>SUMIFS(Activity_PUBBDG!E:E,Activity_PUBBDG!$B:$B,$A6&amp;"*",Activity_PUBBDG!$B:$B,"*"&amp;"_16")</f>
        <v>0</v>
      </c>
      <c r="E6">
        <f>SUMIFS(Activity_PUBBDG!F:F,Activity_PUBBDG!$B:$B,$A6&amp;"*",Activity_PUBBDG!$B:$B,"*"&amp;"_16")</f>
        <v>0</v>
      </c>
      <c r="F6">
        <f>SUMIFS(Activity_PUBBDG!G:G,Activity_PUBBDG!$B:$B,$A6&amp;"*",Activity_PUBBDG!$B:$B,"*"&amp;"_16")</f>
        <v>0</v>
      </c>
      <c r="G6">
        <f>SUMIFS(Activity_PUBBDG!H:H,Activity_PUBBDG!$B:$B,$A6&amp;"*",Activity_PUBBDG!$B:$B,"*"&amp;"_16")</f>
        <v>0</v>
      </c>
      <c r="H6">
        <f>SUMIFS(Activity_PUBBDG!I:I,Activity_PUBBDG!$B:$B,$A6&amp;"*",Activity_PUBBDG!$B:$B,"*"&amp;"_16")</f>
        <v>0</v>
      </c>
      <c r="I6">
        <f>SUMIFS(Activity_PUBBDG!J:J,Activity_PUBBDG!$B:$B,$A6&amp;"*",Activity_PUBBDG!$B:$B,"*"&amp;"_16")</f>
        <v>0</v>
      </c>
      <c r="J6">
        <f>SUMIFS(Activity_PUBBDG!K:K,Activity_PUBBDG!$B:$B,$A6&amp;"*",Activity_PUBBDG!$B:$B,"*"&amp;"_16")</f>
        <v>3.8004499566076052E-7</v>
      </c>
      <c r="K6">
        <f>IF(PUBBDG_Split_Tech!L6="",0,IF(K$1=2016,0,IFERROR((PUBBDG_Split_Tech!L6*(SUMIFS('AGG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2" x14ac:dyDescent="0.25">
      <c r="A7" t="str">
        <f>PUBBDG_Split_Tech!A7</f>
        <v>PUBBDGHSPNewLIFLU___STDELC</v>
      </c>
      <c r="B7">
        <f>SUMIFS(Activity_PUBBDG!C:C,Activity_PUBBDG!$B:$B,$A7&amp;"*",Activity_PUBBDG!$B:$B,"*"&amp;"_16")</f>
        <v>0</v>
      </c>
      <c r="C7">
        <f>SUMIFS(Activity_PUBBDG!D:D,Activity_PUBBDG!$B:$B,$A7&amp;"*",Activity_PUBBDG!$B:$B,"*"&amp;"_16")</f>
        <v>0</v>
      </c>
      <c r="D7">
        <f>SUMIFS(Activity_PUBBDG!E:E,Activity_PUBBDG!$B:$B,$A7&amp;"*",Activity_PUBBDG!$B:$B,"*"&amp;"_16")</f>
        <v>0</v>
      </c>
      <c r="E7">
        <f>SUMIFS(Activity_PUBBDG!F:F,Activity_PUBBDG!$B:$B,$A7&amp;"*",Activity_PUBBDG!$B:$B,"*"&amp;"_16")</f>
        <v>0</v>
      </c>
      <c r="F7">
        <f>SUMIFS(Activity_PUBBDG!G:G,Activity_PUBBDG!$B:$B,$A7&amp;"*",Activity_PUBBDG!$B:$B,"*"&amp;"_16")</f>
        <v>0</v>
      </c>
      <c r="G7">
        <f>SUMIFS(Activity_PUBBDG!H:H,Activity_PUBBDG!$B:$B,$A7&amp;"*",Activity_PUBBDG!$B:$B,"*"&amp;"_16")</f>
        <v>0</v>
      </c>
      <c r="H7">
        <f>SUMIFS(Activity_PUBBDG!I:I,Activity_PUBBDG!$B:$B,$A7&amp;"*",Activity_PUBBDG!$B:$B,"*"&amp;"_16")</f>
        <v>0</v>
      </c>
      <c r="I7">
        <f>SUMIFS(Activity_PUBBDG!J:J,Activity_PUBBDG!$B:$B,$A7&amp;"*",Activity_PUBBDG!$B:$B,"*"&amp;"_16")</f>
        <v>0</v>
      </c>
      <c r="J7">
        <f>SUMIFS(Activity_PUBBDG!K:K,Activity_PUBBDG!$B:$B,$A7&amp;"*",Activity_PUBBDG!$B:$B,"*"&amp;"_16")</f>
        <v>1.285169717137625E-6</v>
      </c>
      <c r="K7">
        <f>IF(PUBBDG_Split_Tech!L7="",0,IF(K$1=2016,0,IFERROR((PUBBDG_Split_Tech!L7*(SUMIFS('AGG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2" x14ac:dyDescent="0.25">
      <c r="A8" t="str">
        <f>PUBBDG_Split_Tech!A8</f>
        <v>PUBBDGHSPNewLIHAL___STDELC</v>
      </c>
      <c r="B8">
        <f>SUMIFS(Activity_PUBBDG!C:C,Activity_PUBBDG!$B:$B,$A8&amp;"*",Activity_PUBBDG!$B:$B,"*"&amp;"_16")</f>
        <v>0</v>
      </c>
      <c r="C8">
        <f>SUMIFS(Activity_PUBBDG!D:D,Activity_PUBBDG!$B:$B,$A8&amp;"*",Activity_PUBBDG!$B:$B,"*"&amp;"_16")</f>
        <v>0</v>
      </c>
      <c r="D8">
        <f>SUMIFS(Activity_PUBBDG!E:E,Activity_PUBBDG!$B:$B,$A8&amp;"*",Activity_PUBBDG!$B:$B,"*"&amp;"_16")</f>
        <v>0</v>
      </c>
      <c r="E8">
        <f>SUMIFS(Activity_PUBBDG!F:F,Activity_PUBBDG!$B:$B,$A8&amp;"*",Activity_PUBBDG!$B:$B,"*"&amp;"_16")</f>
        <v>0</v>
      </c>
      <c r="F8">
        <f>SUMIFS(Activity_PUBBDG!G:G,Activity_PUBBDG!$B:$B,$A8&amp;"*",Activity_PUBBDG!$B:$B,"*"&amp;"_16")</f>
        <v>0</v>
      </c>
      <c r="G8">
        <f>SUMIFS(Activity_PUBBDG!H:H,Activity_PUBBDG!$B:$B,$A8&amp;"*",Activity_PUBBDG!$B:$B,"*"&amp;"_16")</f>
        <v>0</v>
      </c>
      <c r="H8">
        <f>SUMIFS(Activity_PUBBDG!I:I,Activity_PUBBDG!$B:$B,$A8&amp;"*",Activity_PUBBDG!$B:$B,"*"&amp;"_16")</f>
        <v>0</v>
      </c>
      <c r="I8">
        <f>SUMIFS(Activity_PUBBDG!J:J,Activity_PUBBDG!$B:$B,$A8&amp;"*",Activity_PUBBDG!$B:$B,"*"&amp;"_16")</f>
        <v>0</v>
      </c>
      <c r="J8">
        <f>SUMIFS(Activity_PUBBDG!K:K,Activity_PUBBDG!$B:$B,$A8&amp;"*",Activity_PUBBDG!$B:$B,"*"&amp;"_16")</f>
        <v>3.9895410869603853E-8</v>
      </c>
      <c r="K8">
        <f>IF(PUBBDG_Split_Tech!L8="",0,IF(K$1=2016,0,IFERROR((PUBBDG_Split_Tech!L8*(SUMIFS('AGG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2" x14ac:dyDescent="0.25">
      <c r="A9" t="str">
        <f>PUBBDG_Split_Tech!A9</f>
        <v>PUBBDGHSPNewLIINC___STDELC</v>
      </c>
      <c r="B9">
        <f>SUMIFS(Activity_PUBBDG!C:C,Activity_PUBBDG!$B:$B,$A9&amp;"*",Activity_PUBBDG!$B:$B,"*"&amp;"_16")</f>
        <v>0</v>
      </c>
      <c r="C9">
        <f>SUMIFS(Activity_PUBBDG!D:D,Activity_PUBBDG!$B:$B,$A9&amp;"*",Activity_PUBBDG!$B:$B,"*"&amp;"_16")</f>
        <v>0</v>
      </c>
      <c r="D9">
        <f>SUMIFS(Activity_PUBBDG!E:E,Activity_PUBBDG!$B:$B,$A9&amp;"*",Activity_PUBBDG!$B:$B,"*"&amp;"_16")</f>
        <v>0</v>
      </c>
      <c r="E9">
        <f>SUMIFS(Activity_PUBBDG!F:F,Activity_PUBBDG!$B:$B,$A9&amp;"*",Activity_PUBBDG!$B:$B,"*"&amp;"_16")</f>
        <v>0</v>
      </c>
      <c r="F9">
        <f>SUMIFS(Activity_PUBBDG!G:G,Activity_PUBBDG!$B:$B,$A9&amp;"*",Activity_PUBBDG!$B:$B,"*"&amp;"_16")</f>
        <v>0</v>
      </c>
      <c r="G9">
        <f>SUMIFS(Activity_PUBBDG!H:H,Activity_PUBBDG!$B:$B,$A9&amp;"*",Activity_PUBBDG!$B:$B,"*"&amp;"_16")</f>
        <v>0</v>
      </c>
      <c r="H9">
        <f>SUMIFS(Activity_PUBBDG!I:I,Activity_PUBBDG!$B:$B,$A9&amp;"*",Activity_PUBBDG!$B:$B,"*"&amp;"_16")</f>
        <v>0</v>
      </c>
      <c r="I9">
        <f>SUMIFS(Activity_PUBBDG!J:J,Activity_PUBBDG!$B:$B,$A9&amp;"*",Activity_PUBBDG!$B:$B,"*"&amp;"_16")</f>
        <v>0</v>
      </c>
      <c r="J9">
        <f>SUMIFS(Activity_PUBBDG!K:K,Activity_PUBBDG!$B:$B,$A9&amp;"*",Activity_PUBBDG!$B:$B,"*"&amp;"_16")</f>
        <v>3.9895658488263969E-8</v>
      </c>
      <c r="K9">
        <f>IF(PUBBDG_Split_Tech!L9="",0,IF(K$1=2016,0,IFERROR((PUBBDG_Split_Tech!L9*(SUMIFS('AGG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2" x14ac:dyDescent="0.25">
      <c r="A10" t="str">
        <f>PUBBDG_Split_Tech!A10</f>
        <v>PUBBDGHSPNewLILED___STDELC</v>
      </c>
      <c r="B10">
        <f>SUMIFS(Activity_PUBBDG!C:C,Activity_PUBBDG!$B:$B,$A10&amp;"*",Activity_PUBBDG!$B:$B,"*"&amp;"_16")</f>
        <v>0</v>
      </c>
      <c r="C10">
        <f>SUMIFS(Activity_PUBBDG!D:D,Activity_PUBBDG!$B:$B,$A10&amp;"*",Activity_PUBBDG!$B:$B,"*"&amp;"_16")</f>
        <v>0</v>
      </c>
      <c r="D10">
        <f>SUMIFS(Activity_PUBBDG!E:E,Activity_PUBBDG!$B:$B,$A10&amp;"*",Activity_PUBBDG!$B:$B,"*"&amp;"_16")</f>
        <v>0</v>
      </c>
      <c r="E10">
        <f>SUMIFS(Activity_PUBBDG!F:F,Activity_PUBBDG!$B:$B,$A10&amp;"*",Activity_PUBBDG!$B:$B,"*"&amp;"_16")</f>
        <v>0</v>
      </c>
      <c r="F10">
        <f>SUMIFS(Activity_PUBBDG!G:G,Activity_PUBBDG!$B:$B,$A10&amp;"*",Activity_PUBBDG!$B:$B,"*"&amp;"_16")</f>
        <v>0</v>
      </c>
      <c r="G10">
        <f>SUMIFS(Activity_PUBBDG!H:H,Activity_PUBBDG!$B:$B,$A10&amp;"*",Activity_PUBBDG!$B:$B,"*"&amp;"_16")</f>
        <v>0</v>
      </c>
      <c r="H10">
        <f>SUMIFS(Activity_PUBBDG!I:I,Activity_PUBBDG!$B:$B,$A10&amp;"*",Activity_PUBBDG!$B:$B,"*"&amp;"_16")</f>
        <v>0</v>
      </c>
      <c r="I10">
        <f>SUMIFS(Activity_PUBBDG!J:J,Activity_PUBBDG!$B:$B,$A10&amp;"*",Activity_PUBBDG!$B:$B,"*"&amp;"_16")</f>
        <v>0</v>
      </c>
      <c r="J10">
        <f>SUMIFS(Activity_PUBBDG!K:K,Activity_PUBBDG!$B:$B,$A10&amp;"*",Activity_PUBBDG!$B:$B,"*"&amp;"_16")</f>
        <v>1.8788101539734439E-6</v>
      </c>
      <c r="K10">
        <f>IF(PUBBDG_Split_Tech!L10="",0,IF(K$1=2016,0,IFERROR((PUBBDG_Split_Tech!L10*(SUMIFS('AGG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2" x14ac:dyDescent="0.25">
      <c r="A11" t="str">
        <f>PUBBDG_Split_Tech!A11</f>
        <v>PUBBDGHSPNewSC_________DCO</v>
      </c>
      <c r="B11">
        <f>SUMIFS(Activity_PUBBDG!C:C,Activity_PUBBDG!$B:$B,$A11&amp;"*",Activity_PUBBDG!$B:$B,"*"&amp;"_16")</f>
        <v>0</v>
      </c>
      <c r="C11">
        <f>SUMIFS(Activity_PUBBDG!D:D,Activity_PUBBDG!$B:$B,$A11&amp;"*",Activity_PUBBDG!$B:$B,"*"&amp;"_16")</f>
        <v>0</v>
      </c>
      <c r="D11">
        <f>SUMIFS(Activity_PUBBDG!E:E,Activity_PUBBDG!$B:$B,$A11&amp;"*",Activity_PUBBDG!$B:$B,"*"&amp;"_16")</f>
        <v>0</v>
      </c>
      <c r="E11">
        <f>SUMIFS(Activity_PUBBDG!F:F,Activity_PUBBDG!$B:$B,$A11&amp;"*",Activity_PUBBDG!$B:$B,"*"&amp;"_16")</f>
        <v>0</v>
      </c>
      <c r="F11">
        <f>SUMIFS(Activity_PUBBDG!G:G,Activity_PUBBDG!$B:$B,$A11&amp;"*",Activity_PUBBDG!$B:$B,"*"&amp;"_16")</f>
        <v>0</v>
      </c>
      <c r="G11">
        <f>SUMIFS(Activity_PUBBDG!H:H,Activity_PUBBDG!$B:$B,$A11&amp;"*",Activity_PUBBDG!$B:$B,"*"&amp;"_16")</f>
        <v>0</v>
      </c>
      <c r="H11">
        <f>SUMIFS(Activity_PUBBDG!I:I,Activity_PUBBDG!$B:$B,$A11&amp;"*",Activity_PUBBDG!$B:$B,"*"&amp;"_16")</f>
        <v>0</v>
      </c>
      <c r="I11">
        <f>SUMIFS(Activity_PUBBDG!J:J,Activity_PUBBDG!$B:$B,$A11&amp;"*",Activity_PUBBDG!$B:$B,"*"&amp;"_16")</f>
        <v>0</v>
      </c>
      <c r="J11">
        <f>SUMIFS(Activity_PUBBDG!K:K,Activity_PUBBDG!$B:$B,$A11&amp;"*",Activity_PUBBDG!$B:$B,"*"&amp;"_16")</f>
        <v>9.3306869536666321E-5</v>
      </c>
      <c r="K11">
        <f>IF(PUBBDG_Split_Tech!L11="",0,IF(K$1=2016,0,IFERROR((PUBBDG_Split_Tech!L11*(SUMIFS('AGG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2" x14ac:dyDescent="0.25">
      <c r="A12" t="str">
        <f>PUBBDG_Split_Tech!A12</f>
        <v>PUBBDGHSPNewSC______STDELC</v>
      </c>
      <c r="B12">
        <f>SUMIFS(Activity_PUBBDG!C:C,Activity_PUBBDG!$B:$B,$A12&amp;"*",Activity_PUBBDG!$B:$B,"*"&amp;"_16")</f>
        <v>0</v>
      </c>
      <c r="C12">
        <f>SUMIFS(Activity_PUBBDG!D:D,Activity_PUBBDG!$B:$B,$A12&amp;"*",Activity_PUBBDG!$B:$B,"*"&amp;"_16")</f>
        <v>0</v>
      </c>
      <c r="D12">
        <f>SUMIFS(Activity_PUBBDG!E:E,Activity_PUBBDG!$B:$B,$A12&amp;"*",Activity_PUBBDG!$B:$B,"*"&amp;"_16")</f>
        <v>0</v>
      </c>
      <c r="E12">
        <f>SUMIFS(Activity_PUBBDG!F:F,Activity_PUBBDG!$B:$B,$A12&amp;"*",Activity_PUBBDG!$B:$B,"*"&amp;"_16")</f>
        <v>0</v>
      </c>
      <c r="F12">
        <f>SUMIFS(Activity_PUBBDG!G:G,Activity_PUBBDG!$B:$B,$A12&amp;"*",Activity_PUBBDG!$B:$B,"*"&amp;"_16")</f>
        <v>0</v>
      </c>
      <c r="G12">
        <f>SUMIFS(Activity_PUBBDG!H:H,Activity_PUBBDG!$B:$B,$A12&amp;"*",Activity_PUBBDG!$B:$B,"*"&amp;"_16")</f>
        <v>0</v>
      </c>
      <c r="H12">
        <f>SUMIFS(Activity_PUBBDG!I:I,Activity_PUBBDG!$B:$B,$A12&amp;"*",Activity_PUBBDG!$B:$B,"*"&amp;"_16")</f>
        <v>0</v>
      </c>
      <c r="I12">
        <f>SUMIFS(Activity_PUBBDG!J:J,Activity_PUBBDG!$B:$B,$A12&amp;"*",Activity_PUBBDG!$B:$B,"*"&amp;"_16")</f>
        <v>0</v>
      </c>
      <c r="J12">
        <f>SUMIFS(Activity_PUBBDG!K:K,Activity_PUBBDG!$B:$B,$A12&amp;"*",Activity_PUBBDG!$B:$B,"*"&amp;"_16")</f>
        <v>7.3119839341225499E-5</v>
      </c>
      <c r="K12">
        <f>IF(PUBBDG_Split_Tech!L12="",0,IF(K$1=2016,0,IFERROR((PUBBDG_Split_Tech!L12*(SUMIFS('AGG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2" x14ac:dyDescent="0.25">
      <c r="A13" t="str">
        <f>PUBBDG_Split_Tech!A13</f>
        <v>PUBBDGHSPNewSC______STDNGA</v>
      </c>
      <c r="B13">
        <f>SUMIFS(Activity_PUBBDG!C:C,Activity_PUBBDG!$B:$B,$A13&amp;"*",Activity_PUBBDG!$B:$B,"*"&amp;"_16")</f>
        <v>0</v>
      </c>
      <c r="C13">
        <f>SUMIFS(Activity_PUBBDG!D:D,Activity_PUBBDG!$B:$B,$A13&amp;"*",Activity_PUBBDG!$B:$B,"*"&amp;"_16")</f>
        <v>0</v>
      </c>
      <c r="D13">
        <f>SUMIFS(Activity_PUBBDG!E:E,Activity_PUBBDG!$B:$B,$A13&amp;"*",Activity_PUBBDG!$B:$B,"*"&amp;"_16")</f>
        <v>0</v>
      </c>
      <c r="E13">
        <f>SUMIFS(Activity_PUBBDG!F:F,Activity_PUBBDG!$B:$B,$A13&amp;"*",Activity_PUBBDG!$B:$B,"*"&amp;"_16")</f>
        <v>0</v>
      </c>
      <c r="F13">
        <f>SUMIFS(Activity_PUBBDG!G:G,Activity_PUBBDG!$B:$B,$A13&amp;"*",Activity_PUBBDG!$B:$B,"*"&amp;"_16")</f>
        <v>0</v>
      </c>
      <c r="G13">
        <f>SUMIFS(Activity_PUBBDG!H:H,Activity_PUBBDG!$B:$B,$A13&amp;"*",Activity_PUBBDG!$B:$B,"*"&amp;"_16")</f>
        <v>0</v>
      </c>
      <c r="H13">
        <f>SUMIFS(Activity_PUBBDG!I:I,Activity_PUBBDG!$B:$B,$A13&amp;"*",Activity_PUBBDG!$B:$B,"*"&amp;"_16")</f>
        <v>0</v>
      </c>
      <c r="I13">
        <f>SUMIFS(Activity_PUBBDG!J:J,Activity_PUBBDG!$B:$B,$A13&amp;"*",Activity_PUBBDG!$B:$B,"*"&amp;"_16")</f>
        <v>0</v>
      </c>
      <c r="J13">
        <f>SUMIFS(Activity_PUBBDG!K:K,Activity_PUBBDG!$B:$B,$A13&amp;"*",Activity_PUBBDG!$B:$B,"*"&amp;"_16")</f>
        <v>1.7112669832045619E-4</v>
      </c>
      <c r="K13">
        <f>IF(PUBBDG_Split_Tech!L13="",0,IF(K$1=2016,0,IFERROR((PUBBDG_Split_Tech!L13*(SUMIFS('AGG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2" x14ac:dyDescent="0.25">
      <c r="A14" t="str">
        <f>PUBBDG_Split_Tech!A14</f>
        <v>PUBBDGHSPNewSH_________DHE</v>
      </c>
      <c r="B14">
        <f>SUMIFS(Activity_PUBBDG!C:C,Activity_PUBBDG!$B:$B,$A14&amp;"*",Activity_PUBBDG!$B:$B,"*"&amp;"_16")</f>
        <v>0</v>
      </c>
      <c r="C14">
        <f>SUMIFS(Activity_PUBBDG!D:D,Activity_PUBBDG!$B:$B,$A14&amp;"*",Activity_PUBBDG!$B:$B,"*"&amp;"_16")</f>
        <v>0</v>
      </c>
      <c r="D14">
        <f>SUMIFS(Activity_PUBBDG!E:E,Activity_PUBBDG!$B:$B,$A14&amp;"*",Activity_PUBBDG!$B:$B,"*"&amp;"_16")</f>
        <v>0</v>
      </c>
      <c r="E14">
        <f>SUMIFS(Activity_PUBBDG!F:F,Activity_PUBBDG!$B:$B,$A14&amp;"*",Activity_PUBBDG!$B:$B,"*"&amp;"_16")</f>
        <v>0</v>
      </c>
      <c r="F14">
        <f>SUMIFS(Activity_PUBBDG!G:G,Activity_PUBBDG!$B:$B,$A14&amp;"*",Activity_PUBBDG!$B:$B,"*"&amp;"_16")</f>
        <v>0</v>
      </c>
      <c r="G14">
        <f>SUMIFS(Activity_PUBBDG!H:H,Activity_PUBBDG!$B:$B,$A14&amp;"*",Activity_PUBBDG!$B:$B,"*"&amp;"_16")</f>
        <v>0</v>
      </c>
      <c r="H14">
        <f>SUMIFS(Activity_PUBBDG!I:I,Activity_PUBBDG!$B:$B,$A14&amp;"*",Activity_PUBBDG!$B:$B,"*"&amp;"_16")</f>
        <v>0</v>
      </c>
      <c r="I14">
        <f>SUMIFS(Activity_PUBBDG!J:J,Activity_PUBBDG!$B:$B,$A14&amp;"*",Activity_PUBBDG!$B:$B,"*"&amp;"_16")</f>
        <v>0</v>
      </c>
      <c r="J14">
        <f>SUMIFS(Activity_PUBBDG!K:K,Activity_PUBBDG!$B:$B,$A14&amp;"*",Activity_PUBBDG!$B:$B,"*"&amp;"_16")</f>
        <v>7.4767812252506477E-5</v>
      </c>
      <c r="K14">
        <f>IF(PUBBDG_Split_Tech!L14="",0,IF(K$1=2016,0,IFERROR((PUBBDG_Split_Tech!L14*(SUMIFS('AGG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2" x14ac:dyDescent="0.25">
      <c r="A15" t="str">
        <f>PUBBDG_Split_Tech!A15</f>
        <v>PUBBDGHSPNewSHFUR___HIGNGA</v>
      </c>
      <c r="B15">
        <f>SUMIFS(Activity_PUBBDG!C:C,Activity_PUBBDG!$B:$B,$A15&amp;"*",Activity_PUBBDG!$B:$B,"*"&amp;"_16")</f>
        <v>0</v>
      </c>
      <c r="C15">
        <f>SUMIFS(Activity_PUBBDG!D:D,Activity_PUBBDG!$B:$B,$A15&amp;"*",Activity_PUBBDG!$B:$B,"*"&amp;"_16")</f>
        <v>0</v>
      </c>
      <c r="D15">
        <f>SUMIFS(Activity_PUBBDG!E:E,Activity_PUBBDG!$B:$B,$A15&amp;"*",Activity_PUBBDG!$B:$B,"*"&amp;"_16")</f>
        <v>0</v>
      </c>
      <c r="E15">
        <f>SUMIFS(Activity_PUBBDG!F:F,Activity_PUBBDG!$B:$B,$A15&amp;"*",Activity_PUBBDG!$B:$B,"*"&amp;"_16")</f>
        <v>0</v>
      </c>
      <c r="F15">
        <f>SUMIFS(Activity_PUBBDG!G:G,Activity_PUBBDG!$B:$B,$A15&amp;"*",Activity_PUBBDG!$B:$B,"*"&amp;"_16")</f>
        <v>0</v>
      </c>
      <c r="G15">
        <f>SUMIFS(Activity_PUBBDG!H:H,Activity_PUBBDG!$B:$B,$A15&amp;"*",Activity_PUBBDG!$B:$B,"*"&amp;"_16")</f>
        <v>0</v>
      </c>
      <c r="H15">
        <f>SUMIFS(Activity_PUBBDG!I:I,Activity_PUBBDG!$B:$B,$A15&amp;"*",Activity_PUBBDG!$B:$B,"*"&amp;"_16")</f>
        <v>0</v>
      </c>
      <c r="I15">
        <f>SUMIFS(Activity_PUBBDG!J:J,Activity_PUBBDG!$B:$B,$A15&amp;"*",Activity_PUBBDG!$B:$B,"*"&amp;"_16")</f>
        <v>0</v>
      </c>
      <c r="J15">
        <f>SUMIFS(Activity_PUBBDG!K:K,Activity_PUBBDG!$B:$B,$A15&amp;"*",Activity_PUBBDG!$B:$B,"*"&amp;"_16")</f>
        <v>2.2085026104406991E-4</v>
      </c>
      <c r="K15">
        <f>IF(PUBBDG_Split_Tech!L15="",0,IF(K$1=2016,0,IFERROR((PUBBDG_Split_Tech!L15*(SUMIFS('AGG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2" x14ac:dyDescent="0.25">
      <c r="A16" t="str">
        <f>PUBBDG_Split_Tech!A16</f>
        <v>PUBBDGHSPNewSHFUR___STDELC</v>
      </c>
      <c r="B16">
        <f>SUMIFS(Activity_PUBBDG!C:C,Activity_PUBBDG!$B:$B,$A16&amp;"*",Activity_PUBBDG!$B:$B,"*"&amp;"_16")</f>
        <v>0</v>
      </c>
      <c r="C16">
        <f>SUMIFS(Activity_PUBBDG!D:D,Activity_PUBBDG!$B:$B,$A16&amp;"*",Activity_PUBBDG!$B:$B,"*"&amp;"_16")</f>
        <v>0</v>
      </c>
      <c r="D16">
        <f>SUMIFS(Activity_PUBBDG!E:E,Activity_PUBBDG!$B:$B,$A16&amp;"*",Activity_PUBBDG!$B:$B,"*"&amp;"_16")</f>
        <v>0</v>
      </c>
      <c r="E16">
        <f>SUMIFS(Activity_PUBBDG!F:F,Activity_PUBBDG!$B:$B,$A16&amp;"*",Activity_PUBBDG!$B:$B,"*"&amp;"_16")</f>
        <v>0</v>
      </c>
      <c r="F16">
        <f>SUMIFS(Activity_PUBBDG!G:G,Activity_PUBBDG!$B:$B,$A16&amp;"*",Activity_PUBBDG!$B:$B,"*"&amp;"_16")</f>
        <v>0</v>
      </c>
      <c r="G16">
        <f>SUMIFS(Activity_PUBBDG!H:H,Activity_PUBBDG!$B:$B,$A16&amp;"*",Activity_PUBBDG!$B:$B,"*"&amp;"_16")</f>
        <v>0</v>
      </c>
      <c r="H16">
        <f>SUMIFS(Activity_PUBBDG!I:I,Activity_PUBBDG!$B:$B,$A16&amp;"*",Activity_PUBBDG!$B:$B,"*"&amp;"_16")</f>
        <v>0</v>
      </c>
      <c r="I16">
        <f>SUMIFS(Activity_PUBBDG!J:J,Activity_PUBBDG!$B:$B,$A16&amp;"*",Activity_PUBBDG!$B:$B,"*"&amp;"_16")</f>
        <v>0</v>
      </c>
      <c r="J16">
        <f>SUMIFS(Activity_PUBBDG!K:K,Activity_PUBBDG!$B:$B,$A16&amp;"*",Activity_PUBBDG!$B:$B,"*"&amp;"_16")</f>
        <v>7.87605736735009E-5</v>
      </c>
      <c r="K16">
        <f>IF(PUBBDG_Split_Tech!L16="",0,IF(K$1=2016,0,IFERROR((PUBBDG_Split_Tech!L16*(SUMIFS('AGG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PUBBDG_Split_Tech!A17</f>
        <v>PUBBDGHSPNewSHFUR___STDHFO</v>
      </c>
      <c r="B17">
        <f>SUMIFS(Activity_PUBBDG!C:C,Activity_PUBBDG!$B:$B,$A17&amp;"*",Activity_PUBBDG!$B:$B,"*"&amp;"_16")</f>
        <v>0</v>
      </c>
      <c r="C17">
        <f>SUMIFS(Activity_PUBBDG!D:D,Activity_PUBBDG!$B:$B,$A17&amp;"*",Activity_PUBBDG!$B:$B,"*"&amp;"_16")</f>
        <v>0</v>
      </c>
      <c r="D17">
        <f>SUMIFS(Activity_PUBBDG!E:E,Activity_PUBBDG!$B:$B,$A17&amp;"*",Activity_PUBBDG!$B:$B,"*"&amp;"_16")</f>
        <v>0</v>
      </c>
      <c r="E17">
        <f>SUMIFS(Activity_PUBBDG!F:F,Activity_PUBBDG!$B:$B,$A17&amp;"*",Activity_PUBBDG!$B:$B,"*"&amp;"_16")</f>
        <v>0</v>
      </c>
      <c r="F17">
        <f>SUMIFS(Activity_PUBBDG!G:G,Activity_PUBBDG!$B:$B,$A17&amp;"*",Activity_PUBBDG!$B:$B,"*"&amp;"_16")</f>
        <v>0</v>
      </c>
      <c r="G17">
        <f>SUMIFS(Activity_PUBBDG!H:H,Activity_PUBBDG!$B:$B,$A17&amp;"*",Activity_PUBBDG!$B:$B,"*"&amp;"_16")</f>
        <v>0</v>
      </c>
      <c r="H17">
        <f>SUMIFS(Activity_PUBBDG!I:I,Activity_PUBBDG!$B:$B,$A17&amp;"*",Activity_PUBBDG!$B:$B,"*"&amp;"_16")</f>
        <v>0</v>
      </c>
      <c r="I17">
        <f>SUMIFS(Activity_PUBBDG!J:J,Activity_PUBBDG!$B:$B,$A17&amp;"*",Activity_PUBBDG!$B:$B,"*"&amp;"_16")</f>
        <v>0</v>
      </c>
      <c r="J17">
        <f>SUMIFS(Activity_PUBBDG!K:K,Activity_PUBBDG!$B:$B,$A17&amp;"*",Activity_PUBBDG!$B:$B,"*"&amp;"_16")</f>
        <v>7.8760738422345959E-5</v>
      </c>
      <c r="K17">
        <f>IF(PUBBDG_Split_Tech!L17="",0,IF(K$1=2016,0,IFERROR((PUBBDG_Split_Tech!L17*(SUMIFS('AGG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PUBBDG_Split_Tech!A18</f>
        <v>PUBBDGHSPNewSHFUR___STDKER</v>
      </c>
      <c r="B18">
        <f>SUMIFS(Activity_PUBBDG!C:C,Activity_PUBBDG!$B:$B,$A18&amp;"*",Activity_PUBBDG!$B:$B,"*"&amp;"_16")</f>
        <v>0</v>
      </c>
      <c r="C18">
        <f>SUMIFS(Activity_PUBBDG!D:D,Activity_PUBBDG!$B:$B,$A18&amp;"*",Activity_PUBBDG!$B:$B,"*"&amp;"_16")</f>
        <v>0</v>
      </c>
      <c r="D18">
        <f>SUMIFS(Activity_PUBBDG!E:E,Activity_PUBBDG!$B:$B,$A18&amp;"*",Activity_PUBBDG!$B:$B,"*"&amp;"_16")</f>
        <v>0</v>
      </c>
      <c r="E18">
        <f>SUMIFS(Activity_PUBBDG!F:F,Activity_PUBBDG!$B:$B,$A18&amp;"*",Activity_PUBBDG!$B:$B,"*"&amp;"_16")</f>
        <v>0</v>
      </c>
      <c r="F18">
        <f>SUMIFS(Activity_PUBBDG!G:G,Activity_PUBBDG!$B:$B,$A18&amp;"*",Activity_PUBBDG!$B:$B,"*"&amp;"_16")</f>
        <v>0</v>
      </c>
      <c r="G18">
        <f>SUMIFS(Activity_PUBBDG!H:H,Activity_PUBBDG!$B:$B,$A18&amp;"*",Activity_PUBBDG!$B:$B,"*"&amp;"_16")</f>
        <v>0</v>
      </c>
      <c r="H18">
        <f>SUMIFS(Activity_PUBBDG!I:I,Activity_PUBBDG!$B:$B,$A18&amp;"*",Activity_PUBBDG!$B:$B,"*"&amp;"_16")</f>
        <v>0</v>
      </c>
      <c r="I18">
        <f>SUMIFS(Activity_PUBBDG!J:J,Activity_PUBBDG!$B:$B,$A18&amp;"*",Activity_PUBBDG!$B:$B,"*"&amp;"_16")</f>
        <v>0</v>
      </c>
      <c r="J18">
        <f>SUMIFS(Activity_PUBBDG!K:K,Activity_PUBBDG!$B:$B,$A18&amp;"*",Activity_PUBBDG!$B:$B,"*"&amp;"_16")</f>
        <v>7.8760833083153458E-5</v>
      </c>
      <c r="K18">
        <f>IF(PUBBDG_Split_Tech!L18="",0,IF(K$1=2016,0,IFERROR((PUBBDG_Split_Tech!L18*(SUMIFS('AGG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PUBBDG_Split_Tech!A19</f>
        <v>PUBBDGHSPNewSHFUR___STDLFO</v>
      </c>
      <c r="B19">
        <f>SUMIFS(Activity_PUBBDG!C:C,Activity_PUBBDG!$B:$B,$A19&amp;"*",Activity_PUBBDG!$B:$B,"*"&amp;"_16")</f>
        <v>0</v>
      </c>
      <c r="C19">
        <f>SUMIFS(Activity_PUBBDG!D:D,Activity_PUBBDG!$B:$B,$A19&amp;"*",Activity_PUBBDG!$B:$B,"*"&amp;"_16")</f>
        <v>0</v>
      </c>
      <c r="D19">
        <f>SUMIFS(Activity_PUBBDG!E:E,Activity_PUBBDG!$B:$B,$A19&amp;"*",Activity_PUBBDG!$B:$B,"*"&amp;"_16")</f>
        <v>0</v>
      </c>
      <c r="E19">
        <f>SUMIFS(Activity_PUBBDG!F:F,Activity_PUBBDG!$B:$B,$A19&amp;"*",Activity_PUBBDG!$B:$B,"*"&amp;"_16")</f>
        <v>0</v>
      </c>
      <c r="F19">
        <f>SUMIFS(Activity_PUBBDG!G:G,Activity_PUBBDG!$B:$B,$A19&amp;"*",Activity_PUBBDG!$B:$B,"*"&amp;"_16")</f>
        <v>0</v>
      </c>
      <c r="G19">
        <f>SUMIFS(Activity_PUBBDG!H:H,Activity_PUBBDG!$B:$B,$A19&amp;"*",Activity_PUBBDG!$B:$B,"*"&amp;"_16")</f>
        <v>0</v>
      </c>
      <c r="H19">
        <f>SUMIFS(Activity_PUBBDG!I:I,Activity_PUBBDG!$B:$B,$A19&amp;"*",Activity_PUBBDG!$B:$B,"*"&amp;"_16")</f>
        <v>0</v>
      </c>
      <c r="I19">
        <f>SUMIFS(Activity_PUBBDG!J:J,Activity_PUBBDG!$B:$B,$A19&amp;"*",Activity_PUBBDG!$B:$B,"*"&amp;"_16")</f>
        <v>0</v>
      </c>
      <c r="J19">
        <f>SUMIFS(Activity_PUBBDG!K:K,Activity_PUBBDG!$B:$B,$A19&amp;"*",Activity_PUBBDG!$B:$B,"*"&amp;"_16")</f>
        <v>7.8760731047973633E-5</v>
      </c>
      <c r="K19">
        <f>IF(PUBBDG_Split_Tech!L19="",0,IF(K$1=2016,0,IFERROR((PUBBDG_Split_Tech!L19*(SUMIFS('AGG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PUBBDG_Split_Tech!A20</f>
        <v>PUBBDGHSPNewSHFUR___STDNGA</v>
      </c>
      <c r="B20">
        <f>SUMIFS(Activity_PUBBDG!C:C,Activity_PUBBDG!$B:$B,$A20&amp;"*",Activity_PUBBDG!$B:$B,"*"&amp;"_16")</f>
        <v>0</v>
      </c>
      <c r="C20">
        <f>SUMIFS(Activity_PUBBDG!D:D,Activity_PUBBDG!$B:$B,$A20&amp;"*",Activity_PUBBDG!$B:$B,"*"&amp;"_16")</f>
        <v>0</v>
      </c>
      <c r="D20">
        <f>SUMIFS(Activity_PUBBDG!E:E,Activity_PUBBDG!$B:$B,$A20&amp;"*",Activity_PUBBDG!$B:$B,"*"&amp;"_16")</f>
        <v>0</v>
      </c>
      <c r="E20">
        <f>SUMIFS(Activity_PUBBDG!F:F,Activity_PUBBDG!$B:$B,$A20&amp;"*",Activity_PUBBDG!$B:$B,"*"&amp;"_16")</f>
        <v>0</v>
      </c>
      <c r="F20">
        <f>SUMIFS(Activity_PUBBDG!G:G,Activity_PUBBDG!$B:$B,$A20&amp;"*",Activity_PUBBDG!$B:$B,"*"&amp;"_16")</f>
        <v>0</v>
      </c>
      <c r="G20">
        <f>SUMIFS(Activity_PUBBDG!H:H,Activity_PUBBDG!$B:$B,$A20&amp;"*",Activity_PUBBDG!$B:$B,"*"&amp;"_16")</f>
        <v>0</v>
      </c>
      <c r="H20">
        <f>SUMIFS(Activity_PUBBDG!I:I,Activity_PUBBDG!$B:$B,$A20&amp;"*",Activity_PUBBDG!$B:$B,"*"&amp;"_16")</f>
        <v>0</v>
      </c>
      <c r="I20">
        <f>SUMIFS(Activity_PUBBDG!J:J,Activity_PUBBDG!$B:$B,$A20&amp;"*",Activity_PUBBDG!$B:$B,"*"&amp;"_16")</f>
        <v>0</v>
      </c>
      <c r="J20">
        <f>SUMIFS(Activity_PUBBDG!K:K,Activity_PUBBDG!$B:$B,$A20&amp;"*",Activity_PUBBDG!$B:$B,"*"&amp;"_16")</f>
        <v>2.3269399151508869E-4</v>
      </c>
      <c r="K20">
        <f>IF(PUBBDG_Split_Tech!L20="",0,IF(K$1=2016,0,IFERROR((PUBBDG_Split_Tech!L20*(SUMIFS('AGG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PUBBDG_Split_Tech!A21</f>
        <v>PUBBDGHSPNewSHFUR___STDPRO</v>
      </c>
      <c r="B21">
        <f>SUMIFS(Activity_PUBBDG!C:C,Activity_PUBBDG!$B:$B,$A21&amp;"*",Activity_PUBBDG!$B:$B,"*"&amp;"_16")</f>
        <v>0</v>
      </c>
      <c r="C21">
        <f>SUMIFS(Activity_PUBBDG!D:D,Activity_PUBBDG!$B:$B,$A21&amp;"*",Activity_PUBBDG!$B:$B,"*"&amp;"_16")</f>
        <v>0</v>
      </c>
      <c r="D21">
        <f>SUMIFS(Activity_PUBBDG!E:E,Activity_PUBBDG!$B:$B,$A21&amp;"*",Activity_PUBBDG!$B:$B,"*"&amp;"_16")</f>
        <v>0</v>
      </c>
      <c r="E21">
        <f>SUMIFS(Activity_PUBBDG!F:F,Activity_PUBBDG!$B:$B,$A21&amp;"*",Activity_PUBBDG!$B:$B,"*"&amp;"_16")</f>
        <v>0</v>
      </c>
      <c r="F21">
        <f>SUMIFS(Activity_PUBBDG!G:G,Activity_PUBBDG!$B:$B,$A21&amp;"*",Activity_PUBBDG!$B:$B,"*"&amp;"_16")</f>
        <v>0</v>
      </c>
      <c r="G21">
        <f>SUMIFS(Activity_PUBBDG!H:H,Activity_PUBBDG!$B:$B,$A21&amp;"*",Activity_PUBBDG!$B:$B,"*"&amp;"_16")</f>
        <v>0</v>
      </c>
      <c r="H21">
        <f>SUMIFS(Activity_PUBBDG!I:I,Activity_PUBBDG!$B:$B,$A21&amp;"*",Activity_PUBBDG!$B:$B,"*"&amp;"_16")</f>
        <v>0</v>
      </c>
      <c r="I21">
        <f>SUMIFS(Activity_PUBBDG!J:J,Activity_PUBBDG!$B:$B,$A21&amp;"*",Activity_PUBBDG!$B:$B,"*"&amp;"_16")</f>
        <v>0</v>
      </c>
      <c r="J21">
        <f>SUMIFS(Activity_PUBBDG!K:K,Activity_PUBBDG!$B:$B,$A21&amp;"*",Activity_PUBBDG!$B:$B,"*"&amp;"_16")</f>
        <v>7.4751888718800743E-5</v>
      </c>
      <c r="K21">
        <f>IF(PUBBDG_Split_Tech!L21="",0,IF(K$1=2016,0,IFERROR((PUBBDG_Split_Tech!L21*(SUMIFS('AGG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PUBBDG_Split_Tech!A22</f>
        <v>PUBBDGHSPNewSHHEP___STDELC</v>
      </c>
      <c r="B22">
        <f>SUMIFS(Activity_PUBBDG!C:C,Activity_PUBBDG!$B:$B,$A22&amp;"*",Activity_PUBBDG!$B:$B,"*"&amp;"_16")</f>
        <v>0</v>
      </c>
      <c r="C22">
        <f>SUMIFS(Activity_PUBBDG!D:D,Activity_PUBBDG!$B:$B,$A22&amp;"*",Activity_PUBBDG!$B:$B,"*"&amp;"_16")</f>
        <v>0</v>
      </c>
      <c r="D22">
        <f>SUMIFS(Activity_PUBBDG!E:E,Activity_PUBBDG!$B:$B,$A22&amp;"*",Activity_PUBBDG!$B:$B,"*"&amp;"_16")</f>
        <v>0</v>
      </c>
      <c r="E22">
        <f>SUMIFS(Activity_PUBBDG!F:F,Activity_PUBBDG!$B:$B,$A22&amp;"*",Activity_PUBBDG!$B:$B,"*"&amp;"_16")</f>
        <v>0</v>
      </c>
      <c r="F22">
        <f>SUMIFS(Activity_PUBBDG!G:G,Activity_PUBBDG!$B:$B,$A22&amp;"*",Activity_PUBBDG!$B:$B,"*"&amp;"_16")</f>
        <v>0</v>
      </c>
      <c r="G22">
        <f>SUMIFS(Activity_PUBBDG!H:H,Activity_PUBBDG!$B:$B,$A22&amp;"*",Activity_PUBBDG!$B:$B,"*"&amp;"_16")</f>
        <v>0</v>
      </c>
      <c r="H22">
        <f>SUMIFS(Activity_PUBBDG!I:I,Activity_PUBBDG!$B:$B,$A22&amp;"*",Activity_PUBBDG!$B:$B,"*"&amp;"_16")</f>
        <v>0</v>
      </c>
      <c r="I22">
        <f>SUMIFS(Activity_PUBBDG!J:J,Activity_PUBBDG!$B:$B,$A22&amp;"*",Activity_PUBBDG!$B:$B,"*"&amp;"_16")</f>
        <v>0</v>
      </c>
      <c r="J22">
        <f>SUMIFS(Activity_PUBBDG!K:K,Activity_PUBBDG!$B:$B,$A22&amp;"*",Activity_PUBBDG!$B:$B,"*"&amp;"_16")</f>
        <v>5.4619181084972409E-5</v>
      </c>
      <c r="K22">
        <f>IF(PUBBDG_Split_Tech!L22="",0,IF(K$1=2016,0,IFERROR((PUBBDG_Split_Tech!L22*(SUMIFS('AGG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PUBBDG_Split_Tech!A23</f>
        <v>PUBBDGHSPNewSHPLT___STDELC</v>
      </c>
      <c r="B23">
        <f>SUMIFS(Activity_PUBBDG!C:C,Activity_PUBBDG!$B:$B,$A23&amp;"*",Activity_PUBBDG!$B:$B,"*"&amp;"_16")</f>
        <v>0</v>
      </c>
      <c r="C23">
        <f>SUMIFS(Activity_PUBBDG!D:D,Activity_PUBBDG!$B:$B,$A23&amp;"*",Activity_PUBBDG!$B:$B,"*"&amp;"_16")</f>
        <v>0</v>
      </c>
      <c r="D23">
        <f>SUMIFS(Activity_PUBBDG!E:E,Activity_PUBBDG!$B:$B,$A23&amp;"*",Activity_PUBBDG!$B:$B,"*"&amp;"_16")</f>
        <v>0</v>
      </c>
      <c r="E23">
        <f>SUMIFS(Activity_PUBBDG!F:F,Activity_PUBBDG!$B:$B,$A23&amp;"*",Activity_PUBBDG!$B:$B,"*"&amp;"_16")</f>
        <v>0</v>
      </c>
      <c r="F23">
        <f>SUMIFS(Activity_PUBBDG!G:G,Activity_PUBBDG!$B:$B,$A23&amp;"*",Activity_PUBBDG!$B:$B,"*"&amp;"_16")</f>
        <v>0</v>
      </c>
      <c r="G23">
        <f>SUMIFS(Activity_PUBBDG!H:H,Activity_PUBBDG!$B:$B,$A23&amp;"*",Activity_PUBBDG!$B:$B,"*"&amp;"_16")</f>
        <v>0</v>
      </c>
      <c r="H23">
        <f>SUMIFS(Activity_PUBBDG!I:I,Activity_PUBBDG!$B:$B,$A23&amp;"*",Activity_PUBBDG!$B:$B,"*"&amp;"_16")</f>
        <v>0</v>
      </c>
      <c r="I23">
        <f>SUMIFS(Activity_PUBBDG!J:J,Activity_PUBBDG!$B:$B,$A23&amp;"*",Activity_PUBBDG!$B:$B,"*"&amp;"_16")</f>
        <v>0</v>
      </c>
      <c r="J23">
        <f>SUMIFS(Activity_PUBBDG!K:K,Activity_PUBBDG!$B:$B,$A23&amp;"*",Activity_PUBBDG!$B:$B,"*"&amp;"_16")</f>
        <v>2.26861164743133E-4</v>
      </c>
      <c r="K23">
        <f>IF(PUBBDG_Split_Tech!L23="",0,IF(K$1=2016,0,IFERROR((PUBBDG_Split_Tech!L23*(SUMIFS('AGG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PUBBDG_Split_Tech!A24</f>
        <v>PUBBDGHSPNewWH_________DHE</v>
      </c>
      <c r="B24">
        <f>SUMIFS(Activity_PUBBDG!C:C,Activity_PUBBDG!$B:$B,$A24&amp;"*",Activity_PUBBDG!$B:$B,"*"&amp;"_16")</f>
        <v>0</v>
      </c>
      <c r="C24">
        <f>SUMIFS(Activity_PUBBDG!D:D,Activity_PUBBDG!$B:$B,$A24&amp;"*",Activity_PUBBDG!$B:$B,"*"&amp;"_16")</f>
        <v>0</v>
      </c>
      <c r="D24">
        <f>SUMIFS(Activity_PUBBDG!E:E,Activity_PUBBDG!$B:$B,$A24&amp;"*",Activity_PUBBDG!$B:$B,"*"&amp;"_16")</f>
        <v>0</v>
      </c>
      <c r="E24">
        <f>SUMIFS(Activity_PUBBDG!F:F,Activity_PUBBDG!$B:$B,$A24&amp;"*",Activity_PUBBDG!$B:$B,"*"&amp;"_16")</f>
        <v>0</v>
      </c>
      <c r="F24">
        <f>SUMIFS(Activity_PUBBDG!G:G,Activity_PUBBDG!$B:$B,$A24&amp;"*",Activity_PUBBDG!$B:$B,"*"&amp;"_16")</f>
        <v>0</v>
      </c>
      <c r="G24">
        <f>SUMIFS(Activity_PUBBDG!H:H,Activity_PUBBDG!$B:$B,$A24&amp;"*",Activity_PUBBDG!$B:$B,"*"&amp;"_16")</f>
        <v>0</v>
      </c>
      <c r="H24">
        <f>SUMIFS(Activity_PUBBDG!I:I,Activity_PUBBDG!$B:$B,$A24&amp;"*",Activity_PUBBDG!$B:$B,"*"&amp;"_16")</f>
        <v>0</v>
      </c>
      <c r="I24">
        <f>SUMIFS(Activity_PUBBDG!J:J,Activity_PUBBDG!$B:$B,$A24&amp;"*",Activity_PUBBDG!$B:$B,"*"&amp;"_16")</f>
        <v>0</v>
      </c>
      <c r="J24">
        <f>SUMIFS(Activity_PUBBDG!K:K,Activity_PUBBDG!$B:$B,$A24&amp;"*",Activity_PUBBDG!$B:$B,"*"&amp;"_16")</f>
        <v>1.5062223828400499E-4</v>
      </c>
      <c r="K24">
        <f>IF(PUBBDG_Split_Tech!L24="",0,IF(K$1=2016,0,IFERROR((PUBBDG_Split_Tech!L24*(SUMIFS('AGG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PUBBDG_Split_Tech!A25</f>
        <v>PUBBDGHSPNewWH______STDELC</v>
      </c>
      <c r="B25">
        <f>SUMIFS(Activity_PUBBDG!C:C,Activity_PUBBDG!$B:$B,$A25&amp;"*",Activity_PUBBDG!$B:$B,"*"&amp;"_16")</f>
        <v>0</v>
      </c>
      <c r="C25">
        <f>SUMIFS(Activity_PUBBDG!D:D,Activity_PUBBDG!$B:$B,$A25&amp;"*",Activity_PUBBDG!$B:$B,"*"&amp;"_16")</f>
        <v>0</v>
      </c>
      <c r="D25">
        <f>SUMIFS(Activity_PUBBDG!E:E,Activity_PUBBDG!$B:$B,$A25&amp;"*",Activity_PUBBDG!$B:$B,"*"&amp;"_16")</f>
        <v>0</v>
      </c>
      <c r="E25">
        <f>SUMIFS(Activity_PUBBDG!F:F,Activity_PUBBDG!$B:$B,$A25&amp;"*",Activity_PUBBDG!$B:$B,"*"&amp;"_16")</f>
        <v>0</v>
      </c>
      <c r="F25">
        <f>SUMIFS(Activity_PUBBDG!G:G,Activity_PUBBDG!$B:$B,$A25&amp;"*",Activity_PUBBDG!$B:$B,"*"&amp;"_16")</f>
        <v>0</v>
      </c>
      <c r="G25">
        <f>SUMIFS(Activity_PUBBDG!H:H,Activity_PUBBDG!$B:$B,$A25&amp;"*",Activity_PUBBDG!$B:$B,"*"&amp;"_16")</f>
        <v>0</v>
      </c>
      <c r="H25">
        <f>SUMIFS(Activity_PUBBDG!I:I,Activity_PUBBDG!$B:$B,$A25&amp;"*",Activity_PUBBDG!$B:$B,"*"&amp;"_16")</f>
        <v>0</v>
      </c>
      <c r="I25">
        <f>SUMIFS(Activity_PUBBDG!J:J,Activity_PUBBDG!$B:$B,$A25&amp;"*",Activity_PUBBDG!$B:$B,"*"&amp;"_16")</f>
        <v>0</v>
      </c>
      <c r="J25">
        <f>SUMIFS(Activity_PUBBDG!K:K,Activity_PUBBDG!$B:$B,$A25&amp;"*",Activity_PUBBDG!$B:$B,"*"&amp;"_16")</f>
        <v>7.8062537949461085E-5</v>
      </c>
      <c r="K25">
        <f>IF(PUBBDG_Split_Tech!L25="",0,IF(K$1=2016,0,IFERROR((PUBBDG_Split_Tech!L25*(SUMIFS('AGG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PUBBDG_Split_Tech!A26</f>
        <v>PUBBDGHSPNewWH______STDHFO</v>
      </c>
      <c r="B26">
        <f>SUMIFS(Activity_PUBBDG!C:C,Activity_PUBBDG!$B:$B,$A26&amp;"*",Activity_PUBBDG!$B:$B,"*"&amp;"_16")</f>
        <v>0</v>
      </c>
      <c r="C26">
        <f>SUMIFS(Activity_PUBBDG!D:D,Activity_PUBBDG!$B:$B,$A26&amp;"*",Activity_PUBBDG!$B:$B,"*"&amp;"_16")</f>
        <v>0</v>
      </c>
      <c r="D26">
        <f>SUMIFS(Activity_PUBBDG!E:E,Activity_PUBBDG!$B:$B,$A26&amp;"*",Activity_PUBBDG!$B:$B,"*"&amp;"_16")</f>
        <v>0</v>
      </c>
      <c r="E26">
        <f>SUMIFS(Activity_PUBBDG!F:F,Activity_PUBBDG!$B:$B,$A26&amp;"*",Activity_PUBBDG!$B:$B,"*"&amp;"_16")</f>
        <v>0</v>
      </c>
      <c r="F26">
        <f>SUMIFS(Activity_PUBBDG!G:G,Activity_PUBBDG!$B:$B,$A26&amp;"*",Activity_PUBBDG!$B:$B,"*"&amp;"_16")</f>
        <v>0</v>
      </c>
      <c r="G26">
        <f>SUMIFS(Activity_PUBBDG!H:H,Activity_PUBBDG!$B:$B,$A26&amp;"*",Activity_PUBBDG!$B:$B,"*"&amp;"_16")</f>
        <v>0</v>
      </c>
      <c r="H26">
        <f>SUMIFS(Activity_PUBBDG!I:I,Activity_PUBBDG!$B:$B,$A26&amp;"*",Activity_PUBBDG!$B:$B,"*"&amp;"_16")</f>
        <v>0</v>
      </c>
      <c r="I26">
        <f>SUMIFS(Activity_PUBBDG!J:J,Activity_PUBBDG!$B:$B,$A26&amp;"*",Activity_PUBBDG!$B:$B,"*"&amp;"_16")</f>
        <v>0</v>
      </c>
      <c r="J26">
        <f>SUMIFS(Activity_PUBBDG!K:K,Activity_PUBBDG!$B:$B,$A26&amp;"*",Activity_PUBBDG!$B:$B,"*"&amp;"_16")</f>
        <v>7.8062717214397666E-5</v>
      </c>
      <c r="K26">
        <f>IF(PUBBDG_Split_Tech!L26="",0,IF(K$1=2016,0,IFERROR((PUBBDG_Split_Tech!L26*(SUMIFS('AGG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PUBBDG_Split_Tech!A27</f>
        <v>PUBBDGHSPNewWH______STDKER</v>
      </c>
      <c r="B27">
        <f>SUMIFS(Activity_PUBBDG!C:C,Activity_PUBBDG!$B:$B,$A27&amp;"*",Activity_PUBBDG!$B:$B,"*"&amp;"_16")</f>
        <v>0</v>
      </c>
      <c r="C27">
        <f>SUMIFS(Activity_PUBBDG!D:D,Activity_PUBBDG!$B:$B,$A27&amp;"*",Activity_PUBBDG!$B:$B,"*"&amp;"_16")</f>
        <v>0</v>
      </c>
      <c r="D27">
        <f>SUMIFS(Activity_PUBBDG!E:E,Activity_PUBBDG!$B:$B,$A27&amp;"*",Activity_PUBBDG!$B:$B,"*"&amp;"_16")</f>
        <v>0</v>
      </c>
      <c r="E27">
        <f>SUMIFS(Activity_PUBBDG!F:F,Activity_PUBBDG!$B:$B,$A27&amp;"*",Activity_PUBBDG!$B:$B,"*"&amp;"_16")</f>
        <v>0</v>
      </c>
      <c r="F27">
        <f>SUMIFS(Activity_PUBBDG!G:G,Activity_PUBBDG!$B:$B,$A27&amp;"*",Activity_PUBBDG!$B:$B,"*"&amp;"_16")</f>
        <v>0</v>
      </c>
      <c r="G27">
        <f>SUMIFS(Activity_PUBBDG!H:H,Activity_PUBBDG!$B:$B,$A27&amp;"*",Activity_PUBBDG!$B:$B,"*"&amp;"_16")</f>
        <v>0</v>
      </c>
      <c r="H27">
        <f>SUMIFS(Activity_PUBBDG!I:I,Activity_PUBBDG!$B:$B,$A27&amp;"*",Activity_PUBBDG!$B:$B,"*"&amp;"_16")</f>
        <v>0</v>
      </c>
      <c r="I27">
        <f>SUMIFS(Activity_PUBBDG!J:J,Activity_PUBBDG!$B:$B,$A27&amp;"*",Activity_PUBBDG!$B:$B,"*"&amp;"_16")</f>
        <v>0</v>
      </c>
      <c r="J27">
        <f>SUMIFS(Activity_PUBBDG!K:K,Activity_PUBBDG!$B:$B,$A27&amp;"*",Activity_PUBBDG!$B:$B,"*"&amp;"_16")</f>
        <v>7.8062790165561412E-5</v>
      </c>
      <c r="K27">
        <f>IF(PUBBDG_Split_Tech!L27="",0,IF(K$1=2016,0,IFERROR((PUBBDG_Split_Tech!L27*(SUMIFS('AGG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PUBBDG_Split_Tech!A28</f>
        <v>PUBBDGHSPNewWH______STDLFO</v>
      </c>
      <c r="B28">
        <f>SUMIFS(Activity_PUBBDG!C:C,Activity_PUBBDG!$B:$B,$A28&amp;"*",Activity_PUBBDG!$B:$B,"*"&amp;"_16")</f>
        <v>0</v>
      </c>
      <c r="C28">
        <f>SUMIFS(Activity_PUBBDG!D:D,Activity_PUBBDG!$B:$B,$A28&amp;"*",Activity_PUBBDG!$B:$B,"*"&amp;"_16")</f>
        <v>0</v>
      </c>
      <c r="D28">
        <f>SUMIFS(Activity_PUBBDG!E:E,Activity_PUBBDG!$B:$B,$A28&amp;"*",Activity_PUBBDG!$B:$B,"*"&amp;"_16")</f>
        <v>0</v>
      </c>
      <c r="E28">
        <f>SUMIFS(Activity_PUBBDG!F:F,Activity_PUBBDG!$B:$B,$A28&amp;"*",Activity_PUBBDG!$B:$B,"*"&amp;"_16")</f>
        <v>0</v>
      </c>
      <c r="F28">
        <f>SUMIFS(Activity_PUBBDG!G:G,Activity_PUBBDG!$B:$B,$A28&amp;"*",Activity_PUBBDG!$B:$B,"*"&amp;"_16")</f>
        <v>0</v>
      </c>
      <c r="G28">
        <f>SUMIFS(Activity_PUBBDG!H:H,Activity_PUBBDG!$B:$B,$A28&amp;"*",Activity_PUBBDG!$B:$B,"*"&amp;"_16")</f>
        <v>0</v>
      </c>
      <c r="H28">
        <f>SUMIFS(Activity_PUBBDG!I:I,Activity_PUBBDG!$B:$B,$A28&amp;"*",Activity_PUBBDG!$B:$B,"*"&amp;"_16")</f>
        <v>0</v>
      </c>
      <c r="I28">
        <f>SUMIFS(Activity_PUBBDG!J:J,Activity_PUBBDG!$B:$B,$A28&amp;"*",Activity_PUBBDG!$B:$B,"*"&amp;"_16")</f>
        <v>0</v>
      </c>
      <c r="J28">
        <f>SUMIFS(Activity_PUBBDG!K:K,Activity_PUBBDG!$B:$B,$A28&amp;"*",Activity_PUBBDG!$B:$B,"*"&amp;"_16")</f>
        <v>7.8062704188671688E-5</v>
      </c>
      <c r="K28">
        <f>IF(PUBBDG_Split_Tech!L28="",0,IF(K$1=2016,0,IFERROR((PUBBDG_Split_Tech!L28*(SUMIFS('AGG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PUBBDG_Split_Tech!A29</f>
        <v>PUBBDGHSPNewWH______STDNGA</v>
      </c>
      <c r="B29">
        <f>SUMIFS(Activity_PUBBDG!C:C,Activity_PUBBDG!$B:$B,$A29&amp;"*",Activity_PUBBDG!$B:$B,"*"&amp;"_16")</f>
        <v>0</v>
      </c>
      <c r="C29">
        <f>SUMIFS(Activity_PUBBDG!D:D,Activity_PUBBDG!$B:$B,$A29&amp;"*",Activity_PUBBDG!$B:$B,"*"&amp;"_16")</f>
        <v>0</v>
      </c>
      <c r="D29">
        <f>SUMIFS(Activity_PUBBDG!E:E,Activity_PUBBDG!$B:$B,$A29&amp;"*",Activity_PUBBDG!$B:$B,"*"&amp;"_16")</f>
        <v>0</v>
      </c>
      <c r="E29">
        <f>SUMIFS(Activity_PUBBDG!F:F,Activity_PUBBDG!$B:$B,$A29&amp;"*",Activity_PUBBDG!$B:$B,"*"&amp;"_16")</f>
        <v>0</v>
      </c>
      <c r="F29">
        <f>SUMIFS(Activity_PUBBDG!G:G,Activity_PUBBDG!$B:$B,$A29&amp;"*",Activity_PUBBDG!$B:$B,"*"&amp;"_16")</f>
        <v>0</v>
      </c>
      <c r="G29">
        <f>SUMIFS(Activity_PUBBDG!H:H,Activity_PUBBDG!$B:$B,$A29&amp;"*",Activity_PUBBDG!$B:$B,"*"&amp;"_16")</f>
        <v>0</v>
      </c>
      <c r="H29">
        <f>SUMIFS(Activity_PUBBDG!I:I,Activity_PUBBDG!$B:$B,$A29&amp;"*",Activity_PUBBDG!$B:$B,"*"&amp;"_16")</f>
        <v>0</v>
      </c>
      <c r="I29">
        <f>SUMIFS(Activity_PUBBDG!J:J,Activity_PUBBDG!$B:$B,$A29&amp;"*",Activity_PUBBDG!$B:$B,"*"&amp;"_16")</f>
        <v>0</v>
      </c>
      <c r="J29">
        <f>SUMIFS(Activity_PUBBDG!K:K,Activity_PUBBDG!$B:$B,$A29&amp;"*",Activity_PUBBDG!$B:$B,"*"&amp;"_16")</f>
        <v>2.3072962677932901E-4</v>
      </c>
      <c r="K29">
        <f>IF(PUBBDG_Split_Tech!L29="",0,IF(K$1=2016,0,IFERROR((PUBBDG_Split_Tech!L29*(SUMIFS('AGG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PUBBDG_Split_Tech!A30</f>
        <v>PUBBDGHSPOldAE______STDELC</v>
      </c>
      <c r="B30">
        <f>SUMIFS(Activity_PUBBDG!C:C,Activity_PUBBDG!$B:$B,$A30&amp;"*",Activity_PUBBDG!$B:$B,"*"&amp;"_16")</f>
        <v>3.83676904484344E-3</v>
      </c>
      <c r="C30">
        <f>SUMIFS(Activity_PUBBDG!D:D,Activity_PUBBDG!$B:$B,$A30&amp;"*",Activity_PUBBDG!$B:$B,"*"&amp;"_16")</f>
        <v>0.68797115551527588</v>
      </c>
      <c r="D30">
        <f>SUMIFS(Activity_PUBBDG!E:E,Activity_PUBBDG!$B:$B,$A30&amp;"*",Activity_PUBBDG!$B:$B,"*"&amp;"_16")</f>
        <v>1.3858607815685511</v>
      </c>
      <c r="E30">
        <f>SUMIFS(Activity_PUBBDG!F:F,Activity_PUBBDG!$B:$B,$A30&amp;"*",Activity_PUBBDG!$B:$B,"*"&amp;"_16")</f>
        <v>2.0934776759809481</v>
      </c>
      <c r="F30">
        <f>SUMIFS(Activity_PUBBDG!G:G,Activity_PUBBDG!$B:$B,$A30&amp;"*",Activity_PUBBDG!$B:$B,"*"&amp;"_16")</f>
        <v>71.851389993000467</v>
      </c>
      <c r="G30">
        <f>SUMIFS(Activity_PUBBDG!H:H,Activity_PUBBDG!$B:$B,$A30&amp;"*",Activity_PUBBDG!$B:$B,"*"&amp;"_16")</f>
        <v>72.589268902671904</v>
      </c>
      <c r="H30">
        <f>SUMIFS(Activity_PUBBDG!I:I,Activity_PUBBDG!$B:$B,$A30&amp;"*",Activity_PUBBDG!$B:$B,"*"&amp;"_16")</f>
        <v>73.169757019437924</v>
      </c>
      <c r="I30">
        <f>SUMIFS(Activity_PUBBDG!J:J,Activity_PUBBDG!$B:$B,$A30&amp;"*",Activity_PUBBDG!$B:$B,"*"&amp;"_16")</f>
        <v>29.472007407957872</v>
      </c>
      <c r="J30">
        <f>SUMIFS(Activity_PUBBDG!K:K,Activity_PUBBDG!$B:$B,$A30&amp;"*",Activity_PUBBDG!$B:$B,"*"&amp;"_16")</f>
        <v>8.0962800744404237</v>
      </c>
      <c r="K30">
        <f>IF(PUBBDG_Split_Tech!L30="",0,IF(K$1=2016,0,IFERROR((PUBBDG_Split_Tech!L30*(SUMIFS('AGG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PUBBDG_Split_Tech!A31</f>
        <v>PUBBDGHSPOldAE______STDNGA</v>
      </c>
      <c r="B31">
        <f>SUMIFS(Activity_PUBBDG!C:C,Activity_PUBBDG!$B:$B,$A31&amp;"*",Activity_PUBBDG!$B:$B,"*"&amp;"_16")</f>
        <v>1.3244795446761021E-2</v>
      </c>
      <c r="C31">
        <f>SUMIFS(Activity_PUBBDG!D:D,Activity_PUBBDG!$B:$B,$A31&amp;"*",Activity_PUBBDG!$B:$B,"*"&amp;"_16")</f>
        <v>1.78142634075465</v>
      </c>
      <c r="D31">
        <f>SUMIFS(Activity_PUBBDG!E:E,Activity_PUBBDG!$B:$B,$A31&amp;"*",Activity_PUBBDG!$B:$B,"*"&amp;"_16")</f>
        <v>3.5562960000356099</v>
      </c>
      <c r="E31">
        <f>SUMIFS(Activity_PUBBDG!F:F,Activity_PUBBDG!$B:$B,$A31&amp;"*",Activity_PUBBDG!$B:$B,"*"&amp;"_16")</f>
        <v>5.3206437607149084</v>
      </c>
      <c r="F31">
        <f>SUMIFS(Activity_PUBBDG!G:G,Activity_PUBBDG!$B:$B,$A31&amp;"*",Activity_PUBBDG!$B:$B,"*"&amp;"_16")</f>
        <v>186.25930660209741</v>
      </c>
      <c r="G31">
        <f>SUMIFS(Activity_PUBBDG!H:H,Activity_PUBBDG!$B:$B,$A31&amp;"*",Activity_PUBBDG!$B:$B,"*"&amp;"_16")</f>
        <v>187.97025835008139</v>
      </c>
      <c r="H31">
        <f>SUMIFS(Activity_PUBBDG!I:I,Activity_PUBBDG!$B:$B,$A31&amp;"*",Activity_PUBBDG!$B:$B,"*"&amp;"_16")</f>
        <v>189.23080881237669</v>
      </c>
      <c r="I31">
        <f>SUMIFS(Activity_PUBBDG!J:J,Activity_PUBBDG!$B:$B,$A31&amp;"*",Activity_PUBBDG!$B:$B,"*"&amp;"_16")</f>
        <v>124.9650561002192</v>
      </c>
      <c r="J31">
        <f>SUMIFS(Activity_PUBBDG!K:K,Activity_PUBBDG!$B:$B,$A31&amp;"*",Activity_PUBBDG!$B:$B,"*"&amp;"_16")</f>
        <v>31.65066646762024</v>
      </c>
      <c r="K31">
        <f>IF(PUBBDG_Split_Tech!L31="",0,IF(K$1=2016,0,IFERROR((PUBBDG_Split_Tech!L31*(SUMIFS('AGG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PUBBDG_Split_Tech!A32</f>
        <v>PUBBDGHSPOldAE______STDPRO</v>
      </c>
      <c r="B32">
        <f>SUMIFS(Activity_PUBBDG!C:C,Activity_PUBBDG!$B:$B,$A32&amp;"*",Activity_PUBBDG!$B:$B,"*"&amp;"_16")</f>
        <v>4.2062561886344893E-3</v>
      </c>
      <c r="C32">
        <f>SUMIFS(Activity_PUBBDG!D:D,Activity_PUBBDG!$B:$B,$A32&amp;"*",Activity_PUBBDG!$B:$B,"*"&amp;"_16")</f>
        <v>0.72102316969707902</v>
      </c>
      <c r="D32">
        <f>SUMIFS(Activity_PUBBDG!E:E,Activity_PUBBDG!$B:$B,$A32&amp;"*",Activity_PUBBDG!$B:$B,"*"&amp;"_16")</f>
        <v>1.436644268197548</v>
      </c>
      <c r="E32">
        <f>SUMIFS(Activity_PUBBDG!F:F,Activity_PUBBDG!$B:$B,$A32&amp;"*",Activity_PUBBDG!$B:$B,"*"&amp;"_16")</f>
        <v>2.153273599843315</v>
      </c>
      <c r="F32">
        <f>SUMIFS(Activity_PUBBDG!G:G,Activity_PUBBDG!$B:$B,$A32&amp;"*",Activity_PUBBDG!$B:$B,"*"&amp;"_16")</f>
        <v>79.745772351278617</v>
      </c>
      <c r="G32">
        <f>SUMIFS(Activity_PUBBDG!H:H,Activity_PUBBDG!$B:$B,$A32&amp;"*",Activity_PUBBDG!$B:$B,"*"&amp;"_16")</f>
        <v>80.484174729582975</v>
      </c>
      <c r="H32">
        <f>SUMIFS(Activity_PUBBDG!I:I,Activity_PUBBDG!$B:$B,$A32&amp;"*",Activity_PUBBDG!$B:$B,"*"&amp;"_16")</f>
        <v>81.064817853449128</v>
      </c>
      <c r="I32">
        <f>SUMIFS(Activity_PUBBDG!J:J,Activity_PUBBDG!$B:$B,$A32&amp;"*",Activity_PUBBDG!$B:$B,"*"&amp;"_16")</f>
        <v>32.953931176207497</v>
      </c>
      <c r="J32">
        <f>SUMIFS(Activity_PUBBDG!K:K,Activity_PUBBDG!$B:$B,$A32&amp;"*",Activity_PUBBDG!$B:$B,"*"&amp;"_16")</f>
        <v>7.8889732098279186</v>
      </c>
      <c r="K32">
        <f>IF(PUBBDG_Split_Tech!L32="",0,IF(K$1=2016,0,IFERROR((PUBBDG_Split_Tech!L32*(SUMIFS('AGG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PUBBDG_Split_Tech!A33</f>
        <v>PUBBDGHSPOldAM______STDELC</v>
      </c>
      <c r="B33">
        <f>SUMIFS(Activity_PUBBDG!C:C,Activity_PUBBDG!$B:$B,$A33&amp;"*",Activity_PUBBDG!$B:$B,"*"&amp;"_16")</f>
        <v>4.0438627581581349E-3</v>
      </c>
      <c r="C33">
        <f>SUMIFS(Activity_PUBBDG!D:D,Activity_PUBBDG!$B:$B,$A33&amp;"*",Activity_PUBBDG!$B:$B,"*"&amp;"_16")</f>
        <v>0.5595933442455977</v>
      </c>
      <c r="D33">
        <f>SUMIFS(Activity_PUBBDG!E:E,Activity_PUBBDG!$B:$B,$A33&amp;"*",Activity_PUBBDG!$B:$B,"*"&amp;"_16")</f>
        <v>1.1189705631780771</v>
      </c>
      <c r="E33">
        <f>SUMIFS(Activity_PUBBDG!F:F,Activity_PUBBDG!$B:$B,$A33&amp;"*",Activity_PUBBDG!$B:$B,"*"&amp;"_16")</f>
        <v>1.6778008991657201</v>
      </c>
      <c r="F33">
        <f>SUMIFS(Activity_PUBBDG!G:G,Activity_PUBBDG!$B:$B,$A33&amp;"*",Activity_PUBBDG!$B:$B,"*"&amp;"_16")</f>
        <v>59.208274668327107</v>
      </c>
      <c r="G33">
        <f>SUMIFS(Activity_PUBBDG!H:H,Activity_PUBBDG!$B:$B,$A33&amp;"*",Activity_PUBBDG!$B:$B,"*"&amp;"_16")</f>
        <v>59.767064769935153</v>
      </c>
      <c r="H33">
        <f>SUMIFS(Activity_PUBBDG!I:I,Activity_PUBBDG!$B:$B,$A33&amp;"*",Activity_PUBBDG!$B:$B,"*"&amp;"_16")</f>
        <v>60.19077539642953</v>
      </c>
      <c r="I33">
        <f>SUMIFS(Activity_PUBBDG!J:J,Activity_PUBBDG!$B:$B,$A33&amp;"*",Activity_PUBBDG!$B:$B,"*"&amp;"_16")</f>
        <v>24.065658240069531</v>
      </c>
      <c r="J33">
        <f>SUMIFS(Activity_PUBBDG!K:K,Activity_PUBBDG!$B:$B,$A33&amp;"*",Activity_PUBBDG!$B:$B,"*"&amp;"_16")</f>
        <v>6.5362110546286551</v>
      </c>
      <c r="K33">
        <f>IF(PUBBDG_Split_Tech!L33="",0,IF(K$1=2016,0,IFERROR((PUBBDG_Split_Tech!L33*(SUMIFS('AGG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PUBBDG_Split_Tech!A34</f>
        <v>PUBBDGHSPOldLIFLC___STDELC</v>
      </c>
      <c r="B34">
        <f>SUMIFS(Activity_PUBBDG!C:C,Activity_PUBBDG!$B:$B,$A34&amp;"*",Activity_PUBBDG!$B:$B,"*"&amp;"_16")</f>
        <v>3.0525432801356649E-6</v>
      </c>
      <c r="C34">
        <f>SUMIFS(Activity_PUBBDG!D:D,Activity_PUBBDG!$B:$B,$A34&amp;"*",Activity_PUBBDG!$B:$B,"*"&amp;"_16")</f>
        <v>6.8296371165316421E-6</v>
      </c>
      <c r="D34">
        <f>SUMIFS(Activity_PUBBDG!E:E,Activity_PUBBDG!$B:$B,$A34&amp;"*",Activity_PUBBDG!$B:$B,"*"&amp;"_16")</f>
        <v>1.056849097541148E-5</v>
      </c>
      <c r="E34">
        <f>SUMIFS(Activity_PUBBDG!F:F,Activity_PUBBDG!$B:$B,$A34&amp;"*",Activity_PUBBDG!$B:$B,"*"&amp;"_16")</f>
        <v>4.4856875153960516</v>
      </c>
      <c r="F34">
        <f>SUMIFS(Activity_PUBBDG!G:G,Activity_PUBBDG!$B:$B,$A34&amp;"*",Activity_PUBBDG!$B:$B,"*"&amp;"_16")</f>
        <v>5.1127180123142786</v>
      </c>
      <c r="G34">
        <f>SUMIFS(Activity_PUBBDG!H:H,Activity_PUBBDG!$B:$B,$A34&amp;"*",Activity_PUBBDG!$B:$B,"*"&amp;"_16")</f>
        <v>5.6882570779991806</v>
      </c>
      <c r="H34">
        <f>SUMIFS(Activity_PUBBDG!I:I,Activity_PUBBDG!$B:$B,$A34&amp;"*",Activity_PUBBDG!$B:$B,"*"&amp;"_16")</f>
        <v>6.0719776796287146</v>
      </c>
      <c r="I34">
        <f>SUMIFS(Activity_PUBBDG!J:J,Activity_PUBBDG!$B:$B,$A34&amp;"*",Activity_PUBBDG!$B:$B,"*"&amp;"_16")</f>
        <v>0.78888502265343263</v>
      </c>
      <c r="J34">
        <f>SUMIFS(Activity_PUBBDG!K:K,Activity_PUBBDG!$B:$B,$A34&amp;"*",Activity_PUBBDG!$B:$B,"*"&amp;"_16")</f>
        <v>2.581303745414721E-2</v>
      </c>
      <c r="K34">
        <f>IF(PUBBDG_Split_Tech!L34="",0,IF(K$1=2016,0,IFERROR((PUBBDG_Split_Tech!L34*(SUMIFS('AGG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PUBBDG_Split_Tech!A35</f>
        <v>PUBBDGHSPOldLIFLU___STDELC</v>
      </c>
      <c r="B35">
        <f>SUMIFS(Activity_PUBBDG!C:C,Activity_PUBBDG!$B:$B,$A35&amp;"*",Activity_PUBBDG!$B:$B,"*"&amp;"_16")</f>
        <v>1.3836120352563039E-4</v>
      </c>
      <c r="C35">
        <f>SUMIFS(Activity_PUBBDG!D:D,Activity_PUBBDG!$B:$B,$A35&amp;"*",Activity_PUBBDG!$B:$B,"*"&amp;"_16")</f>
        <v>92.286647773760379</v>
      </c>
      <c r="D35">
        <f>SUMIFS(Activity_PUBBDG!E:E,Activity_PUBBDG!$B:$B,$A35&amp;"*",Activity_PUBBDG!$B:$B,"*"&amp;"_16")</f>
        <v>130.14981470506009</v>
      </c>
      <c r="E35">
        <f>SUMIFS(Activity_PUBBDG!F:F,Activity_PUBBDG!$B:$B,$A35&amp;"*",Activity_PUBBDG!$B:$B,"*"&amp;"_16")</f>
        <v>138.88109421473129</v>
      </c>
      <c r="F35">
        <f>SUMIFS(Activity_PUBBDG!G:G,Activity_PUBBDG!$B:$B,$A35&amp;"*",Activity_PUBBDG!$B:$B,"*"&amp;"_16")</f>
        <v>139.75558095978539</v>
      </c>
      <c r="G35">
        <f>SUMIFS(Activity_PUBBDG!H:H,Activity_PUBBDG!$B:$B,$A35&amp;"*",Activity_PUBBDG!$B:$B,"*"&amp;"_16")</f>
        <v>140.33095507008579</v>
      </c>
      <c r="H35">
        <f>SUMIFS(Activity_PUBBDG!I:I,Activity_PUBBDG!$B:$B,$A35&amp;"*",Activity_PUBBDG!$B:$B,"*"&amp;"_16")</f>
        <v>140.714618527038</v>
      </c>
      <c r="I35">
        <f>SUMIFS(Activity_PUBBDG!J:J,Activity_PUBBDG!$B:$B,$A35&amp;"*",Activity_PUBBDG!$B:$B,"*"&amp;"_16")</f>
        <v>38.441870774747187</v>
      </c>
      <c r="J35">
        <f>SUMIFS(Activity_PUBBDG!K:K,Activity_PUBBDG!$B:$B,$A35&amp;"*",Activity_PUBBDG!$B:$B,"*"&amp;"_16")</f>
        <v>3.7815482390912019</v>
      </c>
      <c r="K35">
        <f>IF(PUBBDG_Split_Tech!L35="",0,IF(K$1=2016,0,IFERROR((PUBBDG_Split_Tech!L35*(SUMIFS('AGG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PUBBDG_Split_Tech!A36</f>
        <v>PUBBDGHSPOldLIHAL___STDELC</v>
      </c>
      <c r="B36">
        <f>SUMIFS(Activity_PUBBDG!C:C,Activity_PUBBDG!$B:$B,$A36&amp;"*",Activity_PUBBDG!$B:$B,"*"&amp;"_16")</f>
        <v>7.1051496480993839E-7</v>
      </c>
      <c r="C36">
        <f>SUMIFS(Activity_PUBBDG!D:D,Activity_PUBBDG!$B:$B,$A36&amp;"*",Activity_PUBBDG!$B:$B,"*"&amp;"_16")</f>
        <v>7.7542907941444438E-7</v>
      </c>
      <c r="D36">
        <f>SUMIFS(Activity_PUBBDG!E:E,Activity_PUBBDG!$B:$B,$A36&amp;"*",Activity_PUBBDG!$B:$B,"*"&amp;"_16")</f>
        <v>8.1461704057816551E-7</v>
      </c>
      <c r="E36">
        <f>SUMIFS(Activity_PUBBDG!F:F,Activity_PUBBDG!$B:$B,$A36&amp;"*",Activity_PUBBDG!$B:$B,"*"&amp;"_16")</f>
        <v>8.5739322888336011E-7</v>
      </c>
      <c r="F36">
        <f>SUMIFS(Activity_PUBBDG!G:G,Activity_PUBBDG!$B:$B,$A36&amp;"*",Activity_PUBBDG!$B:$B,"*"&amp;"_16")</f>
        <v>8.9940793587280001E-7</v>
      </c>
      <c r="G36">
        <f>SUMIFS(Activity_PUBBDG!H:H,Activity_PUBBDG!$B:$B,$A36&amp;"*",Activity_PUBBDG!$B:$B,"*"&amp;"_16")</f>
        <v>9.4604275016762368E-7</v>
      </c>
      <c r="H36">
        <f>SUMIFS(Activity_PUBBDG!I:I,Activity_PUBBDG!$B:$B,$A36&amp;"*",Activity_PUBBDG!$B:$B,"*"&amp;"_16")</f>
        <v>8.0581565072753589E-2</v>
      </c>
      <c r="I36">
        <f>SUMIFS(Activity_PUBBDG!J:J,Activity_PUBBDG!$B:$B,$A36&amp;"*",Activity_PUBBDG!$B:$B,"*"&amp;"_16")</f>
        <v>9.8865259545485081E-7</v>
      </c>
      <c r="J36">
        <f>SUMIFS(Activity_PUBBDG!K:K,Activity_PUBBDG!$B:$B,$A36&amp;"*",Activity_PUBBDG!$B:$B,"*"&amp;"_16")</f>
        <v>3.9932524614614582E-8</v>
      </c>
      <c r="K36">
        <f>IF(PUBBDG_Split_Tech!L36="",0,IF(K$1=2016,0,IFERROR((PUBBDG_Split_Tech!L36*(SUMIFS('AGG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PUBBDG_Split_Tech!A37</f>
        <v>PUBBDGHSPOldLIINC___STDELC</v>
      </c>
      <c r="B37">
        <f>SUMIFS(Activity_PUBBDG!C:C,Activity_PUBBDG!$B:$B,$A37&amp;"*",Activity_PUBBDG!$B:$B,"*"&amp;"_16")</f>
        <v>7.1051569228721297E-7</v>
      </c>
      <c r="C37">
        <f>SUMIFS(Activity_PUBBDG!D:D,Activity_PUBBDG!$B:$B,$A37&amp;"*",Activity_PUBBDG!$B:$B,"*"&amp;"_16")</f>
        <v>7.754301065195092E-7</v>
      </c>
      <c r="D37">
        <f>SUMIFS(Activity_PUBBDG!E:E,Activity_PUBBDG!$B:$B,$A37&amp;"*",Activity_PUBBDG!$B:$B,"*"&amp;"_16")</f>
        <v>8.1461835366470845E-7</v>
      </c>
      <c r="E37">
        <f>SUMIFS(Activity_PUBBDG!F:F,Activity_PUBBDG!$B:$B,$A37&amp;"*",Activity_PUBBDG!$B:$B,"*"&amp;"_16")</f>
        <v>8.5739462102960455E-7</v>
      </c>
      <c r="F37">
        <f>SUMIFS(Activity_PUBBDG!G:G,Activity_PUBBDG!$B:$B,$A37&amp;"*",Activity_PUBBDG!$B:$B,"*"&amp;"_16")</f>
        <v>8.9940927234792914E-7</v>
      </c>
      <c r="G37">
        <f>SUMIFS(Activity_PUBBDG!H:H,Activity_PUBBDG!$B:$B,$A37&amp;"*",Activity_PUBBDG!$B:$B,"*"&amp;"_16")</f>
        <v>9.4604315453268163E-7</v>
      </c>
      <c r="H37">
        <f>SUMIFS(Activity_PUBBDG!I:I,Activity_PUBBDG!$B:$B,$A37&amp;"*",Activity_PUBBDG!$B:$B,"*"&amp;"_16")</f>
        <v>8.0573916969760226E-2</v>
      </c>
      <c r="I37">
        <f>SUMIFS(Activity_PUBBDG!J:J,Activity_PUBBDG!$B:$B,$A37&amp;"*",Activity_PUBBDG!$B:$B,"*"&amp;"_16")</f>
        <v>9.8865326041051708E-7</v>
      </c>
      <c r="J37">
        <f>SUMIFS(Activity_PUBBDG!K:K,Activity_PUBBDG!$B:$B,$A37&amp;"*",Activity_PUBBDG!$B:$B,"*"&amp;"_16")</f>
        <v>3.993276029778293E-8</v>
      </c>
      <c r="K37">
        <f>IF(PUBBDG_Split_Tech!L37="",0,IF(K$1=2016,0,IFERROR((PUBBDG_Split_Tech!L37*(SUMIFS('AGG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PUBBDG_Split_Tech!A38</f>
        <v>PUBBDGHSPOldLILED___STDELC</v>
      </c>
      <c r="B38">
        <f>SUMIFS(Activity_PUBBDG!C:C,Activity_PUBBDG!$B:$B,$A38&amp;"*",Activity_PUBBDG!$B:$B,"*"&amp;"_16")</f>
        <v>1.7048807451681161E-4</v>
      </c>
      <c r="C38">
        <f>SUMIFS(Activity_PUBBDG!D:D,Activity_PUBBDG!$B:$B,$A38&amp;"*",Activity_PUBBDG!$B:$B,"*"&amp;"_16")</f>
        <v>92.208689327343848</v>
      </c>
      <c r="D38">
        <f>SUMIFS(Activity_PUBBDG!E:E,Activity_PUBBDG!$B:$B,$A38&amp;"*",Activity_PUBBDG!$B:$B,"*"&amp;"_16")</f>
        <v>130.00984949840631</v>
      </c>
      <c r="E38">
        <f>SUMIFS(Activity_PUBBDG!F:F,Activity_PUBBDG!$B:$B,$A38&amp;"*",Activity_PUBBDG!$B:$B,"*"&amp;"_16")</f>
        <v>138.7347164126748</v>
      </c>
      <c r="F38">
        <f>SUMIFS(Activity_PUBBDG!G:G,Activity_PUBBDG!$B:$B,$A38&amp;"*",Activity_PUBBDG!$B:$B,"*"&amp;"_16")</f>
        <v>139.60910309256829</v>
      </c>
      <c r="G38">
        <f>SUMIFS(Activity_PUBBDG!H:H,Activity_PUBBDG!$B:$B,$A38&amp;"*",Activity_PUBBDG!$B:$B,"*"&amp;"_16")</f>
        <v>140.18441157116479</v>
      </c>
      <c r="H38">
        <f>SUMIFS(Activity_PUBBDG!I:I,Activity_PUBBDG!$B:$B,$A38&amp;"*",Activity_PUBBDG!$B:$B,"*"&amp;"_16")</f>
        <v>140.56802914419279</v>
      </c>
      <c r="I38">
        <f>SUMIFS(Activity_PUBBDG!J:J,Activity_PUBBDG!$B:$B,$A38&amp;"*",Activity_PUBBDG!$B:$B,"*"&amp;"_16")</f>
        <v>38.508198939623199</v>
      </c>
      <c r="J38">
        <f>SUMIFS(Activity_PUBBDG!K:K,Activity_PUBBDG!$B:$B,$A38&amp;"*",Activity_PUBBDG!$B:$B,"*"&amp;"_16")</f>
        <v>8.512395684113331</v>
      </c>
      <c r="K38">
        <f>IF(PUBBDG_Split_Tech!L38="",0,IF(K$1=2016,0,IFERROR((PUBBDG_Split_Tech!L38*(SUMIFS('AGG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PUBBDG_Split_Tech!A39</f>
        <v>PUBBDGHSPOldSC_________DCO</v>
      </c>
      <c r="B39">
        <f>SUMIFS(Activity_PUBBDG!C:C,Activity_PUBBDG!$B:$B,$A39&amp;"*",Activity_PUBBDG!$B:$B,"*"&amp;"_16")</f>
        <v>1.7002932465597089E-3</v>
      </c>
      <c r="C39">
        <f>SUMIFS(Activity_PUBBDG!D:D,Activity_PUBBDG!$B:$B,$A39&amp;"*",Activity_PUBBDG!$B:$B,"*"&amp;"_16")</f>
        <v>1.241091875613888</v>
      </c>
      <c r="D39">
        <f>SUMIFS(Activity_PUBBDG!E:E,Activity_PUBBDG!$B:$B,$A39&amp;"*",Activity_PUBBDG!$B:$B,"*"&amp;"_16")</f>
        <v>85.860360710218202</v>
      </c>
      <c r="E39">
        <f>SUMIFS(Activity_PUBBDG!F:F,Activity_PUBBDG!$B:$B,$A39&amp;"*",Activity_PUBBDG!$B:$B,"*"&amp;"_16")</f>
        <v>87.129388882566474</v>
      </c>
      <c r="F39">
        <f>SUMIFS(Activity_PUBBDG!G:G,Activity_PUBBDG!$B:$B,$A39&amp;"*",Activity_PUBBDG!$B:$B,"*"&amp;"_16")</f>
        <v>92.774273117221824</v>
      </c>
      <c r="G39">
        <f>SUMIFS(Activity_PUBBDG!H:H,Activity_PUBBDG!$B:$B,$A39&amp;"*",Activity_PUBBDG!$B:$B,"*"&amp;"_16")</f>
        <v>94.097904239680233</v>
      </c>
      <c r="H39">
        <f>SUMIFS(Activity_PUBBDG!I:I,Activity_PUBBDG!$B:$B,$A39&amp;"*",Activity_PUBBDG!$B:$B,"*"&amp;"_16")</f>
        <v>95.13736958182912</v>
      </c>
      <c r="I39">
        <f>SUMIFS(Activity_PUBBDG!J:J,Activity_PUBBDG!$B:$B,$A39&amp;"*",Activity_PUBBDG!$B:$B,"*"&amp;"_16")</f>
        <v>64.142447756021127</v>
      </c>
      <c r="J39">
        <f>SUMIFS(Activity_PUBBDG!K:K,Activity_PUBBDG!$B:$B,$A39&amp;"*",Activity_PUBBDG!$B:$B,"*"&amp;"_16")</f>
        <v>44.830918355992353</v>
      </c>
      <c r="K39">
        <f>IF(PUBBDG_Split_Tech!L39="",0,IF(K$1=2016,0,IFERROR((PUBBDG_Split_Tech!L39*(SUMIFS('AGG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PUBBDG_Split_Tech!A40</f>
        <v>PUBBDGHSPOldSC______STDELC</v>
      </c>
      <c r="B40">
        <f>SUMIFS(Activity_PUBBDG!C:C,Activity_PUBBDG!$B:$B,$A40&amp;"*",Activity_PUBBDG!$B:$B,"*"&amp;"_16")</f>
        <v>1.6975187947844889E-3</v>
      </c>
      <c r="C40">
        <f>SUMIFS(Activity_PUBBDG!D:D,Activity_PUBBDG!$B:$B,$A40&amp;"*",Activity_PUBBDG!$B:$B,"*"&amp;"_16")</f>
        <v>1.2268509275113999</v>
      </c>
      <c r="D40">
        <f>SUMIFS(Activity_PUBBDG!E:E,Activity_PUBBDG!$B:$B,$A40&amp;"*",Activity_PUBBDG!$B:$B,"*"&amp;"_16")</f>
        <v>50.246266730277661</v>
      </c>
      <c r="E40">
        <f>SUMIFS(Activity_PUBBDG!F:F,Activity_PUBBDG!$B:$B,$A40&amp;"*",Activity_PUBBDG!$B:$B,"*"&amp;"_16")</f>
        <v>51.502031855280691</v>
      </c>
      <c r="F40">
        <f>SUMIFS(Activity_PUBBDG!G:G,Activity_PUBBDG!$B:$B,$A40&amp;"*",Activity_PUBBDG!$B:$B,"*"&amp;"_16")</f>
        <v>56.875528256331897</v>
      </c>
      <c r="G40">
        <f>SUMIFS(Activity_PUBBDG!H:H,Activity_PUBBDG!$B:$B,$A40&amp;"*",Activity_PUBBDG!$B:$B,"*"&amp;"_16")</f>
        <v>58.181225482501482</v>
      </c>
      <c r="H40">
        <f>SUMIFS(Activity_PUBBDG!I:I,Activity_PUBBDG!$B:$B,$A40&amp;"*",Activity_PUBBDG!$B:$B,"*"&amp;"_16")</f>
        <v>59.207298486277459</v>
      </c>
      <c r="I40">
        <f>SUMIFS(Activity_PUBBDG!J:J,Activity_PUBBDG!$B:$B,$A40&amp;"*",Activity_PUBBDG!$B:$B,"*"&amp;"_16")</f>
        <v>24.61724748140286</v>
      </c>
      <c r="J40">
        <f>SUMIFS(Activity_PUBBDG!K:K,Activity_PUBBDG!$B:$B,$A40&amp;"*",Activity_PUBBDG!$B:$B,"*"&amp;"_16")</f>
        <v>12.444299134506601</v>
      </c>
      <c r="K40">
        <f>IF(PUBBDG_Split_Tech!L40="",0,IF(K$1=2016,0,IFERROR((PUBBDG_Split_Tech!L40*(SUMIFS('AGG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PUBBDG_Split_Tech!A41</f>
        <v>PUBBDGHSPOldSC______STDNGA</v>
      </c>
      <c r="B41">
        <f>SUMIFS(Activity_PUBBDG!C:C,Activity_PUBBDG!$B:$B,$A41&amp;"*",Activity_PUBBDG!$B:$B,"*"&amp;"_16")</f>
        <v>5.8756014910582551E-3</v>
      </c>
      <c r="C41">
        <f>SUMIFS(Activity_PUBBDG!D:D,Activity_PUBBDG!$B:$B,$A41&amp;"*",Activity_PUBBDG!$B:$B,"*"&amp;"_16")</f>
        <v>3.1932039728652</v>
      </c>
      <c r="D41">
        <f>SUMIFS(Activity_PUBBDG!E:E,Activity_PUBBDG!$B:$B,$A41&amp;"*",Activity_PUBBDG!$B:$B,"*"&amp;"_16")</f>
        <v>150.03559318227511</v>
      </c>
      <c r="E41">
        <f>SUMIFS(Activity_PUBBDG!F:F,Activity_PUBBDG!$B:$B,$A41&amp;"*",Activity_PUBBDG!$B:$B,"*"&amp;"_16")</f>
        <v>153.1707880383224</v>
      </c>
      <c r="F41">
        <f>SUMIFS(Activity_PUBBDG!G:G,Activity_PUBBDG!$B:$B,$A41&amp;"*",Activity_PUBBDG!$B:$B,"*"&amp;"_16")</f>
        <v>166.2659319556092</v>
      </c>
      <c r="G41">
        <f>SUMIFS(Activity_PUBBDG!H:H,Activity_PUBBDG!$B:$B,$A41&amp;"*",Activity_PUBBDG!$B:$B,"*"&amp;"_16")</f>
        <v>169.2964976604178</v>
      </c>
      <c r="H41">
        <f>SUMIFS(Activity_PUBBDG!I:I,Activity_PUBBDG!$B:$B,$A41&amp;"*",Activity_PUBBDG!$B:$B,"*"&amp;"_16")</f>
        <v>171.5327486470716</v>
      </c>
      <c r="I41">
        <f>SUMIFS(Activity_PUBBDG!J:J,Activity_PUBBDG!$B:$B,$A41&amp;"*",Activity_PUBBDG!$B:$B,"*"&amp;"_16")</f>
        <v>114.91339015952821</v>
      </c>
      <c r="J41">
        <f>SUMIFS(Activity_PUBBDG!K:K,Activity_PUBBDG!$B:$B,$A41&amp;"*",Activity_PUBBDG!$B:$B,"*"&amp;"_16")</f>
        <v>42.711061554822358</v>
      </c>
      <c r="K41">
        <f>IF(PUBBDG_Split_Tech!L41="",0,IF(K$1=2016,0,IFERROR((PUBBDG_Split_Tech!L41*(SUMIFS('AGG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PUBBDG_Split_Tech!A42</f>
        <v>PUBBDGHSPOldSH_________DHE</v>
      </c>
      <c r="B42">
        <f>SUMIFS(Activity_PUBBDG!C:C,Activity_PUBBDG!$B:$B,$A42&amp;"*",Activity_PUBBDG!$B:$B,"*"&amp;"_16")</f>
        <v>5.7001919374072296E-4</v>
      </c>
      <c r="C42">
        <f>SUMIFS(Activity_PUBBDG!D:D,Activity_PUBBDG!$B:$B,$A42&amp;"*",Activity_PUBBDG!$B:$B,"*"&amp;"_16")</f>
        <v>2.067944778694937E-3</v>
      </c>
      <c r="D42">
        <f>SUMIFS(Activity_PUBBDG!E:E,Activity_PUBBDG!$B:$B,$A42&amp;"*",Activity_PUBBDG!$B:$B,"*"&amp;"_16")</f>
        <v>3.0369491003152571E-3</v>
      </c>
      <c r="E42">
        <f>SUMIFS(Activity_PUBBDG!F:F,Activity_PUBBDG!$B:$B,$A42&amp;"*",Activity_PUBBDG!$B:$B,"*"&amp;"_16")</f>
        <v>3.7711760711377339E-3</v>
      </c>
      <c r="F42">
        <f>SUMIFS(Activity_PUBBDG!G:G,Activity_PUBBDG!$B:$B,$A42&amp;"*",Activity_PUBBDG!$B:$B,"*"&amp;"_16")</f>
        <v>4.3693538006896121E-3</v>
      </c>
      <c r="G42">
        <f>SUMIFS(Activity_PUBBDG!H:H,Activity_PUBBDG!$B:$B,$A42&amp;"*",Activity_PUBBDG!$B:$B,"*"&amp;"_16")</f>
        <v>4.3775364760353739E-3</v>
      </c>
      <c r="H42">
        <f>SUMIFS(Activity_PUBBDG!I:I,Activity_PUBBDG!$B:$B,$A42&amp;"*",Activity_PUBBDG!$B:$B,"*"&amp;"_16")</f>
        <v>6.2796638214175421E-3</v>
      </c>
      <c r="I42">
        <f>SUMIFS(Activity_PUBBDG!J:J,Activity_PUBBDG!$B:$B,$A42&amp;"*",Activity_PUBBDG!$B:$B,"*"&amp;"_16")</f>
        <v>3.2210750591449388E-3</v>
      </c>
      <c r="J42">
        <f>SUMIFS(Activity_PUBBDG!K:K,Activity_PUBBDG!$B:$B,$A42&amp;"*",Activity_PUBBDG!$B:$B,"*"&amp;"_16")</f>
        <v>2.068150352805314E-3</v>
      </c>
      <c r="K42">
        <f>IF(PUBBDG_Split_Tech!L42="",0,IF(K$1=2016,0,IFERROR((PUBBDG_Split_Tech!L42*(SUMIFS('AGG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PUBBDG_Split_Tech!A43</f>
        <v>PUBBDGHSPOldSHFUR___HIGNGA</v>
      </c>
      <c r="B43">
        <f>SUMIFS(Activity_PUBBDG!C:C,Activity_PUBBDG!$B:$B,$A43&amp;"*",Activity_PUBBDG!$B:$B,"*"&amp;"_16")</f>
        <v>2.4625577077267259E-3</v>
      </c>
      <c r="C43">
        <f>SUMIFS(Activity_PUBBDG!D:D,Activity_PUBBDG!$B:$B,$A43&amp;"*",Activity_PUBBDG!$B:$B,"*"&amp;"_16")</f>
        <v>7.438743449526242E-3</v>
      </c>
      <c r="D43">
        <f>SUMIFS(Activity_PUBBDG!E:E,Activity_PUBBDG!$B:$B,$A43&amp;"*",Activity_PUBBDG!$B:$B,"*"&amp;"_16")</f>
        <v>1.097356866010751E-2</v>
      </c>
      <c r="E43">
        <f>SUMIFS(Activity_PUBBDG!F:F,Activity_PUBBDG!$B:$B,$A43&amp;"*",Activity_PUBBDG!$B:$B,"*"&amp;"_16")</f>
        <v>1.3586367233504509E-2</v>
      </c>
      <c r="F43">
        <f>SUMIFS(Activity_PUBBDG!G:G,Activity_PUBBDG!$B:$B,$A43&amp;"*",Activity_PUBBDG!$B:$B,"*"&amp;"_16")</f>
        <v>1.561291635483082E-2</v>
      </c>
      <c r="G43">
        <f>SUMIFS(Activity_PUBBDG!H:H,Activity_PUBBDG!$B:$B,$A43&amp;"*",Activity_PUBBDG!$B:$B,"*"&amp;"_16")</f>
        <v>1.6603063326047669E-2</v>
      </c>
      <c r="H43">
        <f>SUMIFS(Activity_PUBBDG!I:I,Activity_PUBBDG!$B:$B,$A43&amp;"*",Activity_PUBBDG!$B:$B,"*"&amp;"_16")</f>
        <v>1.9242848757815161E-2</v>
      </c>
      <c r="I43">
        <f>SUMIFS(Activity_PUBBDG!J:J,Activity_PUBBDG!$B:$B,$A43&amp;"*",Activity_PUBBDG!$B:$B,"*"&amp;"_16")</f>
        <v>1.4577440038526041E-2</v>
      </c>
      <c r="J43">
        <f>SUMIFS(Activity_PUBBDG!K:K,Activity_PUBBDG!$B:$B,$A43&amp;"*",Activity_PUBBDG!$B:$B,"*"&amp;"_16")</f>
        <v>9.2013477353468601E-3</v>
      </c>
      <c r="K43">
        <f>IF(PUBBDG_Split_Tech!L43="",0,IF(K$1=2016,0,IFERROR((PUBBDG_Split_Tech!L43*(SUMIFS('AGG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PUBBDG_Split_Tech!A44</f>
        <v>PUBBDGHSPOldSHFUR___STDELC</v>
      </c>
      <c r="B44">
        <f>SUMIFS(Activity_PUBBDG!C:C,Activity_PUBBDG!$B:$B,$A44&amp;"*",Activity_PUBBDG!$B:$B,"*"&amp;"_16")</f>
        <v>7.1850795172553861E-4</v>
      </c>
      <c r="C44">
        <f>SUMIFS(Activity_PUBBDG!D:D,Activity_PUBBDG!$B:$B,$A44&amp;"*",Activity_PUBBDG!$B:$B,"*"&amp;"_16")</f>
        <v>2.8139019111914801E-3</v>
      </c>
      <c r="D44">
        <f>SUMIFS(Activity_PUBBDG!E:E,Activity_PUBBDG!$B:$B,$A44&amp;"*",Activity_PUBBDG!$B:$B,"*"&amp;"_16")</f>
        <v>4.1550182871853752E-3</v>
      </c>
      <c r="E44">
        <f>SUMIFS(Activity_PUBBDG!F:F,Activity_PUBBDG!$B:$B,$A44&amp;"*",Activity_PUBBDG!$B:$B,"*"&amp;"_16")</f>
        <v>5.125330677943774E-3</v>
      </c>
      <c r="F44">
        <f>SUMIFS(Activity_PUBBDG!G:G,Activity_PUBBDG!$B:$B,$A44&amp;"*",Activity_PUBBDG!$B:$B,"*"&amp;"_16")</f>
        <v>5.8925167597227426E-3</v>
      </c>
      <c r="G44">
        <f>SUMIFS(Activity_PUBBDG!H:H,Activity_PUBBDG!$B:$B,$A44&amp;"*",Activity_PUBBDG!$B:$B,"*"&amp;"_16")</f>
        <v>5.945346127242887E-3</v>
      </c>
      <c r="H44">
        <f>SUMIFS(Activity_PUBBDG!I:I,Activity_PUBBDG!$B:$B,$A44&amp;"*",Activity_PUBBDG!$B:$B,"*"&amp;"_16")</f>
        <v>7.9690078978759907E-3</v>
      </c>
      <c r="I44">
        <f>SUMIFS(Activity_PUBBDG!J:J,Activity_PUBBDG!$B:$B,$A44&amp;"*",Activity_PUBBDG!$B:$B,"*"&amp;"_16")</f>
        <v>4.057626573985027E-3</v>
      </c>
      <c r="J44">
        <f>SUMIFS(Activity_PUBBDG!K:K,Activity_PUBBDG!$B:$B,$A44&amp;"*",Activity_PUBBDG!$B:$B,"*"&amp;"_16")</f>
        <v>2.730568635148335E-3</v>
      </c>
      <c r="K44">
        <f>IF(PUBBDG_Split_Tech!L44="",0,IF(K$1=2016,0,IFERROR((PUBBDG_Split_Tech!L44*(SUMIFS('AGG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PUBBDG_Split_Tech!A45</f>
        <v>PUBBDGHSPOldSHFUR___STDHFO</v>
      </c>
      <c r="B45">
        <f>SUMIFS(Activity_PUBBDG!C:C,Activity_PUBBDG!$B:$B,$A45&amp;"*",Activity_PUBBDG!$B:$B,"*"&amp;"_16")</f>
        <v>7.2059004026014278E-4</v>
      </c>
      <c r="C45">
        <f>SUMIFS(Activity_PUBBDG!D:D,Activity_PUBBDG!$B:$B,$A45&amp;"*",Activity_PUBBDG!$B:$B,"*"&amp;"_16")</f>
        <v>2.817500274957863E-3</v>
      </c>
      <c r="D45">
        <f>SUMIFS(Activity_PUBBDG!E:E,Activity_PUBBDG!$B:$B,$A45&amp;"*",Activity_PUBBDG!$B:$B,"*"&amp;"_16")</f>
        <v>4.1598501052021652E-3</v>
      </c>
      <c r="E45">
        <f>SUMIFS(Activity_PUBBDG!F:F,Activity_PUBBDG!$B:$B,$A45&amp;"*",Activity_PUBBDG!$B:$B,"*"&amp;"_16")</f>
        <v>5.1306719156359011E-3</v>
      </c>
      <c r="F45">
        <f>SUMIFS(Activity_PUBBDG!G:G,Activity_PUBBDG!$B:$B,$A45&amp;"*",Activity_PUBBDG!$B:$B,"*"&amp;"_16")</f>
        <v>5.8981216092959506E-3</v>
      </c>
      <c r="G45">
        <f>SUMIFS(Activity_PUBBDG!H:H,Activity_PUBBDG!$B:$B,$A45&amp;"*",Activity_PUBBDG!$B:$B,"*"&amp;"_16")</f>
        <v>5.9511939987177834E-3</v>
      </c>
      <c r="H45">
        <f>SUMIFS(Activity_PUBBDG!I:I,Activity_PUBBDG!$B:$B,$A45&amp;"*",Activity_PUBBDG!$B:$B,"*"&amp;"_16")</f>
        <v>7.9746887900629341E-3</v>
      </c>
      <c r="I45">
        <f>SUMIFS(Activity_PUBBDG!J:J,Activity_PUBBDG!$B:$B,$A45&amp;"*",Activity_PUBBDG!$B:$B,"*"&amp;"_16")</f>
        <v>4.0607842679443382E-3</v>
      </c>
      <c r="J45">
        <f>SUMIFS(Activity_PUBBDG!K:K,Activity_PUBBDG!$B:$B,$A45&amp;"*",Activity_PUBBDG!$B:$B,"*"&amp;"_16")</f>
        <v>2.7324482605032671E-3</v>
      </c>
      <c r="K45">
        <f>IF(PUBBDG_Split_Tech!L45="",0,IF(K$1=2016,0,IFERROR((PUBBDG_Split_Tech!L45*(SUMIFS('AGG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PUBBDG_Split_Tech!A46</f>
        <v>PUBBDGHSPOldSHFUR___STDKER</v>
      </c>
      <c r="B46">
        <f>SUMIFS(Activity_PUBBDG!C:C,Activity_PUBBDG!$B:$B,$A46&amp;"*",Activity_PUBBDG!$B:$B,"*"&amp;"_16")</f>
        <v>7.2059831863159965E-4</v>
      </c>
      <c r="C46">
        <f>SUMIFS(Activity_PUBBDG!D:D,Activity_PUBBDG!$B:$B,$A46&amp;"*",Activity_PUBBDG!$B:$B,"*"&amp;"_16")</f>
        <v>2.8175411035397929E-3</v>
      </c>
      <c r="D46">
        <f>SUMIFS(Activity_PUBBDG!E:E,Activity_PUBBDG!$B:$B,$A46&amp;"*",Activity_PUBBDG!$B:$B,"*"&amp;"_16")</f>
        <v>4.1599221539885059E-3</v>
      </c>
      <c r="E46">
        <f>SUMIFS(Activity_PUBBDG!F:F,Activity_PUBBDG!$B:$B,$A46&amp;"*",Activity_PUBBDG!$B:$B,"*"&amp;"_16")</f>
        <v>5.1307541657770834E-3</v>
      </c>
      <c r="F46">
        <f>SUMIFS(Activity_PUBBDG!G:G,Activity_PUBBDG!$B:$B,$A46&amp;"*",Activity_PUBBDG!$B:$B,"*"&amp;"_16")</f>
        <v>5.8982138700559199E-3</v>
      </c>
      <c r="G46">
        <f>SUMIFS(Activity_PUBBDG!H:H,Activity_PUBBDG!$B:$B,$A46&amp;"*",Activity_PUBBDG!$B:$B,"*"&amp;"_16")</f>
        <v>5.9512909343729294E-3</v>
      </c>
      <c r="H46">
        <f>SUMIFS(Activity_PUBBDG!I:I,Activity_PUBBDG!$B:$B,$A46&amp;"*",Activity_PUBBDG!$B:$B,"*"&amp;"_16")</f>
        <v>7.9748002848163187E-3</v>
      </c>
      <c r="I46">
        <f>SUMIFS(Activity_PUBBDG!J:J,Activity_PUBBDG!$B:$B,$A46&amp;"*",Activity_PUBBDG!$B:$B,"*"&amp;"_16")</f>
        <v>4.0610706572143697E-3</v>
      </c>
      <c r="J46">
        <f>SUMIFS(Activity_PUBBDG!K:K,Activity_PUBBDG!$B:$B,$A46&amp;"*",Activity_PUBBDG!$B:$B,"*"&amp;"_16")</f>
        <v>2.7326014725476541E-3</v>
      </c>
      <c r="K46">
        <f>IF(PUBBDG_Split_Tech!L46="",0,IF(K$1=2016,0,IFERROR((PUBBDG_Split_Tech!L46*(SUMIFS('AGG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PUBBDG_Split_Tech!A47</f>
        <v>PUBBDGHSPOldSHFUR___STDLFO</v>
      </c>
      <c r="B47">
        <f>SUMIFS(Activity_PUBBDG!C:C,Activity_PUBBDG!$B:$B,$A47&amp;"*",Activity_PUBBDG!$B:$B,"*"&amp;"_16")</f>
        <v>7.1870538069685938E-4</v>
      </c>
      <c r="C47">
        <f>SUMIFS(Activity_PUBBDG!D:D,Activity_PUBBDG!$B:$B,$A47&amp;"*",Activity_PUBBDG!$B:$B,"*"&amp;"_16")</f>
        <v>2.8144940655925339E-3</v>
      </c>
      <c r="D47">
        <f>SUMIFS(Activity_PUBBDG!E:E,Activity_PUBBDG!$B:$B,$A47&amp;"*",Activity_PUBBDG!$B:$B,"*"&amp;"_16")</f>
        <v>4.1559830625163777E-3</v>
      </c>
      <c r="E47">
        <f>SUMIFS(Activity_PUBBDG!F:F,Activity_PUBBDG!$B:$B,$A47&amp;"*",Activity_PUBBDG!$B:$B,"*"&amp;"_16")</f>
        <v>5.1264139613614278E-3</v>
      </c>
      <c r="F47">
        <f>SUMIFS(Activity_PUBBDG!G:G,Activity_PUBBDG!$B:$B,$A47&amp;"*",Activity_PUBBDG!$B:$B,"*"&amp;"_16")</f>
        <v>5.8936734420046389E-3</v>
      </c>
      <c r="G47">
        <f>SUMIFS(Activity_PUBBDG!H:H,Activity_PUBBDG!$B:$B,$A47&amp;"*",Activity_PUBBDG!$B:$B,"*"&amp;"_16")</f>
        <v>5.9465692729907928E-3</v>
      </c>
      <c r="H47">
        <f>SUMIFS(Activity_PUBBDG!I:I,Activity_PUBBDG!$B:$B,$A47&amp;"*",Activity_PUBBDG!$B:$B,"*"&amp;"_16")</f>
        <v>7.9702167047582054E-3</v>
      </c>
      <c r="I47">
        <f>SUMIFS(Activity_PUBBDG!J:J,Activity_PUBBDG!$B:$B,$A47&amp;"*",Activity_PUBBDG!$B:$B,"*"&amp;"_16")</f>
        <v>4.0585692115273691E-3</v>
      </c>
      <c r="J47">
        <f>SUMIFS(Activity_PUBBDG!K:K,Activity_PUBBDG!$B:$B,$A47&amp;"*",Activity_PUBBDG!$B:$B,"*"&amp;"_16")</f>
        <v>2.73108019280096E-3</v>
      </c>
      <c r="K47">
        <f>IF(PUBBDG_Split_Tech!L47="",0,IF(K$1=2016,0,IFERROR((PUBBDG_Split_Tech!L47*(SUMIFS('AGG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PUBBDG_Split_Tech!A48</f>
        <v>PUBBDGHSPOldSHFUR___STDNGA</v>
      </c>
      <c r="B48">
        <f>SUMIFS(Activity_PUBBDG!C:C,Activity_PUBBDG!$B:$B,$A48&amp;"*",Activity_PUBBDG!$B:$B,"*"&amp;"_16")</f>
        <v>2.4625028958375999E-3</v>
      </c>
      <c r="C48">
        <f>SUMIFS(Activity_PUBBDG!D:D,Activity_PUBBDG!$B:$B,$A48&amp;"*",Activity_PUBBDG!$B:$B,"*"&amp;"_16")</f>
        <v>7.4385438623769274E-3</v>
      </c>
      <c r="D48">
        <f>SUMIFS(Activity_PUBBDG!E:E,Activity_PUBBDG!$B:$B,$A48&amp;"*",Activity_PUBBDG!$B:$B,"*"&amp;"_16")</f>
        <v>1.097320844887192E-2</v>
      </c>
      <c r="E48">
        <f>SUMIFS(Activity_PUBBDG!F:F,Activity_PUBBDG!$B:$B,$A48&amp;"*",Activity_PUBBDG!$B:$B,"*"&amp;"_16")</f>
        <v>1.358595266527411E-2</v>
      </c>
      <c r="F48">
        <f>SUMIFS(Activity_PUBBDG!G:G,Activity_PUBBDG!$B:$B,$A48&amp;"*",Activity_PUBBDG!$B:$B,"*"&amp;"_16")</f>
        <v>1.561245382567036E-2</v>
      </c>
      <c r="G48">
        <f>SUMIFS(Activity_PUBBDG!H:H,Activity_PUBBDG!$B:$B,$A48&amp;"*",Activity_PUBBDG!$B:$B,"*"&amp;"_16")</f>
        <v>1.660256922517914E-2</v>
      </c>
      <c r="H48">
        <f>SUMIFS(Activity_PUBBDG!I:I,Activity_PUBBDG!$B:$B,$A48&amp;"*",Activity_PUBBDG!$B:$B,"*"&amp;"_16")</f>
        <v>1.9242298499154629E-2</v>
      </c>
      <c r="I48">
        <f>SUMIFS(Activity_PUBBDG!J:J,Activity_PUBBDG!$B:$B,$A48&amp;"*",Activity_PUBBDG!$B:$B,"*"&amp;"_16")</f>
        <v>1.457706522323924E-2</v>
      </c>
      <c r="J48">
        <f>SUMIFS(Activity_PUBBDG!K:K,Activity_PUBBDG!$B:$B,$A48&amp;"*",Activity_PUBBDG!$B:$B,"*"&amp;"_16")</f>
        <v>9.7626912237501196E-3</v>
      </c>
      <c r="K48">
        <f>IF(PUBBDG_Split_Tech!L48="",0,IF(K$1=2016,0,IFERROR((PUBBDG_Split_Tech!L48*(SUMIFS('AGG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PUBBDG_Split_Tech!A49</f>
        <v>PUBBDGHSPOldSHFUR___STDPRO</v>
      </c>
      <c r="B49">
        <f>SUMIFS(Activity_PUBBDG!C:C,Activity_PUBBDG!$B:$B,$A49&amp;"*",Activity_PUBBDG!$B:$B,"*"&amp;"_16")</f>
        <v>7.3173537756023271E-4</v>
      </c>
      <c r="C49">
        <f>SUMIFS(Activity_PUBBDG!D:D,Activity_PUBBDG!$B:$B,$A49&amp;"*",Activity_PUBBDG!$B:$B,"*"&amp;"_16")</f>
        <v>2.8207092049145708E-3</v>
      </c>
      <c r="D49">
        <f>SUMIFS(Activity_PUBBDG!E:E,Activity_PUBBDG!$B:$B,$A49&amp;"*",Activity_PUBBDG!$B:$B,"*"&amp;"_16")</f>
        <v>4.1629946333361463E-3</v>
      </c>
      <c r="E49">
        <f>SUMIFS(Activity_PUBBDG!F:F,Activity_PUBBDG!$B:$B,$A49&amp;"*",Activity_PUBBDG!$B:$B,"*"&amp;"_16")</f>
        <v>5.1336633573082664E-3</v>
      </c>
      <c r="F49">
        <f>SUMIFS(Activity_PUBBDG!G:G,Activity_PUBBDG!$B:$B,$A49&amp;"*",Activity_PUBBDG!$B:$B,"*"&amp;"_16")</f>
        <v>5.9006147209174301E-3</v>
      </c>
      <c r="G49">
        <f>SUMIFS(Activity_PUBBDG!H:H,Activity_PUBBDG!$B:$B,$A49&amp;"*",Activity_PUBBDG!$B:$B,"*"&amp;"_16")</f>
        <v>5.953329999937168E-3</v>
      </c>
      <c r="H49">
        <f>SUMIFS(Activity_PUBBDG!I:I,Activity_PUBBDG!$B:$B,$A49&amp;"*",Activity_PUBBDG!$B:$B,"*"&amp;"_16")</f>
        <v>7.9772973063701683E-3</v>
      </c>
      <c r="I49">
        <f>SUMIFS(Activity_PUBBDG!J:J,Activity_PUBBDG!$B:$B,$A49&amp;"*",Activity_PUBBDG!$B:$B,"*"&amp;"_16")</f>
        <v>4.0618467055530596E-3</v>
      </c>
      <c r="J49">
        <f>SUMIFS(Activity_PUBBDG!K:K,Activity_PUBBDG!$B:$B,$A49&amp;"*",Activity_PUBBDG!$B:$B,"*"&amp;"_16")</f>
        <v>2.5766164457267371E-3</v>
      </c>
      <c r="K49">
        <f>IF(PUBBDG_Split_Tech!L49="",0,IF(K$1=2016,0,IFERROR((PUBBDG_Split_Tech!L49*(SUMIFS('AGG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  <row r="50" spans="1:11" x14ac:dyDescent="0.25">
      <c r="A50" t="str">
        <f>PUBBDG_Split_Tech!A50</f>
        <v>PUBBDGHSPOldSHHEP___STDELC</v>
      </c>
      <c r="B50">
        <f>SUMIFS(Activity_PUBBDG!C:C,Activity_PUBBDG!$B:$B,$A50&amp;"*",Activity_PUBBDG!$B:$B,"*"&amp;"_16")</f>
        <v>7.1859569266684265E-4</v>
      </c>
      <c r="C50">
        <f>SUMIFS(Activity_PUBBDG!D:D,Activity_PUBBDG!$B:$B,$A50&amp;"*",Activity_PUBBDG!$B:$B,"*"&amp;"_16")</f>
        <v>2.814278680777862E-3</v>
      </c>
      <c r="D50">
        <f>SUMIFS(Activity_PUBBDG!E:E,Activity_PUBBDG!$B:$B,$A50&amp;"*",Activity_PUBBDG!$B:$B,"*"&amp;"_16")</f>
        <v>4.1557006742547649E-3</v>
      </c>
      <c r="E50">
        <f>SUMIFS(Activity_PUBBDG!F:F,Activity_PUBBDG!$B:$B,$A50&amp;"*",Activity_PUBBDG!$B:$B,"*"&amp;"_16")</f>
        <v>5.1261003277004854E-3</v>
      </c>
      <c r="F50">
        <f>SUMIFS(Activity_PUBBDG!G:G,Activity_PUBBDG!$B:$B,$A50&amp;"*",Activity_PUBBDG!$B:$B,"*"&amp;"_16")</f>
        <v>5.8933685580817956E-3</v>
      </c>
      <c r="G50">
        <f>SUMIFS(Activity_PUBBDG!H:H,Activity_PUBBDG!$B:$B,$A50&amp;"*",Activity_PUBBDG!$B:$B,"*"&amp;"_16")</f>
        <v>5.9462395714524902E-3</v>
      </c>
      <c r="H50">
        <f>SUMIFS(Activity_PUBBDG!I:I,Activity_PUBBDG!$B:$B,$A50&amp;"*",Activity_PUBBDG!$B:$B,"*"&amp;"_16")</f>
        <v>7.9700500368623858E-3</v>
      </c>
      <c r="I50">
        <f>SUMIFS(Activity_PUBBDG!J:J,Activity_PUBBDG!$B:$B,$A50&amp;"*",Activity_PUBBDG!$B:$B,"*"&amp;"_16")</f>
        <v>4.0581222677732297E-3</v>
      </c>
      <c r="J50">
        <f>SUMIFS(Activity_PUBBDG!K:K,Activity_PUBBDG!$B:$B,$A50&amp;"*",Activity_PUBBDG!$B:$B,"*"&amp;"_16")</f>
        <v>1.7924245092470121E-3</v>
      </c>
      <c r="K50">
        <f>IF(PUBBDG_Split_Tech!L50="",0,IF(K$1=2016,0,IFERROR((PUBBDG_Split_Tech!L50*(SUMIFS('AGG Activity_16'!B:B,'AGG Activity_16'!$A:$A,$B50)+SUMIFS('AGG Activity_EX'!B:B,'AGG Activity_EX'!$A:$A,$B50))-SUMIFS(Activity_EX!B:B,Activity_EX!$A:$A,$A50))/(SUMIFS('AGG Activity_16'!B:B,'AGG Activity_16'!$A:$A,$B50)),0)))</f>
        <v>0</v>
      </c>
    </row>
    <row r="51" spans="1:11" x14ac:dyDescent="0.25">
      <c r="A51" t="str">
        <f>PUBBDG_Split_Tech!A51</f>
        <v>PUBBDGHSPOldSHPLT___STDELC</v>
      </c>
      <c r="B51">
        <f>SUMIFS(Activity_PUBBDG!C:C,Activity_PUBBDG!$B:$B,$A51&amp;"*",Activity_PUBBDG!$B:$B,"*"&amp;"_16")</f>
        <v>1.704726577409781E-3</v>
      </c>
      <c r="C51">
        <f>SUMIFS(Activity_PUBBDG!D:D,Activity_PUBBDG!$B:$B,$A51&amp;"*",Activity_PUBBDG!$B:$B,"*"&amp;"_16")</f>
        <v>74.036399583182231</v>
      </c>
      <c r="D51">
        <f>SUMIFS(Activity_PUBBDG!E:E,Activity_PUBBDG!$B:$B,$A51&amp;"*",Activity_PUBBDG!$B:$B,"*"&amp;"_16")</f>
        <v>335.68667775161032</v>
      </c>
      <c r="E51">
        <f>SUMIFS(Activity_PUBBDG!F:F,Activity_PUBBDG!$B:$B,$A51&amp;"*",Activity_PUBBDG!$B:$B,"*"&amp;"_16")</f>
        <v>343.98742921130543</v>
      </c>
      <c r="F51">
        <f>SUMIFS(Activity_PUBBDG!G:G,Activity_PUBBDG!$B:$B,$A51&amp;"*",Activity_PUBBDG!$B:$B,"*"&amp;"_16")</f>
        <v>364.8205189158686</v>
      </c>
      <c r="G51">
        <f>SUMIFS(Activity_PUBBDG!H:H,Activity_PUBBDG!$B:$B,$A51&amp;"*",Activity_PUBBDG!$B:$B,"*"&amp;"_16")</f>
        <v>373.13151325837418</v>
      </c>
      <c r="H51">
        <f>SUMIFS(Activity_PUBBDG!I:I,Activity_PUBBDG!$B:$B,$A51&amp;"*",Activity_PUBBDG!$B:$B,"*"&amp;"_16")</f>
        <v>445.18581402788078</v>
      </c>
      <c r="I51">
        <f>SUMIFS(Activity_PUBBDG!J:J,Activity_PUBBDG!$B:$B,$A51&amp;"*",Activity_PUBBDG!$B:$B,"*"&amp;"_16")</f>
        <v>77.646652129926807</v>
      </c>
      <c r="J51">
        <f>SUMIFS(Activity_PUBBDG!K:K,Activity_PUBBDG!$B:$B,$A51&amp;"*",Activity_PUBBDG!$B:$B,"*"&amp;"_16")</f>
        <v>57.788977858670918</v>
      </c>
      <c r="K51">
        <f>IF(PUBBDG_Split_Tech!L51="",0,IF(K$1=2016,0,IFERROR((PUBBDG_Split_Tech!L51*(SUMIFS('AGG Activity_16'!B:B,'AGG Activity_16'!$A:$A,$B51)+SUMIFS('AGG Activity_EX'!B:B,'AGG Activity_EX'!$A:$A,$B51))-SUMIFS(Activity_EX!B:B,Activity_EX!$A:$A,$A51))/(SUMIFS('AGG Activity_16'!B:B,'AGG Activity_16'!$A:$A,$B51)),0)))</f>
        <v>0</v>
      </c>
    </row>
    <row r="52" spans="1:11" x14ac:dyDescent="0.25">
      <c r="A52" t="str">
        <f>PUBBDG_Split_Tech!A52</f>
        <v>PUBBDGHSPOldWH_________DHE</v>
      </c>
      <c r="B52">
        <f>SUMIFS(Activity_PUBBDG!C:C,Activity_PUBBDG!$B:$B,$A52&amp;"*",Activity_PUBBDG!$B:$B,"*"&amp;"_16")</f>
        <v>1.833630197542675E-4</v>
      </c>
      <c r="C52">
        <f>SUMIFS(Activity_PUBBDG!D:D,Activity_PUBBDG!$B:$B,$A52&amp;"*",Activity_PUBBDG!$B:$B,"*"&amp;"_16")</f>
        <v>3.5550394625695529E-4</v>
      </c>
      <c r="D52">
        <f>SUMIFS(Activity_PUBBDG!E:E,Activity_PUBBDG!$B:$B,$A52&amp;"*",Activity_PUBBDG!$B:$B,"*"&amp;"_16")</f>
        <v>5.1434190178189522E-4</v>
      </c>
      <c r="E52">
        <f>SUMIFS(Activity_PUBBDG!F:F,Activity_PUBBDG!$B:$B,$A52&amp;"*",Activity_PUBBDG!$B:$B,"*"&amp;"_16")</f>
        <v>6.5595331353561232E-4</v>
      </c>
      <c r="F52">
        <f>SUMIFS(Activity_PUBBDG!G:G,Activity_PUBBDG!$B:$B,$A52&amp;"*",Activity_PUBBDG!$B:$B,"*"&amp;"_16")</f>
        <v>7.7970900463046047E-4</v>
      </c>
      <c r="G52">
        <f>SUMIFS(Activity_PUBBDG!H:H,Activity_PUBBDG!$B:$B,$A52&amp;"*",Activity_PUBBDG!$B:$B,"*"&amp;"_16")</f>
        <v>8.8413363186685978E-4</v>
      </c>
      <c r="H52">
        <f>SUMIFS(Activity_PUBBDG!I:I,Activity_PUBBDG!$B:$B,$A52&amp;"*",Activity_PUBBDG!$B:$B,"*"&amp;"_16")</f>
        <v>9.6807531471790613E-4</v>
      </c>
      <c r="I52">
        <f>SUMIFS(Activity_PUBBDG!J:J,Activity_PUBBDG!$B:$B,$A52&amp;"*",Activity_PUBBDG!$B:$B,"*"&amp;"_16")</f>
        <v>1.0226096402070699E-3</v>
      </c>
      <c r="J52">
        <f>SUMIFS(Activity_PUBBDG!K:K,Activity_PUBBDG!$B:$B,$A52&amp;"*",Activity_PUBBDG!$B:$B,"*"&amp;"_16")</f>
        <v>6.8900947697214296E-4</v>
      </c>
      <c r="K52">
        <f>IF(PUBBDG_Split_Tech!L52="",0,IF(K$1=2016,0,IFERROR((PUBBDG_Split_Tech!L52*(SUMIFS('AGG Activity_16'!B:B,'AGG Activity_16'!$A:$A,$B52)+SUMIFS('AGG Activity_EX'!B:B,'AGG Activity_EX'!$A:$A,$B52))-SUMIFS(Activity_EX!B:B,Activity_EX!$A:$A,$A52))/(SUMIFS('AGG Activity_16'!B:B,'AGG Activity_16'!$A:$A,$B52)),0)))</f>
        <v>0</v>
      </c>
    </row>
    <row r="53" spans="1:11" x14ac:dyDescent="0.25">
      <c r="A53" t="str">
        <f>PUBBDG_Split_Tech!A53</f>
        <v>PUBBDGHSPOldWH______STDELC</v>
      </c>
      <c r="B53">
        <f>SUMIFS(Activity_PUBBDG!C:C,Activity_PUBBDG!$B:$B,$A53&amp;"*",Activity_PUBBDG!$B:$B,"*"&amp;"_16")</f>
        <v>6.31789426565018</v>
      </c>
      <c r="C53">
        <f>SUMIFS(Activity_PUBBDG!D:D,Activity_PUBBDG!$B:$B,$A53&amp;"*",Activity_PUBBDG!$B:$B,"*"&amp;"_16")</f>
        <v>6.4429503682301661</v>
      </c>
      <c r="D53">
        <f>SUMIFS(Activity_PUBBDG!E:E,Activity_PUBBDG!$B:$B,$A53&amp;"*",Activity_PUBBDG!$B:$B,"*"&amp;"_16")</f>
        <v>18.049122475527419</v>
      </c>
      <c r="E53">
        <f>SUMIFS(Activity_PUBBDG!F:F,Activity_PUBBDG!$B:$B,$A53&amp;"*",Activity_PUBBDG!$B:$B,"*"&amp;"_16")</f>
        <v>18.266505782131269</v>
      </c>
      <c r="F53">
        <f>SUMIFS(Activity_PUBBDG!G:G,Activity_PUBBDG!$B:$B,$A53&amp;"*",Activity_PUBBDG!$B:$B,"*"&amp;"_16")</f>
        <v>18.48136547947011</v>
      </c>
      <c r="G53">
        <f>SUMIFS(Activity_PUBBDG!H:H,Activity_PUBBDG!$B:$B,$A53&amp;"*",Activity_PUBBDG!$B:$B,"*"&amp;"_16")</f>
        <v>18.708911865141761</v>
      </c>
      <c r="H53">
        <f>SUMIFS(Activity_PUBBDG!I:I,Activity_PUBBDG!$B:$B,$A53&amp;"*",Activity_PUBBDG!$B:$B,"*"&amp;"_16")</f>
        <v>20.107411435151938</v>
      </c>
      <c r="I53">
        <f>SUMIFS(Activity_PUBBDG!J:J,Activity_PUBBDG!$B:$B,$A53&amp;"*",Activity_PUBBDG!$B:$B,"*"&amp;"_16")</f>
        <v>8.3542450533309278</v>
      </c>
      <c r="J53">
        <f>SUMIFS(Activity_PUBBDG!K:K,Activity_PUBBDG!$B:$B,$A53&amp;"*",Activity_PUBBDG!$B:$B,"*"&amp;"_16")</f>
        <v>2.5451723814999929</v>
      </c>
      <c r="K53">
        <f>IF(PUBBDG_Split_Tech!L53="",0,IF(K$1=2016,0,IFERROR((PUBBDG_Split_Tech!L53*(SUMIFS('AGG Activity_16'!B:B,'AGG Activity_16'!$A:$A,$B53)+SUMIFS('AGG Activity_EX'!B:B,'AGG Activity_EX'!$A:$A,$B53))-SUMIFS(Activity_EX!B:B,Activity_EX!$A:$A,$A53))/(SUMIFS('AGG Activity_16'!B:B,'AGG Activity_16'!$A:$A,$B53)),0)))</f>
        <v>0</v>
      </c>
    </row>
    <row r="54" spans="1:11" x14ac:dyDescent="0.25">
      <c r="A54" t="str">
        <f>PUBBDG_Split_Tech!A54</f>
        <v>PUBBDGHSPOldWH______STDHFO</v>
      </c>
      <c r="B54">
        <f>SUMIFS(Activity_PUBBDG!C:C,Activity_PUBBDG!$B:$B,$A54&amp;"*",Activity_PUBBDG!$B:$B,"*"&amp;"_16")</f>
        <v>7.4897770182571666</v>
      </c>
      <c r="C54">
        <f>SUMIFS(Activity_PUBBDG!D:D,Activity_PUBBDG!$B:$B,$A54&amp;"*",Activity_PUBBDG!$B:$B,"*"&amp;"_16")</f>
        <v>7.5904887036443993</v>
      </c>
      <c r="D54">
        <f>SUMIFS(Activity_PUBBDG!E:E,Activity_PUBBDG!$B:$B,$A54&amp;"*",Activity_PUBBDG!$B:$B,"*"&amp;"_16")</f>
        <v>20.011552860487619</v>
      </c>
      <c r="E54">
        <f>SUMIFS(Activity_PUBBDG!F:F,Activity_PUBBDG!$B:$B,$A54&amp;"*",Activity_PUBBDG!$B:$B,"*"&amp;"_16")</f>
        <v>20.234233883247409</v>
      </c>
      <c r="F54">
        <f>SUMIFS(Activity_PUBBDG!G:G,Activity_PUBBDG!$B:$B,$A54&amp;"*",Activity_PUBBDG!$B:$B,"*"&amp;"_16")</f>
        <v>20.460043751112039</v>
      </c>
      <c r="G54">
        <f>SUMIFS(Activity_PUBBDG!H:H,Activity_PUBBDG!$B:$B,$A54&amp;"*",Activity_PUBBDG!$B:$B,"*"&amp;"_16")</f>
        <v>20.672694060369519</v>
      </c>
      <c r="H54">
        <f>SUMIFS(Activity_PUBBDG!I:I,Activity_PUBBDG!$B:$B,$A54&amp;"*",Activity_PUBBDG!$B:$B,"*"&amp;"_16")</f>
        <v>22.066144892628319</v>
      </c>
      <c r="I54">
        <f>SUMIFS(Activity_PUBBDG!J:J,Activity_PUBBDG!$B:$B,$A54&amp;"*",Activity_PUBBDG!$B:$B,"*"&amp;"_16")</f>
        <v>8.863871760093021</v>
      </c>
      <c r="J54">
        <f>SUMIFS(Activity_PUBBDG!K:K,Activity_PUBBDG!$B:$B,$A54&amp;"*",Activity_PUBBDG!$B:$B,"*"&amp;"_16")</f>
        <v>2.6180394117344261</v>
      </c>
      <c r="K54">
        <f>IF(PUBBDG_Split_Tech!L54="",0,IF(K$1=2016,0,IFERROR((PUBBDG_Split_Tech!L54*(SUMIFS('AGG Activity_16'!B:B,'AGG Activity_16'!$A:$A,$B54)+SUMIFS('AGG Activity_EX'!B:B,'AGG Activity_EX'!$A:$A,$B54))-SUMIFS(Activity_EX!B:B,Activity_EX!$A:$A,$A54))/(SUMIFS('AGG Activity_16'!B:B,'AGG Activity_16'!$A:$A,$B54)),0)))</f>
        <v>0</v>
      </c>
    </row>
    <row r="55" spans="1:11" x14ac:dyDescent="0.25">
      <c r="A55" t="str">
        <f>PUBBDG_Split_Tech!A55</f>
        <v>PUBBDGHSPOldWH______STDKER</v>
      </c>
      <c r="B55">
        <f>SUMIFS(Activity_PUBBDG!C:C,Activity_PUBBDG!$B:$B,$A55&amp;"*",Activity_PUBBDG!$B:$B,"*"&amp;"_16")</f>
        <v>7.4931212527055031</v>
      </c>
      <c r="C55">
        <f>SUMIFS(Activity_PUBBDG!D:D,Activity_PUBBDG!$B:$B,$A55&amp;"*",Activity_PUBBDG!$B:$B,"*"&amp;"_16")</f>
        <v>7.593957385518439</v>
      </c>
      <c r="D55">
        <f>SUMIFS(Activity_PUBBDG!E:E,Activity_PUBBDG!$B:$B,$A55&amp;"*",Activity_PUBBDG!$B:$B,"*"&amp;"_16")</f>
        <v>20.024639540899472</v>
      </c>
      <c r="E55">
        <f>SUMIFS(Activity_PUBBDG!F:F,Activity_PUBBDG!$B:$B,$A55&amp;"*",Activity_PUBBDG!$B:$B,"*"&amp;"_16")</f>
        <v>20.247364499059501</v>
      </c>
      <c r="F55">
        <f>SUMIFS(Activity_PUBBDG!G:G,Activity_PUBBDG!$B:$B,$A55&amp;"*",Activity_PUBBDG!$B:$B,"*"&amp;"_16")</f>
        <v>20.47322472845244</v>
      </c>
      <c r="G55">
        <f>SUMIFS(Activity_PUBBDG!H:H,Activity_PUBBDG!$B:$B,$A55&amp;"*",Activity_PUBBDG!$B:$B,"*"&amp;"_16")</f>
        <v>20.685921056371608</v>
      </c>
      <c r="H55">
        <f>SUMIFS(Activity_PUBBDG!I:I,Activity_PUBBDG!$B:$B,$A55&amp;"*",Activity_PUBBDG!$B:$B,"*"&amp;"_16")</f>
        <v>22.079986061190979</v>
      </c>
      <c r="I55">
        <f>SUMIFS(Activity_PUBBDG!J:J,Activity_PUBBDG!$B:$B,$A55&amp;"*",Activity_PUBBDG!$B:$B,"*"&amp;"_16")</f>
        <v>8.9170500162142279</v>
      </c>
      <c r="J55">
        <f>SUMIFS(Activity_PUBBDG!K:K,Activity_PUBBDG!$B:$B,$A55&amp;"*",Activity_PUBBDG!$B:$B,"*"&amp;"_16")</f>
        <v>2.6256992844215028</v>
      </c>
      <c r="K55">
        <f>IF(PUBBDG_Split_Tech!L55="",0,IF(K$1=2016,0,IFERROR((PUBBDG_Split_Tech!L55*(SUMIFS('AGG Activity_16'!B:B,'AGG Activity_16'!$A:$A,$B55)+SUMIFS('AGG Activity_EX'!B:B,'AGG Activity_EX'!$A:$A,$B55))-SUMIFS(Activity_EX!B:B,Activity_EX!$A:$A,$A55))/(SUMIFS('AGG Activity_16'!B:B,'AGG Activity_16'!$A:$A,$B55)),0)))</f>
        <v>0</v>
      </c>
    </row>
    <row r="56" spans="1:11" x14ac:dyDescent="0.25">
      <c r="A56" t="str">
        <f>PUBBDG_Split_Tech!A56</f>
        <v>PUBBDGHSPOldWH______STDLFO</v>
      </c>
      <c r="B56">
        <f>SUMIFS(Activity_PUBBDG!C:C,Activity_PUBBDG!$B:$B,$A56&amp;"*",Activity_PUBBDG!$B:$B,"*"&amp;"_16")</f>
        <v>6.4272169199904132</v>
      </c>
      <c r="C56">
        <f>SUMIFS(Activity_PUBBDG!D:D,Activity_PUBBDG!$B:$B,$A56&amp;"*",Activity_PUBBDG!$B:$B,"*"&amp;"_16")</f>
        <v>6.5494998634047148</v>
      </c>
      <c r="D56">
        <f>SUMIFS(Activity_PUBBDG!E:E,Activity_PUBBDG!$B:$B,$A56&amp;"*",Activity_PUBBDG!$B:$B,"*"&amp;"_16")</f>
        <v>18.341768084554669</v>
      </c>
      <c r="E56">
        <f>SUMIFS(Activity_PUBBDG!F:F,Activity_PUBBDG!$B:$B,$A56&amp;"*",Activity_PUBBDG!$B:$B,"*"&amp;"_16")</f>
        <v>18.566874019641268</v>
      </c>
      <c r="F56">
        <f>SUMIFS(Activity_PUBBDG!G:G,Activity_PUBBDG!$B:$B,$A56&amp;"*",Activity_PUBBDG!$B:$B,"*"&amp;"_16")</f>
        <v>18.794662139681702</v>
      </c>
      <c r="G56">
        <f>SUMIFS(Activity_PUBBDG!H:H,Activity_PUBBDG!$B:$B,$A56&amp;"*",Activity_PUBBDG!$B:$B,"*"&amp;"_16")</f>
        <v>19.009162484592451</v>
      </c>
      <c r="H56">
        <f>SUMIFS(Activity_PUBBDG!I:I,Activity_PUBBDG!$B:$B,$A56&amp;"*",Activity_PUBBDG!$B:$B,"*"&amp;"_16")</f>
        <v>20.406560993339919</v>
      </c>
      <c r="I56">
        <f>SUMIFS(Activity_PUBBDG!J:J,Activity_PUBBDG!$B:$B,$A56&amp;"*",Activity_PUBBDG!$B:$B,"*"&amp;"_16")</f>
        <v>8.4960534438441968</v>
      </c>
      <c r="J56">
        <f>SUMIFS(Activity_PUBBDG!K:K,Activity_PUBBDG!$B:$B,$A56&amp;"*",Activity_PUBBDG!$B:$B,"*"&amp;"_16")</f>
        <v>2.4853604393044622</v>
      </c>
      <c r="K56">
        <f>IF(PUBBDG_Split_Tech!L56="",0,IF(K$1=2016,0,IFERROR((PUBBDG_Split_Tech!L56*(SUMIFS('AGG Activity_16'!B:B,'AGG Activity_16'!$A:$A,$B56)+SUMIFS('AGG Activity_EX'!B:B,'AGG Activity_EX'!$A:$A,$B56))-SUMIFS(Activity_EX!B:B,Activity_EX!$A:$A,$A56))/(SUMIFS('AGG Activity_16'!B:B,'AGG Activity_16'!$A:$A,$B56)),0)))</f>
        <v>0</v>
      </c>
    </row>
    <row r="57" spans="1:11" x14ac:dyDescent="0.25">
      <c r="A57" t="str">
        <f>PUBBDG_Split_Tech!A57</f>
        <v>PUBBDGHSPOldWH______STDNGA</v>
      </c>
      <c r="B57">
        <f>SUMIFS(Activity_PUBBDG!C:C,Activity_PUBBDG!$B:$B,$A57&amp;"*",Activity_PUBBDG!$B:$B,"*"&amp;"_16")</f>
        <v>19.108178458758761</v>
      </c>
      <c r="C57">
        <f>SUMIFS(Activity_PUBBDG!D:D,Activity_PUBBDG!$B:$B,$A57&amp;"*",Activity_PUBBDG!$B:$B,"*"&amp;"_16")</f>
        <v>19.324755709172582</v>
      </c>
      <c r="D57">
        <f>SUMIFS(Activity_PUBBDG!E:E,Activity_PUBBDG!$B:$B,$A57&amp;"*",Activity_PUBBDG!$B:$B,"*"&amp;"_16")</f>
        <v>49.03897765282094</v>
      </c>
      <c r="E57">
        <f>SUMIFS(Activity_PUBBDG!F:F,Activity_PUBBDG!$B:$B,$A57&amp;"*",Activity_PUBBDG!$B:$B,"*"&amp;"_16")</f>
        <v>49.507189142586803</v>
      </c>
      <c r="F57">
        <f>SUMIFS(Activity_PUBBDG!G:G,Activity_PUBBDG!$B:$B,$A57&amp;"*",Activity_PUBBDG!$B:$B,"*"&amp;"_16")</f>
        <v>49.97103182262731</v>
      </c>
      <c r="G57">
        <f>SUMIFS(Activity_PUBBDG!H:H,Activity_PUBBDG!$B:$B,$A57&amp;"*",Activity_PUBBDG!$B:$B,"*"&amp;"_16")</f>
        <v>50.439096186760139</v>
      </c>
      <c r="H57">
        <f>SUMIFS(Activity_PUBBDG!I:I,Activity_PUBBDG!$B:$B,$A57&amp;"*",Activity_PUBBDG!$B:$B,"*"&amp;"_16")</f>
        <v>51.792564400515587</v>
      </c>
      <c r="I57">
        <f>SUMIFS(Activity_PUBBDG!J:J,Activity_PUBBDG!$B:$B,$A57&amp;"*",Activity_PUBBDG!$B:$B,"*"&amp;"_16")</f>
        <v>31.041616911623919</v>
      </c>
      <c r="J57">
        <f>SUMIFS(Activity_PUBBDG!K:K,Activity_PUBBDG!$B:$B,$A57&amp;"*",Activity_PUBBDG!$B:$B,"*"&amp;"_16")</f>
        <v>9.1798390545907278</v>
      </c>
      <c r="K57">
        <f>IF(PUBBDG_Split_Tech!L57="",0,IF(K$1=2016,0,IFERROR((PUBBDG_Split_Tech!L57*(SUMIFS('AGG Activity_16'!B:B,'AGG Activity_16'!$A:$A,$B57)+SUMIFS('AGG Activity_EX'!B:B,'AGG Activity_EX'!$A:$A,$B57))-SUMIFS(Activity_EX!B:B,Activity_EX!$A:$A,$A57))/(SUMIFS('AGG Activity_16'!B:B,'AGG Activity_16'!$A:$A,$B57)),0)))</f>
        <v>0</v>
      </c>
    </row>
    <row r="58" spans="1:11" x14ac:dyDescent="0.25">
      <c r="A58" t="str">
        <f>PUBBDG_Split_Tech!A58</f>
        <v>PUBBDGMUNNewAE______STDELC</v>
      </c>
      <c r="B58">
        <f>SUMIFS(Activity_PUBBDG!C:C,Activity_PUBBDG!$B:$B,$A58&amp;"*",Activity_PUBBDG!$B:$B,"*"&amp;"_16")</f>
        <v>0</v>
      </c>
      <c r="C58">
        <f>SUMIFS(Activity_PUBBDG!D:D,Activity_PUBBDG!$B:$B,$A58&amp;"*",Activity_PUBBDG!$B:$B,"*"&amp;"_16")</f>
        <v>0</v>
      </c>
      <c r="D58">
        <f>SUMIFS(Activity_PUBBDG!E:E,Activity_PUBBDG!$B:$B,$A58&amp;"*",Activity_PUBBDG!$B:$B,"*"&amp;"_16")</f>
        <v>0</v>
      </c>
      <c r="E58">
        <f>SUMIFS(Activity_PUBBDG!F:F,Activity_PUBBDG!$B:$B,$A58&amp;"*",Activity_PUBBDG!$B:$B,"*"&amp;"_16")</f>
        <v>0</v>
      </c>
      <c r="F58">
        <f>SUMIFS(Activity_PUBBDG!G:G,Activity_PUBBDG!$B:$B,$A58&amp;"*",Activity_PUBBDG!$B:$B,"*"&amp;"_16")</f>
        <v>0</v>
      </c>
      <c r="G58">
        <f>SUMIFS(Activity_PUBBDG!H:H,Activity_PUBBDG!$B:$B,$A58&amp;"*",Activity_PUBBDG!$B:$B,"*"&amp;"_16")</f>
        <v>0</v>
      </c>
      <c r="H58">
        <f>SUMIFS(Activity_PUBBDG!I:I,Activity_PUBBDG!$B:$B,$A58&amp;"*",Activity_PUBBDG!$B:$B,"*"&amp;"_16")</f>
        <v>0</v>
      </c>
      <c r="I58">
        <f>SUMIFS(Activity_PUBBDG!J:J,Activity_PUBBDG!$B:$B,$A58&amp;"*",Activity_PUBBDG!$B:$B,"*"&amp;"_16")</f>
        <v>0</v>
      </c>
      <c r="J58">
        <f>SUMIFS(Activity_PUBBDG!K:K,Activity_PUBBDG!$B:$B,$A58&amp;"*",Activity_PUBBDG!$B:$B,"*"&amp;"_16")</f>
        <v>6.9856376254671262E-5</v>
      </c>
      <c r="K58">
        <f>IF(PUBBDG_Split_Tech!L58="",0,IF(K$1=2016,0,IFERROR((PUBBDG_Split_Tech!L58*(SUMIFS('AGG Activity_16'!B:B,'AGG Activity_16'!$A:$A,$B58)+SUMIFS('AGG Activity_EX'!B:B,'AGG Activity_EX'!$A:$A,$B58))-SUMIFS(Activity_EX!B:B,Activity_EX!$A:$A,$A58))/(SUMIFS('AGG Activity_16'!B:B,'AGG Activity_16'!$A:$A,$B58)),0)))</f>
        <v>0</v>
      </c>
    </row>
    <row r="59" spans="1:11" x14ac:dyDescent="0.25">
      <c r="A59" t="str">
        <f>PUBBDG_Split_Tech!A59</f>
        <v>PUBBDGMUNNewAE______STDNGA</v>
      </c>
      <c r="B59">
        <f>SUMIFS(Activity_PUBBDG!C:C,Activity_PUBBDG!$B:$B,$A59&amp;"*",Activity_PUBBDG!$B:$B,"*"&amp;"_16")</f>
        <v>0</v>
      </c>
      <c r="C59">
        <f>SUMIFS(Activity_PUBBDG!D:D,Activity_PUBBDG!$B:$B,$A59&amp;"*",Activity_PUBBDG!$B:$B,"*"&amp;"_16")</f>
        <v>0</v>
      </c>
      <c r="D59">
        <f>SUMIFS(Activity_PUBBDG!E:E,Activity_PUBBDG!$B:$B,$A59&amp;"*",Activity_PUBBDG!$B:$B,"*"&amp;"_16")</f>
        <v>0</v>
      </c>
      <c r="E59">
        <f>SUMIFS(Activity_PUBBDG!F:F,Activity_PUBBDG!$B:$B,$A59&amp;"*",Activity_PUBBDG!$B:$B,"*"&amp;"_16")</f>
        <v>0</v>
      </c>
      <c r="F59">
        <f>SUMIFS(Activity_PUBBDG!G:G,Activity_PUBBDG!$B:$B,$A59&amp;"*",Activity_PUBBDG!$B:$B,"*"&amp;"_16")</f>
        <v>0</v>
      </c>
      <c r="G59">
        <f>SUMIFS(Activity_PUBBDG!H:H,Activity_PUBBDG!$B:$B,$A59&amp;"*",Activity_PUBBDG!$B:$B,"*"&amp;"_16")</f>
        <v>0</v>
      </c>
      <c r="H59">
        <f>SUMIFS(Activity_PUBBDG!I:I,Activity_PUBBDG!$B:$B,$A59&amp;"*",Activity_PUBBDG!$B:$B,"*"&amp;"_16")</f>
        <v>0</v>
      </c>
      <c r="I59">
        <f>SUMIFS(Activity_PUBBDG!J:J,Activity_PUBBDG!$B:$B,$A59&amp;"*",Activity_PUBBDG!$B:$B,"*"&amp;"_16")</f>
        <v>0</v>
      </c>
      <c r="J59">
        <f>SUMIFS(Activity_PUBBDG!K:K,Activity_PUBBDG!$B:$B,$A59&amp;"*",Activity_PUBBDG!$B:$B,"*"&amp;"_16")</f>
        <v>2.064130240327299E-4</v>
      </c>
      <c r="K59">
        <f>IF(PUBBDG_Split_Tech!L59="",0,IF(K$1=2016,0,IFERROR((PUBBDG_Split_Tech!L59*(SUMIFS('AGG Activity_16'!B:B,'AGG Activity_16'!$A:$A,$B59)+SUMIFS('AGG Activity_EX'!B:B,'AGG Activity_EX'!$A:$A,$B59))-SUMIFS(Activity_EX!B:B,Activity_EX!$A:$A,$A59))/(SUMIFS('AGG Activity_16'!B:B,'AGG Activity_16'!$A:$A,$B59)),0)))</f>
        <v>0</v>
      </c>
    </row>
    <row r="60" spans="1:11" x14ac:dyDescent="0.25">
      <c r="A60" t="str">
        <f>PUBBDG_Split_Tech!A60</f>
        <v>PUBBDGMUNNewAE______STDPRO</v>
      </c>
      <c r="B60">
        <f>SUMIFS(Activity_PUBBDG!C:C,Activity_PUBBDG!$B:$B,$A60&amp;"*",Activity_PUBBDG!$B:$B,"*"&amp;"_16")</f>
        <v>0</v>
      </c>
      <c r="C60">
        <f>SUMIFS(Activity_PUBBDG!D:D,Activity_PUBBDG!$B:$B,$A60&amp;"*",Activity_PUBBDG!$B:$B,"*"&amp;"_16")</f>
        <v>0</v>
      </c>
      <c r="D60">
        <f>SUMIFS(Activity_PUBBDG!E:E,Activity_PUBBDG!$B:$B,$A60&amp;"*",Activity_PUBBDG!$B:$B,"*"&amp;"_16")</f>
        <v>0</v>
      </c>
      <c r="E60">
        <f>SUMIFS(Activity_PUBBDG!F:F,Activity_PUBBDG!$B:$B,$A60&amp;"*",Activity_PUBBDG!$B:$B,"*"&amp;"_16")</f>
        <v>0</v>
      </c>
      <c r="F60">
        <f>SUMIFS(Activity_PUBBDG!G:G,Activity_PUBBDG!$B:$B,$A60&amp;"*",Activity_PUBBDG!$B:$B,"*"&amp;"_16")</f>
        <v>0</v>
      </c>
      <c r="G60">
        <f>SUMIFS(Activity_PUBBDG!H:H,Activity_PUBBDG!$B:$B,$A60&amp;"*",Activity_PUBBDG!$B:$B,"*"&amp;"_16")</f>
        <v>0</v>
      </c>
      <c r="H60">
        <f>SUMIFS(Activity_PUBBDG!I:I,Activity_PUBBDG!$B:$B,$A60&amp;"*",Activity_PUBBDG!$B:$B,"*"&amp;"_16")</f>
        <v>0</v>
      </c>
      <c r="I60">
        <f>SUMIFS(Activity_PUBBDG!J:J,Activity_PUBBDG!$B:$B,$A60&amp;"*",Activity_PUBBDG!$B:$B,"*"&amp;"_16")</f>
        <v>0</v>
      </c>
      <c r="J60">
        <f>SUMIFS(Activity_PUBBDG!K:K,Activity_PUBBDG!$B:$B,$A60&amp;"*",Activity_PUBBDG!$B:$B,"*"&amp;"_16")</f>
        <v>6.9856422178315287E-5</v>
      </c>
      <c r="K60">
        <f>IF(PUBBDG_Split_Tech!L60="",0,IF(K$1=2016,0,IFERROR((PUBBDG_Split_Tech!L60*(SUMIFS('AGG Activity_16'!B:B,'AGG Activity_16'!$A:$A,$B60)+SUMIFS('AGG Activity_EX'!B:B,'AGG Activity_EX'!$A:$A,$B60))-SUMIFS(Activity_EX!B:B,Activity_EX!$A:$A,$A60))/(SUMIFS('AGG Activity_16'!B:B,'AGG Activity_16'!$A:$A,$B60)),0)))</f>
        <v>0</v>
      </c>
    </row>
    <row r="61" spans="1:11" x14ac:dyDescent="0.25">
      <c r="A61" t="str">
        <f>PUBBDG_Split_Tech!A61</f>
        <v>PUBBDGMUNNewAM______STDELC</v>
      </c>
      <c r="B61">
        <f>SUMIFS(Activity_PUBBDG!C:C,Activity_PUBBDG!$B:$B,$A61&amp;"*",Activity_PUBBDG!$B:$B,"*"&amp;"_16")</f>
        <v>0</v>
      </c>
      <c r="C61">
        <f>SUMIFS(Activity_PUBBDG!D:D,Activity_PUBBDG!$B:$B,$A61&amp;"*",Activity_PUBBDG!$B:$B,"*"&amp;"_16")</f>
        <v>0</v>
      </c>
      <c r="D61">
        <f>SUMIFS(Activity_PUBBDG!E:E,Activity_PUBBDG!$B:$B,$A61&amp;"*",Activity_PUBBDG!$B:$B,"*"&amp;"_16")</f>
        <v>0</v>
      </c>
      <c r="E61">
        <f>SUMIFS(Activity_PUBBDG!F:F,Activity_PUBBDG!$B:$B,$A61&amp;"*",Activity_PUBBDG!$B:$B,"*"&amp;"_16")</f>
        <v>0</v>
      </c>
      <c r="F61">
        <f>SUMIFS(Activity_PUBBDG!G:G,Activity_PUBBDG!$B:$B,$A61&amp;"*",Activity_PUBBDG!$B:$B,"*"&amp;"_16")</f>
        <v>0</v>
      </c>
      <c r="G61">
        <f>SUMIFS(Activity_PUBBDG!H:H,Activity_PUBBDG!$B:$B,$A61&amp;"*",Activity_PUBBDG!$B:$B,"*"&amp;"_16")</f>
        <v>0</v>
      </c>
      <c r="H61">
        <f>SUMIFS(Activity_PUBBDG!I:I,Activity_PUBBDG!$B:$B,$A61&amp;"*",Activity_PUBBDG!$B:$B,"*"&amp;"_16")</f>
        <v>0</v>
      </c>
      <c r="I61">
        <f>SUMIFS(Activity_PUBBDG!J:J,Activity_PUBBDG!$B:$B,$A61&amp;"*",Activity_PUBBDG!$B:$B,"*"&amp;"_16")</f>
        <v>0</v>
      </c>
      <c r="J61">
        <f>SUMIFS(Activity_PUBBDG!K:K,Activity_PUBBDG!$B:$B,$A61&amp;"*",Activity_PUBBDG!$B:$B,"*"&amp;"_16")</f>
        <v>8.4474774978357439E-5</v>
      </c>
      <c r="K61">
        <f>IF(PUBBDG_Split_Tech!L61="",0,IF(K$1=2016,0,IFERROR((PUBBDG_Split_Tech!L61*(SUMIFS('AGG Activity_16'!B:B,'AGG Activity_16'!$A:$A,$B61)+SUMIFS('AGG Activity_EX'!B:B,'AGG Activity_EX'!$A:$A,$B61))-SUMIFS(Activity_EX!B:B,Activity_EX!$A:$A,$A61))/(SUMIFS('AGG Activity_16'!B:B,'AGG Activity_16'!$A:$A,$B61)),0)))</f>
        <v>0</v>
      </c>
    </row>
    <row r="62" spans="1:11" x14ac:dyDescent="0.25">
      <c r="A62" t="str">
        <f>PUBBDG_Split_Tech!A62</f>
        <v>PUBBDGMUNNewLIFLC___STDELC</v>
      </c>
      <c r="B62">
        <f>SUMIFS(Activity_PUBBDG!C:C,Activity_PUBBDG!$B:$B,$A62&amp;"*",Activity_PUBBDG!$B:$B,"*"&amp;"_16")</f>
        <v>0</v>
      </c>
      <c r="C62">
        <f>SUMIFS(Activity_PUBBDG!D:D,Activity_PUBBDG!$B:$B,$A62&amp;"*",Activity_PUBBDG!$B:$B,"*"&amp;"_16")</f>
        <v>0</v>
      </c>
      <c r="D62">
        <f>SUMIFS(Activity_PUBBDG!E:E,Activity_PUBBDG!$B:$B,$A62&amp;"*",Activity_PUBBDG!$B:$B,"*"&amp;"_16")</f>
        <v>0</v>
      </c>
      <c r="E62">
        <f>SUMIFS(Activity_PUBBDG!F:F,Activity_PUBBDG!$B:$B,$A62&amp;"*",Activity_PUBBDG!$B:$B,"*"&amp;"_16")</f>
        <v>0</v>
      </c>
      <c r="F62">
        <f>SUMIFS(Activity_PUBBDG!G:G,Activity_PUBBDG!$B:$B,$A62&amp;"*",Activity_PUBBDG!$B:$B,"*"&amp;"_16")</f>
        <v>0</v>
      </c>
      <c r="G62">
        <f>SUMIFS(Activity_PUBBDG!H:H,Activity_PUBBDG!$B:$B,$A62&amp;"*",Activity_PUBBDG!$B:$B,"*"&amp;"_16")</f>
        <v>0</v>
      </c>
      <c r="H62">
        <f>SUMIFS(Activity_PUBBDG!I:I,Activity_PUBBDG!$B:$B,$A62&amp;"*",Activity_PUBBDG!$B:$B,"*"&amp;"_16")</f>
        <v>0</v>
      </c>
      <c r="I62">
        <f>SUMIFS(Activity_PUBBDG!J:J,Activity_PUBBDG!$B:$B,$A62&amp;"*",Activity_PUBBDG!$B:$B,"*"&amp;"_16")</f>
        <v>0</v>
      </c>
      <c r="J62">
        <f>SUMIFS(Activity_PUBBDG!K:K,Activity_PUBBDG!$B:$B,$A62&amp;"*",Activity_PUBBDG!$B:$B,"*"&amp;"_16")</f>
        <v>3.8026896724272329E-7</v>
      </c>
      <c r="K62">
        <f>IF(PUBBDG_Split_Tech!L62="",0,IF(K$1=2016,0,IFERROR((PUBBDG_Split_Tech!L62*(SUMIFS('AGG Activity_16'!B:B,'AGG Activity_16'!$A:$A,$B62)+SUMIFS('AGG Activity_EX'!B:B,'AGG Activity_EX'!$A:$A,$B62))-SUMIFS(Activity_EX!B:B,Activity_EX!$A:$A,$A62))/(SUMIFS('AGG Activity_16'!B:B,'AGG Activity_16'!$A:$A,$B62)),0)))</f>
        <v>0</v>
      </c>
    </row>
    <row r="63" spans="1:11" x14ac:dyDescent="0.25">
      <c r="A63" t="str">
        <f>PUBBDG_Split_Tech!A63</f>
        <v>PUBBDGMUNNewLIFLU___STDELC</v>
      </c>
      <c r="B63">
        <f>SUMIFS(Activity_PUBBDG!C:C,Activity_PUBBDG!$B:$B,$A63&amp;"*",Activity_PUBBDG!$B:$B,"*"&amp;"_16")</f>
        <v>0</v>
      </c>
      <c r="C63">
        <f>SUMIFS(Activity_PUBBDG!D:D,Activity_PUBBDG!$B:$B,$A63&amp;"*",Activity_PUBBDG!$B:$B,"*"&amp;"_16")</f>
        <v>0</v>
      </c>
      <c r="D63">
        <f>SUMIFS(Activity_PUBBDG!E:E,Activity_PUBBDG!$B:$B,$A63&amp;"*",Activity_PUBBDG!$B:$B,"*"&amp;"_16")</f>
        <v>0</v>
      </c>
      <c r="E63">
        <f>SUMIFS(Activity_PUBBDG!F:F,Activity_PUBBDG!$B:$B,$A63&amp;"*",Activity_PUBBDG!$B:$B,"*"&amp;"_16")</f>
        <v>0</v>
      </c>
      <c r="F63">
        <f>SUMIFS(Activity_PUBBDG!G:G,Activity_PUBBDG!$B:$B,$A63&amp;"*",Activity_PUBBDG!$B:$B,"*"&amp;"_16")</f>
        <v>0</v>
      </c>
      <c r="G63">
        <f>SUMIFS(Activity_PUBBDG!H:H,Activity_PUBBDG!$B:$B,$A63&amp;"*",Activity_PUBBDG!$B:$B,"*"&amp;"_16")</f>
        <v>0</v>
      </c>
      <c r="H63">
        <f>SUMIFS(Activity_PUBBDG!I:I,Activity_PUBBDG!$B:$B,$A63&amp;"*",Activity_PUBBDG!$B:$B,"*"&amp;"_16")</f>
        <v>0</v>
      </c>
      <c r="I63">
        <f>SUMIFS(Activity_PUBBDG!J:J,Activity_PUBBDG!$B:$B,$A63&amp;"*",Activity_PUBBDG!$B:$B,"*"&amp;"_16")</f>
        <v>0</v>
      </c>
      <c r="J63">
        <f>SUMIFS(Activity_PUBBDG!K:K,Activity_PUBBDG!$B:$B,$A63&amp;"*",Activity_PUBBDG!$B:$B,"*"&amp;"_16")</f>
        <v>1.2862862123319429E-6</v>
      </c>
      <c r="K63">
        <f>IF(PUBBDG_Split_Tech!L63="",0,IF(K$1=2016,0,IFERROR((PUBBDG_Split_Tech!L63*(SUMIFS('AGG Activity_16'!B:B,'AGG Activity_16'!$A:$A,$B63)+SUMIFS('AGG Activity_EX'!B:B,'AGG Activity_EX'!$A:$A,$B63))-SUMIFS(Activity_EX!B:B,Activity_EX!$A:$A,$A63))/(SUMIFS('AGG Activity_16'!B:B,'AGG Activity_16'!$A:$A,$B63)),0)))</f>
        <v>0</v>
      </c>
    </row>
    <row r="64" spans="1:11" x14ac:dyDescent="0.25">
      <c r="A64" t="str">
        <f>PUBBDG_Split_Tech!A64</f>
        <v>PUBBDGMUNNewLIHAL___STDELC</v>
      </c>
      <c r="B64">
        <f>SUMIFS(Activity_PUBBDG!C:C,Activity_PUBBDG!$B:$B,$A64&amp;"*",Activity_PUBBDG!$B:$B,"*"&amp;"_16")</f>
        <v>0</v>
      </c>
      <c r="C64">
        <f>SUMIFS(Activity_PUBBDG!D:D,Activity_PUBBDG!$B:$B,$A64&amp;"*",Activity_PUBBDG!$B:$B,"*"&amp;"_16")</f>
        <v>0</v>
      </c>
      <c r="D64">
        <f>SUMIFS(Activity_PUBBDG!E:E,Activity_PUBBDG!$B:$B,$A64&amp;"*",Activity_PUBBDG!$B:$B,"*"&amp;"_16")</f>
        <v>0</v>
      </c>
      <c r="E64">
        <f>SUMIFS(Activity_PUBBDG!F:F,Activity_PUBBDG!$B:$B,$A64&amp;"*",Activity_PUBBDG!$B:$B,"*"&amp;"_16")</f>
        <v>0</v>
      </c>
      <c r="F64">
        <f>SUMIFS(Activity_PUBBDG!G:G,Activity_PUBBDG!$B:$B,$A64&amp;"*",Activity_PUBBDG!$B:$B,"*"&amp;"_16")</f>
        <v>0</v>
      </c>
      <c r="G64">
        <f>SUMIFS(Activity_PUBBDG!H:H,Activity_PUBBDG!$B:$B,$A64&amp;"*",Activity_PUBBDG!$B:$B,"*"&amp;"_16")</f>
        <v>0</v>
      </c>
      <c r="H64">
        <f>SUMIFS(Activity_PUBBDG!I:I,Activity_PUBBDG!$B:$B,$A64&amp;"*",Activity_PUBBDG!$B:$B,"*"&amp;"_16")</f>
        <v>0</v>
      </c>
      <c r="I64">
        <f>SUMIFS(Activity_PUBBDG!J:J,Activity_PUBBDG!$B:$B,$A64&amp;"*",Activity_PUBBDG!$B:$B,"*"&amp;"_16")</f>
        <v>0</v>
      </c>
      <c r="J64">
        <f>SUMIFS(Activity_PUBBDG!K:K,Activity_PUBBDG!$B:$B,$A64&amp;"*",Activity_PUBBDG!$B:$B,"*"&amp;"_16")</f>
        <v>3.9907934337047957E-8</v>
      </c>
      <c r="K64">
        <f>IF(PUBBDG_Split_Tech!L64="",0,IF(K$1=2016,0,IFERROR((PUBBDG_Split_Tech!L64*(SUMIFS('AGG Activity_16'!B:B,'AGG Activity_16'!$A:$A,$B64)+SUMIFS('AGG Activity_EX'!B:B,'AGG Activity_EX'!$A:$A,$B64))-SUMIFS(Activity_EX!B:B,Activity_EX!$A:$A,$A64))/(SUMIFS('AGG Activity_16'!B:B,'AGG Activity_16'!$A:$A,$B64)),0)))</f>
        <v>0</v>
      </c>
    </row>
    <row r="65" spans="1:11" x14ac:dyDescent="0.25">
      <c r="A65" t="str">
        <f>PUBBDG_Split_Tech!A65</f>
        <v>PUBBDGMUNNewLIINC___STDELC</v>
      </c>
      <c r="B65">
        <f>SUMIFS(Activity_PUBBDG!C:C,Activity_PUBBDG!$B:$B,$A65&amp;"*",Activity_PUBBDG!$B:$B,"*"&amp;"_16")</f>
        <v>0</v>
      </c>
      <c r="C65">
        <f>SUMIFS(Activity_PUBBDG!D:D,Activity_PUBBDG!$B:$B,$A65&amp;"*",Activity_PUBBDG!$B:$B,"*"&amp;"_16")</f>
        <v>0</v>
      </c>
      <c r="D65">
        <f>SUMIFS(Activity_PUBBDG!E:E,Activity_PUBBDG!$B:$B,$A65&amp;"*",Activity_PUBBDG!$B:$B,"*"&amp;"_16")</f>
        <v>0</v>
      </c>
      <c r="E65">
        <f>SUMIFS(Activity_PUBBDG!F:F,Activity_PUBBDG!$B:$B,$A65&amp;"*",Activity_PUBBDG!$B:$B,"*"&amp;"_16")</f>
        <v>0</v>
      </c>
      <c r="F65">
        <f>SUMIFS(Activity_PUBBDG!G:G,Activity_PUBBDG!$B:$B,$A65&amp;"*",Activity_PUBBDG!$B:$B,"*"&amp;"_16")</f>
        <v>0</v>
      </c>
      <c r="G65">
        <f>SUMIFS(Activity_PUBBDG!H:H,Activity_PUBBDG!$B:$B,$A65&amp;"*",Activity_PUBBDG!$B:$B,"*"&amp;"_16")</f>
        <v>0</v>
      </c>
      <c r="H65">
        <f>SUMIFS(Activity_PUBBDG!I:I,Activity_PUBBDG!$B:$B,$A65&amp;"*",Activity_PUBBDG!$B:$B,"*"&amp;"_16")</f>
        <v>0</v>
      </c>
      <c r="I65">
        <f>SUMIFS(Activity_PUBBDG!J:J,Activity_PUBBDG!$B:$B,$A65&amp;"*",Activity_PUBBDG!$B:$B,"*"&amp;"_16")</f>
        <v>0</v>
      </c>
      <c r="J65">
        <f>SUMIFS(Activity_PUBBDG!K:K,Activity_PUBBDG!$B:$B,$A65&amp;"*",Activity_PUBBDG!$B:$B,"*"&amp;"_16")</f>
        <v>3.9908203610934528E-8</v>
      </c>
      <c r="K65">
        <f>IF(PUBBDG_Split_Tech!L65="",0,IF(K$1=2016,0,IFERROR((PUBBDG_Split_Tech!L65*(SUMIFS('AGG Activity_16'!B:B,'AGG Activity_16'!$A:$A,$B65)+SUMIFS('AGG Activity_EX'!B:B,'AGG Activity_EX'!$A:$A,$B65))-SUMIFS(Activity_EX!B:B,Activity_EX!$A:$A,$A65))/(SUMIFS('AGG Activity_16'!B:B,'AGG Activity_16'!$A:$A,$B65)),0)))</f>
        <v>0</v>
      </c>
    </row>
    <row r="66" spans="1:11" x14ac:dyDescent="0.25">
      <c r="A66" t="str">
        <f>PUBBDG_Split_Tech!A66</f>
        <v>PUBBDGMUNNewLILED___STDELC</v>
      </c>
      <c r="B66">
        <f>SUMIFS(Activity_PUBBDG!C:C,Activity_PUBBDG!$B:$B,$A66&amp;"*",Activity_PUBBDG!$B:$B,"*"&amp;"_16")</f>
        <v>0</v>
      </c>
      <c r="C66">
        <f>SUMIFS(Activity_PUBBDG!D:D,Activity_PUBBDG!$B:$B,$A66&amp;"*",Activity_PUBBDG!$B:$B,"*"&amp;"_16")</f>
        <v>0</v>
      </c>
      <c r="D66">
        <f>SUMIFS(Activity_PUBBDG!E:E,Activity_PUBBDG!$B:$B,$A66&amp;"*",Activity_PUBBDG!$B:$B,"*"&amp;"_16")</f>
        <v>0</v>
      </c>
      <c r="E66">
        <f>SUMIFS(Activity_PUBBDG!F:F,Activity_PUBBDG!$B:$B,$A66&amp;"*",Activity_PUBBDG!$B:$B,"*"&amp;"_16")</f>
        <v>0</v>
      </c>
      <c r="F66">
        <f>SUMIFS(Activity_PUBBDG!G:G,Activity_PUBBDG!$B:$B,$A66&amp;"*",Activity_PUBBDG!$B:$B,"*"&amp;"_16")</f>
        <v>0</v>
      </c>
      <c r="G66">
        <f>SUMIFS(Activity_PUBBDG!H:H,Activity_PUBBDG!$B:$B,$A66&amp;"*",Activity_PUBBDG!$B:$B,"*"&amp;"_16")</f>
        <v>0</v>
      </c>
      <c r="H66">
        <f>SUMIFS(Activity_PUBBDG!I:I,Activity_PUBBDG!$B:$B,$A66&amp;"*",Activity_PUBBDG!$B:$B,"*"&amp;"_16")</f>
        <v>0</v>
      </c>
      <c r="I66">
        <f>SUMIFS(Activity_PUBBDG!J:J,Activity_PUBBDG!$B:$B,$A66&amp;"*",Activity_PUBBDG!$B:$B,"*"&amp;"_16")</f>
        <v>0</v>
      </c>
      <c r="J66">
        <f>SUMIFS(Activity_PUBBDG!K:K,Activity_PUBBDG!$B:$B,$A66&amp;"*",Activity_PUBBDG!$B:$B,"*"&amp;"_16")</f>
        <v>1.8806834334984431E-6</v>
      </c>
      <c r="K66">
        <f>IF(PUBBDG_Split_Tech!L66="",0,IF(K$1=2016,0,IFERROR((PUBBDG_Split_Tech!L66*(SUMIFS('AGG Activity_16'!B:B,'AGG Activity_16'!$A:$A,$B66)+SUMIFS('AGG Activity_EX'!B:B,'AGG Activity_EX'!$A:$A,$B66))-SUMIFS(Activity_EX!B:B,Activity_EX!$A:$A,$A66))/(SUMIFS('AGG Activity_16'!B:B,'AGG Activity_16'!$A:$A,$B66)),0)))</f>
        <v>0</v>
      </c>
    </row>
    <row r="67" spans="1:11" x14ac:dyDescent="0.25">
      <c r="A67" t="str">
        <f>PUBBDG_Split_Tech!A67</f>
        <v>PUBBDGMUNNewSC_________DCO</v>
      </c>
      <c r="B67">
        <f>SUMIFS(Activity_PUBBDG!C:C,Activity_PUBBDG!$B:$B,$A67&amp;"*",Activity_PUBBDG!$B:$B,"*"&amp;"_16")</f>
        <v>0</v>
      </c>
      <c r="C67">
        <f>SUMIFS(Activity_PUBBDG!D:D,Activity_PUBBDG!$B:$B,$A67&amp;"*",Activity_PUBBDG!$B:$B,"*"&amp;"_16")</f>
        <v>0</v>
      </c>
      <c r="D67">
        <f>SUMIFS(Activity_PUBBDG!E:E,Activity_PUBBDG!$B:$B,$A67&amp;"*",Activity_PUBBDG!$B:$B,"*"&amp;"_16")</f>
        <v>0</v>
      </c>
      <c r="E67">
        <f>SUMIFS(Activity_PUBBDG!F:F,Activity_PUBBDG!$B:$B,$A67&amp;"*",Activity_PUBBDG!$B:$B,"*"&amp;"_16")</f>
        <v>0</v>
      </c>
      <c r="F67">
        <f>SUMIFS(Activity_PUBBDG!G:G,Activity_PUBBDG!$B:$B,$A67&amp;"*",Activity_PUBBDG!$B:$B,"*"&amp;"_16")</f>
        <v>0</v>
      </c>
      <c r="G67">
        <f>SUMIFS(Activity_PUBBDG!H:H,Activity_PUBBDG!$B:$B,$A67&amp;"*",Activity_PUBBDG!$B:$B,"*"&amp;"_16")</f>
        <v>0</v>
      </c>
      <c r="H67">
        <f>SUMIFS(Activity_PUBBDG!I:I,Activity_PUBBDG!$B:$B,$A67&amp;"*",Activity_PUBBDG!$B:$B,"*"&amp;"_16")</f>
        <v>0</v>
      </c>
      <c r="I67">
        <f>SUMIFS(Activity_PUBBDG!J:J,Activity_PUBBDG!$B:$B,$A67&amp;"*",Activity_PUBBDG!$B:$B,"*"&amp;"_16")</f>
        <v>0</v>
      </c>
      <c r="J67">
        <f>SUMIFS(Activity_PUBBDG!K:K,Activity_PUBBDG!$B:$B,$A67&amp;"*",Activity_PUBBDG!$B:$B,"*"&amp;"_16")</f>
        <v>9.4009553609169846E-5</v>
      </c>
      <c r="K67">
        <f>IF(PUBBDG_Split_Tech!L67="",0,IF(K$1=2016,0,IFERROR((PUBBDG_Split_Tech!L67*(SUMIFS('AGG Activity_16'!B:B,'AGG Activity_16'!$A:$A,$B67)+SUMIFS('AGG Activity_EX'!B:B,'AGG Activity_EX'!$A:$A,$B67))-SUMIFS(Activity_EX!B:B,Activity_EX!$A:$A,$A67))/(SUMIFS('AGG Activity_16'!B:B,'AGG Activity_16'!$A:$A,$B67)),0)))</f>
        <v>0</v>
      </c>
    </row>
    <row r="68" spans="1:11" x14ac:dyDescent="0.25">
      <c r="A68" t="str">
        <f>PUBBDG_Split_Tech!A68</f>
        <v>PUBBDGMUNNewSC______STDELC</v>
      </c>
      <c r="B68">
        <f>SUMIFS(Activity_PUBBDG!C:C,Activity_PUBBDG!$B:$B,$A68&amp;"*",Activity_PUBBDG!$B:$B,"*"&amp;"_16")</f>
        <v>0</v>
      </c>
      <c r="C68">
        <f>SUMIFS(Activity_PUBBDG!D:D,Activity_PUBBDG!$B:$B,$A68&amp;"*",Activity_PUBBDG!$B:$B,"*"&amp;"_16")</f>
        <v>0</v>
      </c>
      <c r="D68">
        <f>SUMIFS(Activity_PUBBDG!E:E,Activity_PUBBDG!$B:$B,$A68&amp;"*",Activity_PUBBDG!$B:$B,"*"&amp;"_16")</f>
        <v>0</v>
      </c>
      <c r="E68">
        <f>SUMIFS(Activity_PUBBDG!F:F,Activity_PUBBDG!$B:$B,$A68&amp;"*",Activity_PUBBDG!$B:$B,"*"&amp;"_16")</f>
        <v>0</v>
      </c>
      <c r="F68">
        <f>SUMIFS(Activity_PUBBDG!G:G,Activity_PUBBDG!$B:$B,$A68&amp;"*",Activity_PUBBDG!$B:$B,"*"&amp;"_16")</f>
        <v>0</v>
      </c>
      <c r="G68">
        <f>SUMIFS(Activity_PUBBDG!H:H,Activity_PUBBDG!$B:$B,$A68&amp;"*",Activity_PUBBDG!$B:$B,"*"&amp;"_16")</f>
        <v>0</v>
      </c>
      <c r="H68">
        <f>SUMIFS(Activity_PUBBDG!I:I,Activity_PUBBDG!$B:$B,$A68&amp;"*",Activity_PUBBDG!$B:$B,"*"&amp;"_16")</f>
        <v>0</v>
      </c>
      <c r="I68">
        <f>SUMIFS(Activity_PUBBDG!J:J,Activity_PUBBDG!$B:$B,$A68&amp;"*",Activity_PUBBDG!$B:$B,"*"&amp;"_16")</f>
        <v>0</v>
      </c>
      <c r="J68">
        <f>SUMIFS(Activity_PUBBDG!K:K,Activity_PUBBDG!$B:$B,$A68&amp;"*",Activity_PUBBDG!$B:$B,"*"&amp;"_16")</f>
        <v>7.36141436396906E-5</v>
      </c>
      <c r="K68">
        <f>IF(PUBBDG_Split_Tech!L68="",0,IF(K$1=2016,0,IFERROR((PUBBDG_Split_Tech!L68*(SUMIFS('AGG Activity_16'!B:B,'AGG Activity_16'!$A:$A,$B68)+SUMIFS('AGG Activity_EX'!B:B,'AGG Activity_EX'!$A:$A,$B68))-SUMIFS(Activity_EX!B:B,Activity_EX!$A:$A,$A68))/(SUMIFS('AGG Activity_16'!B:B,'AGG Activity_16'!$A:$A,$B68)),0)))</f>
        <v>0</v>
      </c>
    </row>
    <row r="69" spans="1:11" x14ac:dyDescent="0.25">
      <c r="A69" t="str">
        <f>PUBBDG_Split_Tech!A69</f>
        <v>PUBBDGMUNNewSC______STDNGA</v>
      </c>
      <c r="B69">
        <f>SUMIFS(Activity_PUBBDG!C:C,Activity_PUBBDG!$B:$B,$A69&amp;"*",Activity_PUBBDG!$B:$B,"*"&amp;"_16")</f>
        <v>0</v>
      </c>
      <c r="C69">
        <f>SUMIFS(Activity_PUBBDG!D:D,Activity_PUBBDG!$B:$B,$A69&amp;"*",Activity_PUBBDG!$B:$B,"*"&amp;"_16")</f>
        <v>0</v>
      </c>
      <c r="D69">
        <f>SUMIFS(Activity_PUBBDG!E:E,Activity_PUBBDG!$B:$B,$A69&amp;"*",Activity_PUBBDG!$B:$B,"*"&amp;"_16")</f>
        <v>0</v>
      </c>
      <c r="E69">
        <f>SUMIFS(Activity_PUBBDG!F:F,Activity_PUBBDG!$B:$B,$A69&amp;"*",Activity_PUBBDG!$B:$B,"*"&amp;"_16")</f>
        <v>0</v>
      </c>
      <c r="F69">
        <f>SUMIFS(Activity_PUBBDG!G:G,Activity_PUBBDG!$B:$B,$A69&amp;"*",Activity_PUBBDG!$B:$B,"*"&amp;"_16")</f>
        <v>0</v>
      </c>
      <c r="G69">
        <f>SUMIFS(Activity_PUBBDG!H:H,Activity_PUBBDG!$B:$B,$A69&amp;"*",Activity_PUBBDG!$B:$B,"*"&amp;"_16")</f>
        <v>0</v>
      </c>
      <c r="H69">
        <f>SUMIFS(Activity_PUBBDG!I:I,Activity_PUBBDG!$B:$B,$A69&amp;"*",Activity_PUBBDG!$B:$B,"*"&amp;"_16")</f>
        <v>0</v>
      </c>
      <c r="I69">
        <f>SUMIFS(Activity_PUBBDG!J:J,Activity_PUBBDG!$B:$B,$A69&amp;"*",Activity_PUBBDG!$B:$B,"*"&amp;"_16")</f>
        <v>0</v>
      </c>
      <c r="J69">
        <f>SUMIFS(Activity_PUBBDG!K:K,Activity_PUBBDG!$B:$B,$A69&amp;"*",Activity_PUBBDG!$B:$B,"*"&amp;"_16")</f>
        <v>1.7218949806354961E-4</v>
      </c>
      <c r="K69">
        <f>IF(PUBBDG_Split_Tech!L69="",0,IF(K$1=2016,0,IFERROR((PUBBDG_Split_Tech!L69*(SUMIFS('AGG Activity_16'!B:B,'AGG Activity_16'!$A:$A,$B69)+SUMIFS('AGG Activity_EX'!B:B,'AGG Activity_EX'!$A:$A,$B69))-SUMIFS(Activity_EX!B:B,Activity_EX!$A:$A,$A69))/(SUMIFS('AGG Activity_16'!B:B,'AGG Activity_16'!$A:$A,$B69)),0)))</f>
        <v>0</v>
      </c>
    </row>
    <row r="70" spans="1:11" x14ac:dyDescent="0.25">
      <c r="A70" t="str">
        <f>PUBBDG_Split_Tech!A70</f>
        <v>PUBBDGMUNNewSH_________DHE</v>
      </c>
      <c r="B70">
        <f>SUMIFS(Activity_PUBBDG!C:C,Activity_PUBBDG!$B:$B,$A70&amp;"*",Activity_PUBBDG!$B:$B,"*"&amp;"_16")</f>
        <v>0</v>
      </c>
      <c r="C70">
        <f>SUMIFS(Activity_PUBBDG!D:D,Activity_PUBBDG!$B:$B,$A70&amp;"*",Activity_PUBBDG!$B:$B,"*"&amp;"_16")</f>
        <v>0</v>
      </c>
      <c r="D70">
        <f>SUMIFS(Activity_PUBBDG!E:E,Activity_PUBBDG!$B:$B,$A70&amp;"*",Activity_PUBBDG!$B:$B,"*"&amp;"_16")</f>
        <v>0</v>
      </c>
      <c r="E70">
        <f>SUMIFS(Activity_PUBBDG!F:F,Activity_PUBBDG!$B:$B,$A70&amp;"*",Activity_PUBBDG!$B:$B,"*"&amp;"_16")</f>
        <v>0</v>
      </c>
      <c r="F70">
        <f>SUMIFS(Activity_PUBBDG!G:G,Activity_PUBBDG!$B:$B,$A70&amp;"*",Activity_PUBBDG!$B:$B,"*"&amp;"_16")</f>
        <v>0</v>
      </c>
      <c r="G70">
        <f>SUMIFS(Activity_PUBBDG!H:H,Activity_PUBBDG!$B:$B,$A70&amp;"*",Activity_PUBBDG!$B:$B,"*"&amp;"_16")</f>
        <v>0</v>
      </c>
      <c r="H70">
        <f>SUMIFS(Activity_PUBBDG!I:I,Activity_PUBBDG!$B:$B,$A70&amp;"*",Activity_PUBBDG!$B:$B,"*"&amp;"_16")</f>
        <v>0</v>
      </c>
      <c r="I70">
        <f>SUMIFS(Activity_PUBBDG!J:J,Activity_PUBBDG!$B:$B,$A70&amp;"*",Activity_PUBBDG!$B:$B,"*"&amp;"_16")</f>
        <v>0</v>
      </c>
      <c r="J70">
        <f>SUMIFS(Activity_PUBBDG!K:K,Activity_PUBBDG!$B:$B,$A70&amp;"*",Activity_PUBBDG!$B:$B,"*"&amp;"_16")</f>
        <v>7.5659269627058597E-5</v>
      </c>
      <c r="K70">
        <f>IF(PUBBDG_Split_Tech!L70="",0,IF(K$1=2016,0,IFERROR((PUBBDG_Split_Tech!L70*(SUMIFS('AGG Activity_16'!B:B,'AGG Activity_16'!$A:$A,$B70)+SUMIFS('AGG Activity_EX'!B:B,'AGG Activity_EX'!$A:$A,$B70))-SUMIFS(Activity_EX!B:B,Activity_EX!$A:$A,$A70))/(SUMIFS('AGG Activity_16'!B:B,'AGG Activity_16'!$A:$A,$B70)),0)))</f>
        <v>0</v>
      </c>
    </row>
    <row r="71" spans="1:11" x14ac:dyDescent="0.25">
      <c r="A71" t="str">
        <f>PUBBDG_Split_Tech!A71</f>
        <v>PUBBDGMUNNewSHFUR___HIGNGA</v>
      </c>
      <c r="B71">
        <f>SUMIFS(Activity_PUBBDG!C:C,Activity_PUBBDG!$B:$B,$A71&amp;"*",Activity_PUBBDG!$B:$B,"*"&amp;"_16")</f>
        <v>0</v>
      </c>
      <c r="C71">
        <f>SUMIFS(Activity_PUBBDG!D:D,Activity_PUBBDG!$B:$B,$A71&amp;"*",Activity_PUBBDG!$B:$B,"*"&amp;"_16")</f>
        <v>0</v>
      </c>
      <c r="D71">
        <f>SUMIFS(Activity_PUBBDG!E:E,Activity_PUBBDG!$B:$B,$A71&amp;"*",Activity_PUBBDG!$B:$B,"*"&amp;"_16")</f>
        <v>0</v>
      </c>
      <c r="E71">
        <f>SUMIFS(Activity_PUBBDG!F:F,Activity_PUBBDG!$B:$B,$A71&amp;"*",Activity_PUBBDG!$B:$B,"*"&amp;"_16")</f>
        <v>0</v>
      </c>
      <c r="F71">
        <f>SUMIFS(Activity_PUBBDG!G:G,Activity_PUBBDG!$B:$B,$A71&amp;"*",Activity_PUBBDG!$B:$B,"*"&amp;"_16")</f>
        <v>0</v>
      </c>
      <c r="G71">
        <f>SUMIFS(Activity_PUBBDG!H:H,Activity_PUBBDG!$B:$B,$A71&amp;"*",Activity_PUBBDG!$B:$B,"*"&amp;"_16")</f>
        <v>0</v>
      </c>
      <c r="H71">
        <f>SUMIFS(Activity_PUBBDG!I:I,Activity_PUBBDG!$B:$B,$A71&amp;"*",Activity_PUBBDG!$B:$B,"*"&amp;"_16")</f>
        <v>0</v>
      </c>
      <c r="I71">
        <f>SUMIFS(Activity_PUBBDG!J:J,Activity_PUBBDG!$B:$B,$A71&amp;"*",Activity_PUBBDG!$B:$B,"*"&amp;"_16")</f>
        <v>0</v>
      </c>
      <c r="J71">
        <f>SUMIFS(Activity_PUBBDG!K:K,Activity_PUBBDG!$B:$B,$A71&amp;"*",Activity_PUBBDG!$B:$B,"*"&amp;"_16")</f>
        <v>2.234626622509629E-4</v>
      </c>
      <c r="K71">
        <f>IF(PUBBDG_Split_Tech!L71="",0,IF(K$1=2016,0,IFERROR((PUBBDG_Split_Tech!L71*(SUMIFS('AGG Activity_16'!B:B,'AGG Activity_16'!$A:$A,$B71)+SUMIFS('AGG Activity_EX'!B:B,'AGG Activity_EX'!$A:$A,$B71))-SUMIFS(Activity_EX!B:B,Activity_EX!$A:$A,$A71))/(SUMIFS('AGG Activity_16'!B:B,'AGG Activity_16'!$A:$A,$B71)),0)))</f>
        <v>0</v>
      </c>
    </row>
    <row r="72" spans="1:11" x14ac:dyDescent="0.25">
      <c r="A72" t="str">
        <f>PUBBDG_Split_Tech!A72</f>
        <v>PUBBDGMUNNewSHFUR___STDELC</v>
      </c>
      <c r="B72">
        <f>SUMIFS(Activity_PUBBDG!C:C,Activity_PUBBDG!$B:$B,$A72&amp;"*",Activity_PUBBDG!$B:$B,"*"&amp;"_16")</f>
        <v>0</v>
      </c>
      <c r="C72">
        <f>SUMIFS(Activity_PUBBDG!D:D,Activity_PUBBDG!$B:$B,$A72&amp;"*",Activity_PUBBDG!$B:$B,"*"&amp;"_16")</f>
        <v>0</v>
      </c>
      <c r="D72">
        <f>SUMIFS(Activity_PUBBDG!E:E,Activity_PUBBDG!$B:$B,$A72&amp;"*",Activity_PUBBDG!$B:$B,"*"&amp;"_16")</f>
        <v>0</v>
      </c>
      <c r="E72">
        <f>SUMIFS(Activity_PUBBDG!F:F,Activity_PUBBDG!$B:$B,$A72&amp;"*",Activity_PUBBDG!$B:$B,"*"&amp;"_16")</f>
        <v>0</v>
      </c>
      <c r="F72">
        <f>SUMIFS(Activity_PUBBDG!G:G,Activity_PUBBDG!$B:$B,$A72&amp;"*",Activity_PUBBDG!$B:$B,"*"&amp;"_16")</f>
        <v>0</v>
      </c>
      <c r="G72">
        <f>SUMIFS(Activity_PUBBDG!H:H,Activity_PUBBDG!$B:$B,$A72&amp;"*",Activity_PUBBDG!$B:$B,"*"&amp;"_16")</f>
        <v>0</v>
      </c>
      <c r="H72">
        <f>SUMIFS(Activity_PUBBDG!I:I,Activity_PUBBDG!$B:$B,$A72&amp;"*",Activity_PUBBDG!$B:$B,"*"&amp;"_16")</f>
        <v>0</v>
      </c>
      <c r="I72">
        <f>SUMIFS(Activity_PUBBDG!J:J,Activity_PUBBDG!$B:$B,$A72&amp;"*",Activity_PUBBDG!$B:$B,"*"&amp;"_16")</f>
        <v>0</v>
      </c>
      <c r="J72">
        <f>SUMIFS(Activity_PUBBDG!K:K,Activity_PUBBDG!$B:$B,$A72&amp;"*",Activity_PUBBDG!$B:$B,"*"&amp;"_16")</f>
        <v>7.971734276322039E-5</v>
      </c>
      <c r="K72">
        <f>IF(PUBBDG_Split_Tech!L72="",0,IF(K$1=2016,0,IFERROR((PUBBDG_Split_Tech!L72*(SUMIFS('AGG Activity_16'!B:B,'AGG Activity_16'!$A:$A,$B72)+SUMIFS('AGG Activity_EX'!B:B,'AGG Activity_EX'!$A:$A,$B72))-SUMIFS(Activity_EX!B:B,Activity_EX!$A:$A,$A72))/(SUMIFS('AGG Activity_16'!B:B,'AGG Activity_16'!$A:$A,$B72)),0)))</f>
        <v>0</v>
      </c>
    </row>
    <row r="73" spans="1:11" x14ac:dyDescent="0.25">
      <c r="A73" t="str">
        <f>PUBBDG_Split_Tech!A73</f>
        <v>PUBBDGMUNNewSHFUR___STDHFO</v>
      </c>
      <c r="B73">
        <f>SUMIFS(Activity_PUBBDG!C:C,Activity_PUBBDG!$B:$B,$A73&amp;"*",Activity_PUBBDG!$B:$B,"*"&amp;"_16")</f>
        <v>0</v>
      </c>
      <c r="C73">
        <f>SUMIFS(Activity_PUBBDG!D:D,Activity_PUBBDG!$B:$B,$A73&amp;"*",Activity_PUBBDG!$B:$B,"*"&amp;"_16")</f>
        <v>0</v>
      </c>
      <c r="D73">
        <f>SUMIFS(Activity_PUBBDG!E:E,Activity_PUBBDG!$B:$B,$A73&amp;"*",Activity_PUBBDG!$B:$B,"*"&amp;"_16")</f>
        <v>0</v>
      </c>
      <c r="E73">
        <f>SUMIFS(Activity_PUBBDG!F:F,Activity_PUBBDG!$B:$B,$A73&amp;"*",Activity_PUBBDG!$B:$B,"*"&amp;"_16")</f>
        <v>0</v>
      </c>
      <c r="F73">
        <f>SUMIFS(Activity_PUBBDG!G:G,Activity_PUBBDG!$B:$B,$A73&amp;"*",Activity_PUBBDG!$B:$B,"*"&amp;"_16")</f>
        <v>0</v>
      </c>
      <c r="G73">
        <f>SUMIFS(Activity_PUBBDG!H:H,Activity_PUBBDG!$B:$B,$A73&amp;"*",Activity_PUBBDG!$B:$B,"*"&amp;"_16")</f>
        <v>0</v>
      </c>
      <c r="H73">
        <f>SUMIFS(Activity_PUBBDG!I:I,Activity_PUBBDG!$B:$B,$A73&amp;"*",Activity_PUBBDG!$B:$B,"*"&amp;"_16")</f>
        <v>0</v>
      </c>
      <c r="I73">
        <f>SUMIFS(Activity_PUBBDG!J:J,Activity_PUBBDG!$B:$B,$A73&amp;"*",Activity_PUBBDG!$B:$B,"*"&amp;"_16")</f>
        <v>0</v>
      </c>
      <c r="J73">
        <f>SUMIFS(Activity_PUBBDG!K:K,Activity_PUBBDG!$B:$B,$A73&amp;"*",Activity_PUBBDG!$B:$B,"*"&amp;"_16")</f>
        <v>7.9717571905280887E-5</v>
      </c>
      <c r="K73">
        <f>IF(PUBBDG_Split_Tech!L73="",0,IF(K$1=2016,0,IFERROR((PUBBDG_Split_Tech!L73*(SUMIFS('AGG Activity_16'!B:B,'AGG Activity_16'!$A:$A,$B73)+SUMIFS('AGG Activity_EX'!B:B,'AGG Activity_EX'!$A:$A,$B73))-SUMIFS(Activity_EX!B:B,Activity_EX!$A:$A,$A73))/(SUMIFS('AGG Activity_16'!B:B,'AGG Activity_16'!$A:$A,$B73)),0)))</f>
        <v>0</v>
      </c>
    </row>
    <row r="74" spans="1:11" x14ac:dyDescent="0.25">
      <c r="A74" t="str">
        <f>PUBBDG_Split_Tech!A74</f>
        <v>PUBBDGMUNNewSHFUR___STDKER</v>
      </c>
      <c r="B74">
        <f>SUMIFS(Activity_PUBBDG!C:C,Activity_PUBBDG!$B:$B,$A74&amp;"*",Activity_PUBBDG!$B:$B,"*"&amp;"_16")</f>
        <v>0</v>
      </c>
      <c r="C74">
        <f>SUMIFS(Activity_PUBBDG!D:D,Activity_PUBBDG!$B:$B,$A74&amp;"*",Activity_PUBBDG!$B:$B,"*"&amp;"_16")</f>
        <v>0</v>
      </c>
      <c r="D74">
        <f>SUMIFS(Activity_PUBBDG!E:E,Activity_PUBBDG!$B:$B,$A74&amp;"*",Activity_PUBBDG!$B:$B,"*"&amp;"_16")</f>
        <v>0</v>
      </c>
      <c r="E74">
        <f>SUMIFS(Activity_PUBBDG!F:F,Activity_PUBBDG!$B:$B,$A74&amp;"*",Activity_PUBBDG!$B:$B,"*"&amp;"_16")</f>
        <v>0</v>
      </c>
      <c r="F74">
        <f>SUMIFS(Activity_PUBBDG!G:G,Activity_PUBBDG!$B:$B,$A74&amp;"*",Activity_PUBBDG!$B:$B,"*"&amp;"_16")</f>
        <v>0</v>
      </c>
      <c r="G74">
        <f>SUMIFS(Activity_PUBBDG!H:H,Activity_PUBBDG!$B:$B,$A74&amp;"*",Activity_PUBBDG!$B:$B,"*"&amp;"_16")</f>
        <v>0</v>
      </c>
      <c r="H74">
        <f>SUMIFS(Activity_PUBBDG!I:I,Activity_PUBBDG!$B:$B,$A74&amp;"*",Activity_PUBBDG!$B:$B,"*"&amp;"_16")</f>
        <v>0</v>
      </c>
      <c r="I74">
        <f>SUMIFS(Activity_PUBBDG!J:J,Activity_PUBBDG!$B:$B,$A74&amp;"*",Activity_PUBBDG!$B:$B,"*"&amp;"_16")</f>
        <v>0</v>
      </c>
      <c r="J74">
        <f>SUMIFS(Activity_PUBBDG!K:K,Activity_PUBBDG!$B:$B,$A74&amp;"*",Activity_PUBBDG!$B:$B,"*"&amp;"_16")</f>
        <v>7.9717704706551396E-5</v>
      </c>
      <c r="K74">
        <f>IF(PUBBDG_Split_Tech!L74="",0,IF(K$1=2016,0,IFERROR((PUBBDG_Split_Tech!L74*(SUMIFS('AGG Activity_16'!B:B,'AGG Activity_16'!$A:$A,$B74)+SUMIFS('AGG Activity_EX'!B:B,'AGG Activity_EX'!$A:$A,$B74))-SUMIFS(Activity_EX!B:B,Activity_EX!$A:$A,$A74))/(SUMIFS('AGG Activity_16'!B:B,'AGG Activity_16'!$A:$A,$B74)),0)))</f>
        <v>0</v>
      </c>
    </row>
    <row r="75" spans="1:11" x14ac:dyDescent="0.25">
      <c r="A75" t="str">
        <f>PUBBDG_Split_Tech!A75</f>
        <v>PUBBDGMUNNewSHFUR___STDLFO</v>
      </c>
      <c r="B75">
        <f>SUMIFS(Activity_PUBBDG!C:C,Activity_PUBBDG!$B:$B,$A75&amp;"*",Activity_PUBBDG!$B:$B,"*"&amp;"_16")</f>
        <v>0</v>
      </c>
      <c r="C75">
        <f>SUMIFS(Activity_PUBBDG!D:D,Activity_PUBBDG!$B:$B,$A75&amp;"*",Activity_PUBBDG!$B:$B,"*"&amp;"_16")</f>
        <v>0</v>
      </c>
      <c r="D75">
        <f>SUMIFS(Activity_PUBBDG!E:E,Activity_PUBBDG!$B:$B,$A75&amp;"*",Activity_PUBBDG!$B:$B,"*"&amp;"_16")</f>
        <v>0</v>
      </c>
      <c r="E75">
        <f>SUMIFS(Activity_PUBBDG!F:F,Activity_PUBBDG!$B:$B,$A75&amp;"*",Activity_PUBBDG!$B:$B,"*"&amp;"_16")</f>
        <v>0</v>
      </c>
      <c r="F75">
        <f>SUMIFS(Activity_PUBBDG!G:G,Activity_PUBBDG!$B:$B,$A75&amp;"*",Activity_PUBBDG!$B:$B,"*"&amp;"_16")</f>
        <v>0</v>
      </c>
      <c r="G75">
        <f>SUMIFS(Activity_PUBBDG!H:H,Activity_PUBBDG!$B:$B,$A75&amp;"*",Activity_PUBBDG!$B:$B,"*"&amp;"_16")</f>
        <v>0</v>
      </c>
      <c r="H75">
        <f>SUMIFS(Activity_PUBBDG!I:I,Activity_PUBBDG!$B:$B,$A75&amp;"*",Activity_PUBBDG!$B:$B,"*"&amp;"_16")</f>
        <v>0</v>
      </c>
      <c r="I75">
        <f>SUMIFS(Activity_PUBBDG!J:J,Activity_PUBBDG!$B:$B,$A75&amp;"*",Activity_PUBBDG!$B:$B,"*"&amp;"_16")</f>
        <v>0</v>
      </c>
      <c r="J75">
        <f>SUMIFS(Activity_PUBBDG!K:K,Activity_PUBBDG!$B:$B,$A75&amp;"*",Activity_PUBBDG!$B:$B,"*"&amp;"_16")</f>
        <v>7.9717560886500693E-5</v>
      </c>
      <c r="K75">
        <f>IF(PUBBDG_Split_Tech!L75="",0,IF(K$1=2016,0,IFERROR((PUBBDG_Split_Tech!L75*(SUMIFS('AGG Activity_16'!B:B,'AGG Activity_16'!$A:$A,$B75)+SUMIFS('AGG Activity_EX'!B:B,'AGG Activity_EX'!$A:$A,$B75))-SUMIFS(Activity_EX!B:B,Activity_EX!$A:$A,$A75))/(SUMIFS('AGG Activity_16'!B:B,'AGG Activity_16'!$A:$A,$B75)),0)))</f>
        <v>0</v>
      </c>
    </row>
    <row r="76" spans="1:11" x14ac:dyDescent="0.25">
      <c r="A76" t="str">
        <f>PUBBDG_Split_Tech!A76</f>
        <v>PUBBDGMUNNewSHFUR___STDNGA</v>
      </c>
      <c r="B76">
        <f>SUMIFS(Activity_PUBBDG!C:C,Activity_PUBBDG!$B:$B,$A76&amp;"*",Activity_PUBBDG!$B:$B,"*"&amp;"_16")</f>
        <v>0</v>
      </c>
      <c r="C76">
        <f>SUMIFS(Activity_PUBBDG!D:D,Activity_PUBBDG!$B:$B,$A76&amp;"*",Activity_PUBBDG!$B:$B,"*"&amp;"_16")</f>
        <v>0</v>
      </c>
      <c r="D76">
        <f>SUMIFS(Activity_PUBBDG!E:E,Activity_PUBBDG!$B:$B,$A76&amp;"*",Activity_PUBBDG!$B:$B,"*"&amp;"_16")</f>
        <v>0</v>
      </c>
      <c r="E76">
        <f>SUMIFS(Activity_PUBBDG!F:F,Activity_PUBBDG!$B:$B,$A76&amp;"*",Activity_PUBBDG!$B:$B,"*"&amp;"_16")</f>
        <v>0</v>
      </c>
      <c r="F76">
        <f>SUMIFS(Activity_PUBBDG!G:G,Activity_PUBBDG!$B:$B,$A76&amp;"*",Activity_PUBBDG!$B:$B,"*"&amp;"_16")</f>
        <v>0</v>
      </c>
      <c r="G76">
        <f>SUMIFS(Activity_PUBBDG!H:H,Activity_PUBBDG!$B:$B,$A76&amp;"*",Activity_PUBBDG!$B:$B,"*"&amp;"_16")</f>
        <v>0</v>
      </c>
      <c r="H76">
        <f>SUMIFS(Activity_PUBBDG!I:I,Activity_PUBBDG!$B:$B,$A76&amp;"*",Activity_PUBBDG!$B:$B,"*"&amp;"_16")</f>
        <v>0</v>
      </c>
      <c r="I76">
        <f>SUMIFS(Activity_PUBBDG!J:J,Activity_PUBBDG!$B:$B,$A76&amp;"*",Activity_PUBBDG!$B:$B,"*"&amp;"_16")</f>
        <v>0</v>
      </c>
      <c r="J76">
        <f>SUMIFS(Activity_PUBBDG!K:K,Activity_PUBBDG!$B:$B,$A76&amp;"*",Activity_PUBBDG!$B:$B,"*"&amp;"_16")</f>
        <v>2.3551625282060851E-4</v>
      </c>
      <c r="K76">
        <f>IF(PUBBDG_Split_Tech!L76="",0,IF(K$1=2016,0,IFERROR((PUBBDG_Split_Tech!L76*(SUMIFS('AGG Activity_16'!B:B,'AGG Activity_16'!$A:$A,$B76)+SUMIFS('AGG Activity_EX'!B:B,'AGG Activity_EX'!$A:$A,$B76))-SUMIFS(Activity_EX!B:B,Activity_EX!$A:$A,$A76))/(SUMIFS('AGG Activity_16'!B:B,'AGG Activity_16'!$A:$A,$B76)),0)))</f>
        <v>0</v>
      </c>
    </row>
    <row r="77" spans="1:11" x14ac:dyDescent="0.25">
      <c r="A77" t="str">
        <f>PUBBDG_Split_Tech!A77</f>
        <v>PUBBDGMUNNewSHFUR___STDPRO</v>
      </c>
      <c r="B77">
        <f>SUMIFS(Activity_PUBBDG!C:C,Activity_PUBBDG!$B:$B,$A77&amp;"*",Activity_PUBBDG!$B:$B,"*"&amp;"_16")</f>
        <v>0</v>
      </c>
      <c r="C77">
        <f>SUMIFS(Activity_PUBBDG!D:D,Activity_PUBBDG!$B:$B,$A77&amp;"*",Activity_PUBBDG!$B:$B,"*"&amp;"_16")</f>
        <v>0</v>
      </c>
      <c r="D77">
        <f>SUMIFS(Activity_PUBBDG!E:E,Activity_PUBBDG!$B:$B,$A77&amp;"*",Activity_PUBBDG!$B:$B,"*"&amp;"_16")</f>
        <v>0</v>
      </c>
      <c r="E77">
        <f>SUMIFS(Activity_PUBBDG!F:F,Activity_PUBBDG!$B:$B,$A77&amp;"*",Activity_PUBBDG!$B:$B,"*"&amp;"_16")</f>
        <v>0</v>
      </c>
      <c r="F77">
        <f>SUMIFS(Activity_PUBBDG!G:G,Activity_PUBBDG!$B:$B,$A77&amp;"*",Activity_PUBBDG!$B:$B,"*"&amp;"_16")</f>
        <v>0</v>
      </c>
      <c r="G77">
        <f>SUMIFS(Activity_PUBBDG!H:H,Activity_PUBBDG!$B:$B,$A77&amp;"*",Activity_PUBBDG!$B:$B,"*"&amp;"_16")</f>
        <v>0</v>
      </c>
      <c r="H77">
        <f>SUMIFS(Activity_PUBBDG!I:I,Activity_PUBBDG!$B:$B,$A77&amp;"*",Activity_PUBBDG!$B:$B,"*"&amp;"_16")</f>
        <v>0</v>
      </c>
      <c r="I77">
        <f>SUMIFS(Activity_PUBBDG!J:J,Activity_PUBBDG!$B:$B,$A77&amp;"*",Activity_PUBBDG!$B:$B,"*"&amp;"_16")</f>
        <v>0</v>
      </c>
      <c r="J77">
        <f>SUMIFS(Activity_PUBBDG!K:K,Activity_PUBBDG!$B:$B,$A77&amp;"*",Activity_PUBBDG!$B:$B,"*"&amp;"_16")</f>
        <v>7.5637353154506162E-5</v>
      </c>
      <c r="K77">
        <f>IF(PUBBDG_Split_Tech!L77="",0,IF(K$1=2016,0,IFERROR((PUBBDG_Split_Tech!L77*(SUMIFS('AGG Activity_16'!B:B,'AGG Activity_16'!$A:$A,$B77)+SUMIFS('AGG Activity_EX'!B:B,'AGG Activity_EX'!$A:$A,$B77))-SUMIFS(Activity_EX!B:B,Activity_EX!$A:$A,$A77))/(SUMIFS('AGG Activity_16'!B:B,'AGG Activity_16'!$A:$A,$B77)),0)))</f>
        <v>0</v>
      </c>
    </row>
    <row r="78" spans="1:11" x14ac:dyDescent="0.25">
      <c r="A78" t="str">
        <f>PUBBDG_Split_Tech!A78</f>
        <v>PUBBDGMUNNewSHHEP___STDELC</v>
      </c>
      <c r="B78">
        <f>SUMIFS(Activity_PUBBDG!C:C,Activity_PUBBDG!$B:$B,$A78&amp;"*",Activity_PUBBDG!$B:$B,"*"&amp;"_16")</f>
        <v>0</v>
      </c>
      <c r="C78">
        <f>SUMIFS(Activity_PUBBDG!D:D,Activity_PUBBDG!$B:$B,$A78&amp;"*",Activity_PUBBDG!$B:$B,"*"&amp;"_16")</f>
        <v>0</v>
      </c>
      <c r="D78">
        <f>SUMIFS(Activity_PUBBDG!E:E,Activity_PUBBDG!$B:$B,$A78&amp;"*",Activity_PUBBDG!$B:$B,"*"&amp;"_16")</f>
        <v>0</v>
      </c>
      <c r="E78">
        <f>SUMIFS(Activity_PUBBDG!F:F,Activity_PUBBDG!$B:$B,$A78&amp;"*",Activity_PUBBDG!$B:$B,"*"&amp;"_16")</f>
        <v>0</v>
      </c>
      <c r="F78">
        <f>SUMIFS(Activity_PUBBDG!G:G,Activity_PUBBDG!$B:$B,$A78&amp;"*",Activity_PUBBDG!$B:$B,"*"&amp;"_16")</f>
        <v>0</v>
      </c>
      <c r="G78">
        <f>SUMIFS(Activity_PUBBDG!H:H,Activity_PUBBDG!$B:$B,$A78&amp;"*",Activity_PUBBDG!$B:$B,"*"&amp;"_16")</f>
        <v>0</v>
      </c>
      <c r="H78">
        <f>SUMIFS(Activity_PUBBDG!I:I,Activity_PUBBDG!$B:$B,$A78&amp;"*",Activity_PUBBDG!$B:$B,"*"&amp;"_16")</f>
        <v>0</v>
      </c>
      <c r="I78">
        <f>SUMIFS(Activity_PUBBDG!J:J,Activity_PUBBDG!$B:$B,$A78&amp;"*",Activity_PUBBDG!$B:$B,"*"&amp;"_16")</f>
        <v>0</v>
      </c>
      <c r="J78">
        <f>SUMIFS(Activity_PUBBDG!K:K,Activity_PUBBDG!$B:$B,$A78&amp;"*",Activity_PUBBDG!$B:$B,"*"&amp;"_16")</f>
        <v>5.5177405710462408E-5</v>
      </c>
      <c r="K78">
        <f>IF(PUBBDG_Split_Tech!L78="",0,IF(K$1=2016,0,IFERROR((PUBBDG_Split_Tech!L78*(SUMIFS('AGG Activity_16'!B:B,'AGG Activity_16'!$A:$A,$B78)+SUMIFS('AGG Activity_EX'!B:B,'AGG Activity_EX'!$A:$A,$B78))-SUMIFS(Activity_EX!B:B,Activity_EX!$A:$A,$A78))/(SUMIFS('AGG Activity_16'!B:B,'AGG Activity_16'!$A:$A,$B78)),0)))</f>
        <v>0</v>
      </c>
    </row>
    <row r="79" spans="1:11" x14ac:dyDescent="0.25">
      <c r="A79" t="str">
        <f>PUBBDG_Split_Tech!A79</f>
        <v>PUBBDGMUNNewSHPLT___STDELC</v>
      </c>
      <c r="B79">
        <f>SUMIFS(Activity_PUBBDG!C:C,Activity_PUBBDG!$B:$B,$A79&amp;"*",Activity_PUBBDG!$B:$B,"*"&amp;"_16")</f>
        <v>0</v>
      </c>
      <c r="C79">
        <f>SUMIFS(Activity_PUBBDG!D:D,Activity_PUBBDG!$B:$B,$A79&amp;"*",Activity_PUBBDG!$B:$B,"*"&amp;"_16")</f>
        <v>0</v>
      </c>
      <c r="D79">
        <f>SUMIFS(Activity_PUBBDG!E:E,Activity_PUBBDG!$B:$B,$A79&amp;"*",Activity_PUBBDG!$B:$B,"*"&amp;"_16")</f>
        <v>0</v>
      </c>
      <c r="E79">
        <f>SUMIFS(Activity_PUBBDG!F:F,Activity_PUBBDG!$B:$B,$A79&amp;"*",Activity_PUBBDG!$B:$B,"*"&amp;"_16")</f>
        <v>0</v>
      </c>
      <c r="F79">
        <f>SUMIFS(Activity_PUBBDG!G:G,Activity_PUBBDG!$B:$B,$A79&amp;"*",Activity_PUBBDG!$B:$B,"*"&amp;"_16")</f>
        <v>0</v>
      </c>
      <c r="G79">
        <f>SUMIFS(Activity_PUBBDG!H:H,Activity_PUBBDG!$B:$B,$A79&amp;"*",Activity_PUBBDG!$B:$B,"*"&amp;"_16")</f>
        <v>0</v>
      </c>
      <c r="H79">
        <f>SUMIFS(Activity_PUBBDG!I:I,Activity_PUBBDG!$B:$B,$A79&amp;"*",Activity_PUBBDG!$B:$B,"*"&amp;"_16")</f>
        <v>0</v>
      </c>
      <c r="I79">
        <f>SUMIFS(Activity_PUBBDG!J:J,Activity_PUBBDG!$B:$B,$A79&amp;"*",Activity_PUBBDG!$B:$B,"*"&amp;"_16")</f>
        <v>0</v>
      </c>
      <c r="J79">
        <f>SUMIFS(Activity_PUBBDG!K:K,Activity_PUBBDG!$B:$B,$A79&amp;"*",Activity_PUBBDG!$B:$B,"*"&amp;"_16")</f>
        <v>2.31205435122163E-4</v>
      </c>
      <c r="K79">
        <f>IF(PUBBDG_Split_Tech!L79="",0,IF(K$1=2016,0,IFERROR((PUBBDG_Split_Tech!L79*(SUMIFS('AGG Activity_16'!B:B,'AGG Activity_16'!$A:$A,$B79)+SUMIFS('AGG Activity_EX'!B:B,'AGG Activity_EX'!$A:$A,$B79))-SUMIFS(Activity_EX!B:B,Activity_EX!$A:$A,$A79))/(SUMIFS('AGG Activity_16'!B:B,'AGG Activity_16'!$A:$A,$B79)),0)))</f>
        <v>0</v>
      </c>
    </row>
    <row r="80" spans="1:11" x14ac:dyDescent="0.25">
      <c r="A80" t="str">
        <f>PUBBDG_Split_Tech!A80</f>
        <v>PUBBDGMUNNewWH_________DHE</v>
      </c>
      <c r="B80">
        <f>SUMIFS(Activity_PUBBDG!C:C,Activity_PUBBDG!$B:$B,$A80&amp;"*",Activity_PUBBDG!$B:$B,"*"&amp;"_16")</f>
        <v>0</v>
      </c>
      <c r="C80">
        <f>SUMIFS(Activity_PUBBDG!D:D,Activity_PUBBDG!$B:$B,$A80&amp;"*",Activity_PUBBDG!$B:$B,"*"&amp;"_16")</f>
        <v>0</v>
      </c>
      <c r="D80">
        <f>SUMIFS(Activity_PUBBDG!E:E,Activity_PUBBDG!$B:$B,$A80&amp;"*",Activity_PUBBDG!$B:$B,"*"&amp;"_16")</f>
        <v>0</v>
      </c>
      <c r="E80">
        <f>SUMIFS(Activity_PUBBDG!F:F,Activity_PUBBDG!$B:$B,$A80&amp;"*",Activity_PUBBDG!$B:$B,"*"&amp;"_16")</f>
        <v>0</v>
      </c>
      <c r="F80">
        <f>SUMIFS(Activity_PUBBDG!G:G,Activity_PUBBDG!$B:$B,$A80&amp;"*",Activity_PUBBDG!$B:$B,"*"&amp;"_16")</f>
        <v>0</v>
      </c>
      <c r="G80">
        <f>SUMIFS(Activity_PUBBDG!H:H,Activity_PUBBDG!$B:$B,$A80&amp;"*",Activity_PUBBDG!$B:$B,"*"&amp;"_16")</f>
        <v>0</v>
      </c>
      <c r="H80">
        <f>SUMIFS(Activity_PUBBDG!I:I,Activity_PUBBDG!$B:$B,$A80&amp;"*",Activity_PUBBDG!$B:$B,"*"&amp;"_16")</f>
        <v>0</v>
      </c>
      <c r="I80">
        <f>SUMIFS(Activity_PUBBDG!J:J,Activity_PUBBDG!$B:$B,$A80&amp;"*",Activity_PUBBDG!$B:$B,"*"&amp;"_16")</f>
        <v>0</v>
      </c>
      <c r="J80">
        <f>SUMIFS(Activity_PUBBDG!K:K,Activity_PUBBDG!$B:$B,$A80&amp;"*",Activity_PUBBDG!$B:$B,"*"&amp;"_16")</f>
        <v>1.5245019246249689E-4</v>
      </c>
      <c r="K80">
        <f>IF(PUBBDG_Split_Tech!L80="",0,IF(K$1=2016,0,IFERROR((PUBBDG_Split_Tech!L80*(SUMIFS('AGG Activity_16'!B:B,'AGG Activity_16'!$A:$A,$B80)+SUMIFS('AGG Activity_EX'!B:B,'AGG Activity_EX'!$A:$A,$B80))-SUMIFS(Activity_EX!B:B,Activity_EX!$A:$A,$A80))/(SUMIFS('AGG Activity_16'!B:B,'AGG Activity_16'!$A:$A,$B80)),0)))</f>
        <v>0</v>
      </c>
    </row>
    <row r="81" spans="1:11" x14ac:dyDescent="0.25">
      <c r="A81" t="str">
        <f>PUBBDG_Split_Tech!A81</f>
        <v>PUBBDGMUNNewWH______STDELC</v>
      </c>
      <c r="B81">
        <f>SUMIFS(Activity_PUBBDG!C:C,Activity_PUBBDG!$B:$B,$A81&amp;"*",Activity_PUBBDG!$B:$B,"*"&amp;"_16")</f>
        <v>0</v>
      </c>
      <c r="C81">
        <f>SUMIFS(Activity_PUBBDG!D:D,Activity_PUBBDG!$B:$B,$A81&amp;"*",Activity_PUBBDG!$B:$B,"*"&amp;"_16")</f>
        <v>0</v>
      </c>
      <c r="D81">
        <f>SUMIFS(Activity_PUBBDG!E:E,Activity_PUBBDG!$B:$B,$A81&amp;"*",Activity_PUBBDG!$B:$B,"*"&amp;"_16")</f>
        <v>0</v>
      </c>
      <c r="E81">
        <f>SUMIFS(Activity_PUBBDG!F:F,Activity_PUBBDG!$B:$B,$A81&amp;"*",Activity_PUBBDG!$B:$B,"*"&amp;"_16")</f>
        <v>0</v>
      </c>
      <c r="F81">
        <f>SUMIFS(Activity_PUBBDG!G:G,Activity_PUBBDG!$B:$B,$A81&amp;"*",Activity_PUBBDG!$B:$B,"*"&amp;"_16")</f>
        <v>0</v>
      </c>
      <c r="G81">
        <f>SUMIFS(Activity_PUBBDG!H:H,Activity_PUBBDG!$B:$B,$A81&amp;"*",Activity_PUBBDG!$B:$B,"*"&amp;"_16")</f>
        <v>0</v>
      </c>
      <c r="H81">
        <f>SUMIFS(Activity_PUBBDG!I:I,Activity_PUBBDG!$B:$B,$A81&amp;"*",Activity_PUBBDG!$B:$B,"*"&amp;"_16")</f>
        <v>0</v>
      </c>
      <c r="I81">
        <f>SUMIFS(Activity_PUBBDG!J:J,Activity_PUBBDG!$B:$B,$A81&amp;"*",Activity_PUBBDG!$B:$B,"*"&amp;"_16")</f>
        <v>0</v>
      </c>
      <c r="J81">
        <f>SUMIFS(Activity_PUBBDG!K:K,Activity_PUBBDG!$B:$B,$A81&amp;"*",Activity_PUBBDG!$B:$B,"*"&amp;"_16")</f>
        <v>7.8850841787511704E-5</v>
      </c>
      <c r="K81">
        <f>IF(PUBBDG_Split_Tech!L81="",0,IF(K$1=2016,0,IFERROR((PUBBDG_Split_Tech!L81*(SUMIFS('AGG Activity_16'!B:B,'AGG Activity_16'!$A:$A,$B81)+SUMIFS('AGG Activity_EX'!B:B,'AGG Activity_EX'!$A:$A,$B81))-SUMIFS(Activity_EX!B:B,Activity_EX!$A:$A,$A81))/(SUMIFS('AGG Activity_16'!B:B,'AGG Activity_16'!$A:$A,$B81)),0)))</f>
        <v>0</v>
      </c>
    </row>
    <row r="82" spans="1:11" x14ac:dyDescent="0.25">
      <c r="A82" t="str">
        <f>PUBBDG_Split_Tech!A82</f>
        <v>PUBBDGMUNNewWH______STDHFO</v>
      </c>
      <c r="B82">
        <f>SUMIFS(Activity_PUBBDG!C:C,Activity_PUBBDG!$B:$B,$A82&amp;"*",Activity_PUBBDG!$B:$B,"*"&amp;"_16")</f>
        <v>0</v>
      </c>
      <c r="C82">
        <f>SUMIFS(Activity_PUBBDG!D:D,Activity_PUBBDG!$B:$B,$A82&amp;"*",Activity_PUBBDG!$B:$B,"*"&amp;"_16")</f>
        <v>0</v>
      </c>
      <c r="D82">
        <f>SUMIFS(Activity_PUBBDG!E:E,Activity_PUBBDG!$B:$B,$A82&amp;"*",Activity_PUBBDG!$B:$B,"*"&amp;"_16")</f>
        <v>0</v>
      </c>
      <c r="E82">
        <f>SUMIFS(Activity_PUBBDG!F:F,Activity_PUBBDG!$B:$B,$A82&amp;"*",Activity_PUBBDG!$B:$B,"*"&amp;"_16")</f>
        <v>0</v>
      </c>
      <c r="F82">
        <f>SUMIFS(Activity_PUBBDG!G:G,Activity_PUBBDG!$B:$B,$A82&amp;"*",Activity_PUBBDG!$B:$B,"*"&amp;"_16")</f>
        <v>0</v>
      </c>
      <c r="G82">
        <f>SUMIFS(Activity_PUBBDG!H:H,Activity_PUBBDG!$B:$B,$A82&amp;"*",Activity_PUBBDG!$B:$B,"*"&amp;"_16")</f>
        <v>0</v>
      </c>
      <c r="H82">
        <f>SUMIFS(Activity_PUBBDG!I:I,Activity_PUBBDG!$B:$B,$A82&amp;"*",Activity_PUBBDG!$B:$B,"*"&amp;"_16")</f>
        <v>0</v>
      </c>
      <c r="I82">
        <f>SUMIFS(Activity_PUBBDG!J:J,Activity_PUBBDG!$B:$B,$A82&amp;"*",Activity_PUBBDG!$B:$B,"*"&amp;"_16")</f>
        <v>0</v>
      </c>
      <c r="J82">
        <f>SUMIFS(Activity_PUBBDG!K:K,Activity_PUBBDG!$B:$B,$A82&amp;"*",Activity_PUBBDG!$B:$B,"*"&amp;"_16")</f>
        <v>7.885106803070403E-5</v>
      </c>
      <c r="K82">
        <f>IF(PUBBDG_Split_Tech!L82="",0,IF(K$1=2016,0,IFERROR((PUBBDG_Split_Tech!L82*(SUMIFS('AGG Activity_16'!B:B,'AGG Activity_16'!$A:$A,$B82)+SUMIFS('AGG Activity_EX'!B:B,'AGG Activity_EX'!$A:$A,$B82))-SUMIFS(Activity_EX!B:B,Activity_EX!$A:$A,$A82))/(SUMIFS('AGG Activity_16'!B:B,'AGG Activity_16'!$A:$A,$B82)),0)))</f>
        <v>0</v>
      </c>
    </row>
    <row r="83" spans="1:11" x14ac:dyDescent="0.25">
      <c r="A83" t="str">
        <f>PUBBDG_Split_Tech!A83</f>
        <v>PUBBDGMUNNewWH______STDKER</v>
      </c>
      <c r="B83">
        <f>SUMIFS(Activity_PUBBDG!C:C,Activity_PUBBDG!$B:$B,$A83&amp;"*",Activity_PUBBDG!$B:$B,"*"&amp;"_16")</f>
        <v>0</v>
      </c>
      <c r="C83">
        <f>SUMIFS(Activity_PUBBDG!D:D,Activity_PUBBDG!$B:$B,$A83&amp;"*",Activity_PUBBDG!$B:$B,"*"&amp;"_16")</f>
        <v>0</v>
      </c>
      <c r="D83">
        <f>SUMIFS(Activity_PUBBDG!E:E,Activity_PUBBDG!$B:$B,$A83&amp;"*",Activity_PUBBDG!$B:$B,"*"&amp;"_16")</f>
        <v>0</v>
      </c>
      <c r="E83">
        <f>SUMIFS(Activity_PUBBDG!F:F,Activity_PUBBDG!$B:$B,$A83&amp;"*",Activity_PUBBDG!$B:$B,"*"&amp;"_16")</f>
        <v>0</v>
      </c>
      <c r="F83">
        <f>SUMIFS(Activity_PUBBDG!G:G,Activity_PUBBDG!$B:$B,$A83&amp;"*",Activity_PUBBDG!$B:$B,"*"&amp;"_16")</f>
        <v>0</v>
      </c>
      <c r="G83">
        <f>SUMIFS(Activity_PUBBDG!H:H,Activity_PUBBDG!$B:$B,$A83&amp;"*",Activity_PUBBDG!$B:$B,"*"&amp;"_16")</f>
        <v>0</v>
      </c>
      <c r="H83">
        <f>SUMIFS(Activity_PUBBDG!I:I,Activity_PUBBDG!$B:$B,$A83&amp;"*",Activity_PUBBDG!$B:$B,"*"&amp;"_16")</f>
        <v>0</v>
      </c>
      <c r="I83">
        <f>SUMIFS(Activity_PUBBDG!J:J,Activity_PUBBDG!$B:$B,$A83&amp;"*",Activity_PUBBDG!$B:$B,"*"&amp;"_16")</f>
        <v>0</v>
      </c>
      <c r="J83">
        <f>SUMIFS(Activity_PUBBDG!K:K,Activity_PUBBDG!$B:$B,$A83&amp;"*",Activity_PUBBDG!$B:$B,"*"&amp;"_16")</f>
        <v>7.8851157202742951E-5</v>
      </c>
      <c r="K83">
        <f>IF(PUBBDG_Split_Tech!L83="",0,IF(K$1=2016,0,IFERROR((PUBBDG_Split_Tech!L83*(SUMIFS('AGG Activity_16'!B:B,'AGG Activity_16'!$A:$A,$B83)+SUMIFS('AGG Activity_EX'!B:B,'AGG Activity_EX'!$A:$A,$B83))-SUMIFS(Activity_EX!B:B,Activity_EX!$A:$A,$A83))/(SUMIFS('AGG Activity_16'!B:B,'AGG Activity_16'!$A:$A,$B83)),0)))</f>
        <v>0</v>
      </c>
    </row>
    <row r="84" spans="1:11" x14ac:dyDescent="0.25">
      <c r="A84" t="str">
        <f>PUBBDG_Split_Tech!A84</f>
        <v>PUBBDGMUNNewWH______STDLFO</v>
      </c>
      <c r="B84">
        <f>SUMIFS(Activity_PUBBDG!C:C,Activity_PUBBDG!$B:$B,$A84&amp;"*",Activity_PUBBDG!$B:$B,"*"&amp;"_16")</f>
        <v>0</v>
      </c>
      <c r="C84">
        <f>SUMIFS(Activity_PUBBDG!D:D,Activity_PUBBDG!$B:$B,$A84&amp;"*",Activity_PUBBDG!$B:$B,"*"&amp;"_16")</f>
        <v>0</v>
      </c>
      <c r="D84">
        <f>SUMIFS(Activity_PUBBDG!E:E,Activity_PUBBDG!$B:$B,$A84&amp;"*",Activity_PUBBDG!$B:$B,"*"&amp;"_16")</f>
        <v>0</v>
      </c>
      <c r="E84">
        <f>SUMIFS(Activity_PUBBDG!F:F,Activity_PUBBDG!$B:$B,$A84&amp;"*",Activity_PUBBDG!$B:$B,"*"&amp;"_16")</f>
        <v>0</v>
      </c>
      <c r="F84">
        <f>SUMIFS(Activity_PUBBDG!G:G,Activity_PUBBDG!$B:$B,$A84&amp;"*",Activity_PUBBDG!$B:$B,"*"&amp;"_16")</f>
        <v>0</v>
      </c>
      <c r="G84">
        <f>SUMIFS(Activity_PUBBDG!H:H,Activity_PUBBDG!$B:$B,$A84&amp;"*",Activity_PUBBDG!$B:$B,"*"&amp;"_16")</f>
        <v>0</v>
      </c>
      <c r="H84">
        <f>SUMIFS(Activity_PUBBDG!I:I,Activity_PUBBDG!$B:$B,$A84&amp;"*",Activity_PUBBDG!$B:$B,"*"&amp;"_16")</f>
        <v>0</v>
      </c>
      <c r="I84">
        <f>SUMIFS(Activity_PUBBDG!J:J,Activity_PUBBDG!$B:$B,$A84&amp;"*",Activity_PUBBDG!$B:$B,"*"&amp;"_16")</f>
        <v>0</v>
      </c>
      <c r="J84">
        <f>SUMIFS(Activity_PUBBDG!K:K,Activity_PUBBDG!$B:$B,$A84&amp;"*",Activity_PUBBDG!$B:$B,"*"&amp;"_16")</f>
        <v>7.8851052788593979E-5</v>
      </c>
      <c r="K84">
        <f>IF(PUBBDG_Split_Tech!L84="",0,IF(K$1=2016,0,IFERROR((PUBBDG_Split_Tech!L84*(SUMIFS('AGG Activity_16'!B:B,'AGG Activity_16'!$A:$A,$B84)+SUMIFS('AGG Activity_EX'!B:B,'AGG Activity_EX'!$A:$A,$B84))-SUMIFS(Activity_EX!B:B,Activity_EX!$A:$A,$A84))/(SUMIFS('AGG Activity_16'!B:B,'AGG Activity_16'!$A:$A,$B84)),0)))</f>
        <v>0</v>
      </c>
    </row>
    <row r="85" spans="1:11" x14ac:dyDescent="0.25">
      <c r="A85" t="str">
        <f>PUBBDG_Split_Tech!A85</f>
        <v>PUBBDGMUNNewWH______STDNGA</v>
      </c>
      <c r="B85">
        <f>SUMIFS(Activity_PUBBDG!C:C,Activity_PUBBDG!$B:$B,$A85&amp;"*",Activity_PUBBDG!$B:$B,"*"&amp;"_16")</f>
        <v>0</v>
      </c>
      <c r="C85">
        <f>SUMIFS(Activity_PUBBDG!D:D,Activity_PUBBDG!$B:$B,$A85&amp;"*",Activity_PUBBDG!$B:$B,"*"&amp;"_16")</f>
        <v>0</v>
      </c>
      <c r="D85">
        <f>SUMIFS(Activity_PUBBDG!E:E,Activity_PUBBDG!$B:$B,$A85&amp;"*",Activity_PUBBDG!$B:$B,"*"&amp;"_16")</f>
        <v>0</v>
      </c>
      <c r="E85">
        <f>SUMIFS(Activity_PUBBDG!F:F,Activity_PUBBDG!$B:$B,$A85&amp;"*",Activity_PUBBDG!$B:$B,"*"&amp;"_16")</f>
        <v>0</v>
      </c>
      <c r="F85">
        <f>SUMIFS(Activity_PUBBDG!G:G,Activity_PUBBDG!$B:$B,$A85&amp;"*",Activity_PUBBDG!$B:$B,"*"&amp;"_16")</f>
        <v>0</v>
      </c>
      <c r="G85">
        <f>SUMIFS(Activity_PUBBDG!H:H,Activity_PUBBDG!$B:$B,$A85&amp;"*",Activity_PUBBDG!$B:$B,"*"&amp;"_16")</f>
        <v>0</v>
      </c>
      <c r="H85">
        <f>SUMIFS(Activity_PUBBDG!I:I,Activity_PUBBDG!$B:$B,$A85&amp;"*",Activity_PUBBDG!$B:$B,"*"&amp;"_16")</f>
        <v>0</v>
      </c>
      <c r="I85">
        <f>SUMIFS(Activity_PUBBDG!J:J,Activity_PUBBDG!$B:$B,$A85&amp;"*",Activity_PUBBDG!$B:$B,"*"&amp;"_16")</f>
        <v>0</v>
      </c>
      <c r="J85">
        <f>SUMIFS(Activity_PUBBDG!K:K,Activity_PUBBDG!$B:$B,$A85&amp;"*",Activity_PUBBDG!$B:$B,"*"&amp;"_16")</f>
        <v>2.3304833598570049E-4</v>
      </c>
      <c r="K85">
        <f>IF(PUBBDG_Split_Tech!L85="",0,IF(K$1=2016,0,IFERROR((PUBBDG_Split_Tech!L85*(SUMIFS('AGG Activity_16'!B:B,'AGG Activity_16'!$A:$A,$B85)+SUMIFS('AGG Activity_EX'!B:B,'AGG Activity_EX'!$A:$A,$B85))-SUMIFS(Activity_EX!B:B,Activity_EX!$A:$A,$A85))/(SUMIFS('AGG Activity_16'!B:B,'AGG Activity_16'!$A:$A,$B85)),0)))</f>
        <v>0</v>
      </c>
    </row>
    <row r="86" spans="1:11" x14ac:dyDescent="0.25">
      <c r="A86" t="str">
        <f>PUBBDG_Split_Tech!A86</f>
        <v>PUBBDGMUNOldAE______STDELC</v>
      </c>
      <c r="B86">
        <f>SUMIFS(Activity_PUBBDG!C:C,Activity_PUBBDG!$B:$B,$A86&amp;"*",Activity_PUBBDG!$B:$B,"*"&amp;"_16")</f>
        <v>3.496649814455017E-3</v>
      </c>
      <c r="C86">
        <f>SUMIFS(Activity_PUBBDG!D:D,Activity_PUBBDG!$B:$B,$A86&amp;"*",Activity_PUBBDG!$B:$B,"*"&amp;"_16")</f>
        <v>0.83760159377202181</v>
      </c>
      <c r="D86">
        <f>SUMIFS(Activity_PUBBDG!E:E,Activity_PUBBDG!$B:$B,$A86&amp;"*",Activity_PUBBDG!$B:$B,"*"&amp;"_16")</f>
        <v>1.687642360409682</v>
      </c>
      <c r="E86">
        <f>SUMIFS(Activity_PUBBDG!F:F,Activity_PUBBDG!$B:$B,$A86&amp;"*",Activity_PUBBDG!$B:$B,"*"&amp;"_16")</f>
        <v>2.5513648508600042</v>
      </c>
      <c r="F86">
        <f>SUMIFS(Activity_PUBBDG!G:G,Activity_PUBBDG!$B:$B,$A86&amp;"*",Activity_PUBBDG!$B:$B,"*"&amp;"_16")</f>
        <v>33.873770146407068</v>
      </c>
      <c r="G86">
        <f>SUMIFS(Activity_PUBBDG!H:H,Activity_PUBBDG!$B:$B,$A86&amp;"*",Activity_PUBBDG!$B:$B,"*"&amp;"_16")</f>
        <v>34.774578209232217</v>
      </c>
      <c r="H86">
        <f>SUMIFS(Activity_PUBBDG!I:I,Activity_PUBBDG!$B:$B,$A86&amp;"*",Activity_PUBBDG!$B:$B,"*"&amp;"_16")</f>
        <v>35.435244284922078</v>
      </c>
      <c r="I86">
        <f>SUMIFS(Activity_PUBBDG!J:J,Activity_PUBBDG!$B:$B,$A86&amp;"*",Activity_PUBBDG!$B:$B,"*"&amp;"_16")</f>
        <v>14.351391158608291</v>
      </c>
      <c r="J86">
        <f>SUMIFS(Activity_PUBBDG!K:K,Activity_PUBBDG!$B:$B,$A86&amp;"*",Activity_PUBBDG!$B:$B,"*"&amp;"_16")</f>
        <v>3.847578704241601</v>
      </c>
      <c r="K86">
        <f>IF(PUBBDG_Split_Tech!L86="",0,IF(K$1=2016,0,IFERROR((PUBBDG_Split_Tech!L86*(SUMIFS('AGG Activity_16'!B:B,'AGG Activity_16'!$A:$A,$B86)+SUMIFS('AGG Activity_EX'!B:B,'AGG Activity_EX'!$A:$A,$B86))-SUMIFS(Activity_EX!B:B,Activity_EX!$A:$A,$A86))/(SUMIFS('AGG Activity_16'!B:B,'AGG Activity_16'!$A:$A,$B86)),0)))</f>
        <v>0</v>
      </c>
    </row>
    <row r="87" spans="1:11" x14ac:dyDescent="0.25">
      <c r="A87" t="str">
        <f>PUBBDG_Split_Tech!A87</f>
        <v>PUBBDGMUNOldAE______STDNGA</v>
      </c>
      <c r="B87">
        <f>SUMIFS(Activity_PUBBDG!C:C,Activity_PUBBDG!$B:$B,$A87&amp;"*",Activity_PUBBDG!$B:$B,"*"&amp;"_16")</f>
        <v>1.205628039852949E-2</v>
      </c>
      <c r="C87">
        <f>SUMIFS(Activity_PUBBDG!D:D,Activity_PUBBDG!$B:$B,$A87&amp;"*",Activity_PUBBDG!$B:$B,"*"&amp;"_16")</f>
        <v>2.164663085059463</v>
      </c>
      <c r="D87">
        <f>SUMIFS(Activity_PUBBDG!E:E,Activity_PUBBDG!$B:$B,$A87&amp;"*",Activity_PUBBDG!$B:$B,"*"&amp;"_16")</f>
        <v>4.3256157194758398</v>
      </c>
      <c r="E87">
        <f>SUMIFS(Activity_PUBBDG!F:F,Activity_PUBBDG!$B:$B,$A87&amp;"*",Activity_PUBBDG!$B:$B,"*"&amp;"_16")</f>
        <v>6.4744504011526356</v>
      </c>
      <c r="F87">
        <f>SUMIFS(Activity_PUBBDG!G:G,Activity_PUBBDG!$B:$B,$A87&amp;"*",Activity_PUBBDG!$B:$B,"*"&amp;"_16")</f>
        <v>82.172417386080625</v>
      </c>
      <c r="G87">
        <f>SUMIFS(Activity_PUBBDG!H:H,Activity_PUBBDG!$B:$B,$A87&amp;"*",Activity_PUBBDG!$B:$B,"*"&amp;"_16")</f>
        <v>84.258145716779609</v>
      </c>
      <c r="H87">
        <f>SUMIFS(Activity_PUBBDG!I:I,Activity_PUBBDG!$B:$B,$A87&amp;"*",Activity_PUBBDG!$B:$B,"*"&amp;"_16")</f>
        <v>85.690434042900762</v>
      </c>
      <c r="I87">
        <f>SUMIFS(Activity_PUBBDG!J:J,Activity_PUBBDG!$B:$B,$A87&amp;"*",Activity_PUBBDG!$B:$B,"*"&amp;"_16")</f>
        <v>55.924495294053422</v>
      </c>
      <c r="J87">
        <f>SUMIFS(Activity_PUBBDG!K:K,Activity_PUBBDG!$B:$B,$A87&amp;"*",Activity_PUBBDG!$B:$B,"*"&amp;"_16")</f>
        <v>14.17800055069449</v>
      </c>
      <c r="K87">
        <f>IF(PUBBDG_Split_Tech!L87="",0,IF(K$1=2016,0,IFERROR((PUBBDG_Split_Tech!L87*(SUMIFS('AGG Activity_16'!B:B,'AGG Activity_16'!$A:$A,$B87)+SUMIFS('AGG Activity_EX'!B:B,'AGG Activity_EX'!$A:$A,$B87))-SUMIFS(Activity_EX!B:B,Activity_EX!$A:$A,$A87))/(SUMIFS('AGG Activity_16'!B:B,'AGG Activity_16'!$A:$A,$B87)),0)))</f>
        <v>0</v>
      </c>
    </row>
    <row r="88" spans="1:11" x14ac:dyDescent="0.25">
      <c r="A88" t="str">
        <f>PUBBDG_Split_Tech!A88</f>
        <v>PUBBDGMUNOldAE______STDPRO</v>
      </c>
      <c r="B88">
        <f>SUMIFS(Activity_PUBBDG!C:C,Activity_PUBBDG!$B:$B,$A88&amp;"*",Activity_PUBBDG!$B:$B,"*"&amp;"_16")</f>
        <v>3.786841805611492E-3</v>
      </c>
      <c r="C88">
        <f>SUMIFS(Activity_PUBBDG!D:D,Activity_PUBBDG!$B:$B,$A88&amp;"*",Activity_PUBBDG!$B:$B,"*"&amp;"_16")</f>
        <v>0.888120183595282</v>
      </c>
      <c r="D88">
        <f>SUMIFS(Activity_PUBBDG!E:E,Activity_PUBBDG!$B:$B,$A88&amp;"*",Activity_PUBBDG!$B:$B,"*"&amp;"_16")</f>
        <v>1.7654554544992831</v>
      </c>
      <c r="E88">
        <f>SUMIFS(Activity_PUBBDG!F:F,Activity_PUBBDG!$B:$B,$A88&amp;"*",Activity_PUBBDG!$B:$B,"*"&amp;"_16")</f>
        <v>2.6420489972708201</v>
      </c>
      <c r="F88">
        <f>SUMIFS(Activity_PUBBDG!G:G,Activity_PUBBDG!$B:$B,$A88&amp;"*",Activity_PUBBDG!$B:$B,"*"&amp;"_16")</f>
        <v>35.403169726522478</v>
      </c>
      <c r="G88">
        <f>SUMIFS(Activity_PUBBDG!H:H,Activity_PUBBDG!$B:$B,$A88&amp;"*",Activity_PUBBDG!$B:$B,"*"&amp;"_16")</f>
        <v>36.304656766485017</v>
      </c>
      <c r="H88">
        <f>SUMIFS(Activity_PUBBDG!I:I,Activity_PUBBDG!$B:$B,$A88&amp;"*",Activity_PUBBDG!$B:$B,"*"&amp;"_16")</f>
        <v>36.965469234381679</v>
      </c>
      <c r="I88">
        <f>SUMIFS(Activity_PUBBDG!J:J,Activity_PUBBDG!$B:$B,$A88&amp;"*",Activity_PUBBDG!$B:$B,"*"&amp;"_16")</f>
        <v>15.018115918559101</v>
      </c>
      <c r="J88">
        <f>SUMIFS(Activity_PUBBDG!K:K,Activity_PUBBDG!$B:$B,$A88&amp;"*",Activity_PUBBDG!$B:$B,"*"&amp;"_16")</f>
        <v>3.823851093023654</v>
      </c>
      <c r="K88">
        <f>IF(PUBBDG_Split_Tech!L88="",0,IF(K$1=2016,0,IFERROR((PUBBDG_Split_Tech!L88*(SUMIFS('AGG Activity_16'!B:B,'AGG Activity_16'!$A:$A,$B88)+SUMIFS('AGG Activity_EX'!B:B,'AGG Activity_EX'!$A:$A,$B88))-SUMIFS(Activity_EX!B:B,Activity_EX!$A:$A,$A88))/(SUMIFS('AGG Activity_16'!B:B,'AGG Activity_16'!$A:$A,$B88)),0)))</f>
        <v>0</v>
      </c>
    </row>
    <row r="89" spans="1:11" x14ac:dyDescent="0.25">
      <c r="A89" t="str">
        <f>PUBBDG_Split_Tech!A89</f>
        <v>PUBBDGMUNOldAM______STDELC</v>
      </c>
      <c r="B89">
        <f>SUMIFS(Activity_PUBBDG!C:C,Activity_PUBBDG!$B:$B,$A89&amp;"*",Activity_PUBBDG!$B:$B,"*"&amp;"_16")</f>
        <v>3.5769793980086561E-3</v>
      </c>
      <c r="C89">
        <f>SUMIFS(Activity_PUBBDG!D:D,Activity_PUBBDG!$B:$B,$A89&amp;"*",Activity_PUBBDG!$B:$B,"*"&amp;"_16")</f>
        <v>1.243849330509939</v>
      </c>
      <c r="D89">
        <f>SUMIFS(Activity_PUBBDG!E:E,Activity_PUBBDG!$B:$B,$A89&amp;"*",Activity_PUBBDG!$B:$B,"*"&amp;"_16")</f>
        <v>2.4868594842857541</v>
      </c>
      <c r="E89">
        <f>SUMIFS(Activity_PUBBDG!F:F,Activity_PUBBDG!$B:$B,$A89&amp;"*",Activity_PUBBDG!$B:$B,"*"&amp;"_16")</f>
        <v>3.7300987221191511</v>
      </c>
      <c r="F89">
        <f>SUMIFS(Activity_PUBBDG!G:G,Activity_PUBBDG!$B:$B,$A89&amp;"*",Activity_PUBBDG!$B:$B,"*"&amp;"_16")</f>
        <v>48.415857616907502</v>
      </c>
      <c r="G89">
        <f>SUMIFS(Activity_PUBBDG!H:H,Activity_PUBBDG!$B:$B,$A89&amp;"*",Activity_PUBBDG!$B:$B,"*"&amp;"_16")</f>
        <v>49.658787170530047</v>
      </c>
      <c r="H89">
        <f>SUMIFS(Activity_PUBBDG!I:I,Activity_PUBBDG!$B:$B,$A89&amp;"*",Activity_PUBBDG!$B:$B,"*"&amp;"_16")</f>
        <v>50.538809681436852</v>
      </c>
      <c r="I89">
        <f>SUMIFS(Activity_PUBBDG!J:J,Activity_PUBBDG!$B:$B,$A89&amp;"*",Activity_PUBBDG!$B:$B,"*"&amp;"_16")</f>
        <v>20.54477326140038</v>
      </c>
      <c r="J89">
        <f>SUMIFS(Activity_PUBBDG!K:K,Activity_PUBBDG!$B:$B,$A89&amp;"*",Activity_PUBBDG!$B:$B,"*"&amp;"_16")</f>
        <v>5.4493202065291193</v>
      </c>
      <c r="K89">
        <f>IF(PUBBDG_Split_Tech!L89="",0,IF(K$1=2016,0,IFERROR((PUBBDG_Split_Tech!L89*(SUMIFS('AGG Activity_16'!B:B,'AGG Activity_16'!$A:$A,$B89)+SUMIFS('AGG Activity_EX'!B:B,'AGG Activity_EX'!$A:$A,$B89))-SUMIFS(Activity_EX!B:B,Activity_EX!$A:$A,$A89))/(SUMIFS('AGG Activity_16'!B:B,'AGG Activity_16'!$A:$A,$B89)),0)))</f>
        <v>0</v>
      </c>
    </row>
    <row r="90" spans="1:11" x14ac:dyDescent="0.25">
      <c r="A90" t="str">
        <f>PUBBDG_Split_Tech!A90</f>
        <v>PUBBDGMUNOldLIFLC___STDELC</v>
      </c>
      <c r="B90">
        <f>SUMIFS(Activity_PUBBDG!C:C,Activity_PUBBDG!$B:$B,$A90&amp;"*",Activity_PUBBDG!$B:$B,"*"&amp;"_16")</f>
        <v>3.049984758195474E-6</v>
      </c>
      <c r="C90">
        <f>SUMIFS(Activity_PUBBDG!D:D,Activity_PUBBDG!$B:$B,$A90&amp;"*",Activity_PUBBDG!$B:$B,"*"&amp;"_16")</f>
        <v>6.8185560640478676E-6</v>
      </c>
      <c r="D90">
        <f>SUMIFS(Activity_PUBBDG!E:E,Activity_PUBBDG!$B:$B,$A90&amp;"*",Activity_PUBBDG!$B:$B,"*"&amp;"_16")</f>
        <v>1.053672573998822E-5</v>
      </c>
      <c r="E90">
        <f>SUMIFS(Activity_PUBBDG!F:F,Activity_PUBBDG!$B:$B,$A90&amp;"*",Activity_PUBBDG!$B:$B,"*"&amp;"_16")</f>
        <v>3.2743789410134112</v>
      </c>
      <c r="F90">
        <f>SUMIFS(Activity_PUBBDG!G:G,Activity_PUBBDG!$B:$B,$A90&amp;"*",Activity_PUBBDG!$B:$B,"*"&amp;"_16")</f>
        <v>4.2243653585605951</v>
      </c>
      <c r="G90">
        <f>SUMIFS(Activity_PUBBDG!H:H,Activity_PUBBDG!$B:$B,$A90&amp;"*",Activity_PUBBDG!$B:$B,"*"&amp;"_16")</f>
        <v>5.2874205405935966</v>
      </c>
      <c r="H90">
        <f>SUMIFS(Activity_PUBBDG!I:I,Activity_PUBBDG!$B:$B,$A90&amp;"*",Activity_PUBBDG!$B:$B,"*"&amp;"_16")</f>
        <v>5.9477889698302118</v>
      </c>
      <c r="I90">
        <f>SUMIFS(Activity_PUBBDG!J:J,Activity_PUBBDG!$B:$B,$A90&amp;"*",Activity_PUBBDG!$B:$B,"*"&amp;"_16")</f>
        <v>1.319139055064865</v>
      </c>
      <c r="J90">
        <f>SUMIFS(Activity_PUBBDG!K:K,Activity_PUBBDG!$B:$B,$A90&amp;"*",Activity_PUBBDG!$B:$B,"*"&amp;"_16")</f>
        <v>4.5794391886117468E-2</v>
      </c>
      <c r="K90">
        <f>IF(PUBBDG_Split_Tech!L90="",0,IF(K$1=2016,0,IFERROR((PUBBDG_Split_Tech!L90*(SUMIFS('AGG Activity_16'!B:B,'AGG Activity_16'!$A:$A,$B90)+SUMIFS('AGG Activity_EX'!B:B,'AGG Activity_EX'!$A:$A,$B90))-SUMIFS(Activity_EX!B:B,Activity_EX!$A:$A,$A90))/(SUMIFS('AGG Activity_16'!B:B,'AGG Activity_16'!$A:$A,$B90)),0)))</f>
        <v>0</v>
      </c>
    </row>
    <row r="91" spans="1:11" x14ac:dyDescent="0.25">
      <c r="A91" t="str">
        <f>PUBBDG_Split_Tech!A91</f>
        <v>PUBBDGMUNOldLIFLU___STDELC</v>
      </c>
      <c r="B91">
        <f>SUMIFS(Activity_PUBBDG!C:C,Activity_PUBBDG!$B:$B,$A91&amp;"*",Activity_PUBBDG!$B:$B,"*"&amp;"_16")</f>
        <v>1.3824031473288269E-4</v>
      </c>
      <c r="C91">
        <f>SUMIFS(Activity_PUBBDG!D:D,Activity_PUBBDG!$B:$B,$A91&amp;"*",Activity_PUBBDG!$B:$B,"*"&amp;"_16")</f>
        <v>59.583687464872327</v>
      </c>
      <c r="D91">
        <f>SUMIFS(Activity_PUBBDG!E:E,Activity_PUBBDG!$B:$B,$A91&amp;"*",Activity_PUBBDG!$B:$B,"*"&amp;"_16")</f>
        <v>84.611010447497705</v>
      </c>
      <c r="E91">
        <f>SUMIFS(Activity_PUBBDG!F:F,Activity_PUBBDG!$B:$B,$A91&amp;"*",Activity_PUBBDG!$B:$B,"*"&amp;"_16")</f>
        <v>90.965838043457552</v>
      </c>
      <c r="F91">
        <f>SUMIFS(Activity_PUBBDG!G:G,Activity_PUBBDG!$B:$B,$A91&amp;"*",Activity_PUBBDG!$B:$B,"*"&amp;"_16")</f>
        <v>92.290031971079841</v>
      </c>
      <c r="G91">
        <f>SUMIFS(Activity_PUBBDG!H:H,Activity_PUBBDG!$B:$B,$A91&amp;"*",Activity_PUBBDG!$B:$B,"*"&amp;"_16")</f>
        <v>93.352154051666133</v>
      </c>
      <c r="H91">
        <f>SUMIFS(Activity_PUBBDG!I:I,Activity_PUBBDG!$B:$B,$A91&amp;"*",Activity_PUBBDG!$B:$B,"*"&amp;"_16")</f>
        <v>94.01209929351262</v>
      </c>
      <c r="I91">
        <f>SUMIFS(Activity_PUBBDG!J:J,Activity_PUBBDG!$B:$B,$A91&amp;"*",Activity_PUBBDG!$B:$B,"*"&amp;"_16")</f>
        <v>26.13973352359633</v>
      </c>
      <c r="J91">
        <f>SUMIFS(Activity_PUBBDG!K:K,Activity_PUBBDG!$B:$B,$A91&amp;"*",Activity_PUBBDG!$B:$B,"*"&amp;"_16")</f>
        <v>2.6694266973998189</v>
      </c>
      <c r="K91">
        <f>IF(PUBBDG_Split_Tech!L91="",0,IF(K$1=2016,0,IFERROR((PUBBDG_Split_Tech!L91*(SUMIFS('AGG Activity_16'!B:B,'AGG Activity_16'!$A:$A,$B91)+SUMIFS('AGG Activity_EX'!B:B,'AGG Activity_EX'!$A:$A,$B91))-SUMIFS(Activity_EX!B:B,Activity_EX!$A:$A,$A91))/(SUMIFS('AGG Activity_16'!B:B,'AGG Activity_16'!$A:$A,$B91)),0)))</f>
        <v>0</v>
      </c>
    </row>
    <row r="92" spans="1:11" x14ac:dyDescent="0.25">
      <c r="A92" t="str">
        <f>PUBBDG_Split_Tech!A92</f>
        <v>PUBBDGMUNOldLIHAL___STDELC</v>
      </c>
      <c r="B92">
        <f>SUMIFS(Activity_PUBBDG!C:C,Activity_PUBBDG!$B:$B,$A92&amp;"*",Activity_PUBBDG!$B:$B,"*"&amp;"_16")</f>
        <v>7.1050722040206108E-7</v>
      </c>
      <c r="C92">
        <f>SUMIFS(Activity_PUBBDG!D:D,Activity_PUBBDG!$B:$B,$A92&amp;"*",Activity_PUBBDG!$B:$B,"*"&amp;"_16")</f>
        <v>7.7544380405839159E-7</v>
      </c>
      <c r="D92">
        <f>SUMIFS(Activity_PUBBDG!E:E,Activity_PUBBDG!$B:$B,$A92&amp;"*",Activity_PUBBDG!$B:$B,"*"&amp;"_16")</f>
        <v>8.1466376854225617E-7</v>
      </c>
      <c r="E92">
        <f>SUMIFS(Activity_PUBBDG!F:F,Activity_PUBBDG!$B:$B,$A92&amp;"*",Activity_PUBBDG!$B:$B,"*"&amp;"_16")</f>
        <v>8.5627018464087964E-7</v>
      </c>
      <c r="F92">
        <f>SUMIFS(Activity_PUBBDG!G:G,Activity_PUBBDG!$B:$B,$A92&amp;"*",Activity_PUBBDG!$B:$B,"*"&amp;"_16")</f>
        <v>8.9847927152308778E-7</v>
      </c>
      <c r="G92">
        <f>SUMIFS(Activity_PUBBDG!H:H,Activity_PUBBDG!$B:$B,$A92&amp;"*",Activity_PUBBDG!$B:$B,"*"&amp;"_16")</f>
        <v>9.4495637449983254E-7</v>
      </c>
      <c r="H92">
        <f>SUMIFS(Activity_PUBBDG!I:I,Activity_PUBBDG!$B:$B,$A92&amp;"*",Activity_PUBBDG!$B:$B,"*"&amp;"_16")</f>
        <v>0.13901370452827189</v>
      </c>
      <c r="I92">
        <f>SUMIFS(Activity_PUBBDG!J:J,Activity_PUBBDG!$B:$B,$A92&amp;"*",Activity_PUBBDG!$B:$B,"*"&amp;"_16")</f>
        <v>9.8861416908151654E-7</v>
      </c>
      <c r="J92">
        <f>SUMIFS(Activity_PUBBDG!K:K,Activity_PUBBDG!$B:$B,$A92&amp;"*",Activity_PUBBDG!$B:$B,"*"&amp;"_16")</f>
        <v>3.9932228697976983E-8</v>
      </c>
      <c r="K92">
        <f>IF(PUBBDG_Split_Tech!L92="",0,IF(K$1=2016,0,IFERROR((PUBBDG_Split_Tech!L92*(SUMIFS('AGG Activity_16'!B:B,'AGG Activity_16'!$A:$A,$B92)+SUMIFS('AGG Activity_EX'!B:B,'AGG Activity_EX'!$A:$A,$B92))-SUMIFS(Activity_EX!B:B,Activity_EX!$A:$A,$A92))/(SUMIFS('AGG Activity_16'!B:B,'AGG Activity_16'!$A:$A,$B92)),0)))</f>
        <v>0</v>
      </c>
    </row>
    <row r="93" spans="1:11" x14ac:dyDescent="0.25">
      <c r="A93" t="str">
        <f>PUBBDG_Split_Tech!A93</f>
        <v>PUBBDGMUNOldLIINC___STDELC</v>
      </c>
      <c r="B93">
        <f>SUMIFS(Activity_PUBBDG!C:C,Activity_PUBBDG!$B:$B,$A93&amp;"*",Activity_PUBBDG!$B:$B,"*"&amp;"_16")</f>
        <v>7.1050797686210457E-7</v>
      </c>
      <c r="C93">
        <f>SUMIFS(Activity_PUBBDG!D:D,Activity_PUBBDG!$B:$B,$A93&amp;"*",Activity_PUBBDG!$B:$B,"*"&amp;"_16")</f>
        <v>7.7544481581741756E-7</v>
      </c>
      <c r="D93">
        <f>SUMIFS(Activity_PUBBDG!E:E,Activity_PUBBDG!$B:$B,$A93&amp;"*",Activity_PUBBDG!$B:$B,"*"&amp;"_16")</f>
        <v>8.1466499666928508E-7</v>
      </c>
      <c r="E93">
        <f>SUMIFS(Activity_PUBBDG!F:F,Activity_PUBBDG!$B:$B,$A93&amp;"*",Activity_PUBBDG!$B:$B,"*"&amp;"_16")</f>
        <v>8.5627148939978301E-7</v>
      </c>
      <c r="F93">
        <f>SUMIFS(Activity_PUBBDG!G:G,Activity_PUBBDG!$B:$B,$A93&amp;"*",Activity_PUBBDG!$B:$B,"*"&amp;"_16")</f>
        <v>8.9848072443183128E-7</v>
      </c>
      <c r="G93">
        <f>SUMIFS(Activity_PUBBDG!H:H,Activity_PUBBDG!$B:$B,$A93&amp;"*",Activity_PUBBDG!$B:$B,"*"&amp;"_16")</f>
        <v>9.4495690662437669E-7</v>
      </c>
      <c r="H93">
        <f>SUMIFS(Activity_PUBBDG!I:I,Activity_PUBBDG!$B:$B,$A93&amp;"*",Activity_PUBBDG!$B:$B,"*"&amp;"_16")</f>
        <v>0.13898980251766629</v>
      </c>
      <c r="I93">
        <f>SUMIFS(Activity_PUBBDG!J:J,Activity_PUBBDG!$B:$B,$A93&amp;"*",Activity_PUBBDG!$B:$B,"*"&amp;"_16")</f>
        <v>9.8861491558894492E-7</v>
      </c>
      <c r="J93">
        <f>SUMIFS(Activity_PUBBDG!K:K,Activity_PUBBDG!$B:$B,$A93&amp;"*",Activity_PUBBDG!$B:$B,"*"&amp;"_16")</f>
        <v>3.9932468692469591E-8</v>
      </c>
      <c r="K93">
        <f>IF(PUBBDG_Split_Tech!L93="",0,IF(K$1=2016,0,IFERROR((PUBBDG_Split_Tech!L93*(SUMIFS('AGG Activity_16'!B:B,'AGG Activity_16'!$A:$A,$B93)+SUMIFS('AGG Activity_EX'!B:B,'AGG Activity_EX'!$A:$A,$B93))-SUMIFS(Activity_EX!B:B,Activity_EX!$A:$A,$A93))/(SUMIFS('AGG Activity_16'!B:B,'AGG Activity_16'!$A:$A,$B93)),0)))</f>
        <v>0</v>
      </c>
    </row>
    <row r="94" spans="1:11" x14ac:dyDescent="0.25">
      <c r="A94" t="str">
        <f>PUBBDG_Split_Tech!A94</f>
        <v>PUBBDGMUNOldLILED___STDELC</v>
      </c>
      <c r="B94">
        <f>SUMIFS(Activity_PUBBDG!C:C,Activity_PUBBDG!$B:$B,$A94&amp;"*",Activity_PUBBDG!$B:$B,"*"&amp;"_16")</f>
        <v>1.703271912071091E-4</v>
      </c>
      <c r="C94">
        <f>SUMIFS(Activity_PUBBDG!D:D,Activity_PUBBDG!$B:$B,$A94&amp;"*",Activity_PUBBDG!$B:$B,"*"&amp;"_16")</f>
        <v>59.224881803412643</v>
      </c>
      <c r="D94">
        <f>SUMIFS(Activity_PUBBDG!E:E,Activity_PUBBDG!$B:$B,$A94&amp;"*",Activity_PUBBDG!$B:$B,"*"&amp;"_16")</f>
        <v>84.158471628763522</v>
      </c>
      <c r="E94">
        <f>SUMIFS(Activity_PUBBDG!F:F,Activity_PUBBDG!$B:$B,$A94&amp;"*",Activity_PUBBDG!$B:$B,"*"&amp;"_16")</f>
        <v>90.504762610533561</v>
      </c>
      <c r="F94">
        <f>SUMIFS(Activity_PUBBDG!G:G,Activity_PUBBDG!$B:$B,$A94&amp;"*",Activity_PUBBDG!$B:$B,"*"&amp;"_16")</f>
        <v>91.828468349851704</v>
      </c>
      <c r="G94">
        <f>SUMIFS(Activity_PUBBDG!H:H,Activity_PUBBDG!$B:$B,$A94&amp;"*",Activity_PUBBDG!$B:$B,"*"&amp;"_16")</f>
        <v>92.890180532574263</v>
      </c>
      <c r="H94">
        <f>SUMIFS(Activity_PUBBDG!I:I,Activity_PUBBDG!$B:$B,$A94&amp;"*",Activity_PUBBDG!$B:$B,"*"&amp;"_16")</f>
        <v>93.549910424227988</v>
      </c>
      <c r="I94">
        <f>SUMIFS(Activity_PUBBDG!J:J,Activity_PUBBDG!$B:$B,$A94&amp;"*",Activity_PUBBDG!$B:$B,"*"&amp;"_16")</f>
        <v>26.12665495652352</v>
      </c>
      <c r="J94">
        <f>SUMIFS(Activity_PUBBDG!K:K,Activity_PUBBDG!$B:$B,$A94&amp;"*",Activity_PUBBDG!$B:$B,"*"&amp;"_16")</f>
        <v>5.7914984295657996</v>
      </c>
      <c r="K94">
        <f>IF(PUBBDG_Split_Tech!L94="",0,IF(K$1=2016,0,IFERROR((PUBBDG_Split_Tech!L94*(SUMIFS('AGG Activity_16'!B:B,'AGG Activity_16'!$A:$A,$B94)+SUMIFS('AGG Activity_EX'!B:B,'AGG Activity_EX'!$A:$A,$B94))-SUMIFS(Activity_EX!B:B,Activity_EX!$A:$A,$A94))/(SUMIFS('AGG Activity_16'!B:B,'AGG Activity_16'!$A:$A,$B94)),0)))</f>
        <v>0</v>
      </c>
    </row>
    <row r="95" spans="1:11" x14ac:dyDescent="0.25">
      <c r="A95" t="str">
        <f>PUBBDG_Split_Tech!A95</f>
        <v>PUBBDGMUNOldSC_________DCO</v>
      </c>
      <c r="B95">
        <f>SUMIFS(Activity_PUBBDG!C:C,Activity_PUBBDG!$B:$B,$A95&amp;"*",Activity_PUBBDG!$B:$B,"*"&amp;"_16")</f>
        <v>1.9767881781805861</v>
      </c>
      <c r="C95">
        <f>SUMIFS(Activity_PUBBDG!D:D,Activity_PUBBDG!$B:$B,$A95&amp;"*",Activity_PUBBDG!$B:$B,"*"&amp;"_16")</f>
        <v>4.59745392476957</v>
      </c>
      <c r="D95">
        <f>SUMIFS(Activity_PUBBDG!E:E,Activity_PUBBDG!$B:$B,$A95&amp;"*",Activity_PUBBDG!$B:$B,"*"&amp;"_16")</f>
        <v>57.905699100338268</v>
      </c>
      <c r="E95">
        <f>SUMIFS(Activity_PUBBDG!F:F,Activity_PUBBDG!$B:$B,$A95&amp;"*",Activity_PUBBDG!$B:$B,"*"&amp;"_16")</f>
        <v>60.589824630053627</v>
      </c>
      <c r="F95">
        <f>SUMIFS(Activity_PUBBDG!G:G,Activity_PUBBDG!$B:$B,$A95&amp;"*",Activity_PUBBDG!$B:$B,"*"&amp;"_16")</f>
        <v>67.178293936277342</v>
      </c>
      <c r="G95">
        <f>SUMIFS(Activity_PUBBDG!H:H,Activity_PUBBDG!$B:$B,$A95&amp;"*",Activity_PUBBDG!$B:$B,"*"&amp;"_16")</f>
        <v>69.987916060589612</v>
      </c>
      <c r="H95">
        <f>SUMIFS(Activity_PUBBDG!I:I,Activity_PUBBDG!$B:$B,$A95&amp;"*",Activity_PUBBDG!$B:$B,"*"&amp;"_16")</f>
        <v>72.040449476182516</v>
      </c>
      <c r="I95">
        <f>SUMIFS(Activity_PUBBDG!J:J,Activity_PUBBDG!$B:$B,$A95&amp;"*",Activity_PUBBDG!$B:$B,"*"&amp;"_16")</f>
        <v>41.252918311714858</v>
      </c>
      <c r="J95">
        <f>SUMIFS(Activity_PUBBDG!K:K,Activity_PUBBDG!$B:$B,$A95&amp;"*",Activity_PUBBDG!$B:$B,"*"&amp;"_16")</f>
        <v>29.252867577169258</v>
      </c>
      <c r="K95">
        <f>IF(PUBBDG_Split_Tech!L95="",0,IF(K$1=2016,0,IFERROR((PUBBDG_Split_Tech!L95*(SUMIFS('AGG Activity_16'!B:B,'AGG Activity_16'!$A:$A,$B95)+SUMIFS('AGG Activity_EX'!B:B,'AGG Activity_EX'!$A:$A,$B95))-SUMIFS(Activity_EX!B:B,Activity_EX!$A:$A,$A95))/(SUMIFS('AGG Activity_16'!B:B,'AGG Activity_16'!$A:$A,$B95)),0)))</f>
        <v>0</v>
      </c>
    </row>
    <row r="96" spans="1:11" x14ac:dyDescent="0.25">
      <c r="A96" t="str">
        <f>PUBBDG_Split_Tech!A96</f>
        <v>PUBBDGMUNOldSC______STDELC</v>
      </c>
      <c r="B96">
        <f>SUMIFS(Activity_PUBBDG!C:C,Activity_PUBBDG!$B:$B,$A96&amp;"*",Activity_PUBBDG!$B:$B,"*"&amp;"_16")</f>
        <v>1.943905640524302</v>
      </c>
      <c r="C96">
        <f>SUMIFS(Activity_PUBBDG!D:D,Activity_PUBBDG!$B:$B,$A96&amp;"*",Activity_PUBBDG!$B:$B,"*"&amp;"_16")</f>
        <v>4.5096122604874003</v>
      </c>
      <c r="D96">
        <f>SUMIFS(Activity_PUBBDG!E:E,Activity_PUBBDG!$B:$B,$A96&amp;"*",Activity_PUBBDG!$B:$B,"*"&amp;"_16")</f>
        <v>42.616735389466307</v>
      </c>
      <c r="E96">
        <f>SUMIFS(Activity_PUBBDG!F:F,Activity_PUBBDG!$B:$B,$A96&amp;"*",Activity_PUBBDG!$B:$B,"*"&amp;"_16")</f>
        <v>45.244658865196833</v>
      </c>
      <c r="F96">
        <f>SUMIFS(Activity_PUBBDG!G:G,Activity_PUBBDG!$B:$B,$A96&amp;"*",Activity_PUBBDG!$B:$B,"*"&amp;"_16")</f>
        <v>51.480882509498713</v>
      </c>
      <c r="G96">
        <f>SUMIFS(Activity_PUBBDG!H:H,Activity_PUBBDG!$B:$B,$A96&amp;"*",Activity_PUBBDG!$B:$B,"*"&amp;"_16")</f>
        <v>54.215429668938867</v>
      </c>
      <c r="H96">
        <f>SUMIFS(Activity_PUBBDG!I:I,Activity_PUBBDG!$B:$B,$A96&amp;"*",Activity_PUBBDG!$B:$B,"*"&amp;"_16")</f>
        <v>56.220727155362418</v>
      </c>
      <c r="I96">
        <f>SUMIFS(Activity_PUBBDG!J:J,Activity_PUBBDG!$B:$B,$A96&amp;"*",Activity_PUBBDG!$B:$B,"*"&amp;"_16")</f>
        <v>23.762423640785801</v>
      </c>
      <c r="J96">
        <f>SUMIFS(Activity_PUBBDG!K:K,Activity_PUBBDG!$B:$B,$A96&amp;"*",Activity_PUBBDG!$B:$B,"*"&amp;"_16")</f>
        <v>12.01685139831773</v>
      </c>
      <c r="K96">
        <f>IF(PUBBDG_Split_Tech!L96="",0,IF(K$1=2016,0,IFERROR((PUBBDG_Split_Tech!L96*(SUMIFS('AGG Activity_16'!B:B,'AGG Activity_16'!$A:$A,$B96)+SUMIFS('AGG Activity_EX'!B:B,'AGG Activity_EX'!$A:$A,$B96))-SUMIFS(Activity_EX!B:B,Activity_EX!$A:$A,$A96))/(SUMIFS('AGG Activity_16'!B:B,'AGG Activity_16'!$A:$A,$B96)),0)))</f>
        <v>0</v>
      </c>
    </row>
    <row r="97" spans="1:11" x14ac:dyDescent="0.25">
      <c r="A97" t="str">
        <f>PUBBDG_Split_Tech!A97</f>
        <v>PUBBDGMUNOldSC______STDNGA</v>
      </c>
      <c r="B97">
        <f>SUMIFS(Activity_PUBBDG!C:C,Activity_PUBBDG!$B:$B,$A97&amp;"*",Activity_PUBBDG!$B:$B,"*"&amp;"_16")</f>
        <v>5.1456586578014338</v>
      </c>
      <c r="C97">
        <f>SUMIFS(Activity_PUBBDG!D:D,Activity_PUBBDG!$B:$B,$A97&amp;"*",Activity_PUBBDG!$B:$B,"*"&amp;"_16")</f>
        <v>11.85122439440711</v>
      </c>
      <c r="D97">
        <f>SUMIFS(Activity_PUBBDG!E:E,Activity_PUBBDG!$B:$B,$A97&amp;"*",Activity_PUBBDG!$B:$B,"*"&amp;"_16")</f>
        <v>120.49962951882461</v>
      </c>
      <c r="E97">
        <f>SUMIFS(Activity_PUBBDG!F:F,Activity_PUBBDG!$B:$B,$A97&amp;"*",Activity_PUBBDG!$B:$B,"*"&amp;"_16")</f>
        <v>127.07941212982099</v>
      </c>
      <c r="F97">
        <f>SUMIFS(Activity_PUBBDG!G:G,Activity_PUBBDG!$B:$B,$A97&amp;"*",Activity_PUBBDG!$B:$B,"*"&amp;"_16")</f>
        <v>142.27499898718051</v>
      </c>
      <c r="G97">
        <f>SUMIFS(Activity_PUBBDG!H:H,Activity_PUBBDG!$B:$B,$A97&amp;"*",Activity_PUBBDG!$B:$B,"*"&amp;"_16")</f>
        <v>148.6225807973139</v>
      </c>
      <c r="H97">
        <f>SUMIFS(Activity_PUBBDG!I:I,Activity_PUBBDG!$B:$B,$A97&amp;"*",Activity_PUBBDG!$B:$B,"*"&amp;"_16")</f>
        <v>152.9897944579586</v>
      </c>
      <c r="I97">
        <f>SUMIFS(Activity_PUBBDG!J:J,Activity_PUBBDG!$B:$B,$A97&amp;"*",Activity_PUBBDG!$B:$B,"*"&amp;"_16")</f>
        <v>101.99750059925159</v>
      </c>
      <c r="J97">
        <f>SUMIFS(Activity_PUBBDG!K:K,Activity_PUBBDG!$B:$B,$A97&amp;"*",Activity_PUBBDG!$B:$B,"*"&amp;"_16")</f>
        <v>38.672748752386248</v>
      </c>
      <c r="K97">
        <f>IF(PUBBDG_Split_Tech!L97="",0,IF(K$1=2016,0,IFERROR((PUBBDG_Split_Tech!L97*(SUMIFS('AGG Activity_16'!B:B,'AGG Activity_16'!$A:$A,$B97)+SUMIFS('AGG Activity_EX'!B:B,'AGG Activity_EX'!$A:$A,$B97))-SUMIFS(Activity_EX!B:B,Activity_EX!$A:$A,$A97))/(SUMIFS('AGG Activity_16'!B:B,'AGG Activity_16'!$A:$A,$B97)),0)))</f>
        <v>0</v>
      </c>
    </row>
    <row r="98" spans="1:11" x14ac:dyDescent="0.25">
      <c r="A98" t="str">
        <f>PUBBDG_Split_Tech!A98</f>
        <v>PUBBDGMUNOldSH_________DHE</v>
      </c>
      <c r="B98">
        <f>SUMIFS(Activity_PUBBDG!C:C,Activity_PUBBDG!$B:$B,$A98&amp;"*",Activity_PUBBDG!$B:$B,"*"&amp;"_16")</f>
        <v>5.5292974424659715E-4</v>
      </c>
      <c r="C98">
        <f>SUMIFS(Activity_PUBBDG!D:D,Activity_PUBBDG!$B:$B,$A98&amp;"*",Activity_PUBBDG!$B:$B,"*"&amp;"_16")</f>
        <v>2.0252594514879678E-3</v>
      </c>
      <c r="D98">
        <f>SUMIFS(Activity_PUBBDG!E:E,Activity_PUBBDG!$B:$B,$A98&amp;"*",Activity_PUBBDG!$B:$B,"*"&amp;"_16")</f>
        <v>2.9984567983200889E-3</v>
      </c>
      <c r="E98">
        <f>SUMIFS(Activity_PUBBDG!F:F,Activity_PUBBDG!$B:$B,$A98&amp;"*",Activity_PUBBDG!$B:$B,"*"&amp;"_16")</f>
        <v>3.7534150601284252E-3</v>
      </c>
      <c r="F98">
        <f>SUMIFS(Activity_PUBBDG!G:G,Activity_PUBBDG!$B:$B,$A98&amp;"*",Activity_PUBBDG!$B:$B,"*"&amp;"_16")</f>
        <v>4.3518961508466564E-3</v>
      </c>
      <c r="G98">
        <f>SUMIFS(Activity_PUBBDG!H:H,Activity_PUBBDG!$B:$B,$A98&amp;"*",Activity_PUBBDG!$B:$B,"*"&amp;"_16")</f>
        <v>4.3852363264407831E-3</v>
      </c>
      <c r="H98">
        <f>SUMIFS(Activity_PUBBDG!I:I,Activity_PUBBDG!$B:$B,$A98&amp;"*",Activity_PUBBDG!$B:$B,"*"&amp;"_16")</f>
        <v>6.2421252819072782E-3</v>
      </c>
      <c r="I98">
        <f>SUMIFS(Activity_PUBBDG!J:J,Activity_PUBBDG!$B:$B,$A98&amp;"*",Activity_PUBBDG!$B:$B,"*"&amp;"_16")</f>
        <v>3.2021263778277118E-3</v>
      </c>
      <c r="J98">
        <f>SUMIFS(Activity_PUBBDG!K:K,Activity_PUBBDG!$B:$B,$A98&amp;"*",Activity_PUBBDG!$B:$B,"*"&amp;"_16")</f>
        <v>2.0553170456840651E-3</v>
      </c>
      <c r="K98">
        <f>IF(PUBBDG_Split_Tech!L98="",0,IF(K$1=2016,0,IFERROR((PUBBDG_Split_Tech!L98*(SUMIFS('AGG Activity_16'!B:B,'AGG Activity_16'!$A:$A,$B98)+SUMIFS('AGG Activity_EX'!B:B,'AGG Activity_EX'!$A:$A,$B98))-SUMIFS(Activity_EX!B:B,Activity_EX!$A:$A,$A98))/(SUMIFS('AGG Activity_16'!B:B,'AGG Activity_16'!$A:$A,$B98)),0)))</f>
        <v>0</v>
      </c>
    </row>
    <row r="99" spans="1:11" x14ac:dyDescent="0.25">
      <c r="A99" t="str">
        <f>PUBBDG_Split_Tech!A99</f>
        <v>PUBBDGMUNOldSHFUR___HIGNGA</v>
      </c>
      <c r="B99">
        <f>SUMIFS(Activity_PUBBDG!C:C,Activity_PUBBDG!$B:$B,$A99&amp;"*",Activity_PUBBDG!$B:$B,"*"&amp;"_16")</f>
        <v>2.3948603092573979E-3</v>
      </c>
      <c r="C99">
        <f>SUMIFS(Activity_PUBBDG!D:D,Activity_PUBBDG!$B:$B,$A99&amp;"*",Activity_PUBBDG!$B:$B,"*"&amp;"_16")</f>
        <v>7.2898945633059244E-3</v>
      </c>
      <c r="D99">
        <f>SUMIFS(Activity_PUBBDG!E:E,Activity_PUBBDG!$B:$B,$A99&amp;"*",Activity_PUBBDG!$B:$B,"*"&amp;"_16")</f>
        <v>1.0829667362294669E-2</v>
      </c>
      <c r="E99">
        <f>SUMIFS(Activity_PUBBDG!F:F,Activity_PUBBDG!$B:$B,$A99&amp;"*",Activity_PUBBDG!$B:$B,"*"&amp;"_16")</f>
        <v>1.3481098060040801E-2</v>
      </c>
      <c r="F99">
        <f>SUMIFS(Activity_PUBBDG!G:G,Activity_PUBBDG!$B:$B,$A99&amp;"*",Activity_PUBBDG!$B:$B,"*"&amp;"_16")</f>
        <v>1.5510691247688691E-2</v>
      </c>
      <c r="G99">
        <f>SUMIFS(Activity_PUBBDG!H:H,Activity_PUBBDG!$B:$B,$A99&amp;"*",Activity_PUBBDG!$B:$B,"*"&amp;"_16")</f>
        <v>1.652801744073994E-2</v>
      </c>
      <c r="H99">
        <f>SUMIFS(Activity_PUBBDG!I:I,Activity_PUBBDG!$B:$B,$A99&amp;"*",Activity_PUBBDG!$B:$B,"*"&amp;"_16")</f>
        <v>1.9110906287925729E-2</v>
      </c>
      <c r="I99">
        <f>SUMIFS(Activity_PUBBDG!J:J,Activity_PUBBDG!$B:$B,$A99&amp;"*",Activity_PUBBDG!$B:$B,"*"&amp;"_16")</f>
        <v>1.4480983073986131E-2</v>
      </c>
      <c r="J99">
        <f>SUMIFS(Activity_PUBBDG!K:K,Activity_PUBBDG!$B:$B,$A99&amp;"*",Activity_PUBBDG!$B:$B,"*"&amp;"_16")</f>
        <v>9.1453713124432772E-3</v>
      </c>
      <c r="K99">
        <f>IF(PUBBDG_Split_Tech!L99="",0,IF(K$1=2016,0,IFERROR((PUBBDG_Split_Tech!L99*(SUMIFS('AGG Activity_16'!B:B,'AGG Activity_16'!$A:$A,$B99)+SUMIFS('AGG Activity_EX'!B:B,'AGG Activity_EX'!$A:$A,$B99))-SUMIFS(Activity_EX!B:B,Activity_EX!$A:$A,$A99))/(SUMIFS('AGG Activity_16'!B:B,'AGG Activity_16'!$A:$A,$B99)),0)))</f>
        <v>0</v>
      </c>
    </row>
    <row r="100" spans="1:11" x14ac:dyDescent="0.25">
      <c r="A100" t="str">
        <f>PUBBDG_Split_Tech!A100</f>
        <v>PUBBDGMUNOldSHFUR___STDELC</v>
      </c>
      <c r="B100">
        <f>SUMIFS(Activity_PUBBDG!C:C,Activity_PUBBDG!$B:$B,$A100&amp;"*",Activity_PUBBDG!$B:$B,"*"&amp;"_16")</f>
        <v>6.9274754971336615E-4</v>
      </c>
      <c r="C100">
        <f>SUMIFS(Activity_PUBBDG!D:D,Activity_PUBBDG!$B:$B,$A100&amp;"*",Activity_PUBBDG!$B:$B,"*"&amp;"_16")</f>
        <v>2.749498003562229E-3</v>
      </c>
      <c r="D100">
        <f>SUMIFS(Activity_PUBBDG!E:E,Activity_PUBBDG!$B:$B,$A100&amp;"*",Activity_PUBBDG!$B:$B,"*"&amp;"_16")</f>
        <v>4.0965838361516523E-3</v>
      </c>
      <c r="E100">
        <f>SUMIFS(Activity_PUBBDG!F:F,Activity_PUBBDG!$B:$B,$A100&amp;"*",Activity_PUBBDG!$B:$B,"*"&amp;"_16")</f>
        <v>5.0911472229753533E-3</v>
      </c>
      <c r="F100">
        <f>SUMIFS(Activity_PUBBDG!G:G,Activity_PUBBDG!$B:$B,$A100&amp;"*",Activity_PUBBDG!$B:$B,"*"&amp;"_16")</f>
        <v>5.858240155764677E-3</v>
      </c>
      <c r="G100">
        <f>SUMIFS(Activity_PUBBDG!H:H,Activity_PUBBDG!$B:$B,$A100&amp;"*",Activity_PUBBDG!$B:$B,"*"&amp;"_16")</f>
        <v>5.9398840610891583E-3</v>
      </c>
      <c r="H100">
        <f>SUMIFS(Activity_PUBBDG!I:I,Activity_PUBBDG!$B:$B,$A100&amp;"*",Activity_PUBBDG!$B:$B,"*"&amp;"_16")</f>
        <v>7.9147529042135865E-3</v>
      </c>
      <c r="I100">
        <f>SUMIFS(Activity_PUBBDG!J:J,Activity_PUBBDG!$B:$B,$A100&amp;"*",Activity_PUBBDG!$B:$B,"*"&amp;"_16")</f>
        <v>4.0317712491715523E-3</v>
      </c>
      <c r="J100">
        <f>SUMIFS(Activity_PUBBDG!K:K,Activity_PUBBDG!$B:$B,$A100&amp;"*",Activity_PUBBDG!$B:$B,"*"&amp;"_16")</f>
        <v>2.7141796372338769E-3</v>
      </c>
      <c r="K100">
        <f>IF(PUBBDG_Split_Tech!L100="",0,IF(K$1=2016,0,IFERROR((PUBBDG_Split_Tech!L100*(SUMIFS('AGG Activity_16'!B:B,'AGG Activity_16'!$A:$A,$B100)+SUMIFS('AGG Activity_EX'!B:B,'AGG Activity_EX'!$A:$A,$B100))-SUMIFS(Activity_EX!B:B,Activity_EX!$A:$A,$A100))/(SUMIFS('AGG Activity_16'!B:B,'AGG Activity_16'!$A:$A,$B100)),0)))</f>
        <v>0</v>
      </c>
    </row>
    <row r="101" spans="1:11" x14ac:dyDescent="0.25">
      <c r="A101" t="str">
        <f>PUBBDG_Split_Tech!A101</f>
        <v>PUBBDGMUNOldSHFUR___STDHFO</v>
      </c>
      <c r="B101">
        <f>SUMIFS(Activity_PUBBDG!C:C,Activity_PUBBDG!$B:$B,$A101&amp;"*",Activity_PUBBDG!$B:$B,"*"&amp;"_16")</f>
        <v>6.9434767855036975E-4</v>
      </c>
      <c r="C101">
        <f>SUMIFS(Activity_PUBBDG!D:D,Activity_PUBBDG!$B:$B,$A101&amp;"*",Activity_PUBBDG!$B:$B,"*"&amp;"_16")</f>
        <v>2.752279672062684E-3</v>
      </c>
      <c r="D101">
        <f>SUMIFS(Activity_PUBBDG!E:E,Activity_PUBBDG!$B:$B,$A101&amp;"*",Activity_PUBBDG!$B:$B,"*"&amp;"_16")</f>
        <v>4.1003887496308166E-3</v>
      </c>
      <c r="E101">
        <f>SUMIFS(Activity_PUBBDG!F:F,Activity_PUBBDG!$B:$B,$A101&amp;"*",Activity_PUBBDG!$B:$B,"*"&amp;"_16")</f>
        <v>5.0955007342772304E-3</v>
      </c>
      <c r="F101">
        <f>SUMIFS(Activity_PUBBDG!G:G,Activity_PUBBDG!$B:$B,$A101&amp;"*",Activity_PUBBDG!$B:$B,"*"&amp;"_16")</f>
        <v>5.8628746604776289E-3</v>
      </c>
      <c r="G101">
        <f>SUMIFS(Activity_PUBBDG!H:H,Activity_PUBBDG!$B:$B,$A101&amp;"*",Activity_PUBBDG!$B:$B,"*"&amp;"_16")</f>
        <v>5.9447104385379193E-3</v>
      </c>
      <c r="H101">
        <f>SUMIFS(Activity_PUBBDG!I:I,Activity_PUBBDG!$B:$B,$A101&amp;"*",Activity_PUBBDG!$B:$B,"*"&amp;"_16")</f>
        <v>7.9194559742417694E-3</v>
      </c>
      <c r="I101">
        <f>SUMIFS(Activity_PUBBDG!J:J,Activity_PUBBDG!$B:$B,$A101&amp;"*",Activity_PUBBDG!$B:$B,"*"&amp;"_16")</f>
        <v>4.0344001378280212E-3</v>
      </c>
      <c r="J101">
        <f>SUMIFS(Activity_PUBBDG!K:K,Activity_PUBBDG!$B:$B,$A101&amp;"*",Activity_PUBBDG!$B:$B,"*"&amp;"_16")</f>
        <v>2.715755552220435E-3</v>
      </c>
      <c r="K101">
        <f>IF(PUBBDG_Split_Tech!L101="",0,IF(K$1=2016,0,IFERROR((PUBBDG_Split_Tech!L101*(SUMIFS('AGG Activity_16'!B:B,'AGG Activity_16'!$A:$A,$B101)+SUMIFS('AGG Activity_EX'!B:B,'AGG Activity_EX'!$A:$A,$B101))-SUMIFS(Activity_EX!B:B,Activity_EX!$A:$A,$A101))/(SUMIFS('AGG Activity_16'!B:B,'AGG Activity_16'!$A:$A,$B101)),0)))</f>
        <v>0</v>
      </c>
    </row>
    <row r="102" spans="1:11" x14ac:dyDescent="0.25">
      <c r="A102" t="str">
        <f>PUBBDG_Split_Tech!A102</f>
        <v>PUBBDGMUNOldSHFUR___STDKER</v>
      </c>
      <c r="B102">
        <f>SUMIFS(Activity_PUBBDG!C:C,Activity_PUBBDG!$B:$B,$A102&amp;"*",Activity_PUBBDG!$B:$B,"*"&amp;"_16")</f>
        <v>6.9435366785568827E-4</v>
      </c>
      <c r="C102">
        <f>SUMIFS(Activity_PUBBDG!D:D,Activity_PUBBDG!$B:$B,$A102&amp;"*",Activity_PUBBDG!$B:$B,"*"&amp;"_16")</f>
        <v>2.7523056025564631E-3</v>
      </c>
      <c r="D102">
        <f>SUMIFS(Activity_PUBBDG!E:E,Activity_PUBBDG!$B:$B,$A102&amp;"*",Activity_PUBBDG!$B:$B,"*"&amp;"_16")</f>
        <v>4.1004466207951078E-3</v>
      </c>
      <c r="E102">
        <f>SUMIFS(Activity_PUBBDG!F:F,Activity_PUBBDG!$B:$B,$A102&amp;"*",Activity_PUBBDG!$B:$B,"*"&amp;"_16")</f>
        <v>5.0955712807297894E-3</v>
      </c>
      <c r="F102">
        <f>SUMIFS(Activity_PUBBDG!G:G,Activity_PUBBDG!$B:$B,$A102&amp;"*",Activity_PUBBDG!$B:$B,"*"&amp;"_16")</f>
        <v>5.8629560848190727E-3</v>
      </c>
      <c r="G102">
        <f>SUMIFS(Activity_PUBBDG!H:H,Activity_PUBBDG!$B:$B,$A102&amp;"*",Activity_PUBBDG!$B:$B,"*"&amp;"_16")</f>
        <v>5.9447980756737948E-3</v>
      </c>
      <c r="H102">
        <f>SUMIFS(Activity_PUBBDG!I:I,Activity_PUBBDG!$B:$B,$A102&amp;"*",Activity_PUBBDG!$B:$B,"*"&amp;"_16")</f>
        <v>7.9195523355581297E-3</v>
      </c>
      <c r="I102">
        <f>SUMIFS(Activity_PUBBDG!J:J,Activity_PUBBDG!$B:$B,$A102&amp;"*",Activity_PUBBDG!$B:$B,"*"&amp;"_16")</f>
        <v>4.0346404870060708E-3</v>
      </c>
      <c r="J102">
        <f>SUMIFS(Activity_PUBBDG!K:K,Activity_PUBBDG!$B:$B,$A102&amp;"*",Activity_PUBBDG!$B:$B,"*"&amp;"_16")</f>
        <v>2.7158855452402721E-3</v>
      </c>
      <c r="K102">
        <f>IF(PUBBDG_Split_Tech!L102="",0,IF(K$1=2016,0,IFERROR((PUBBDG_Split_Tech!L102*(SUMIFS('AGG Activity_16'!B:B,'AGG Activity_16'!$A:$A,$B102)+SUMIFS('AGG Activity_EX'!B:B,'AGG Activity_EX'!$A:$A,$B102))-SUMIFS(Activity_EX!B:B,Activity_EX!$A:$A,$A102))/(SUMIFS('AGG Activity_16'!B:B,'AGG Activity_16'!$A:$A,$B102)),0)))</f>
        <v>0</v>
      </c>
    </row>
    <row r="103" spans="1:11" x14ac:dyDescent="0.25">
      <c r="A103" t="str">
        <f>PUBBDG_Split_Tech!A103</f>
        <v>PUBBDGMUNOldSHFUR___STDLFO</v>
      </c>
      <c r="B103">
        <f>SUMIFS(Activity_PUBBDG!C:C,Activity_PUBBDG!$B:$B,$A103&amp;"*",Activity_PUBBDG!$B:$B,"*"&amp;"_16")</f>
        <v>6.9288892443266292E-4</v>
      </c>
      <c r="C103">
        <f>SUMIFS(Activity_PUBBDG!D:D,Activity_PUBBDG!$B:$B,$A103&amp;"*",Activity_PUBBDG!$B:$B,"*"&amp;"_16")</f>
        <v>2.749903365705166E-3</v>
      </c>
      <c r="D103">
        <f>SUMIFS(Activity_PUBBDG!E:E,Activity_PUBBDG!$B:$B,$A103&amp;"*",Activity_PUBBDG!$B:$B,"*"&amp;"_16")</f>
        <v>4.097327682968852E-3</v>
      </c>
      <c r="E103">
        <f>SUMIFS(Activity_PUBBDG!F:F,Activity_PUBBDG!$B:$B,$A103&amp;"*",Activity_PUBBDG!$B:$B,"*"&amp;"_16")</f>
        <v>5.0920246430020202E-3</v>
      </c>
      <c r="F103">
        <f>SUMIFS(Activity_PUBBDG!G:G,Activity_PUBBDG!$B:$B,$A103&amp;"*",Activity_PUBBDG!$B:$B,"*"&amp;"_16")</f>
        <v>5.8591938629721793E-3</v>
      </c>
      <c r="G103">
        <f>SUMIFS(Activity_PUBBDG!H:H,Activity_PUBBDG!$B:$B,$A103&amp;"*",Activity_PUBBDG!$B:$B,"*"&amp;"_16")</f>
        <v>5.9408882980055908E-3</v>
      </c>
      <c r="H103">
        <f>SUMIFS(Activity_PUBBDG!I:I,Activity_PUBBDG!$B:$B,$A103&amp;"*",Activity_PUBBDG!$B:$B,"*"&amp;"_16")</f>
        <v>7.9157489728132573E-3</v>
      </c>
      <c r="I103">
        <f>SUMIFS(Activity_PUBBDG!J:J,Activity_PUBBDG!$B:$B,$A103&amp;"*",Activity_PUBBDG!$B:$B,"*"&amp;"_16")</f>
        <v>4.0325497314573364E-3</v>
      </c>
      <c r="J103">
        <f>SUMIFS(Activity_PUBBDG!K:K,Activity_PUBBDG!$B:$B,$A103&amp;"*",Activity_PUBBDG!$B:$B,"*"&amp;"_16")</f>
        <v>2.7146034990500121E-3</v>
      </c>
      <c r="K103">
        <f>IF(PUBBDG_Split_Tech!L103="",0,IF(K$1=2016,0,IFERROR((PUBBDG_Split_Tech!L103*(SUMIFS('AGG Activity_16'!B:B,'AGG Activity_16'!$A:$A,$B103)+SUMIFS('AGG Activity_EX'!B:B,'AGG Activity_EX'!$A:$A,$B103))-SUMIFS(Activity_EX!B:B,Activity_EX!$A:$A,$A103))/(SUMIFS('AGG Activity_16'!B:B,'AGG Activity_16'!$A:$A,$B103)),0)))</f>
        <v>0</v>
      </c>
    </row>
    <row r="104" spans="1:11" x14ac:dyDescent="0.25">
      <c r="A104" t="str">
        <f>PUBBDG_Split_Tech!A104</f>
        <v>PUBBDGMUNOldSHFUR___STDNGA</v>
      </c>
      <c r="B104">
        <f>SUMIFS(Activity_PUBBDG!C:C,Activity_PUBBDG!$B:$B,$A104&amp;"*",Activity_PUBBDG!$B:$B,"*"&amp;"_16")</f>
        <v>2.3948101776365069E-3</v>
      </c>
      <c r="C104">
        <f>SUMIFS(Activity_PUBBDG!D:D,Activity_PUBBDG!$B:$B,$A104&amp;"*",Activity_PUBBDG!$B:$B,"*"&amp;"_16")</f>
        <v>7.2897300681097343E-3</v>
      </c>
      <c r="D104">
        <f>SUMIFS(Activity_PUBBDG!E:E,Activity_PUBBDG!$B:$B,$A104&amp;"*",Activity_PUBBDG!$B:$B,"*"&amp;"_16")</f>
        <v>1.082931754030584E-2</v>
      </c>
      <c r="E104">
        <f>SUMIFS(Activity_PUBBDG!F:F,Activity_PUBBDG!$B:$B,$A104&amp;"*",Activity_PUBBDG!$B:$B,"*"&amp;"_16")</f>
        <v>1.34806693000292E-2</v>
      </c>
      <c r="F104">
        <f>SUMIFS(Activity_PUBBDG!G:G,Activity_PUBBDG!$B:$B,$A104&amp;"*",Activity_PUBBDG!$B:$B,"*"&amp;"_16")</f>
        <v>1.5510197769419341E-2</v>
      </c>
      <c r="G104">
        <f>SUMIFS(Activity_PUBBDG!H:H,Activity_PUBBDG!$B:$B,$A104&amp;"*",Activity_PUBBDG!$B:$B,"*"&amp;"_16")</f>
        <v>1.6527484649006489E-2</v>
      </c>
      <c r="H104">
        <f>SUMIFS(Activity_PUBBDG!I:I,Activity_PUBBDG!$B:$B,$A104&amp;"*",Activity_PUBBDG!$B:$B,"*"&amp;"_16")</f>
        <v>1.9110334288917782E-2</v>
      </c>
      <c r="I104">
        <f>SUMIFS(Activity_PUBBDG!J:J,Activity_PUBBDG!$B:$B,$A104&amp;"*",Activity_PUBBDG!$B:$B,"*"&amp;"_16")</f>
        <v>1.448058073178337E-2</v>
      </c>
      <c r="J104">
        <f>SUMIFS(Activity_PUBBDG!K:K,Activity_PUBBDG!$B:$B,$A104&amp;"*",Activity_PUBBDG!$B:$B,"*"&amp;"_16")</f>
        <v>9.7029818467831257E-3</v>
      </c>
      <c r="K104">
        <f>IF(PUBBDG_Split_Tech!L104="",0,IF(K$1=2016,0,IFERROR((PUBBDG_Split_Tech!L104*(SUMIFS('AGG Activity_16'!B:B,'AGG Activity_16'!$A:$A,$B104)+SUMIFS('AGG Activity_EX'!B:B,'AGG Activity_EX'!$A:$A,$B104))-SUMIFS(Activity_EX!B:B,Activity_EX!$A:$A,$A104))/(SUMIFS('AGG Activity_16'!B:B,'AGG Activity_16'!$A:$A,$B104)),0)))</f>
        <v>0</v>
      </c>
    </row>
    <row r="105" spans="1:11" x14ac:dyDescent="0.25">
      <c r="A105" t="str">
        <f>PUBBDG_Split_Tech!A105</f>
        <v>PUBBDGMUNOldSHFUR___STDPRO</v>
      </c>
      <c r="B105">
        <f>SUMIFS(Activity_PUBBDG!C:C,Activity_PUBBDG!$B:$B,$A105&amp;"*",Activity_PUBBDG!$B:$B,"*"&amp;"_16")</f>
        <v>7.0545339800899749E-4</v>
      </c>
      <c r="C105">
        <f>SUMIFS(Activity_PUBBDG!D:D,Activity_PUBBDG!$B:$B,$A105&amp;"*",Activity_PUBBDG!$B:$B,"*"&amp;"_16")</f>
        <v>2.755502784861774E-3</v>
      </c>
      <c r="D105">
        <f>SUMIFS(Activity_PUBBDG!E:E,Activity_PUBBDG!$B:$B,$A105&amp;"*",Activity_PUBBDG!$B:$B,"*"&amp;"_16")</f>
        <v>4.1036894598239686E-3</v>
      </c>
      <c r="E105">
        <f>SUMIFS(Activity_PUBBDG!F:F,Activity_PUBBDG!$B:$B,$A105&amp;"*",Activity_PUBBDG!$B:$B,"*"&amp;"_16")</f>
        <v>5.0986018952592967E-3</v>
      </c>
      <c r="F105">
        <f>SUMIFS(Activity_PUBBDG!G:G,Activity_PUBBDG!$B:$B,$A105&amp;"*",Activity_PUBBDG!$B:$B,"*"&amp;"_16")</f>
        <v>5.8655023977978371E-3</v>
      </c>
      <c r="G105">
        <f>SUMIFS(Activity_PUBBDG!H:H,Activity_PUBBDG!$B:$B,$A105&amp;"*",Activity_PUBBDG!$B:$B,"*"&amp;"_16")</f>
        <v>5.9470616748223482E-3</v>
      </c>
      <c r="H105">
        <f>SUMIFS(Activity_PUBBDG!I:I,Activity_PUBBDG!$B:$B,$A105&amp;"*",Activity_PUBBDG!$B:$B,"*"&amp;"_16")</f>
        <v>7.9221885205795293E-3</v>
      </c>
      <c r="I105">
        <f>SUMIFS(Activity_PUBBDG!J:J,Activity_PUBBDG!$B:$B,$A105&amp;"*",Activity_PUBBDG!$B:$B,"*"&amp;"_16")</f>
        <v>4.0355591456787887E-3</v>
      </c>
      <c r="J105">
        <f>SUMIFS(Activity_PUBBDG!K:K,Activity_PUBBDG!$B:$B,$A105&amp;"*",Activity_PUBBDG!$B:$B,"*"&amp;"_16")</f>
        <v>2.560993337178576E-3</v>
      </c>
      <c r="K105">
        <f>IF(PUBBDG_Split_Tech!L105="",0,IF(K$1=2016,0,IFERROR((PUBBDG_Split_Tech!L105*(SUMIFS('AGG Activity_16'!B:B,'AGG Activity_16'!$A:$A,$B105)+SUMIFS('AGG Activity_EX'!B:B,'AGG Activity_EX'!$A:$A,$B105))-SUMIFS(Activity_EX!B:B,Activity_EX!$A:$A,$A105))/(SUMIFS('AGG Activity_16'!B:B,'AGG Activity_16'!$A:$A,$B105)),0)))</f>
        <v>0</v>
      </c>
    </row>
    <row r="106" spans="1:11" x14ac:dyDescent="0.25">
      <c r="A106" t="str">
        <f>PUBBDG_Split_Tech!A106</f>
        <v>PUBBDGMUNOldSHHEP___STDELC</v>
      </c>
      <c r="B106">
        <f>SUMIFS(Activity_PUBBDG!C:C,Activity_PUBBDG!$B:$B,$A106&amp;"*",Activity_PUBBDG!$B:$B,"*"&amp;"_16")</f>
        <v>6.9282363065687131E-4</v>
      </c>
      <c r="C106">
        <f>SUMIFS(Activity_PUBBDG!D:D,Activity_PUBBDG!$B:$B,$A106&amp;"*",Activity_PUBBDG!$B:$B,"*"&amp;"_16")</f>
        <v>2.7497805414930681E-3</v>
      </c>
      <c r="D106">
        <f>SUMIFS(Activity_PUBBDG!E:E,Activity_PUBBDG!$B:$B,$A106&amp;"*",Activity_PUBBDG!$B:$B,"*"&amp;"_16")</f>
        <v>4.0972265260904557E-3</v>
      </c>
      <c r="E106">
        <f>SUMIFS(Activity_PUBBDG!F:F,Activity_PUBBDG!$B:$B,$A106&amp;"*",Activity_PUBBDG!$B:$B,"*"&amp;"_16")</f>
        <v>5.0919203783020006E-3</v>
      </c>
      <c r="F106">
        <f>SUMIFS(Activity_PUBBDG!G:G,Activity_PUBBDG!$B:$B,$A106&amp;"*",Activity_PUBBDG!$B:$B,"*"&amp;"_16")</f>
        <v>5.8591295560813201E-3</v>
      </c>
      <c r="G106">
        <f>SUMIFS(Activity_PUBBDG!H:H,Activity_PUBBDG!$B:$B,$A106&amp;"*",Activity_PUBBDG!$B:$B,"*"&amp;"_16")</f>
        <v>5.9408408787241743E-3</v>
      </c>
      <c r="H106">
        <f>SUMIFS(Activity_PUBBDG!I:I,Activity_PUBBDG!$B:$B,$A106&amp;"*",Activity_PUBBDG!$B:$B,"*"&amp;"_16")</f>
        <v>7.9158023434653408E-3</v>
      </c>
      <c r="I106">
        <f>SUMIFS(Activity_PUBBDG!J:J,Activity_PUBBDG!$B:$B,$A106&amp;"*",Activity_PUBBDG!$B:$B,"*"&amp;"_16")</f>
        <v>4.0322829499338173E-3</v>
      </c>
      <c r="J106">
        <f>SUMIFS(Activity_PUBBDG!K:K,Activity_PUBBDG!$B:$B,$A106&amp;"*",Activity_PUBBDG!$B:$B,"*"&amp;"_16")</f>
        <v>1.782069386398208E-3</v>
      </c>
      <c r="K106">
        <f>IF(PUBBDG_Split_Tech!L106="",0,IF(K$1=2016,0,IFERROR((PUBBDG_Split_Tech!L106*(SUMIFS('AGG Activity_16'!B:B,'AGG Activity_16'!$A:$A,$B106)+SUMIFS('AGG Activity_EX'!B:B,'AGG Activity_EX'!$A:$A,$B106))-SUMIFS(Activity_EX!B:B,Activity_EX!$A:$A,$A106))/(SUMIFS('AGG Activity_16'!B:B,'AGG Activity_16'!$A:$A,$B106)),0)))</f>
        <v>0</v>
      </c>
    </row>
    <row r="107" spans="1:11" x14ac:dyDescent="0.25">
      <c r="A107" t="str">
        <f>PUBBDG_Split_Tech!A107</f>
        <v>PUBBDGMUNOldSHPLT___STDELC</v>
      </c>
      <c r="B107">
        <f>SUMIFS(Activity_PUBBDG!C:C,Activity_PUBBDG!$B:$B,$A107&amp;"*",Activity_PUBBDG!$B:$B,"*"&amp;"_16")</f>
        <v>1.598946534804694E-3</v>
      </c>
      <c r="C107">
        <f>SUMIFS(Activity_PUBBDG!D:D,Activity_PUBBDG!$B:$B,$A107&amp;"*",Activity_PUBBDG!$B:$B,"*"&amp;"_16")</f>
        <v>30.404869463205031</v>
      </c>
      <c r="D107">
        <f>SUMIFS(Activity_PUBBDG!E:E,Activity_PUBBDG!$B:$B,$A107&amp;"*",Activity_PUBBDG!$B:$B,"*"&amp;"_16")</f>
        <v>277.00757462568379</v>
      </c>
      <c r="E107">
        <f>SUMIFS(Activity_PUBBDG!F:F,Activity_PUBBDG!$B:$B,$A107&amp;"*",Activity_PUBBDG!$B:$B,"*"&amp;"_16")</f>
        <v>295.3050452762987</v>
      </c>
      <c r="F107">
        <f>SUMIFS(Activity_PUBBDG!G:G,Activity_PUBBDG!$B:$B,$A107&amp;"*",Activity_PUBBDG!$B:$B,"*"&amp;"_16")</f>
        <v>323.32287531900562</v>
      </c>
      <c r="G107">
        <f>SUMIFS(Activity_PUBBDG!H:H,Activity_PUBBDG!$B:$B,$A107&amp;"*",Activity_PUBBDG!$B:$B,"*"&amp;"_16")</f>
        <v>341.63041540233559</v>
      </c>
      <c r="H107">
        <f>SUMIFS(Activity_PUBBDG!I:I,Activity_PUBBDG!$B:$B,$A107&amp;"*",Activity_PUBBDG!$B:$B,"*"&amp;"_16")</f>
        <v>366.71091636959801</v>
      </c>
      <c r="I107">
        <f>SUMIFS(Activity_PUBBDG!J:J,Activity_PUBBDG!$B:$B,$A107&amp;"*",Activity_PUBBDG!$B:$B,"*"&amp;"_16")</f>
        <v>62.95398541080943</v>
      </c>
      <c r="J107">
        <f>SUMIFS(Activity_PUBBDG!K:K,Activity_PUBBDG!$B:$B,$A107&amp;"*",Activity_PUBBDG!$B:$B,"*"&amp;"_16")</f>
        <v>47.321817771166401</v>
      </c>
      <c r="K107">
        <f>IF(PUBBDG_Split_Tech!L107="",0,IF(K$1=2016,0,IFERROR((PUBBDG_Split_Tech!L107*(SUMIFS('AGG Activity_16'!B:B,'AGG Activity_16'!$A:$A,$B107)+SUMIFS('AGG Activity_EX'!B:B,'AGG Activity_EX'!$A:$A,$B107))-SUMIFS(Activity_EX!B:B,Activity_EX!$A:$A,$A107))/(SUMIFS('AGG Activity_16'!B:B,'AGG Activity_16'!$A:$A,$B107)),0)))</f>
        <v>0</v>
      </c>
    </row>
    <row r="108" spans="1:11" x14ac:dyDescent="0.25">
      <c r="A108" t="str">
        <f>PUBBDG_Split_Tech!A108</f>
        <v>PUBBDGMUNOldWH_________DHE</v>
      </c>
      <c r="B108">
        <f>SUMIFS(Activity_PUBBDG!C:C,Activity_PUBBDG!$B:$B,$A108&amp;"*",Activity_PUBBDG!$B:$B,"*"&amp;"_16")</f>
        <v>1.8557496744335951E-4</v>
      </c>
      <c r="C108">
        <f>SUMIFS(Activity_PUBBDG!D:D,Activity_PUBBDG!$B:$B,$A108&amp;"*",Activity_PUBBDG!$B:$B,"*"&amp;"_16")</f>
        <v>3.61089938477158E-4</v>
      </c>
      <c r="D108">
        <f>SUMIFS(Activity_PUBBDG!E:E,Activity_PUBBDG!$B:$B,$A108&amp;"*",Activity_PUBBDG!$B:$B,"*"&amp;"_16")</f>
        <v>5.3038709702482709E-4</v>
      </c>
      <c r="E108">
        <f>SUMIFS(Activity_PUBBDG!F:F,Activity_PUBBDG!$B:$B,$A108&amp;"*",Activity_PUBBDG!$B:$B,"*"&amp;"_16")</f>
        <v>6.7797969633407991E-4</v>
      </c>
      <c r="F108">
        <f>SUMIFS(Activity_PUBBDG!G:G,Activity_PUBBDG!$B:$B,$A108&amp;"*",Activity_PUBBDG!$B:$B,"*"&amp;"_16")</f>
        <v>7.9278969679734228E-4</v>
      </c>
      <c r="G108">
        <f>SUMIFS(Activity_PUBBDG!H:H,Activity_PUBBDG!$B:$B,$A108&amp;"*",Activity_PUBBDG!$B:$B,"*"&amp;"_16")</f>
        <v>9.1235224861950493E-4</v>
      </c>
      <c r="H108">
        <f>SUMIFS(Activity_PUBBDG!I:I,Activity_PUBBDG!$B:$B,$A108&amp;"*",Activity_PUBBDG!$B:$B,"*"&amp;"_16")</f>
        <v>1.0199178124461359E-3</v>
      </c>
      <c r="I108">
        <f>SUMIFS(Activity_PUBBDG!J:J,Activity_PUBBDG!$B:$B,$A108&amp;"*",Activity_PUBBDG!$B:$B,"*"&amp;"_16")</f>
        <v>1.03306608917493E-3</v>
      </c>
      <c r="J108">
        <f>SUMIFS(Activity_PUBBDG!K:K,Activity_PUBBDG!$B:$B,$A108&amp;"*",Activity_PUBBDG!$B:$B,"*"&amp;"_16")</f>
        <v>6.9482282508046749E-4</v>
      </c>
      <c r="K108">
        <f>IF(PUBBDG_Split_Tech!L108="",0,IF(K$1=2016,0,IFERROR((PUBBDG_Split_Tech!L108*(SUMIFS('AGG Activity_16'!B:B,'AGG Activity_16'!$A:$A,$B108)+SUMIFS('AGG Activity_EX'!B:B,'AGG Activity_EX'!$A:$A,$B108))-SUMIFS(Activity_EX!B:B,Activity_EX!$A:$A,$A108))/(SUMIFS('AGG Activity_16'!B:B,'AGG Activity_16'!$A:$A,$B108)),0)))</f>
        <v>0</v>
      </c>
    </row>
    <row r="109" spans="1:11" x14ac:dyDescent="0.25">
      <c r="A109" t="str">
        <f>PUBBDG_Split_Tech!A109</f>
        <v>PUBBDGMUNOldWH______STDELC</v>
      </c>
      <c r="B109">
        <f>SUMIFS(Activity_PUBBDG!C:C,Activity_PUBBDG!$B:$B,$A109&amp;"*",Activity_PUBBDG!$B:$B,"*"&amp;"_16")</f>
        <v>0.76165705179348087</v>
      </c>
      <c r="C109">
        <f>SUMIFS(Activity_PUBBDG!D:D,Activity_PUBBDG!$B:$B,$A109&amp;"*",Activity_PUBBDG!$B:$B,"*"&amp;"_16")</f>
        <v>0.87271211349516986</v>
      </c>
      <c r="D109">
        <f>SUMIFS(Activity_PUBBDG!E:E,Activity_PUBBDG!$B:$B,$A109&amp;"*",Activity_PUBBDG!$B:$B,"*"&amp;"_16")</f>
        <v>9.4464117474290017</v>
      </c>
      <c r="E109">
        <f>SUMIFS(Activity_PUBBDG!F:F,Activity_PUBBDG!$B:$B,$A109&amp;"*",Activity_PUBBDG!$B:$B,"*"&amp;"_16")</f>
        <v>9.785874552568762</v>
      </c>
      <c r="F109">
        <f>SUMIFS(Activity_PUBBDG!G:G,Activity_PUBBDG!$B:$B,$A109&amp;"*",Activity_PUBBDG!$B:$B,"*"&amp;"_16")</f>
        <v>10.13644664984405</v>
      </c>
      <c r="G109">
        <f>SUMIFS(Activity_PUBBDG!H:H,Activity_PUBBDG!$B:$B,$A109&amp;"*",Activity_PUBBDG!$B:$B,"*"&amp;"_16")</f>
        <v>10.498380815815549</v>
      </c>
      <c r="H109">
        <f>SUMIFS(Activity_PUBBDG!I:I,Activity_PUBBDG!$B:$B,$A109&amp;"*",Activity_PUBBDG!$B:$B,"*"&amp;"_16")</f>
        <v>10.948224610535441</v>
      </c>
      <c r="I109">
        <f>SUMIFS(Activity_PUBBDG!J:J,Activity_PUBBDG!$B:$B,$A109&amp;"*",Activity_PUBBDG!$B:$B,"*"&amp;"_16")</f>
        <v>3.810046060551159</v>
      </c>
      <c r="J109">
        <f>SUMIFS(Activity_PUBBDG!K:K,Activity_PUBBDG!$B:$B,$A109&amp;"*",Activity_PUBBDG!$B:$B,"*"&amp;"_16")</f>
        <v>1.2699578463470651</v>
      </c>
      <c r="K109">
        <f>IF(PUBBDG_Split_Tech!L109="",0,IF(K$1=2016,0,IFERROR((PUBBDG_Split_Tech!L109*(SUMIFS('AGG Activity_16'!B:B,'AGG Activity_16'!$A:$A,$B109)+SUMIFS('AGG Activity_EX'!B:B,'AGG Activity_EX'!$A:$A,$B109))-SUMIFS(Activity_EX!B:B,Activity_EX!$A:$A,$A109))/(SUMIFS('AGG Activity_16'!B:B,'AGG Activity_16'!$A:$A,$B109)),0)))</f>
        <v>0</v>
      </c>
    </row>
    <row r="110" spans="1:11" x14ac:dyDescent="0.25">
      <c r="A110" t="str">
        <f>PUBBDG_Split_Tech!A110</f>
        <v>PUBBDGMUNOldWH______STDHFO</v>
      </c>
      <c r="B110">
        <f>SUMIFS(Activity_PUBBDG!C:C,Activity_PUBBDG!$B:$B,$A110&amp;"*",Activity_PUBBDG!$B:$B,"*"&amp;"_16")</f>
        <v>0.77920563854257552</v>
      </c>
      <c r="C110">
        <f>SUMIFS(Activity_PUBBDG!D:D,Activity_PUBBDG!$B:$B,$A110&amp;"*",Activity_PUBBDG!$B:$B,"*"&amp;"_16")</f>
        <v>0.88958212619194632</v>
      </c>
      <c r="D110">
        <f>SUMIFS(Activity_PUBBDG!E:E,Activity_PUBBDG!$B:$B,$A110&amp;"*",Activity_PUBBDG!$B:$B,"*"&amp;"_16")</f>
        <v>10.02904602667385</v>
      </c>
      <c r="E110">
        <f>SUMIFS(Activity_PUBBDG!F:F,Activity_PUBBDG!$B:$B,$A110&amp;"*",Activity_PUBBDG!$B:$B,"*"&amp;"_16")</f>
        <v>10.368728284195321</v>
      </c>
      <c r="F110">
        <f>SUMIFS(Activity_PUBBDG!G:G,Activity_PUBBDG!$B:$B,$A110&amp;"*",Activity_PUBBDG!$B:$B,"*"&amp;"_16")</f>
        <v>10.71964205534783</v>
      </c>
      <c r="G110">
        <f>SUMIFS(Activity_PUBBDG!H:H,Activity_PUBBDG!$B:$B,$A110&amp;"*",Activity_PUBBDG!$B:$B,"*"&amp;"_16")</f>
        <v>11.081626271102021</v>
      </c>
      <c r="H110">
        <f>SUMIFS(Activity_PUBBDG!I:I,Activity_PUBBDG!$B:$B,$A110&amp;"*",Activity_PUBBDG!$B:$B,"*"&amp;"_16")</f>
        <v>11.531012365358411</v>
      </c>
      <c r="I110">
        <f>SUMIFS(Activity_PUBBDG!J:J,Activity_PUBBDG!$B:$B,$A110&amp;"*",Activity_PUBBDG!$B:$B,"*"&amp;"_16")</f>
        <v>3.930979249030909</v>
      </c>
      <c r="J110">
        <f>SUMIFS(Activity_PUBBDG!K:K,Activity_PUBBDG!$B:$B,$A110&amp;"*",Activity_PUBBDG!$B:$B,"*"&amp;"_16")</f>
        <v>1.289313478093389</v>
      </c>
      <c r="K110">
        <f>IF(PUBBDG_Split_Tech!L110="",0,IF(K$1=2016,0,IFERROR((PUBBDG_Split_Tech!L110*(SUMIFS('AGG Activity_16'!B:B,'AGG Activity_16'!$A:$A,$B110)+SUMIFS('AGG Activity_EX'!B:B,'AGG Activity_EX'!$A:$A,$B110))-SUMIFS(Activity_EX!B:B,Activity_EX!$A:$A,$A110))/(SUMIFS('AGG Activity_16'!B:B,'AGG Activity_16'!$A:$A,$B110)),0)))</f>
        <v>0</v>
      </c>
    </row>
    <row r="111" spans="1:11" x14ac:dyDescent="0.25">
      <c r="A111" t="str">
        <f>PUBBDG_Split_Tech!A111</f>
        <v>PUBBDGMUNOldWH______STDKER</v>
      </c>
      <c r="B111">
        <f>SUMIFS(Activity_PUBBDG!C:C,Activity_PUBBDG!$B:$B,$A111&amp;"*",Activity_PUBBDG!$B:$B,"*"&amp;"_16")</f>
        <v>0.77927478273517992</v>
      </c>
      <c r="C111">
        <f>SUMIFS(Activity_PUBBDG!D:D,Activity_PUBBDG!$B:$B,$A111&amp;"*",Activity_PUBBDG!$B:$B,"*"&amp;"_16")</f>
        <v>0.88966834791213811</v>
      </c>
      <c r="D111">
        <f>SUMIFS(Activity_PUBBDG!E:E,Activity_PUBBDG!$B:$B,$A111&amp;"*",Activity_PUBBDG!$B:$B,"*"&amp;"_16")</f>
        <v>10.033499439291219</v>
      </c>
      <c r="E111">
        <f>SUMIFS(Activity_PUBBDG!F:F,Activity_PUBBDG!$B:$B,$A111&amp;"*",Activity_PUBBDG!$B:$B,"*"&amp;"_16")</f>
        <v>10.373200570557961</v>
      </c>
      <c r="F111">
        <f>SUMIFS(Activity_PUBBDG!G:G,Activity_PUBBDG!$B:$B,$A111&amp;"*",Activity_PUBBDG!$B:$B,"*"&amp;"_16")</f>
        <v>10.724135554813619</v>
      </c>
      <c r="G111">
        <f>SUMIFS(Activity_PUBBDG!H:H,Activity_PUBBDG!$B:$B,$A111&amp;"*",Activity_PUBBDG!$B:$B,"*"&amp;"_16")</f>
        <v>11.08614701063401</v>
      </c>
      <c r="H111">
        <f>SUMIFS(Activity_PUBBDG!I:I,Activity_PUBBDG!$B:$B,$A111&amp;"*",Activity_PUBBDG!$B:$B,"*"&amp;"_16")</f>
        <v>11.535553146664199</v>
      </c>
      <c r="I111">
        <f>SUMIFS(Activity_PUBBDG!J:J,Activity_PUBBDG!$B:$B,$A111&amp;"*",Activity_PUBBDG!$B:$B,"*"&amp;"_16")</f>
        <v>3.9437210759114669</v>
      </c>
      <c r="J111">
        <f>SUMIFS(Activity_PUBBDG!K:K,Activity_PUBBDG!$B:$B,$A111&amp;"*",Activity_PUBBDG!$B:$B,"*"&amp;"_16")</f>
        <v>1.291728939494057</v>
      </c>
      <c r="K111">
        <f>IF(PUBBDG_Split_Tech!L111="",0,IF(K$1=2016,0,IFERROR((PUBBDG_Split_Tech!L111*(SUMIFS('AGG Activity_16'!B:B,'AGG Activity_16'!$A:$A,$B111)+SUMIFS('AGG Activity_EX'!B:B,'AGG Activity_EX'!$A:$A,$B111))-SUMIFS(Activity_EX!B:B,Activity_EX!$A:$A,$A111))/(SUMIFS('AGG Activity_16'!B:B,'AGG Activity_16'!$A:$A,$B111)),0)))</f>
        <v>0</v>
      </c>
    </row>
    <row r="112" spans="1:11" x14ac:dyDescent="0.25">
      <c r="A112" t="str">
        <f>PUBBDG_Split_Tech!A112</f>
        <v>PUBBDGMUNOldWH______STDLFO</v>
      </c>
      <c r="B112">
        <f>SUMIFS(Activity_PUBBDG!C:C,Activity_PUBBDG!$B:$B,$A112&amp;"*",Activity_PUBBDG!$B:$B,"*"&amp;"_16")</f>
        <v>0.76348653143729961</v>
      </c>
      <c r="C112">
        <f>SUMIFS(Activity_PUBBDG!D:D,Activity_PUBBDG!$B:$B,$A112&amp;"*",Activity_PUBBDG!$B:$B,"*"&amp;"_16")</f>
        <v>0.87457448783438141</v>
      </c>
      <c r="D112">
        <f>SUMIFS(Activity_PUBBDG!E:E,Activity_PUBBDG!$B:$B,$A112&amp;"*",Activity_PUBBDG!$B:$B,"*"&amp;"_16")</f>
        <v>9.5558397284125789</v>
      </c>
      <c r="E112">
        <f>SUMIFS(Activity_PUBBDG!F:F,Activity_PUBBDG!$B:$B,$A112&amp;"*",Activity_PUBBDG!$B:$B,"*"&amp;"_16")</f>
        <v>9.8954506277988621</v>
      </c>
      <c r="F112">
        <f>SUMIFS(Activity_PUBBDG!G:G,Activity_PUBBDG!$B:$B,$A112&amp;"*",Activity_PUBBDG!$B:$B,"*"&amp;"_16")</f>
        <v>10.24619485197783</v>
      </c>
      <c r="G112">
        <f>SUMIFS(Activity_PUBBDG!H:H,Activity_PUBBDG!$B:$B,$A112&amp;"*",Activity_PUBBDG!$B:$B,"*"&amp;"_16")</f>
        <v>10.60793038496705</v>
      </c>
      <c r="H112">
        <f>SUMIFS(Activity_PUBBDG!I:I,Activity_PUBBDG!$B:$B,$A112&amp;"*",Activity_PUBBDG!$B:$B,"*"&amp;"_16")</f>
        <v>11.057645882906041</v>
      </c>
      <c r="I112">
        <f>SUMIFS(Activity_PUBBDG!J:J,Activity_PUBBDG!$B:$B,$A112&amp;"*",Activity_PUBBDG!$B:$B,"*"&amp;"_16")</f>
        <v>3.848321860703432</v>
      </c>
      <c r="J112">
        <f>SUMIFS(Activity_PUBBDG!K:K,Activity_PUBBDG!$B:$B,$A112&amp;"*",Activity_PUBBDG!$B:$B,"*"&amp;"_16")</f>
        <v>1.2519014751614961</v>
      </c>
      <c r="K112">
        <f>IF(PUBBDG_Split_Tech!L112="",0,IF(K$1=2016,0,IFERROR((PUBBDG_Split_Tech!L112*(SUMIFS('AGG Activity_16'!B:B,'AGG Activity_16'!$A:$A,$B112)+SUMIFS('AGG Activity_EX'!B:B,'AGG Activity_EX'!$A:$A,$B112))-SUMIFS(Activity_EX!B:B,Activity_EX!$A:$A,$A112))/(SUMIFS('AGG Activity_16'!B:B,'AGG Activity_16'!$A:$A,$B112)),0)))</f>
        <v>0</v>
      </c>
    </row>
    <row r="113" spans="1:11" x14ac:dyDescent="0.25">
      <c r="A113" t="str">
        <f>PUBBDG_Split_Tech!A113</f>
        <v>PUBBDGMUNOldWH______STDNGA</v>
      </c>
      <c r="B113">
        <f>SUMIFS(Activity_PUBBDG!C:C,Activity_PUBBDG!$B:$B,$A113&amp;"*",Activity_PUBBDG!$B:$B,"*"&amp;"_16")</f>
        <v>2.3866243195078711</v>
      </c>
      <c r="C113">
        <f>SUMIFS(Activity_PUBBDG!D:D,Activity_PUBBDG!$B:$B,$A113&amp;"*",Activity_PUBBDG!$B:$B,"*"&amp;"_16")</f>
        <v>2.5362884131643209</v>
      </c>
      <c r="D113">
        <f>SUMIFS(Activity_PUBBDG!E:E,Activity_PUBBDG!$B:$B,$A113&amp;"*",Activity_PUBBDG!$B:$B,"*"&amp;"_16")</f>
        <v>23.947502199183429</v>
      </c>
      <c r="E113">
        <f>SUMIFS(Activity_PUBBDG!F:F,Activity_PUBBDG!$B:$B,$A113&amp;"*",Activity_PUBBDG!$B:$B,"*"&amp;"_16")</f>
        <v>24.699932749435511</v>
      </c>
      <c r="F113">
        <f>SUMIFS(Activity_PUBBDG!G:G,Activity_PUBBDG!$B:$B,$A113&amp;"*",Activity_PUBBDG!$B:$B,"*"&amp;"_16")</f>
        <v>25.472879775066708</v>
      </c>
      <c r="G113">
        <f>SUMIFS(Activity_PUBBDG!H:H,Activity_PUBBDG!$B:$B,$A113&amp;"*",Activity_PUBBDG!$B:$B,"*"&amp;"_16")</f>
        <v>26.264910616350321</v>
      </c>
      <c r="H113">
        <f>SUMIFS(Activity_PUBBDG!I:I,Activity_PUBBDG!$B:$B,$A113&amp;"*",Activity_PUBBDG!$B:$B,"*"&amp;"_16")</f>
        <v>26.70915470740961</v>
      </c>
      <c r="I113">
        <f>SUMIFS(Activity_PUBBDG!J:J,Activity_PUBBDG!$B:$B,$A113&amp;"*",Activity_PUBBDG!$B:$B,"*"&amp;"_16")</f>
        <v>14.113629522295289</v>
      </c>
      <c r="J113">
        <f>SUMIFS(Activity_PUBBDG!K:K,Activity_PUBBDG!$B:$B,$A113&amp;"*",Activity_PUBBDG!$B:$B,"*"&amp;"_16")</f>
        <v>4.7571498901672022</v>
      </c>
      <c r="K113">
        <f>IF(PUBBDG_Split_Tech!L113="",0,IF(K$1=2016,0,IFERROR((PUBBDG_Split_Tech!L113*(SUMIFS('AGG Activity_16'!B:B,'AGG Activity_16'!$A:$A,$B113)+SUMIFS('AGG Activity_EX'!B:B,'AGG Activity_EX'!$A:$A,$B113))-SUMIFS(Activity_EX!B:B,Activity_EX!$A:$A,$A113))/(SUMIFS('AGG Activity_16'!B:B,'AGG Activity_16'!$A:$A,$B113)),0)))</f>
        <v>0</v>
      </c>
    </row>
    <row r="114" spans="1:11" x14ac:dyDescent="0.25">
      <c r="A114" t="str">
        <f>PUBBDG_Split_Tech!A114</f>
        <v>PUBBDGPSINewAE______STDELC</v>
      </c>
      <c r="B114">
        <f>SUMIFS(Activity_PUBBDG!C:C,Activity_PUBBDG!$B:$B,$A114&amp;"*",Activity_PUBBDG!$B:$B,"*"&amp;"_16")</f>
        <v>0</v>
      </c>
      <c r="C114">
        <f>SUMIFS(Activity_PUBBDG!D:D,Activity_PUBBDG!$B:$B,$A114&amp;"*",Activity_PUBBDG!$B:$B,"*"&amp;"_16")</f>
        <v>0</v>
      </c>
      <c r="D114">
        <f>SUMIFS(Activity_PUBBDG!E:E,Activity_PUBBDG!$B:$B,$A114&amp;"*",Activity_PUBBDG!$B:$B,"*"&amp;"_16")</f>
        <v>0</v>
      </c>
      <c r="E114">
        <f>SUMIFS(Activity_PUBBDG!F:F,Activity_PUBBDG!$B:$B,$A114&amp;"*",Activity_PUBBDG!$B:$B,"*"&amp;"_16")</f>
        <v>0</v>
      </c>
      <c r="F114">
        <f>SUMIFS(Activity_PUBBDG!G:G,Activity_PUBBDG!$B:$B,$A114&amp;"*",Activity_PUBBDG!$B:$B,"*"&amp;"_16")</f>
        <v>0</v>
      </c>
      <c r="G114">
        <f>SUMIFS(Activity_PUBBDG!H:H,Activity_PUBBDG!$B:$B,$A114&amp;"*",Activity_PUBBDG!$B:$B,"*"&amp;"_16")</f>
        <v>0</v>
      </c>
      <c r="H114">
        <f>SUMIFS(Activity_PUBBDG!I:I,Activity_PUBBDG!$B:$B,$A114&amp;"*",Activity_PUBBDG!$B:$B,"*"&amp;"_16")</f>
        <v>0</v>
      </c>
      <c r="I114">
        <f>SUMIFS(Activity_PUBBDG!J:J,Activity_PUBBDG!$B:$B,$A114&amp;"*",Activity_PUBBDG!$B:$B,"*"&amp;"_16")</f>
        <v>0</v>
      </c>
      <c r="J114">
        <f>SUMIFS(Activity_PUBBDG!K:K,Activity_PUBBDG!$B:$B,$A114&amp;"*",Activity_PUBBDG!$B:$B,"*"&amp;"_16")</f>
        <v>6.9763213401737161E-5</v>
      </c>
      <c r="K114">
        <f>IF(PUBBDG_Split_Tech!L114="",0,IF(K$1=2016,0,IFERROR((PUBBDG_Split_Tech!L114*(SUMIFS('AGG Activity_16'!B:B,'AGG Activity_16'!$A:$A,$B114)+SUMIFS('AGG Activity_EX'!B:B,'AGG Activity_EX'!$A:$A,$B114))-SUMIFS(Activity_EX!B:B,Activity_EX!$A:$A,$A114))/(SUMIFS('AGG Activity_16'!B:B,'AGG Activity_16'!$A:$A,$B114)),0)))</f>
        <v>0</v>
      </c>
    </row>
    <row r="115" spans="1:11" x14ac:dyDescent="0.25">
      <c r="A115" t="str">
        <f>PUBBDG_Split_Tech!A115</f>
        <v>PUBBDGPSINewAE______STDNGA</v>
      </c>
      <c r="B115">
        <f>SUMIFS(Activity_PUBBDG!C:C,Activity_PUBBDG!$B:$B,$A115&amp;"*",Activity_PUBBDG!$B:$B,"*"&amp;"_16")</f>
        <v>0</v>
      </c>
      <c r="C115">
        <f>SUMIFS(Activity_PUBBDG!D:D,Activity_PUBBDG!$B:$B,$A115&amp;"*",Activity_PUBBDG!$B:$B,"*"&amp;"_16")</f>
        <v>0</v>
      </c>
      <c r="D115">
        <f>SUMIFS(Activity_PUBBDG!E:E,Activity_PUBBDG!$B:$B,$A115&amp;"*",Activity_PUBBDG!$B:$B,"*"&amp;"_16")</f>
        <v>0</v>
      </c>
      <c r="E115">
        <f>SUMIFS(Activity_PUBBDG!F:F,Activity_PUBBDG!$B:$B,$A115&amp;"*",Activity_PUBBDG!$B:$B,"*"&amp;"_16")</f>
        <v>0</v>
      </c>
      <c r="F115">
        <f>SUMIFS(Activity_PUBBDG!G:G,Activity_PUBBDG!$B:$B,$A115&amp;"*",Activity_PUBBDG!$B:$B,"*"&amp;"_16")</f>
        <v>0</v>
      </c>
      <c r="G115">
        <f>SUMIFS(Activity_PUBBDG!H:H,Activity_PUBBDG!$B:$B,$A115&amp;"*",Activity_PUBBDG!$B:$B,"*"&amp;"_16")</f>
        <v>0</v>
      </c>
      <c r="H115">
        <f>SUMIFS(Activity_PUBBDG!I:I,Activity_PUBBDG!$B:$B,$A115&amp;"*",Activity_PUBBDG!$B:$B,"*"&amp;"_16")</f>
        <v>0</v>
      </c>
      <c r="I115">
        <f>SUMIFS(Activity_PUBBDG!J:J,Activity_PUBBDG!$B:$B,$A115&amp;"*",Activity_PUBBDG!$B:$B,"*"&amp;"_16")</f>
        <v>0</v>
      </c>
      <c r="J115">
        <f>SUMIFS(Activity_PUBBDG!K:K,Activity_PUBBDG!$B:$B,$A115&amp;"*",Activity_PUBBDG!$B:$B,"*"&amp;"_16")</f>
        <v>2.0613984954522669E-4</v>
      </c>
      <c r="K115">
        <f>IF(PUBBDG_Split_Tech!L115="",0,IF(K$1=2016,0,IFERROR((PUBBDG_Split_Tech!L115*(SUMIFS('AGG Activity_16'!B:B,'AGG Activity_16'!$A:$A,$B115)+SUMIFS('AGG Activity_EX'!B:B,'AGG Activity_EX'!$A:$A,$B115))-SUMIFS(Activity_EX!B:B,Activity_EX!$A:$A,$A115))/(SUMIFS('AGG Activity_16'!B:B,'AGG Activity_16'!$A:$A,$B115)),0)))</f>
        <v>0</v>
      </c>
    </row>
    <row r="116" spans="1:11" x14ac:dyDescent="0.25">
      <c r="A116" t="str">
        <f>PUBBDG_Split_Tech!A116</f>
        <v>PUBBDGPSINewAE______STDPRO</v>
      </c>
      <c r="B116">
        <f>SUMIFS(Activity_PUBBDG!C:C,Activity_PUBBDG!$B:$B,$A116&amp;"*",Activity_PUBBDG!$B:$B,"*"&amp;"_16")</f>
        <v>0</v>
      </c>
      <c r="C116">
        <f>SUMIFS(Activity_PUBBDG!D:D,Activity_PUBBDG!$B:$B,$A116&amp;"*",Activity_PUBBDG!$B:$B,"*"&amp;"_16")</f>
        <v>0</v>
      </c>
      <c r="D116">
        <f>SUMIFS(Activity_PUBBDG!E:E,Activity_PUBBDG!$B:$B,$A116&amp;"*",Activity_PUBBDG!$B:$B,"*"&amp;"_16")</f>
        <v>0</v>
      </c>
      <c r="E116">
        <f>SUMIFS(Activity_PUBBDG!F:F,Activity_PUBBDG!$B:$B,$A116&amp;"*",Activity_PUBBDG!$B:$B,"*"&amp;"_16")</f>
        <v>0</v>
      </c>
      <c r="F116">
        <f>SUMIFS(Activity_PUBBDG!G:G,Activity_PUBBDG!$B:$B,$A116&amp;"*",Activity_PUBBDG!$B:$B,"*"&amp;"_16")</f>
        <v>0</v>
      </c>
      <c r="G116">
        <f>SUMIFS(Activity_PUBBDG!H:H,Activity_PUBBDG!$B:$B,$A116&amp;"*",Activity_PUBBDG!$B:$B,"*"&amp;"_16")</f>
        <v>0</v>
      </c>
      <c r="H116">
        <f>SUMIFS(Activity_PUBBDG!I:I,Activity_PUBBDG!$B:$B,$A116&amp;"*",Activity_PUBBDG!$B:$B,"*"&amp;"_16")</f>
        <v>0</v>
      </c>
      <c r="I116">
        <f>SUMIFS(Activity_PUBBDG!J:J,Activity_PUBBDG!$B:$B,$A116&amp;"*",Activity_PUBBDG!$B:$B,"*"&amp;"_16")</f>
        <v>0</v>
      </c>
      <c r="J116">
        <f>SUMIFS(Activity_PUBBDG!K:K,Activity_PUBBDG!$B:$B,$A116&amp;"*",Activity_PUBBDG!$B:$B,"*"&amp;"_16")</f>
        <v>6.9763248460061948E-5</v>
      </c>
      <c r="K116">
        <f>IF(PUBBDG_Split_Tech!L116="",0,IF(K$1=2016,0,IFERROR((PUBBDG_Split_Tech!L116*(SUMIFS('AGG Activity_16'!B:B,'AGG Activity_16'!$A:$A,$B116)+SUMIFS('AGG Activity_EX'!B:B,'AGG Activity_EX'!$A:$A,$B116))-SUMIFS(Activity_EX!B:B,Activity_EX!$A:$A,$A116))/(SUMIFS('AGG Activity_16'!B:B,'AGG Activity_16'!$A:$A,$B116)),0)))</f>
        <v>0</v>
      </c>
    </row>
    <row r="117" spans="1:11" x14ac:dyDescent="0.25">
      <c r="A117" t="str">
        <f>PUBBDG_Split_Tech!A117</f>
        <v>PUBBDGPSINewAM______STDELC</v>
      </c>
      <c r="B117">
        <f>SUMIFS(Activity_PUBBDG!C:C,Activity_PUBBDG!$B:$B,$A117&amp;"*",Activity_PUBBDG!$B:$B,"*"&amp;"_16")</f>
        <v>0</v>
      </c>
      <c r="C117">
        <f>SUMIFS(Activity_PUBBDG!D:D,Activity_PUBBDG!$B:$B,$A117&amp;"*",Activity_PUBBDG!$B:$B,"*"&amp;"_16")</f>
        <v>0</v>
      </c>
      <c r="D117">
        <f>SUMIFS(Activity_PUBBDG!E:E,Activity_PUBBDG!$B:$B,$A117&amp;"*",Activity_PUBBDG!$B:$B,"*"&amp;"_16")</f>
        <v>0</v>
      </c>
      <c r="E117">
        <f>SUMIFS(Activity_PUBBDG!F:F,Activity_PUBBDG!$B:$B,$A117&amp;"*",Activity_PUBBDG!$B:$B,"*"&amp;"_16")</f>
        <v>0</v>
      </c>
      <c r="F117">
        <f>SUMIFS(Activity_PUBBDG!G:G,Activity_PUBBDG!$B:$B,$A117&amp;"*",Activity_PUBBDG!$B:$B,"*"&amp;"_16")</f>
        <v>0</v>
      </c>
      <c r="G117">
        <f>SUMIFS(Activity_PUBBDG!H:H,Activity_PUBBDG!$B:$B,$A117&amp;"*",Activity_PUBBDG!$B:$B,"*"&amp;"_16")</f>
        <v>0</v>
      </c>
      <c r="H117">
        <f>SUMIFS(Activity_PUBBDG!I:I,Activity_PUBBDG!$B:$B,$A117&amp;"*",Activity_PUBBDG!$B:$B,"*"&amp;"_16")</f>
        <v>0</v>
      </c>
      <c r="I117">
        <f>SUMIFS(Activity_PUBBDG!J:J,Activity_PUBBDG!$B:$B,$A117&amp;"*",Activity_PUBBDG!$B:$B,"*"&amp;"_16")</f>
        <v>0</v>
      </c>
      <c r="J117">
        <f>SUMIFS(Activity_PUBBDG!K:K,Activity_PUBBDG!$B:$B,$A117&amp;"*",Activity_PUBBDG!$B:$B,"*"&amp;"_16")</f>
        <v>8.4030557938846322E-5</v>
      </c>
      <c r="K117">
        <f>IF(PUBBDG_Split_Tech!L117="",0,IF(K$1=2016,0,IFERROR((PUBBDG_Split_Tech!L117*(SUMIFS('AGG Activity_16'!B:B,'AGG Activity_16'!$A:$A,$B117)+SUMIFS('AGG Activity_EX'!B:B,'AGG Activity_EX'!$A:$A,$B117))-SUMIFS(Activity_EX!B:B,Activity_EX!$A:$A,$A117))/(SUMIFS('AGG Activity_16'!B:B,'AGG Activity_16'!$A:$A,$B117)),0)))</f>
        <v>0</v>
      </c>
    </row>
    <row r="118" spans="1:11" x14ac:dyDescent="0.25">
      <c r="A118" t="str">
        <f>PUBBDG_Split_Tech!A118</f>
        <v>PUBBDGPSINewLIFLC___STDELC</v>
      </c>
      <c r="B118">
        <f>SUMIFS(Activity_PUBBDG!C:C,Activity_PUBBDG!$B:$B,$A118&amp;"*",Activity_PUBBDG!$B:$B,"*"&amp;"_16")</f>
        <v>0</v>
      </c>
      <c r="C118">
        <f>SUMIFS(Activity_PUBBDG!D:D,Activity_PUBBDG!$B:$B,$A118&amp;"*",Activity_PUBBDG!$B:$B,"*"&amp;"_16")</f>
        <v>0</v>
      </c>
      <c r="D118">
        <f>SUMIFS(Activity_PUBBDG!E:E,Activity_PUBBDG!$B:$B,$A118&amp;"*",Activity_PUBBDG!$B:$B,"*"&amp;"_16")</f>
        <v>0</v>
      </c>
      <c r="E118">
        <f>SUMIFS(Activity_PUBBDG!F:F,Activity_PUBBDG!$B:$B,$A118&amp;"*",Activity_PUBBDG!$B:$B,"*"&amp;"_16")</f>
        <v>0</v>
      </c>
      <c r="F118">
        <f>SUMIFS(Activity_PUBBDG!G:G,Activity_PUBBDG!$B:$B,$A118&amp;"*",Activity_PUBBDG!$B:$B,"*"&amp;"_16")</f>
        <v>0</v>
      </c>
      <c r="G118">
        <f>SUMIFS(Activity_PUBBDG!H:H,Activity_PUBBDG!$B:$B,$A118&amp;"*",Activity_PUBBDG!$B:$B,"*"&amp;"_16")</f>
        <v>0</v>
      </c>
      <c r="H118">
        <f>SUMIFS(Activity_PUBBDG!I:I,Activity_PUBBDG!$B:$B,$A118&amp;"*",Activity_PUBBDG!$B:$B,"*"&amp;"_16")</f>
        <v>0</v>
      </c>
      <c r="I118">
        <f>SUMIFS(Activity_PUBBDG!J:J,Activity_PUBBDG!$B:$B,$A118&amp;"*",Activity_PUBBDG!$B:$B,"*"&amp;"_16")</f>
        <v>0</v>
      </c>
      <c r="J118">
        <f>SUMIFS(Activity_PUBBDG!K:K,Activity_PUBBDG!$B:$B,$A118&amp;"*",Activity_PUBBDG!$B:$B,"*"&amp;"_16")</f>
        <v>3.801130330746411E-7</v>
      </c>
      <c r="K118">
        <f>IF(PUBBDG_Split_Tech!L118="",0,IF(K$1=2016,0,IFERROR((PUBBDG_Split_Tech!L118*(SUMIFS('AGG Activity_16'!B:B,'AGG Activity_16'!$A:$A,$B118)+SUMIFS('AGG Activity_EX'!B:B,'AGG Activity_EX'!$A:$A,$B118))-SUMIFS(Activity_EX!B:B,Activity_EX!$A:$A,$A118))/(SUMIFS('AGG Activity_16'!B:B,'AGG Activity_16'!$A:$A,$B118)),0)))</f>
        <v>0</v>
      </c>
    </row>
    <row r="119" spans="1:11" x14ac:dyDescent="0.25">
      <c r="A119" t="str">
        <f>PUBBDG_Split_Tech!A119</f>
        <v>PUBBDGPSINewLIFLU___STDELC</v>
      </c>
      <c r="B119">
        <f>SUMIFS(Activity_PUBBDG!C:C,Activity_PUBBDG!$B:$B,$A119&amp;"*",Activity_PUBBDG!$B:$B,"*"&amp;"_16")</f>
        <v>0</v>
      </c>
      <c r="C119">
        <f>SUMIFS(Activity_PUBBDG!D:D,Activity_PUBBDG!$B:$B,$A119&amp;"*",Activity_PUBBDG!$B:$B,"*"&amp;"_16")</f>
        <v>0</v>
      </c>
      <c r="D119">
        <f>SUMIFS(Activity_PUBBDG!E:E,Activity_PUBBDG!$B:$B,$A119&amp;"*",Activity_PUBBDG!$B:$B,"*"&amp;"_16")</f>
        <v>0</v>
      </c>
      <c r="E119">
        <f>SUMIFS(Activity_PUBBDG!F:F,Activity_PUBBDG!$B:$B,$A119&amp;"*",Activity_PUBBDG!$B:$B,"*"&amp;"_16")</f>
        <v>0</v>
      </c>
      <c r="F119">
        <f>SUMIFS(Activity_PUBBDG!G:G,Activity_PUBBDG!$B:$B,$A119&amp;"*",Activity_PUBBDG!$B:$B,"*"&amp;"_16")</f>
        <v>0</v>
      </c>
      <c r="G119">
        <f>SUMIFS(Activity_PUBBDG!H:H,Activity_PUBBDG!$B:$B,$A119&amp;"*",Activity_PUBBDG!$B:$B,"*"&amp;"_16")</f>
        <v>0</v>
      </c>
      <c r="H119">
        <f>SUMIFS(Activity_PUBBDG!I:I,Activity_PUBBDG!$B:$B,$A119&amp;"*",Activity_PUBBDG!$B:$B,"*"&amp;"_16")</f>
        <v>0</v>
      </c>
      <c r="I119">
        <f>SUMIFS(Activity_PUBBDG!J:J,Activity_PUBBDG!$B:$B,$A119&amp;"*",Activity_PUBBDG!$B:$B,"*"&amp;"_16")</f>
        <v>0</v>
      </c>
      <c r="J119">
        <f>SUMIFS(Activity_PUBBDG!K:K,Activity_PUBBDG!$B:$B,$A119&amp;"*",Activity_PUBBDG!$B:$B,"*"&amp;"_16")</f>
        <v>1.2855095827750371E-6</v>
      </c>
      <c r="K119">
        <f>IF(PUBBDG_Split_Tech!L119="",0,IF(K$1=2016,0,IFERROR((PUBBDG_Split_Tech!L119*(SUMIFS('AGG Activity_16'!B:B,'AGG Activity_16'!$A:$A,$B119)+SUMIFS('AGG Activity_EX'!B:B,'AGG Activity_EX'!$A:$A,$B119))-SUMIFS(Activity_EX!B:B,Activity_EX!$A:$A,$A119))/(SUMIFS('AGG Activity_16'!B:B,'AGG Activity_16'!$A:$A,$B119)),0)))</f>
        <v>0</v>
      </c>
    </row>
    <row r="120" spans="1:11" x14ac:dyDescent="0.25">
      <c r="A120" t="str">
        <f>PUBBDG_Split_Tech!A120</f>
        <v>PUBBDGPSINewLIHAL___STDELC</v>
      </c>
      <c r="B120">
        <f>SUMIFS(Activity_PUBBDG!C:C,Activity_PUBBDG!$B:$B,$A120&amp;"*",Activity_PUBBDG!$B:$B,"*"&amp;"_16")</f>
        <v>0</v>
      </c>
      <c r="C120">
        <f>SUMIFS(Activity_PUBBDG!D:D,Activity_PUBBDG!$B:$B,$A120&amp;"*",Activity_PUBBDG!$B:$B,"*"&amp;"_16")</f>
        <v>0</v>
      </c>
      <c r="D120">
        <f>SUMIFS(Activity_PUBBDG!E:E,Activity_PUBBDG!$B:$B,$A120&amp;"*",Activity_PUBBDG!$B:$B,"*"&amp;"_16")</f>
        <v>0</v>
      </c>
      <c r="E120">
        <f>SUMIFS(Activity_PUBBDG!F:F,Activity_PUBBDG!$B:$B,$A120&amp;"*",Activity_PUBBDG!$B:$B,"*"&amp;"_16")</f>
        <v>0</v>
      </c>
      <c r="F120">
        <f>SUMIFS(Activity_PUBBDG!G:G,Activity_PUBBDG!$B:$B,$A120&amp;"*",Activity_PUBBDG!$B:$B,"*"&amp;"_16")</f>
        <v>0</v>
      </c>
      <c r="G120">
        <f>SUMIFS(Activity_PUBBDG!H:H,Activity_PUBBDG!$B:$B,$A120&amp;"*",Activity_PUBBDG!$B:$B,"*"&amp;"_16")</f>
        <v>0</v>
      </c>
      <c r="H120">
        <f>SUMIFS(Activity_PUBBDG!I:I,Activity_PUBBDG!$B:$B,$A120&amp;"*",Activity_PUBBDG!$B:$B,"*"&amp;"_16")</f>
        <v>0</v>
      </c>
      <c r="I120">
        <f>SUMIFS(Activity_PUBBDG!J:J,Activity_PUBBDG!$B:$B,$A120&amp;"*",Activity_PUBBDG!$B:$B,"*"&amp;"_16")</f>
        <v>0</v>
      </c>
      <c r="J120">
        <f>SUMIFS(Activity_PUBBDG!K:K,Activity_PUBBDG!$B:$B,$A120&amp;"*",Activity_PUBBDG!$B:$B,"*"&amp;"_16")</f>
        <v>3.9899172808374331E-8</v>
      </c>
      <c r="K120">
        <f>IF(PUBBDG_Split_Tech!L120="",0,IF(K$1=2016,0,IFERROR((PUBBDG_Split_Tech!L120*(SUMIFS('AGG Activity_16'!B:B,'AGG Activity_16'!$A:$A,$B120)+SUMIFS('AGG Activity_EX'!B:B,'AGG Activity_EX'!$A:$A,$B120))-SUMIFS(Activity_EX!B:B,Activity_EX!$A:$A,$A120))/(SUMIFS('AGG Activity_16'!B:B,'AGG Activity_16'!$A:$A,$B120)),0)))</f>
        <v>0</v>
      </c>
    </row>
    <row r="121" spans="1:11" x14ac:dyDescent="0.25">
      <c r="A121" t="str">
        <f>PUBBDG_Split_Tech!A121</f>
        <v>PUBBDGPSINewLIINC___STDELC</v>
      </c>
      <c r="B121">
        <f>SUMIFS(Activity_PUBBDG!C:C,Activity_PUBBDG!$B:$B,$A121&amp;"*",Activity_PUBBDG!$B:$B,"*"&amp;"_16")</f>
        <v>0</v>
      </c>
      <c r="C121">
        <f>SUMIFS(Activity_PUBBDG!D:D,Activity_PUBBDG!$B:$B,$A121&amp;"*",Activity_PUBBDG!$B:$B,"*"&amp;"_16")</f>
        <v>0</v>
      </c>
      <c r="D121">
        <f>SUMIFS(Activity_PUBBDG!E:E,Activity_PUBBDG!$B:$B,$A121&amp;"*",Activity_PUBBDG!$B:$B,"*"&amp;"_16")</f>
        <v>0</v>
      </c>
      <c r="E121">
        <f>SUMIFS(Activity_PUBBDG!F:F,Activity_PUBBDG!$B:$B,$A121&amp;"*",Activity_PUBBDG!$B:$B,"*"&amp;"_16")</f>
        <v>0</v>
      </c>
      <c r="F121">
        <f>SUMIFS(Activity_PUBBDG!G:G,Activity_PUBBDG!$B:$B,$A121&amp;"*",Activity_PUBBDG!$B:$B,"*"&amp;"_16")</f>
        <v>0</v>
      </c>
      <c r="G121">
        <f>SUMIFS(Activity_PUBBDG!H:H,Activity_PUBBDG!$B:$B,$A121&amp;"*",Activity_PUBBDG!$B:$B,"*"&amp;"_16")</f>
        <v>0</v>
      </c>
      <c r="H121">
        <f>SUMIFS(Activity_PUBBDG!I:I,Activity_PUBBDG!$B:$B,$A121&amp;"*",Activity_PUBBDG!$B:$B,"*"&amp;"_16")</f>
        <v>0</v>
      </c>
      <c r="I121">
        <f>SUMIFS(Activity_PUBBDG!J:J,Activity_PUBBDG!$B:$B,$A121&amp;"*",Activity_PUBBDG!$B:$B,"*"&amp;"_16")</f>
        <v>0</v>
      </c>
      <c r="J121">
        <f>SUMIFS(Activity_PUBBDG!K:K,Activity_PUBBDG!$B:$B,$A121&amp;"*",Activity_PUBBDG!$B:$B,"*"&amp;"_16")</f>
        <v>3.989942571071143E-8</v>
      </c>
      <c r="K121">
        <f>IF(PUBBDG_Split_Tech!L121="",0,IF(K$1=2016,0,IFERROR((PUBBDG_Split_Tech!L121*(SUMIFS('AGG Activity_16'!B:B,'AGG Activity_16'!$A:$A,$B121)+SUMIFS('AGG Activity_EX'!B:B,'AGG Activity_EX'!$A:$A,$B121))-SUMIFS(Activity_EX!B:B,Activity_EX!$A:$A,$A121))/(SUMIFS('AGG Activity_16'!B:B,'AGG Activity_16'!$A:$A,$B121)),0)))</f>
        <v>0</v>
      </c>
    </row>
    <row r="122" spans="1:11" x14ac:dyDescent="0.25">
      <c r="A122" t="str">
        <f>PUBBDG_Split_Tech!A122</f>
        <v>PUBBDGPSINewLILED___STDELC</v>
      </c>
      <c r="B122">
        <f>SUMIFS(Activity_PUBBDG!C:C,Activity_PUBBDG!$B:$B,$A122&amp;"*",Activity_PUBBDG!$B:$B,"*"&amp;"_16")</f>
        <v>0</v>
      </c>
      <c r="C122">
        <f>SUMIFS(Activity_PUBBDG!D:D,Activity_PUBBDG!$B:$B,$A122&amp;"*",Activity_PUBBDG!$B:$B,"*"&amp;"_16")</f>
        <v>0</v>
      </c>
      <c r="D122">
        <f>SUMIFS(Activity_PUBBDG!E:E,Activity_PUBBDG!$B:$B,$A122&amp;"*",Activity_PUBBDG!$B:$B,"*"&amp;"_16")</f>
        <v>0</v>
      </c>
      <c r="E122">
        <f>SUMIFS(Activity_PUBBDG!F:F,Activity_PUBBDG!$B:$B,$A122&amp;"*",Activity_PUBBDG!$B:$B,"*"&amp;"_16")</f>
        <v>0</v>
      </c>
      <c r="F122">
        <f>SUMIFS(Activity_PUBBDG!G:G,Activity_PUBBDG!$B:$B,$A122&amp;"*",Activity_PUBBDG!$B:$B,"*"&amp;"_16")</f>
        <v>0</v>
      </c>
      <c r="G122">
        <f>SUMIFS(Activity_PUBBDG!H:H,Activity_PUBBDG!$B:$B,$A122&amp;"*",Activity_PUBBDG!$B:$B,"*"&amp;"_16")</f>
        <v>0</v>
      </c>
      <c r="H122">
        <f>SUMIFS(Activity_PUBBDG!I:I,Activity_PUBBDG!$B:$B,$A122&amp;"*",Activity_PUBBDG!$B:$B,"*"&amp;"_16")</f>
        <v>0</v>
      </c>
      <c r="I122">
        <f>SUMIFS(Activity_PUBBDG!J:J,Activity_PUBBDG!$B:$B,$A122&amp;"*",Activity_PUBBDG!$B:$B,"*"&amp;"_16")</f>
        <v>0</v>
      </c>
      <c r="J122">
        <f>SUMIFS(Activity_PUBBDG!K:K,Activity_PUBBDG!$B:$B,$A122&amp;"*",Activity_PUBBDG!$B:$B,"*"&amp;"_16")</f>
        <v>1.8793797857698339E-6</v>
      </c>
      <c r="K122">
        <f>IF(PUBBDG_Split_Tech!L122="",0,IF(K$1=2016,0,IFERROR((PUBBDG_Split_Tech!L122*(SUMIFS('AGG Activity_16'!B:B,'AGG Activity_16'!$A:$A,$B122)+SUMIFS('AGG Activity_EX'!B:B,'AGG Activity_EX'!$A:$A,$B122))-SUMIFS(Activity_EX!B:B,Activity_EX!$A:$A,$A122))/(SUMIFS('AGG Activity_16'!B:B,'AGG Activity_16'!$A:$A,$B122)),0)))</f>
        <v>0</v>
      </c>
    </row>
    <row r="123" spans="1:11" x14ac:dyDescent="0.25">
      <c r="A123" t="str">
        <f>PUBBDG_Split_Tech!A123</f>
        <v>PUBBDGPSINewSC_________DCO</v>
      </c>
      <c r="B123">
        <f>SUMIFS(Activity_PUBBDG!C:C,Activity_PUBBDG!$B:$B,$A123&amp;"*",Activity_PUBBDG!$B:$B,"*"&amp;"_16")</f>
        <v>0</v>
      </c>
      <c r="C123">
        <f>SUMIFS(Activity_PUBBDG!D:D,Activity_PUBBDG!$B:$B,$A123&amp;"*",Activity_PUBBDG!$B:$B,"*"&amp;"_16")</f>
        <v>0</v>
      </c>
      <c r="D123">
        <f>SUMIFS(Activity_PUBBDG!E:E,Activity_PUBBDG!$B:$B,$A123&amp;"*",Activity_PUBBDG!$B:$B,"*"&amp;"_16")</f>
        <v>0</v>
      </c>
      <c r="E123">
        <f>SUMIFS(Activity_PUBBDG!F:F,Activity_PUBBDG!$B:$B,$A123&amp;"*",Activity_PUBBDG!$B:$B,"*"&amp;"_16")</f>
        <v>0</v>
      </c>
      <c r="F123">
        <f>SUMIFS(Activity_PUBBDG!G:G,Activity_PUBBDG!$B:$B,$A123&amp;"*",Activity_PUBBDG!$B:$B,"*"&amp;"_16")</f>
        <v>0</v>
      </c>
      <c r="G123">
        <f>SUMIFS(Activity_PUBBDG!H:H,Activity_PUBBDG!$B:$B,$A123&amp;"*",Activity_PUBBDG!$B:$B,"*"&amp;"_16")</f>
        <v>0</v>
      </c>
      <c r="H123">
        <f>SUMIFS(Activity_PUBBDG!I:I,Activity_PUBBDG!$B:$B,$A123&amp;"*",Activity_PUBBDG!$B:$B,"*"&amp;"_16")</f>
        <v>0</v>
      </c>
      <c r="I123">
        <f>SUMIFS(Activity_PUBBDG!J:J,Activity_PUBBDG!$B:$B,$A123&amp;"*",Activity_PUBBDG!$B:$B,"*"&amp;"_16")</f>
        <v>0</v>
      </c>
      <c r="J123">
        <f>SUMIFS(Activity_PUBBDG!K:K,Activity_PUBBDG!$B:$B,$A123&amp;"*",Activity_PUBBDG!$B:$B,"*"&amp;"_16")</f>
        <v>9.3306365226116756E-5</v>
      </c>
      <c r="K123">
        <f>IF(PUBBDG_Split_Tech!L123="",0,IF(K$1=2016,0,IFERROR((PUBBDG_Split_Tech!L123*(SUMIFS('AGG Activity_16'!B:B,'AGG Activity_16'!$A:$A,$B123)+SUMIFS('AGG Activity_EX'!B:B,'AGG Activity_EX'!$A:$A,$B123))-SUMIFS(Activity_EX!B:B,Activity_EX!$A:$A,$A123))/(SUMIFS('AGG Activity_16'!B:B,'AGG Activity_16'!$A:$A,$B123)),0)))</f>
        <v>0</v>
      </c>
    </row>
    <row r="124" spans="1:11" x14ac:dyDescent="0.25">
      <c r="A124" t="str">
        <f>PUBBDG_Split_Tech!A124</f>
        <v>PUBBDGPSINewSC______STDELC</v>
      </c>
      <c r="B124">
        <f>SUMIFS(Activity_PUBBDG!C:C,Activity_PUBBDG!$B:$B,$A124&amp;"*",Activity_PUBBDG!$B:$B,"*"&amp;"_16")</f>
        <v>0</v>
      </c>
      <c r="C124">
        <f>SUMIFS(Activity_PUBBDG!D:D,Activity_PUBBDG!$B:$B,$A124&amp;"*",Activity_PUBBDG!$B:$B,"*"&amp;"_16")</f>
        <v>0</v>
      </c>
      <c r="D124">
        <f>SUMIFS(Activity_PUBBDG!E:E,Activity_PUBBDG!$B:$B,$A124&amp;"*",Activity_PUBBDG!$B:$B,"*"&amp;"_16")</f>
        <v>0</v>
      </c>
      <c r="E124">
        <f>SUMIFS(Activity_PUBBDG!F:F,Activity_PUBBDG!$B:$B,$A124&amp;"*",Activity_PUBBDG!$B:$B,"*"&amp;"_16")</f>
        <v>0</v>
      </c>
      <c r="F124">
        <f>SUMIFS(Activity_PUBBDG!G:G,Activity_PUBBDG!$B:$B,$A124&amp;"*",Activity_PUBBDG!$B:$B,"*"&amp;"_16")</f>
        <v>0</v>
      </c>
      <c r="G124">
        <f>SUMIFS(Activity_PUBBDG!H:H,Activity_PUBBDG!$B:$B,$A124&amp;"*",Activity_PUBBDG!$B:$B,"*"&amp;"_16")</f>
        <v>0</v>
      </c>
      <c r="H124">
        <f>SUMIFS(Activity_PUBBDG!I:I,Activity_PUBBDG!$B:$B,$A124&amp;"*",Activity_PUBBDG!$B:$B,"*"&amp;"_16")</f>
        <v>0</v>
      </c>
      <c r="I124">
        <f>SUMIFS(Activity_PUBBDG!J:J,Activity_PUBBDG!$B:$B,$A124&amp;"*",Activity_PUBBDG!$B:$B,"*"&amp;"_16")</f>
        <v>0</v>
      </c>
      <c r="J124">
        <f>SUMIFS(Activity_PUBBDG!K:K,Activity_PUBBDG!$B:$B,$A124&amp;"*",Activity_PUBBDG!$B:$B,"*"&amp;"_16")</f>
        <v>7.3121037876806611E-5</v>
      </c>
      <c r="K124">
        <f>IF(PUBBDG_Split_Tech!L124="",0,IF(K$1=2016,0,IFERROR((PUBBDG_Split_Tech!L124*(SUMIFS('AGG Activity_16'!B:B,'AGG Activity_16'!$A:$A,$B124)+SUMIFS('AGG Activity_EX'!B:B,'AGG Activity_EX'!$A:$A,$B124))-SUMIFS(Activity_EX!B:B,Activity_EX!$A:$A,$A124))/(SUMIFS('AGG Activity_16'!B:B,'AGG Activity_16'!$A:$A,$B124)),0)))</f>
        <v>0</v>
      </c>
    </row>
    <row r="125" spans="1:11" x14ac:dyDescent="0.25">
      <c r="A125" t="str">
        <f>PUBBDG_Split_Tech!A125</f>
        <v>PUBBDGPSINewSC______STDNGA</v>
      </c>
      <c r="B125">
        <f>SUMIFS(Activity_PUBBDG!C:C,Activity_PUBBDG!$B:$B,$A125&amp;"*",Activity_PUBBDG!$B:$B,"*"&amp;"_16")</f>
        <v>0</v>
      </c>
      <c r="C125">
        <f>SUMIFS(Activity_PUBBDG!D:D,Activity_PUBBDG!$B:$B,$A125&amp;"*",Activity_PUBBDG!$B:$B,"*"&amp;"_16")</f>
        <v>0</v>
      </c>
      <c r="D125">
        <f>SUMIFS(Activity_PUBBDG!E:E,Activity_PUBBDG!$B:$B,$A125&amp;"*",Activity_PUBBDG!$B:$B,"*"&amp;"_16")</f>
        <v>0</v>
      </c>
      <c r="E125">
        <f>SUMIFS(Activity_PUBBDG!F:F,Activity_PUBBDG!$B:$B,$A125&amp;"*",Activity_PUBBDG!$B:$B,"*"&amp;"_16")</f>
        <v>0</v>
      </c>
      <c r="F125">
        <f>SUMIFS(Activity_PUBBDG!G:G,Activity_PUBBDG!$B:$B,$A125&amp;"*",Activity_PUBBDG!$B:$B,"*"&amp;"_16")</f>
        <v>0</v>
      </c>
      <c r="G125">
        <f>SUMIFS(Activity_PUBBDG!H:H,Activity_PUBBDG!$B:$B,$A125&amp;"*",Activity_PUBBDG!$B:$B,"*"&amp;"_16")</f>
        <v>0</v>
      </c>
      <c r="H125">
        <f>SUMIFS(Activity_PUBBDG!I:I,Activity_PUBBDG!$B:$B,$A125&amp;"*",Activity_PUBBDG!$B:$B,"*"&amp;"_16")</f>
        <v>0</v>
      </c>
      <c r="I125">
        <f>SUMIFS(Activity_PUBBDG!J:J,Activity_PUBBDG!$B:$B,$A125&amp;"*",Activity_PUBBDG!$B:$B,"*"&amp;"_16")</f>
        <v>0</v>
      </c>
      <c r="J125">
        <f>SUMIFS(Activity_PUBBDG!K:K,Activity_PUBBDG!$B:$B,$A125&amp;"*",Activity_PUBBDG!$B:$B,"*"&amp;"_16")</f>
        <v>1.7112737749377699E-4</v>
      </c>
      <c r="K125">
        <f>IF(PUBBDG_Split_Tech!L125="",0,IF(K$1=2016,0,IFERROR((PUBBDG_Split_Tech!L125*(SUMIFS('AGG Activity_16'!B:B,'AGG Activity_16'!$A:$A,$B125)+SUMIFS('AGG Activity_EX'!B:B,'AGG Activity_EX'!$A:$A,$B125))-SUMIFS(Activity_EX!B:B,Activity_EX!$A:$A,$A125))/(SUMIFS('AGG Activity_16'!B:B,'AGG Activity_16'!$A:$A,$B125)),0)))</f>
        <v>0</v>
      </c>
    </row>
    <row r="126" spans="1:11" x14ac:dyDescent="0.25">
      <c r="A126" t="str">
        <f>PUBBDG_Split_Tech!A126</f>
        <v>PUBBDGPSINewSH_________DHE</v>
      </c>
      <c r="B126">
        <f>SUMIFS(Activity_PUBBDG!C:C,Activity_PUBBDG!$B:$B,$A126&amp;"*",Activity_PUBBDG!$B:$B,"*"&amp;"_16")</f>
        <v>0</v>
      </c>
      <c r="C126">
        <f>SUMIFS(Activity_PUBBDG!D:D,Activity_PUBBDG!$B:$B,$A126&amp;"*",Activity_PUBBDG!$B:$B,"*"&amp;"_16")</f>
        <v>0</v>
      </c>
      <c r="D126">
        <f>SUMIFS(Activity_PUBBDG!E:E,Activity_PUBBDG!$B:$B,$A126&amp;"*",Activity_PUBBDG!$B:$B,"*"&amp;"_16")</f>
        <v>0</v>
      </c>
      <c r="E126">
        <f>SUMIFS(Activity_PUBBDG!F:F,Activity_PUBBDG!$B:$B,$A126&amp;"*",Activity_PUBBDG!$B:$B,"*"&amp;"_16")</f>
        <v>0</v>
      </c>
      <c r="F126">
        <f>SUMIFS(Activity_PUBBDG!G:G,Activity_PUBBDG!$B:$B,$A126&amp;"*",Activity_PUBBDG!$B:$B,"*"&amp;"_16")</f>
        <v>0</v>
      </c>
      <c r="G126">
        <f>SUMIFS(Activity_PUBBDG!H:H,Activity_PUBBDG!$B:$B,$A126&amp;"*",Activity_PUBBDG!$B:$B,"*"&amp;"_16")</f>
        <v>0</v>
      </c>
      <c r="H126">
        <f>SUMIFS(Activity_PUBBDG!I:I,Activity_PUBBDG!$B:$B,$A126&amp;"*",Activity_PUBBDG!$B:$B,"*"&amp;"_16")</f>
        <v>0</v>
      </c>
      <c r="I126">
        <f>SUMIFS(Activity_PUBBDG!J:J,Activity_PUBBDG!$B:$B,$A126&amp;"*",Activity_PUBBDG!$B:$B,"*"&amp;"_16")</f>
        <v>0</v>
      </c>
      <c r="J126">
        <f>SUMIFS(Activity_PUBBDG!K:K,Activity_PUBBDG!$B:$B,$A126&amp;"*",Activity_PUBBDG!$B:$B,"*"&amp;"_16")</f>
        <v>7.5269653627434824E-5</v>
      </c>
      <c r="K126">
        <f>IF(PUBBDG_Split_Tech!L126="",0,IF(K$1=2016,0,IFERROR((PUBBDG_Split_Tech!L126*(SUMIFS('AGG Activity_16'!B:B,'AGG Activity_16'!$A:$A,$B126)+SUMIFS('AGG Activity_EX'!B:B,'AGG Activity_EX'!$A:$A,$B126))-SUMIFS(Activity_EX!B:B,Activity_EX!$A:$A,$A126))/(SUMIFS('AGG Activity_16'!B:B,'AGG Activity_16'!$A:$A,$B126)),0)))</f>
        <v>0</v>
      </c>
    </row>
    <row r="127" spans="1:11" x14ac:dyDescent="0.25">
      <c r="A127" t="str">
        <f>PUBBDG_Split_Tech!A127</f>
        <v>PUBBDGPSINewSHFUR___HIGNGA</v>
      </c>
      <c r="B127">
        <f>SUMIFS(Activity_PUBBDG!C:C,Activity_PUBBDG!$B:$B,$A127&amp;"*",Activity_PUBBDG!$B:$B,"*"&amp;"_16")</f>
        <v>0</v>
      </c>
      <c r="C127">
        <f>SUMIFS(Activity_PUBBDG!D:D,Activity_PUBBDG!$B:$B,$A127&amp;"*",Activity_PUBBDG!$B:$B,"*"&amp;"_16")</f>
        <v>0</v>
      </c>
      <c r="D127">
        <f>SUMIFS(Activity_PUBBDG!E:E,Activity_PUBBDG!$B:$B,$A127&amp;"*",Activity_PUBBDG!$B:$B,"*"&amp;"_16")</f>
        <v>0</v>
      </c>
      <c r="E127">
        <f>SUMIFS(Activity_PUBBDG!F:F,Activity_PUBBDG!$B:$B,$A127&amp;"*",Activity_PUBBDG!$B:$B,"*"&amp;"_16")</f>
        <v>0</v>
      </c>
      <c r="F127">
        <f>SUMIFS(Activity_PUBBDG!G:G,Activity_PUBBDG!$B:$B,$A127&amp;"*",Activity_PUBBDG!$B:$B,"*"&amp;"_16")</f>
        <v>0</v>
      </c>
      <c r="G127">
        <f>SUMIFS(Activity_PUBBDG!H:H,Activity_PUBBDG!$B:$B,$A127&amp;"*",Activity_PUBBDG!$B:$B,"*"&amp;"_16")</f>
        <v>0</v>
      </c>
      <c r="H127">
        <f>SUMIFS(Activity_PUBBDG!I:I,Activity_PUBBDG!$B:$B,$A127&amp;"*",Activity_PUBBDG!$B:$B,"*"&amp;"_16")</f>
        <v>0</v>
      </c>
      <c r="I127">
        <f>SUMIFS(Activity_PUBBDG!J:J,Activity_PUBBDG!$B:$B,$A127&amp;"*",Activity_PUBBDG!$B:$B,"*"&amp;"_16")</f>
        <v>0</v>
      </c>
      <c r="J127">
        <f>SUMIFS(Activity_PUBBDG!K:K,Activity_PUBBDG!$B:$B,$A127&amp;"*",Activity_PUBBDG!$B:$B,"*"&amp;"_16")</f>
        <v>2.223150411199764E-4</v>
      </c>
      <c r="K127">
        <f>IF(PUBBDG_Split_Tech!L127="",0,IF(K$1=2016,0,IFERROR((PUBBDG_Split_Tech!L127*(SUMIFS('AGG Activity_16'!B:B,'AGG Activity_16'!$A:$A,$B127)+SUMIFS('AGG Activity_EX'!B:B,'AGG Activity_EX'!$A:$A,$B127))-SUMIFS(Activity_EX!B:B,Activity_EX!$A:$A,$A127))/(SUMIFS('AGG Activity_16'!B:B,'AGG Activity_16'!$A:$A,$B127)),0)))</f>
        <v>0</v>
      </c>
    </row>
    <row r="128" spans="1:11" x14ac:dyDescent="0.25">
      <c r="A128" t="str">
        <f>PUBBDG_Split_Tech!A128</f>
        <v>PUBBDGPSINewSHFUR___STDELC</v>
      </c>
      <c r="B128">
        <f>SUMIFS(Activity_PUBBDG!C:C,Activity_PUBBDG!$B:$B,$A128&amp;"*",Activity_PUBBDG!$B:$B,"*"&amp;"_16")</f>
        <v>0</v>
      </c>
      <c r="C128">
        <f>SUMIFS(Activity_PUBBDG!D:D,Activity_PUBBDG!$B:$B,$A128&amp;"*",Activity_PUBBDG!$B:$B,"*"&amp;"_16")</f>
        <v>0</v>
      </c>
      <c r="D128">
        <f>SUMIFS(Activity_PUBBDG!E:E,Activity_PUBBDG!$B:$B,$A128&amp;"*",Activity_PUBBDG!$B:$B,"*"&amp;"_16")</f>
        <v>0</v>
      </c>
      <c r="E128">
        <f>SUMIFS(Activity_PUBBDG!F:F,Activity_PUBBDG!$B:$B,$A128&amp;"*",Activity_PUBBDG!$B:$B,"*"&amp;"_16")</f>
        <v>0</v>
      </c>
      <c r="F128">
        <f>SUMIFS(Activity_PUBBDG!G:G,Activity_PUBBDG!$B:$B,$A128&amp;"*",Activity_PUBBDG!$B:$B,"*"&amp;"_16")</f>
        <v>0</v>
      </c>
      <c r="G128">
        <f>SUMIFS(Activity_PUBBDG!H:H,Activity_PUBBDG!$B:$B,$A128&amp;"*",Activity_PUBBDG!$B:$B,"*"&amp;"_16")</f>
        <v>0</v>
      </c>
      <c r="H128">
        <f>SUMIFS(Activity_PUBBDG!I:I,Activity_PUBBDG!$B:$B,$A128&amp;"*",Activity_PUBBDG!$B:$B,"*"&amp;"_16")</f>
        <v>0</v>
      </c>
      <c r="I128">
        <f>SUMIFS(Activity_PUBBDG!J:J,Activity_PUBBDG!$B:$B,$A128&amp;"*",Activity_PUBBDG!$B:$B,"*"&amp;"_16")</f>
        <v>0</v>
      </c>
      <c r="J128">
        <f>SUMIFS(Activity_PUBBDG!K:K,Activity_PUBBDG!$B:$B,$A128&amp;"*",Activity_PUBBDG!$B:$B,"*"&amp;"_16")</f>
        <v>7.9299747011265698E-5</v>
      </c>
      <c r="K128">
        <f>IF(PUBBDG_Split_Tech!L128="",0,IF(K$1=2016,0,IFERROR((PUBBDG_Split_Tech!L128*(SUMIFS('AGG Activity_16'!B:B,'AGG Activity_16'!$A:$A,$B128)+SUMIFS('AGG Activity_EX'!B:B,'AGG Activity_EX'!$A:$A,$B128))-SUMIFS(Activity_EX!B:B,Activity_EX!$A:$A,$A128))/(SUMIFS('AGG Activity_16'!B:B,'AGG Activity_16'!$A:$A,$B128)),0)))</f>
        <v>0</v>
      </c>
    </row>
    <row r="129" spans="1:11" x14ac:dyDescent="0.25">
      <c r="A129" t="str">
        <f>PUBBDG_Split_Tech!A129</f>
        <v>PUBBDGPSINewSHFUR___STDHFO</v>
      </c>
      <c r="B129">
        <f>SUMIFS(Activity_PUBBDG!C:C,Activity_PUBBDG!$B:$B,$A129&amp;"*",Activity_PUBBDG!$B:$B,"*"&amp;"_16")</f>
        <v>0</v>
      </c>
      <c r="C129">
        <f>SUMIFS(Activity_PUBBDG!D:D,Activity_PUBBDG!$B:$B,$A129&amp;"*",Activity_PUBBDG!$B:$B,"*"&amp;"_16")</f>
        <v>0</v>
      </c>
      <c r="D129">
        <f>SUMIFS(Activity_PUBBDG!E:E,Activity_PUBBDG!$B:$B,$A129&amp;"*",Activity_PUBBDG!$B:$B,"*"&amp;"_16")</f>
        <v>0</v>
      </c>
      <c r="E129">
        <f>SUMIFS(Activity_PUBBDG!F:F,Activity_PUBBDG!$B:$B,$A129&amp;"*",Activity_PUBBDG!$B:$B,"*"&amp;"_16")</f>
        <v>0</v>
      </c>
      <c r="F129">
        <f>SUMIFS(Activity_PUBBDG!G:G,Activity_PUBBDG!$B:$B,$A129&amp;"*",Activity_PUBBDG!$B:$B,"*"&amp;"_16")</f>
        <v>0</v>
      </c>
      <c r="G129">
        <f>SUMIFS(Activity_PUBBDG!H:H,Activity_PUBBDG!$B:$B,$A129&amp;"*",Activity_PUBBDG!$B:$B,"*"&amp;"_16")</f>
        <v>0</v>
      </c>
      <c r="H129">
        <f>SUMIFS(Activity_PUBBDG!I:I,Activity_PUBBDG!$B:$B,$A129&amp;"*",Activity_PUBBDG!$B:$B,"*"&amp;"_16")</f>
        <v>0</v>
      </c>
      <c r="I129">
        <f>SUMIFS(Activity_PUBBDG!J:J,Activity_PUBBDG!$B:$B,$A129&amp;"*",Activity_PUBBDG!$B:$B,"*"&amp;"_16")</f>
        <v>0</v>
      </c>
      <c r="J129">
        <f>SUMIFS(Activity_PUBBDG!K:K,Activity_PUBBDG!$B:$B,$A129&amp;"*",Activity_PUBBDG!$B:$B,"*"&amp;"_16")</f>
        <v>7.9299942908048963E-5</v>
      </c>
      <c r="K129">
        <f>IF(PUBBDG_Split_Tech!L129="",0,IF(K$1=2016,0,IFERROR((PUBBDG_Split_Tech!L129*(SUMIFS('AGG Activity_16'!B:B,'AGG Activity_16'!$A:$A,$B129)+SUMIFS('AGG Activity_EX'!B:B,'AGG Activity_EX'!$A:$A,$B129))-SUMIFS(Activity_EX!B:B,Activity_EX!$A:$A,$A129))/(SUMIFS('AGG Activity_16'!B:B,'AGG Activity_16'!$A:$A,$B129)),0)))</f>
        <v>0</v>
      </c>
    </row>
    <row r="130" spans="1:11" x14ac:dyDescent="0.25">
      <c r="A130" t="str">
        <f>PUBBDG_Split_Tech!A130</f>
        <v>PUBBDGPSINewSHFUR___STDKER</v>
      </c>
      <c r="B130">
        <f>SUMIFS(Activity_PUBBDG!C:C,Activity_PUBBDG!$B:$B,$A130&amp;"*",Activity_PUBBDG!$B:$B,"*"&amp;"_16")</f>
        <v>0</v>
      </c>
      <c r="C130">
        <f>SUMIFS(Activity_PUBBDG!D:D,Activity_PUBBDG!$B:$B,$A130&amp;"*",Activity_PUBBDG!$B:$B,"*"&amp;"_16")</f>
        <v>0</v>
      </c>
      <c r="D130">
        <f>SUMIFS(Activity_PUBBDG!E:E,Activity_PUBBDG!$B:$B,$A130&amp;"*",Activity_PUBBDG!$B:$B,"*"&amp;"_16")</f>
        <v>0</v>
      </c>
      <c r="E130">
        <f>SUMIFS(Activity_PUBBDG!F:F,Activity_PUBBDG!$B:$B,$A130&amp;"*",Activity_PUBBDG!$B:$B,"*"&amp;"_16")</f>
        <v>0</v>
      </c>
      <c r="F130">
        <f>SUMIFS(Activity_PUBBDG!G:G,Activity_PUBBDG!$B:$B,$A130&amp;"*",Activity_PUBBDG!$B:$B,"*"&amp;"_16")</f>
        <v>0</v>
      </c>
      <c r="G130">
        <f>SUMIFS(Activity_PUBBDG!H:H,Activity_PUBBDG!$B:$B,$A130&amp;"*",Activity_PUBBDG!$B:$B,"*"&amp;"_16")</f>
        <v>0</v>
      </c>
      <c r="H130">
        <f>SUMIFS(Activity_PUBBDG!I:I,Activity_PUBBDG!$B:$B,$A130&amp;"*",Activity_PUBBDG!$B:$B,"*"&amp;"_16")</f>
        <v>0</v>
      </c>
      <c r="I130">
        <f>SUMIFS(Activity_PUBBDG!J:J,Activity_PUBBDG!$B:$B,$A130&amp;"*",Activity_PUBBDG!$B:$B,"*"&amp;"_16")</f>
        <v>0</v>
      </c>
      <c r="J130">
        <f>SUMIFS(Activity_PUBBDG!K:K,Activity_PUBBDG!$B:$B,$A130&amp;"*",Activity_PUBBDG!$B:$B,"*"&amp;"_16")</f>
        <v>7.9300056407834122E-5</v>
      </c>
      <c r="K130">
        <f>IF(PUBBDG_Split_Tech!L130="",0,IF(K$1=2016,0,IFERROR((PUBBDG_Split_Tech!L130*(SUMIFS('AGG Activity_16'!B:B,'AGG Activity_16'!$A:$A,$B130)+SUMIFS('AGG Activity_EX'!B:B,'AGG Activity_EX'!$A:$A,$B130))-SUMIFS(Activity_EX!B:B,Activity_EX!$A:$A,$A130))/(SUMIFS('AGG Activity_16'!B:B,'AGG Activity_16'!$A:$A,$B130)),0)))</f>
        <v>0</v>
      </c>
    </row>
    <row r="131" spans="1:11" x14ac:dyDescent="0.25">
      <c r="A131" t="str">
        <f>PUBBDG_Split_Tech!A131</f>
        <v>PUBBDGPSINewSHFUR___STDLFO</v>
      </c>
      <c r="B131">
        <f>SUMIFS(Activity_PUBBDG!C:C,Activity_PUBBDG!$B:$B,$A131&amp;"*",Activity_PUBBDG!$B:$B,"*"&amp;"_16")</f>
        <v>0</v>
      </c>
      <c r="C131">
        <f>SUMIFS(Activity_PUBBDG!D:D,Activity_PUBBDG!$B:$B,$A131&amp;"*",Activity_PUBBDG!$B:$B,"*"&amp;"_16")</f>
        <v>0</v>
      </c>
      <c r="D131">
        <f>SUMIFS(Activity_PUBBDG!E:E,Activity_PUBBDG!$B:$B,$A131&amp;"*",Activity_PUBBDG!$B:$B,"*"&amp;"_16")</f>
        <v>0</v>
      </c>
      <c r="E131">
        <f>SUMIFS(Activity_PUBBDG!F:F,Activity_PUBBDG!$B:$B,$A131&amp;"*",Activity_PUBBDG!$B:$B,"*"&amp;"_16")</f>
        <v>0</v>
      </c>
      <c r="F131">
        <f>SUMIFS(Activity_PUBBDG!G:G,Activity_PUBBDG!$B:$B,$A131&amp;"*",Activity_PUBBDG!$B:$B,"*"&amp;"_16")</f>
        <v>0</v>
      </c>
      <c r="G131">
        <f>SUMIFS(Activity_PUBBDG!H:H,Activity_PUBBDG!$B:$B,$A131&amp;"*",Activity_PUBBDG!$B:$B,"*"&amp;"_16")</f>
        <v>0</v>
      </c>
      <c r="H131">
        <f>SUMIFS(Activity_PUBBDG!I:I,Activity_PUBBDG!$B:$B,$A131&amp;"*",Activity_PUBBDG!$B:$B,"*"&amp;"_16")</f>
        <v>0</v>
      </c>
      <c r="I131">
        <f>SUMIFS(Activity_PUBBDG!J:J,Activity_PUBBDG!$B:$B,$A131&amp;"*",Activity_PUBBDG!$B:$B,"*"&amp;"_16")</f>
        <v>0</v>
      </c>
      <c r="J131">
        <f>SUMIFS(Activity_PUBBDG!K:K,Activity_PUBBDG!$B:$B,$A131&amp;"*",Activity_PUBBDG!$B:$B,"*"&amp;"_16")</f>
        <v>7.9299933759503449E-5</v>
      </c>
      <c r="K131">
        <f>IF(PUBBDG_Split_Tech!L131="",0,IF(K$1=2016,0,IFERROR((PUBBDG_Split_Tech!L131*(SUMIFS('AGG Activity_16'!B:B,'AGG Activity_16'!$A:$A,$B131)+SUMIFS('AGG Activity_EX'!B:B,'AGG Activity_EX'!$A:$A,$B131))-SUMIFS(Activity_EX!B:B,Activity_EX!$A:$A,$A131))/(SUMIFS('AGG Activity_16'!B:B,'AGG Activity_16'!$A:$A,$B131)),0)))</f>
        <v>0</v>
      </c>
    </row>
    <row r="132" spans="1:11" x14ac:dyDescent="0.25">
      <c r="A132" t="str">
        <f>PUBBDG_Split_Tech!A132</f>
        <v>PUBBDGPSINewSHFUR___STDNGA</v>
      </c>
      <c r="B132">
        <f>SUMIFS(Activity_PUBBDG!C:C,Activity_PUBBDG!$B:$B,$A132&amp;"*",Activity_PUBBDG!$B:$B,"*"&amp;"_16")</f>
        <v>0</v>
      </c>
      <c r="C132">
        <f>SUMIFS(Activity_PUBBDG!D:D,Activity_PUBBDG!$B:$B,$A132&amp;"*",Activity_PUBBDG!$B:$B,"*"&amp;"_16")</f>
        <v>0</v>
      </c>
      <c r="D132">
        <f>SUMIFS(Activity_PUBBDG!E:E,Activity_PUBBDG!$B:$B,$A132&amp;"*",Activity_PUBBDG!$B:$B,"*"&amp;"_16")</f>
        <v>0</v>
      </c>
      <c r="E132">
        <f>SUMIFS(Activity_PUBBDG!F:F,Activity_PUBBDG!$B:$B,$A132&amp;"*",Activity_PUBBDG!$B:$B,"*"&amp;"_16")</f>
        <v>0</v>
      </c>
      <c r="F132">
        <f>SUMIFS(Activity_PUBBDG!G:G,Activity_PUBBDG!$B:$B,$A132&amp;"*",Activity_PUBBDG!$B:$B,"*"&amp;"_16")</f>
        <v>0</v>
      </c>
      <c r="G132">
        <f>SUMIFS(Activity_PUBBDG!H:H,Activity_PUBBDG!$B:$B,$A132&amp;"*",Activity_PUBBDG!$B:$B,"*"&amp;"_16")</f>
        <v>0</v>
      </c>
      <c r="H132">
        <f>SUMIFS(Activity_PUBBDG!I:I,Activity_PUBBDG!$B:$B,$A132&amp;"*",Activity_PUBBDG!$B:$B,"*"&amp;"_16")</f>
        <v>0</v>
      </c>
      <c r="I132">
        <f>SUMIFS(Activity_PUBBDG!J:J,Activity_PUBBDG!$B:$B,$A132&amp;"*",Activity_PUBBDG!$B:$B,"*"&amp;"_16")</f>
        <v>0</v>
      </c>
      <c r="J132">
        <f>SUMIFS(Activity_PUBBDG!K:K,Activity_PUBBDG!$B:$B,$A132&amp;"*",Activity_PUBBDG!$B:$B,"*"&amp;"_16")</f>
        <v>2.3427670266619029E-4</v>
      </c>
      <c r="K132">
        <f>IF(PUBBDG_Split_Tech!L132="",0,IF(K$1=2016,0,IFERROR((PUBBDG_Split_Tech!L132*(SUMIFS('AGG Activity_16'!B:B,'AGG Activity_16'!$A:$A,$B132)+SUMIFS('AGG Activity_EX'!B:B,'AGG Activity_EX'!$A:$A,$B132))-SUMIFS(Activity_EX!B:B,Activity_EX!$A:$A,$A132))/(SUMIFS('AGG Activity_16'!B:B,'AGG Activity_16'!$A:$A,$B132)),0)))</f>
        <v>0</v>
      </c>
    </row>
    <row r="133" spans="1:11" x14ac:dyDescent="0.25">
      <c r="A133" t="str">
        <f>PUBBDG_Split_Tech!A133</f>
        <v>PUBBDGPSINewSHFUR___STDPRO</v>
      </c>
      <c r="B133">
        <f>SUMIFS(Activity_PUBBDG!C:C,Activity_PUBBDG!$B:$B,$A133&amp;"*",Activity_PUBBDG!$B:$B,"*"&amp;"_16")</f>
        <v>0</v>
      </c>
      <c r="C133">
        <f>SUMIFS(Activity_PUBBDG!D:D,Activity_PUBBDG!$B:$B,$A133&amp;"*",Activity_PUBBDG!$B:$B,"*"&amp;"_16")</f>
        <v>0</v>
      </c>
      <c r="D133">
        <f>SUMIFS(Activity_PUBBDG!E:E,Activity_PUBBDG!$B:$B,$A133&amp;"*",Activity_PUBBDG!$B:$B,"*"&amp;"_16")</f>
        <v>0</v>
      </c>
      <c r="E133">
        <f>SUMIFS(Activity_PUBBDG!F:F,Activity_PUBBDG!$B:$B,$A133&amp;"*",Activity_PUBBDG!$B:$B,"*"&amp;"_16")</f>
        <v>0</v>
      </c>
      <c r="F133">
        <f>SUMIFS(Activity_PUBBDG!G:G,Activity_PUBBDG!$B:$B,$A133&amp;"*",Activity_PUBBDG!$B:$B,"*"&amp;"_16")</f>
        <v>0</v>
      </c>
      <c r="G133">
        <f>SUMIFS(Activity_PUBBDG!H:H,Activity_PUBBDG!$B:$B,$A133&amp;"*",Activity_PUBBDG!$B:$B,"*"&amp;"_16")</f>
        <v>0</v>
      </c>
      <c r="H133">
        <f>SUMIFS(Activity_PUBBDG!I:I,Activity_PUBBDG!$B:$B,$A133&amp;"*",Activity_PUBBDG!$B:$B,"*"&amp;"_16")</f>
        <v>0</v>
      </c>
      <c r="I133">
        <f>SUMIFS(Activity_PUBBDG!J:J,Activity_PUBBDG!$B:$B,$A133&amp;"*",Activity_PUBBDG!$B:$B,"*"&amp;"_16")</f>
        <v>0</v>
      </c>
      <c r="J133">
        <f>SUMIFS(Activity_PUBBDG!K:K,Activity_PUBBDG!$B:$B,$A133&amp;"*",Activity_PUBBDG!$B:$B,"*"&amp;"_16")</f>
        <v>7.5250804033441117E-5</v>
      </c>
      <c r="K133">
        <f>IF(PUBBDG_Split_Tech!L133="",0,IF(K$1=2016,0,IFERROR((PUBBDG_Split_Tech!L133*(SUMIFS('AGG Activity_16'!B:B,'AGG Activity_16'!$A:$A,$B133)+SUMIFS('AGG Activity_EX'!B:B,'AGG Activity_EX'!$A:$A,$B133))-SUMIFS(Activity_EX!B:B,Activity_EX!$A:$A,$A133))/(SUMIFS('AGG Activity_16'!B:B,'AGG Activity_16'!$A:$A,$B133)),0)))</f>
        <v>0</v>
      </c>
    </row>
    <row r="134" spans="1:11" x14ac:dyDescent="0.25">
      <c r="A134" t="str">
        <f>PUBBDG_Split_Tech!A134</f>
        <v>PUBBDGPSINewSHHEP___STDELC</v>
      </c>
      <c r="B134">
        <f>SUMIFS(Activity_PUBBDG!C:C,Activity_PUBBDG!$B:$B,$A134&amp;"*",Activity_PUBBDG!$B:$B,"*"&amp;"_16")</f>
        <v>0</v>
      </c>
      <c r="C134">
        <f>SUMIFS(Activity_PUBBDG!D:D,Activity_PUBBDG!$B:$B,$A134&amp;"*",Activity_PUBBDG!$B:$B,"*"&amp;"_16")</f>
        <v>0</v>
      </c>
      <c r="D134">
        <f>SUMIFS(Activity_PUBBDG!E:E,Activity_PUBBDG!$B:$B,$A134&amp;"*",Activity_PUBBDG!$B:$B,"*"&amp;"_16")</f>
        <v>0</v>
      </c>
      <c r="E134">
        <f>SUMIFS(Activity_PUBBDG!F:F,Activity_PUBBDG!$B:$B,$A134&amp;"*",Activity_PUBBDG!$B:$B,"*"&amp;"_16")</f>
        <v>0</v>
      </c>
      <c r="F134">
        <f>SUMIFS(Activity_PUBBDG!G:G,Activity_PUBBDG!$B:$B,$A134&amp;"*",Activity_PUBBDG!$B:$B,"*"&amp;"_16")</f>
        <v>0</v>
      </c>
      <c r="G134">
        <f>SUMIFS(Activity_PUBBDG!H:H,Activity_PUBBDG!$B:$B,$A134&amp;"*",Activity_PUBBDG!$B:$B,"*"&amp;"_16")</f>
        <v>0</v>
      </c>
      <c r="H134">
        <f>SUMIFS(Activity_PUBBDG!I:I,Activity_PUBBDG!$B:$B,$A134&amp;"*",Activity_PUBBDG!$B:$B,"*"&amp;"_16")</f>
        <v>0</v>
      </c>
      <c r="I134">
        <f>SUMIFS(Activity_PUBBDG!J:J,Activity_PUBBDG!$B:$B,$A134&amp;"*",Activity_PUBBDG!$B:$B,"*"&amp;"_16")</f>
        <v>0</v>
      </c>
      <c r="J134">
        <f>SUMIFS(Activity_PUBBDG!K:K,Activity_PUBBDG!$B:$B,$A134&amp;"*",Activity_PUBBDG!$B:$B,"*"&amp;"_16")</f>
        <v>5.4932954694121713E-5</v>
      </c>
      <c r="K134">
        <f>IF(PUBBDG_Split_Tech!L134="",0,IF(K$1=2016,0,IFERROR((PUBBDG_Split_Tech!L134*(SUMIFS('AGG Activity_16'!B:B,'AGG Activity_16'!$A:$A,$B134)+SUMIFS('AGG Activity_EX'!B:B,'AGG Activity_EX'!$A:$A,$B134))-SUMIFS(Activity_EX!B:B,Activity_EX!$A:$A,$A134))/(SUMIFS('AGG Activity_16'!B:B,'AGG Activity_16'!$A:$A,$B134)),0)))</f>
        <v>0</v>
      </c>
    </row>
    <row r="135" spans="1:11" x14ac:dyDescent="0.25">
      <c r="A135" t="str">
        <f>PUBBDG_Split_Tech!A135</f>
        <v>PUBBDGPSINewSHPLT___STDELC</v>
      </c>
      <c r="B135">
        <f>SUMIFS(Activity_PUBBDG!C:C,Activity_PUBBDG!$B:$B,$A135&amp;"*",Activity_PUBBDG!$B:$B,"*"&amp;"_16")</f>
        <v>0</v>
      </c>
      <c r="C135">
        <f>SUMIFS(Activity_PUBBDG!D:D,Activity_PUBBDG!$B:$B,$A135&amp;"*",Activity_PUBBDG!$B:$B,"*"&amp;"_16")</f>
        <v>0</v>
      </c>
      <c r="D135">
        <f>SUMIFS(Activity_PUBBDG!E:E,Activity_PUBBDG!$B:$B,$A135&amp;"*",Activity_PUBBDG!$B:$B,"*"&amp;"_16")</f>
        <v>0</v>
      </c>
      <c r="E135">
        <f>SUMIFS(Activity_PUBBDG!F:F,Activity_PUBBDG!$B:$B,$A135&amp;"*",Activity_PUBBDG!$B:$B,"*"&amp;"_16")</f>
        <v>0</v>
      </c>
      <c r="F135">
        <f>SUMIFS(Activity_PUBBDG!G:G,Activity_PUBBDG!$B:$B,$A135&amp;"*",Activity_PUBBDG!$B:$B,"*"&amp;"_16")</f>
        <v>0</v>
      </c>
      <c r="G135">
        <f>SUMIFS(Activity_PUBBDG!H:H,Activity_PUBBDG!$B:$B,$A135&amp;"*",Activity_PUBBDG!$B:$B,"*"&amp;"_16")</f>
        <v>0</v>
      </c>
      <c r="H135">
        <f>SUMIFS(Activity_PUBBDG!I:I,Activity_PUBBDG!$B:$B,$A135&amp;"*",Activity_PUBBDG!$B:$B,"*"&amp;"_16")</f>
        <v>0</v>
      </c>
      <c r="I135">
        <f>SUMIFS(Activity_PUBBDG!J:J,Activity_PUBBDG!$B:$B,$A135&amp;"*",Activity_PUBBDG!$B:$B,"*"&amp;"_16")</f>
        <v>0</v>
      </c>
      <c r="J135">
        <f>SUMIFS(Activity_PUBBDG!K:K,Activity_PUBBDG!$B:$B,$A135&amp;"*",Activity_PUBBDG!$B:$B,"*"&amp;"_16")</f>
        <v>2.292402125326326E-4</v>
      </c>
      <c r="K135">
        <f>IF(PUBBDG_Split_Tech!L135="",0,IF(K$1=2016,0,IFERROR((PUBBDG_Split_Tech!L135*(SUMIFS('AGG Activity_16'!B:B,'AGG Activity_16'!$A:$A,$B135)+SUMIFS('AGG Activity_EX'!B:B,'AGG Activity_EX'!$A:$A,$B135))-SUMIFS(Activity_EX!B:B,Activity_EX!$A:$A,$A135))/(SUMIFS('AGG Activity_16'!B:B,'AGG Activity_16'!$A:$A,$B135)),0)))</f>
        <v>0</v>
      </c>
    </row>
    <row r="136" spans="1:11" x14ac:dyDescent="0.25">
      <c r="A136" t="str">
        <f>PUBBDG_Split_Tech!A136</f>
        <v>PUBBDGPSINewWH_________DHE</v>
      </c>
      <c r="B136">
        <f>SUMIFS(Activity_PUBBDG!C:C,Activity_PUBBDG!$B:$B,$A136&amp;"*",Activity_PUBBDG!$B:$B,"*"&amp;"_16")</f>
        <v>0</v>
      </c>
      <c r="C136">
        <f>SUMIFS(Activity_PUBBDG!D:D,Activity_PUBBDG!$B:$B,$A136&amp;"*",Activity_PUBBDG!$B:$B,"*"&amp;"_16")</f>
        <v>0</v>
      </c>
      <c r="D136">
        <f>SUMIFS(Activity_PUBBDG!E:E,Activity_PUBBDG!$B:$B,$A136&amp;"*",Activity_PUBBDG!$B:$B,"*"&amp;"_16")</f>
        <v>0</v>
      </c>
      <c r="E136">
        <f>SUMIFS(Activity_PUBBDG!F:F,Activity_PUBBDG!$B:$B,$A136&amp;"*",Activity_PUBBDG!$B:$B,"*"&amp;"_16")</f>
        <v>0</v>
      </c>
      <c r="F136">
        <f>SUMIFS(Activity_PUBBDG!G:G,Activity_PUBBDG!$B:$B,$A136&amp;"*",Activity_PUBBDG!$B:$B,"*"&amp;"_16")</f>
        <v>0</v>
      </c>
      <c r="G136">
        <f>SUMIFS(Activity_PUBBDG!H:H,Activity_PUBBDG!$B:$B,$A136&amp;"*",Activity_PUBBDG!$B:$B,"*"&amp;"_16")</f>
        <v>0</v>
      </c>
      <c r="H136">
        <f>SUMIFS(Activity_PUBBDG!I:I,Activity_PUBBDG!$B:$B,$A136&amp;"*",Activity_PUBBDG!$B:$B,"*"&amp;"_16")</f>
        <v>0</v>
      </c>
      <c r="I136">
        <f>SUMIFS(Activity_PUBBDG!J:J,Activity_PUBBDG!$B:$B,$A136&amp;"*",Activity_PUBBDG!$B:$B,"*"&amp;"_16")</f>
        <v>0</v>
      </c>
      <c r="J136">
        <f>SUMIFS(Activity_PUBBDG!K:K,Activity_PUBBDG!$B:$B,$A136&amp;"*",Activity_PUBBDG!$B:$B,"*"&amp;"_16")</f>
        <v>1.5014596171262151E-4</v>
      </c>
      <c r="K136">
        <f>IF(PUBBDG_Split_Tech!L136="",0,IF(K$1=2016,0,IFERROR((PUBBDG_Split_Tech!L136*(SUMIFS('AGG Activity_16'!B:B,'AGG Activity_16'!$A:$A,$B136)+SUMIFS('AGG Activity_EX'!B:B,'AGG Activity_EX'!$A:$A,$B136))-SUMIFS(Activity_EX!B:B,Activity_EX!$A:$A,$A136))/(SUMIFS('AGG Activity_16'!B:B,'AGG Activity_16'!$A:$A,$B136)),0)))</f>
        <v>0</v>
      </c>
    </row>
    <row r="137" spans="1:11" x14ac:dyDescent="0.25">
      <c r="A137" t="str">
        <f>PUBBDG_Split_Tech!A137</f>
        <v>PUBBDGPSINewWH______STDELC</v>
      </c>
      <c r="B137">
        <f>SUMIFS(Activity_PUBBDG!C:C,Activity_PUBBDG!$B:$B,$A137&amp;"*",Activity_PUBBDG!$B:$B,"*"&amp;"_16")</f>
        <v>0</v>
      </c>
      <c r="C137">
        <f>SUMIFS(Activity_PUBBDG!D:D,Activity_PUBBDG!$B:$B,$A137&amp;"*",Activity_PUBBDG!$B:$B,"*"&amp;"_16")</f>
        <v>0</v>
      </c>
      <c r="D137">
        <f>SUMIFS(Activity_PUBBDG!E:E,Activity_PUBBDG!$B:$B,$A137&amp;"*",Activity_PUBBDG!$B:$B,"*"&amp;"_16")</f>
        <v>0</v>
      </c>
      <c r="E137">
        <f>SUMIFS(Activity_PUBBDG!F:F,Activity_PUBBDG!$B:$B,$A137&amp;"*",Activity_PUBBDG!$B:$B,"*"&amp;"_16")</f>
        <v>0</v>
      </c>
      <c r="F137">
        <f>SUMIFS(Activity_PUBBDG!G:G,Activity_PUBBDG!$B:$B,$A137&amp;"*",Activity_PUBBDG!$B:$B,"*"&amp;"_16")</f>
        <v>0</v>
      </c>
      <c r="G137">
        <f>SUMIFS(Activity_PUBBDG!H:H,Activity_PUBBDG!$B:$B,$A137&amp;"*",Activity_PUBBDG!$B:$B,"*"&amp;"_16")</f>
        <v>0</v>
      </c>
      <c r="H137">
        <f>SUMIFS(Activity_PUBBDG!I:I,Activity_PUBBDG!$B:$B,$A137&amp;"*",Activity_PUBBDG!$B:$B,"*"&amp;"_16")</f>
        <v>0</v>
      </c>
      <c r="I137">
        <f>SUMIFS(Activity_PUBBDG!J:J,Activity_PUBBDG!$B:$B,$A137&amp;"*",Activity_PUBBDG!$B:$B,"*"&amp;"_16")</f>
        <v>0</v>
      </c>
      <c r="J137">
        <f>SUMIFS(Activity_PUBBDG!K:K,Activity_PUBBDG!$B:$B,$A137&amp;"*",Activity_PUBBDG!$B:$B,"*"&amp;"_16")</f>
        <v>7.7846635656232091E-5</v>
      </c>
      <c r="K137">
        <f>IF(PUBBDG_Split_Tech!L137="",0,IF(K$1=2016,0,IFERROR((PUBBDG_Split_Tech!L137*(SUMIFS('AGG Activity_16'!B:B,'AGG Activity_16'!$A:$A,$B137)+SUMIFS('AGG Activity_EX'!B:B,'AGG Activity_EX'!$A:$A,$B137))-SUMIFS(Activity_EX!B:B,Activity_EX!$A:$A,$A137))/(SUMIFS('AGG Activity_16'!B:B,'AGG Activity_16'!$A:$A,$B137)),0)))</f>
        <v>0</v>
      </c>
    </row>
    <row r="138" spans="1:11" x14ac:dyDescent="0.25">
      <c r="A138" t="str">
        <f>PUBBDG_Split_Tech!A138</f>
        <v>PUBBDGPSINewWH______STDHFO</v>
      </c>
      <c r="B138">
        <f>SUMIFS(Activity_PUBBDG!C:C,Activity_PUBBDG!$B:$B,$A138&amp;"*",Activity_PUBBDG!$B:$B,"*"&amp;"_16")</f>
        <v>0</v>
      </c>
      <c r="C138">
        <f>SUMIFS(Activity_PUBBDG!D:D,Activity_PUBBDG!$B:$B,$A138&amp;"*",Activity_PUBBDG!$B:$B,"*"&amp;"_16")</f>
        <v>0</v>
      </c>
      <c r="D138">
        <f>SUMIFS(Activity_PUBBDG!E:E,Activity_PUBBDG!$B:$B,$A138&amp;"*",Activity_PUBBDG!$B:$B,"*"&amp;"_16")</f>
        <v>0</v>
      </c>
      <c r="E138">
        <f>SUMIFS(Activity_PUBBDG!F:F,Activity_PUBBDG!$B:$B,$A138&amp;"*",Activity_PUBBDG!$B:$B,"*"&amp;"_16")</f>
        <v>0</v>
      </c>
      <c r="F138">
        <f>SUMIFS(Activity_PUBBDG!G:G,Activity_PUBBDG!$B:$B,$A138&amp;"*",Activity_PUBBDG!$B:$B,"*"&amp;"_16")</f>
        <v>0</v>
      </c>
      <c r="G138">
        <f>SUMIFS(Activity_PUBBDG!H:H,Activity_PUBBDG!$B:$B,$A138&amp;"*",Activity_PUBBDG!$B:$B,"*"&amp;"_16")</f>
        <v>0</v>
      </c>
      <c r="H138">
        <f>SUMIFS(Activity_PUBBDG!I:I,Activity_PUBBDG!$B:$B,$A138&amp;"*",Activity_PUBBDG!$B:$B,"*"&amp;"_16")</f>
        <v>0</v>
      </c>
      <c r="I138">
        <f>SUMIFS(Activity_PUBBDG!J:J,Activity_PUBBDG!$B:$B,$A138&amp;"*",Activity_PUBBDG!$B:$B,"*"&amp;"_16")</f>
        <v>0</v>
      </c>
      <c r="J138">
        <f>SUMIFS(Activity_PUBBDG!K:K,Activity_PUBBDG!$B:$B,$A138&amp;"*",Activity_PUBBDG!$B:$B,"*"&amp;"_16")</f>
        <v>7.7846803661058735E-5</v>
      </c>
      <c r="K138">
        <f>IF(PUBBDG_Split_Tech!L138="",0,IF(K$1=2016,0,IFERROR((PUBBDG_Split_Tech!L138*(SUMIFS('AGG Activity_16'!B:B,'AGG Activity_16'!$A:$A,$B138)+SUMIFS('AGG Activity_EX'!B:B,'AGG Activity_EX'!$A:$A,$B138))-SUMIFS(Activity_EX!B:B,Activity_EX!$A:$A,$A138))/(SUMIFS('AGG Activity_16'!B:B,'AGG Activity_16'!$A:$A,$B138)),0)))</f>
        <v>0</v>
      </c>
    </row>
    <row r="139" spans="1:11" x14ac:dyDescent="0.25">
      <c r="A139" t="str">
        <f>PUBBDG_Split_Tech!A139</f>
        <v>PUBBDGPSINewWH______STDKER</v>
      </c>
      <c r="B139">
        <f>SUMIFS(Activity_PUBBDG!C:C,Activity_PUBBDG!$B:$B,$A139&amp;"*",Activity_PUBBDG!$B:$B,"*"&amp;"_16")</f>
        <v>0</v>
      </c>
      <c r="C139">
        <f>SUMIFS(Activity_PUBBDG!D:D,Activity_PUBBDG!$B:$B,$A139&amp;"*",Activity_PUBBDG!$B:$B,"*"&amp;"_16")</f>
        <v>0</v>
      </c>
      <c r="D139">
        <f>SUMIFS(Activity_PUBBDG!E:E,Activity_PUBBDG!$B:$B,$A139&amp;"*",Activity_PUBBDG!$B:$B,"*"&amp;"_16")</f>
        <v>0</v>
      </c>
      <c r="E139">
        <f>SUMIFS(Activity_PUBBDG!F:F,Activity_PUBBDG!$B:$B,$A139&amp;"*",Activity_PUBBDG!$B:$B,"*"&amp;"_16")</f>
        <v>0</v>
      </c>
      <c r="F139">
        <f>SUMIFS(Activity_PUBBDG!G:G,Activity_PUBBDG!$B:$B,$A139&amp;"*",Activity_PUBBDG!$B:$B,"*"&amp;"_16")</f>
        <v>0</v>
      </c>
      <c r="G139">
        <f>SUMIFS(Activity_PUBBDG!H:H,Activity_PUBBDG!$B:$B,$A139&amp;"*",Activity_PUBBDG!$B:$B,"*"&amp;"_16")</f>
        <v>0</v>
      </c>
      <c r="H139">
        <f>SUMIFS(Activity_PUBBDG!I:I,Activity_PUBBDG!$B:$B,$A139&amp;"*",Activity_PUBBDG!$B:$B,"*"&amp;"_16")</f>
        <v>0</v>
      </c>
      <c r="I139">
        <f>SUMIFS(Activity_PUBBDG!J:J,Activity_PUBBDG!$B:$B,$A139&amp;"*",Activity_PUBBDG!$B:$B,"*"&amp;"_16")</f>
        <v>0</v>
      </c>
      <c r="J139">
        <f>SUMIFS(Activity_PUBBDG!K:K,Activity_PUBBDG!$B:$B,$A139&amp;"*",Activity_PUBBDG!$B:$B,"*"&amp;"_16")</f>
        <v>7.7846872704698451E-5</v>
      </c>
      <c r="K139">
        <f>IF(PUBBDG_Split_Tech!L139="",0,IF(K$1=2016,0,IFERROR((PUBBDG_Split_Tech!L139*(SUMIFS('AGG Activity_16'!B:B,'AGG Activity_16'!$A:$A,$B139)+SUMIFS('AGG Activity_EX'!B:B,'AGG Activity_EX'!$A:$A,$B139))-SUMIFS(Activity_EX!B:B,Activity_EX!$A:$A,$A139))/(SUMIFS('AGG Activity_16'!B:B,'AGG Activity_16'!$A:$A,$B139)),0)))</f>
        <v>0</v>
      </c>
    </row>
    <row r="140" spans="1:11" x14ac:dyDescent="0.25">
      <c r="A140" t="str">
        <f>PUBBDG_Split_Tech!A140</f>
        <v>PUBBDGPSINewWH______STDLFO</v>
      </c>
      <c r="B140">
        <f>SUMIFS(Activity_PUBBDG!C:C,Activity_PUBBDG!$B:$B,$A140&amp;"*",Activity_PUBBDG!$B:$B,"*"&amp;"_16")</f>
        <v>0</v>
      </c>
      <c r="C140">
        <f>SUMIFS(Activity_PUBBDG!D:D,Activity_PUBBDG!$B:$B,$A140&amp;"*",Activity_PUBBDG!$B:$B,"*"&amp;"_16")</f>
        <v>0</v>
      </c>
      <c r="D140">
        <f>SUMIFS(Activity_PUBBDG!E:E,Activity_PUBBDG!$B:$B,$A140&amp;"*",Activity_PUBBDG!$B:$B,"*"&amp;"_16")</f>
        <v>0</v>
      </c>
      <c r="E140">
        <f>SUMIFS(Activity_PUBBDG!F:F,Activity_PUBBDG!$B:$B,$A140&amp;"*",Activity_PUBBDG!$B:$B,"*"&amp;"_16")</f>
        <v>0</v>
      </c>
      <c r="F140">
        <f>SUMIFS(Activity_PUBBDG!G:G,Activity_PUBBDG!$B:$B,$A140&amp;"*",Activity_PUBBDG!$B:$B,"*"&amp;"_16")</f>
        <v>0</v>
      </c>
      <c r="G140">
        <f>SUMIFS(Activity_PUBBDG!H:H,Activity_PUBBDG!$B:$B,$A140&amp;"*",Activity_PUBBDG!$B:$B,"*"&amp;"_16")</f>
        <v>0</v>
      </c>
      <c r="H140">
        <f>SUMIFS(Activity_PUBBDG!I:I,Activity_PUBBDG!$B:$B,$A140&amp;"*",Activity_PUBBDG!$B:$B,"*"&amp;"_16")</f>
        <v>0</v>
      </c>
      <c r="I140">
        <f>SUMIFS(Activity_PUBBDG!J:J,Activity_PUBBDG!$B:$B,$A140&amp;"*",Activity_PUBBDG!$B:$B,"*"&amp;"_16")</f>
        <v>0</v>
      </c>
      <c r="J140">
        <f>SUMIFS(Activity_PUBBDG!K:K,Activity_PUBBDG!$B:$B,$A140&amp;"*",Activity_PUBBDG!$B:$B,"*"&amp;"_16")</f>
        <v>7.7846791152502871E-5</v>
      </c>
      <c r="K140">
        <f>IF(PUBBDG_Split_Tech!L140="",0,IF(K$1=2016,0,IFERROR((PUBBDG_Split_Tech!L140*(SUMIFS('AGG Activity_16'!B:B,'AGG Activity_16'!$A:$A,$B140)+SUMIFS('AGG Activity_EX'!B:B,'AGG Activity_EX'!$A:$A,$B140))-SUMIFS(Activity_EX!B:B,Activity_EX!$A:$A,$A140))/(SUMIFS('AGG Activity_16'!B:B,'AGG Activity_16'!$A:$A,$B140)),0)))</f>
        <v>0</v>
      </c>
    </row>
    <row r="141" spans="1:11" x14ac:dyDescent="0.25">
      <c r="A141" t="str">
        <f>PUBBDG_Split_Tech!A141</f>
        <v>PUBBDGPSINewWH______STDNGA</v>
      </c>
      <c r="B141">
        <f>SUMIFS(Activity_PUBBDG!C:C,Activity_PUBBDG!$B:$B,$A141&amp;"*",Activity_PUBBDG!$B:$B,"*"&amp;"_16")</f>
        <v>0</v>
      </c>
      <c r="C141">
        <f>SUMIFS(Activity_PUBBDG!D:D,Activity_PUBBDG!$B:$B,$A141&amp;"*",Activity_PUBBDG!$B:$B,"*"&amp;"_16")</f>
        <v>0</v>
      </c>
      <c r="D141">
        <f>SUMIFS(Activity_PUBBDG!E:E,Activity_PUBBDG!$B:$B,$A141&amp;"*",Activity_PUBBDG!$B:$B,"*"&amp;"_16")</f>
        <v>0</v>
      </c>
      <c r="E141">
        <f>SUMIFS(Activity_PUBBDG!F:F,Activity_PUBBDG!$B:$B,$A141&amp;"*",Activity_PUBBDG!$B:$B,"*"&amp;"_16")</f>
        <v>0</v>
      </c>
      <c r="F141">
        <f>SUMIFS(Activity_PUBBDG!G:G,Activity_PUBBDG!$B:$B,$A141&amp;"*",Activity_PUBBDG!$B:$B,"*"&amp;"_16")</f>
        <v>0</v>
      </c>
      <c r="G141">
        <f>SUMIFS(Activity_PUBBDG!H:H,Activity_PUBBDG!$B:$B,$A141&amp;"*",Activity_PUBBDG!$B:$B,"*"&amp;"_16")</f>
        <v>0</v>
      </c>
      <c r="H141">
        <f>SUMIFS(Activity_PUBBDG!I:I,Activity_PUBBDG!$B:$B,$A141&amp;"*",Activity_PUBBDG!$B:$B,"*"&amp;"_16")</f>
        <v>0</v>
      </c>
      <c r="I141">
        <f>SUMIFS(Activity_PUBBDG!J:J,Activity_PUBBDG!$B:$B,$A141&amp;"*",Activity_PUBBDG!$B:$B,"*"&amp;"_16")</f>
        <v>0</v>
      </c>
      <c r="J141">
        <f>SUMIFS(Activity_PUBBDG!K:K,Activity_PUBBDG!$B:$B,$A141&amp;"*",Activity_PUBBDG!$B:$B,"*"&amp;"_16")</f>
        <v>2.300941498360168E-4</v>
      </c>
      <c r="K141">
        <f>IF(PUBBDG_Split_Tech!L141="",0,IF(K$1=2016,0,IFERROR((PUBBDG_Split_Tech!L141*(SUMIFS('AGG Activity_16'!B:B,'AGG Activity_16'!$A:$A,$B141)+SUMIFS('AGG Activity_EX'!B:B,'AGG Activity_EX'!$A:$A,$B141))-SUMIFS(Activity_EX!B:B,Activity_EX!$A:$A,$A141))/(SUMIFS('AGG Activity_16'!B:B,'AGG Activity_16'!$A:$A,$B141)),0)))</f>
        <v>0</v>
      </c>
    </row>
    <row r="142" spans="1:11" x14ac:dyDescent="0.25">
      <c r="A142" t="str">
        <f>PUBBDG_Split_Tech!A142</f>
        <v>PUBBDGPSIOldAE______STDELC</v>
      </c>
      <c r="B142">
        <f>SUMIFS(Activity_PUBBDG!C:C,Activity_PUBBDG!$B:$B,$A142&amp;"*",Activity_PUBBDG!$B:$B,"*"&amp;"_16")</f>
        <v>4.1002229213558377E-3</v>
      </c>
      <c r="C142">
        <f>SUMIFS(Activity_PUBBDG!D:D,Activity_PUBBDG!$B:$B,$A142&amp;"*",Activity_PUBBDG!$B:$B,"*"&amp;"_16")</f>
        <v>0.3917413654171561</v>
      </c>
      <c r="D142">
        <f>SUMIFS(Activity_PUBBDG!E:E,Activity_PUBBDG!$B:$B,$A142&amp;"*",Activity_PUBBDG!$B:$B,"*"&amp;"_16")</f>
        <v>0.78947079658095876</v>
      </c>
      <c r="E142">
        <f>SUMIFS(Activity_PUBBDG!F:F,Activity_PUBBDG!$B:$B,$A142&amp;"*",Activity_PUBBDG!$B:$B,"*"&amp;"_16")</f>
        <v>1.190535728198002</v>
      </c>
      <c r="F142">
        <f>SUMIFS(Activity_PUBBDG!G:G,Activity_PUBBDG!$B:$B,$A142&amp;"*",Activity_PUBBDG!$B:$B,"*"&amp;"_16")</f>
        <v>88.395626094695558</v>
      </c>
      <c r="G142">
        <f>SUMIFS(Activity_PUBBDG!H:H,Activity_PUBBDG!$B:$B,$A142&amp;"*",Activity_PUBBDG!$B:$B,"*"&amp;"_16")</f>
        <v>88.813892182911189</v>
      </c>
      <c r="H142">
        <f>SUMIFS(Activity_PUBBDG!I:I,Activity_PUBBDG!$B:$B,$A142&amp;"*",Activity_PUBBDG!$B:$B,"*"&amp;"_16")</f>
        <v>89.38194598338157</v>
      </c>
      <c r="I142">
        <f>SUMIFS(Activity_PUBBDG!J:J,Activity_PUBBDG!$B:$B,$A142&amp;"*",Activity_PUBBDG!$B:$B,"*"&amp;"_16")</f>
        <v>35.92053984768566</v>
      </c>
      <c r="J142">
        <f>SUMIFS(Activity_PUBBDG!K:K,Activity_PUBBDG!$B:$B,$A142&amp;"*",Activity_PUBBDG!$B:$B,"*"&amp;"_16")</f>
        <v>9.9678934668233161</v>
      </c>
      <c r="K142">
        <f>IF(PUBBDG_Split_Tech!L142="",0,IF(K$1=2016,0,IFERROR((PUBBDG_Split_Tech!L142*(SUMIFS('AGG Activity_16'!B:B,'AGG Activity_16'!$A:$A,$B142)+SUMIFS('AGG Activity_EX'!B:B,'AGG Activity_EX'!$A:$A,$B142))-SUMIFS(Activity_EX!B:B,Activity_EX!$A:$A,$A142))/(SUMIFS('AGG Activity_16'!B:B,'AGG Activity_16'!$A:$A,$B142)),0)))</f>
        <v>0</v>
      </c>
    </row>
    <row r="143" spans="1:11" x14ac:dyDescent="0.25">
      <c r="A143" t="str">
        <f>PUBBDG_Split_Tech!A143</f>
        <v>PUBBDGPSIOldAE______STDNGA</v>
      </c>
      <c r="B143">
        <f>SUMIFS(Activity_PUBBDG!C:C,Activity_PUBBDG!$B:$B,$A143&amp;"*",Activity_PUBBDG!$B:$B,"*"&amp;"_16")</f>
        <v>1.433744749159087E-2</v>
      </c>
      <c r="C143">
        <f>SUMIFS(Activity_PUBBDG!D:D,Activity_PUBBDG!$B:$B,$A143&amp;"*",Activity_PUBBDG!$B:$B,"*"&amp;"_16")</f>
        <v>1.0158302337619061</v>
      </c>
      <c r="D143">
        <f>SUMIFS(Activity_PUBBDG!E:E,Activity_PUBBDG!$B:$B,$A143&amp;"*",Activity_PUBBDG!$B:$B,"*"&amp;"_16")</f>
        <v>2.0296579804442061</v>
      </c>
      <c r="E143">
        <f>SUMIFS(Activity_PUBBDG!F:F,Activity_PUBBDG!$B:$B,$A143&amp;"*",Activity_PUBBDG!$B:$B,"*"&amp;"_16")</f>
        <v>3.029501067335719</v>
      </c>
      <c r="F143">
        <f>SUMIFS(Activity_PUBBDG!G:G,Activity_PUBBDG!$B:$B,$A143&amp;"*",Activity_PUBBDG!$B:$B,"*"&amp;"_16")</f>
        <v>236.83193706104061</v>
      </c>
      <c r="G143">
        <f>SUMIFS(Activity_PUBBDG!H:H,Activity_PUBBDG!$B:$B,$A143&amp;"*",Activity_PUBBDG!$B:$B,"*"&amp;"_16")</f>
        <v>237.80234902702111</v>
      </c>
      <c r="H143">
        <f>SUMIFS(Activity_PUBBDG!I:I,Activity_PUBBDG!$B:$B,$A143&amp;"*",Activity_PUBBDG!$B:$B,"*"&amp;"_16")</f>
        <v>239.03592649656991</v>
      </c>
      <c r="I143">
        <f>SUMIFS(Activity_PUBBDG!J:J,Activity_PUBBDG!$B:$B,$A143&amp;"*",Activity_PUBBDG!$B:$B,"*"&amp;"_16")</f>
        <v>158.95499202034301</v>
      </c>
      <c r="J143">
        <f>SUMIFS(Activity_PUBBDG!K:K,Activity_PUBBDG!$B:$B,$A143&amp;"*",Activity_PUBBDG!$B:$B,"*"&amp;"_16")</f>
        <v>40.140226783532327</v>
      </c>
      <c r="K143">
        <f>IF(PUBBDG_Split_Tech!L143="",0,IF(K$1=2016,0,IFERROR((PUBBDG_Split_Tech!L143*(SUMIFS('AGG Activity_16'!B:B,'AGG Activity_16'!$A:$A,$B143)+SUMIFS('AGG Activity_EX'!B:B,'AGG Activity_EX'!$A:$A,$B143))-SUMIFS(Activity_EX!B:B,Activity_EX!$A:$A,$A143))/(SUMIFS('AGG Activity_16'!B:B,'AGG Activity_16'!$A:$A,$B143)),0)))</f>
        <v>0</v>
      </c>
    </row>
    <row r="144" spans="1:11" x14ac:dyDescent="0.25">
      <c r="A144" t="str">
        <f>PUBBDG_Split_Tech!A144</f>
        <v>PUBBDGPSIOldAE______STDPRO</v>
      </c>
      <c r="B144">
        <f>SUMIFS(Activity_PUBBDG!C:C,Activity_PUBBDG!$B:$B,$A144&amp;"*",Activity_PUBBDG!$B:$B,"*"&amp;"_16")</f>
        <v>4.5198770466112871E-3</v>
      </c>
      <c r="C144">
        <f>SUMIFS(Activity_PUBBDG!D:D,Activity_PUBBDG!$B:$B,$A144&amp;"*",Activity_PUBBDG!$B:$B,"*"&amp;"_16")</f>
        <v>0.40267162124358002</v>
      </c>
      <c r="D144">
        <f>SUMIFS(Activity_PUBBDG!E:E,Activity_PUBBDG!$B:$B,$A144&amp;"*",Activity_PUBBDG!$B:$B,"*"&amp;"_16")</f>
        <v>0.80603055766173848</v>
      </c>
      <c r="E144">
        <f>SUMIFS(Activity_PUBBDG!F:F,Activity_PUBBDG!$B:$B,$A144&amp;"*",Activity_PUBBDG!$B:$B,"*"&amp;"_16")</f>
        <v>1.209965541532402</v>
      </c>
      <c r="F144">
        <f>SUMIFS(Activity_PUBBDG!G:G,Activity_PUBBDG!$B:$B,$A144&amp;"*",Activity_PUBBDG!$B:$B,"*"&amp;"_16")</f>
        <v>101.2218417795147</v>
      </c>
      <c r="G144">
        <f>SUMIFS(Activity_PUBBDG!H:H,Activity_PUBBDG!$B:$B,$A144&amp;"*",Activity_PUBBDG!$B:$B,"*"&amp;"_16")</f>
        <v>101.6403000023475</v>
      </c>
      <c r="H144">
        <f>SUMIFS(Activity_PUBBDG!I:I,Activity_PUBBDG!$B:$B,$A144&amp;"*",Activity_PUBBDG!$B:$B,"*"&amp;"_16")</f>
        <v>102.2085316370831</v>
      </c>
      <c r="I144">
        <f>SUMIFS(Activity_PUBBDG!J:J,Activity_PUBBDG!$B:$B,$A144&amp;"*",Activity_PUBBDG!$B:$B,"*"&amp;"_16")</f>
        <v>41.608930610869358</v>
      </c>
      <c r="J144">
        <f>SUMIFS(Activity_PUBBDG!K:K,Activity_PUBBDG!$B:$B,$A144&amp;"*",Activity_PUBBDG!$B:$B,"*"&amp;"_16")</f>
        <v>9.6030691139564759</v>
      </c>
      <c r="K144">
        <f>IF(PUBBDG_Split_Tech!L144="",0,IF(K$1=2016,0,IFERROR((PUBBDG_Split_Tech!L144*(SUMIFS('AGG Activity_16'!B:B,'AGG Activity_16'!$A:$A,$B144)+SUMIFS('AGG Activity_EX'!B:B,'AGG Activity_EX'!$A:$A,$B144))-SUMIFS(Activity_EX!B:B,Activity_EX!$A:$A,$A144))/(SUMIFS('AGG Activity_16'!B:B,'AGG Activity_16'!$A:$A,$B144)),0)))</f>
        <v>0</v>
      </c>
    </row>
    <row r="145" spans="1:11" x14ac:dyDescent="0.25">
      <c r="A145" t="str">
        <f>PUBBDG_Split_Tech!A145</f>
        <v>PUBBDGPSIOldAM______STDELC</v>
      </c>
      <c r="B145">
        <f>SUMIFS(Activity_PUBBDG!C:C,Activity_PUBBDG!$B:$B,$A145&amp;"*",Activity_PUBBDG!$B:$B,"*"&amp;"_16")</f>
        <v>4.0805686209005494E-3</v>
      </c>
      <c r="C145">
        <f>SUMIFS(Activity_PUBBDG!D:D,Activity_PUBBDG!$B:$B,$A145&amp;"*",Activity_PUBBDG!$B:$B,"*"&amp;"_16")</f>
        <v>0.38586458233423082</v>
      </c>
      <c r="D145">
        <f>SUMIFS(Activity_PUBBDG!E:E,Activity_PUBBDG!$B:$B,$A145&amp;"*",Activity_PUBBDG!$B:$B,"*"&amp;"_16")</f>
        <v>0.77150784065136235</v>
      </c>
      <c r="E145">
        <f>SUMIFS(Activity_PUBBDG!F:F,Activity_PUBBDG!$B:$B,$A145&amp;"*",Activity_PUBBDG!$B:$B,"*"&amp;"_16")</f>
        <v>1.156665034843507</v>
      </c>
      <c r="F145">
        <f>SUMIFS(Activity_PUBBDG!G:G,Activity_PUBBDG!$B:$B,$A145&amp;"*",Activity_PUBBDG!$B:$B,"*"&amp;"_16")</f>
        <v>90.722566224571793</v>
      </c>
      <c r="G145">
        <f>SUMIFS(Activity_PUBBDG!H:H,Activity_PUBBDG!$B:$B,$A145&amp;"*",Activity_PUBBDG!$B:$B,"*"&amp;"_16")</f>
        <v>91.107182766317493</v>
      </c>
      <c r="H145">
        <f>SUMIFS(Activity_PUBBDG!I:I,Activity_PUBBDG!$B:$B,$A145&amp;"*",Activity_PUBBDG!$B:$B,"*"&amp;"_16")</f>
        <v>91.610778978642927</v>
      </c>
      <c r="I145">
        <f>SUMIFS(Activity_PUBBDG!J:J,Activity_PUBBDG!$B:$B,$A145&amp;"*",Activity_PUBBDG!$B:$B,"*"&amp;"_16")</f>
        <v>36.910733074721783</v>
      </c>
      <c r="J145">
        <f>SUMIFS(Activity_PUBBDG!K:K,Activity_PUBBDG!$B:$B,$A145&amp;"*",Activity_PUBBDG!$B:$B,"*"&amp;"_16")</f>
        <v>10.04463979775767</v>
      </c>
      <c r="K145">
        <f>IF(PUBBDG_Split_Tech!L145="",0,IF(K$1=2016,0,IFERROR((PUBBDG_Split_Tech!L145*(SUMIFS('AGG Activity_16'!B:B,'AGG Activity_16'!$A:$A,$B145)+SUMIFS('AGG Activity_EX'!B:B,'AGG Activity_EX'!$A:$A,$B145))-SUMIFS(Activity_EX!B:B,Activity_EX!$A:$A,$A145))/(SUMIFS('AGG Activity_16'!B:B,'AGG Activity_16'!$A:$A,$B145)),0)))</f>
        <v>0</v>
      </c>
    </row>
    <row r="146" spans="1:11" x14ac:dyDescent="0.25">
      <c r="A146" t="str">
        <f>PUBBDG_Split_Tech!A146</f>
        <v>PUBBDGPSIOldLIFLC___STDELC</v>
      </c>
      <c r="B146">
        <f>SUMIFS(Activity_PUBBDG!C:C,Activity_PUBBDG!$B:$B,$A146&amp;"*",Activity_PUBBDG!$B:$B,"*"&amp;"_16")</f>
        <v>3.0534124774021218E-6</v>
      </c>
      <c r="C146">
        <f>SUMIFS(Activity_PUBBDG!D:D,Activity_PUBBDG!$B:$B,$A146&amp;"*",Activity_PUBBDG!$B:$B,"*"&amp;"_16")</f>
        <v>6.8340917361771078E-6</v>
      </c>
      <c r="D146">
        <f>SUMIFS(Activity_PUBBDG!E:E,Activity_PUBBDG!$B:$B,$A146&amp;"*",Activity_PUBBDG!$B:$B,"*"&amp;"_16")</f>
        <v>1.0574389233352059E-5</v>
      </c>
      <c r="E146">
        <f>SUMIFS(Activity_PUBBDG!F:F,Activity_PUBBDG!$B:$B,$A146&amp;"*",Activity_PUBBDG!$B:$B,"*"&amp;"_16")</f>
        <v>6.5130730139943189</v>
      </c>
      <c r="F146">
        <f>SUMIFS(Activity_PUBBDG!G:G,Activity_PUBBDG!$B:$B,$A146&amp;"*",Activity_PUBBDG!$B:$B,"*"&amp;"_16")</f>
        <v>7.0787792291626408</v>
      </c>
      <c r="G146">
        <f>SUMIFS(Activity_PUBBDG!H:H,Activity_PUBBDG!$B:$B,$A146&amp;"*",Activity_PUBBDG!$B:$B,"*"&amp;"_16")</f>
        <v>7.463863349185778</v>
      </c>
      <c r="H146">
        <f>SUMIFS(Activity_PUBBDG!I:I,Activity_PUBBDG!$B:$B,$A146&amp;"*",Activity_PUBBDG!$B:$B,"*"&amp;"_16")</f>
        <v>7.907048067966393</v>
      </c>
      <c r="I146">
        <f>SUMIFS(Activity_PUBBDG!J:J,Activity_PUBBDG!$B:$B,$A146&amp;"*",Activity_PUBBDG!$B:$B,"*"&amp;"_16")</f>
        <v>0.69476532626849774</v>
      </c>
      <c r="J146">
        <f>SUMIFS(Activity_PUBBDG!K:K,Activity_PUBBDG!$B:$B,$A146&amp;"*",Activity_PUBBDG!$B:$B,"*"&amp;"_16")</f>
        <v>2.4440843230839351E-2</v>
      </c>
      <c r="K146">
        <f>IF(PUBBDG_Split_Tech!L146="",0,IF(K$1=2016,0,IFERROR((PUBBDG_Split_Tech!L146*(SUMIFS('AGG Activity_16'!B:B,'AGG Activity_16'!$A:$A,$B146)+SUMIFS('AGG Activity_EX'!B:B,'AGG Activity_EX'!$A:$A,$B146))-SUMIFS(Activity_EX!B:B,Activity_EX!$A:$A,$A146))/(SUMIFS('AGG Activity_16'!B:B,'AGG Activity_16'!$A:$A,$B146)),0)))</f>
        <v>0</v>
      </c>
    </row>
    <row r="147" spans="1:11" x14ac:dyDescent="0.25">
      <c r="A147" t="str">
        <f>PUBBDG_Split_Tech!A147</f>
        <v>PUBBDGPSIOldLIFLU___STDELC</v>
      </c>
      <c r="B147">
        <f>SUMIFS(Activity_PUBBDG!C:C,Activity_PUBBDG!$B:$B,$A147&amp;"*",Activity_PUBBDG!$B:$B,"*"&amp;"_16")</f>
        <v>1.384653111598716E-4</v>
      </c>
      <c r="C147">
        <f>SUMIFS(Activity_PUBBDG!D:D,Activity_PUBBDG!$B:$B,$A147&amp;"*",Activity_PUBBDG!$B:$B,"*"&amp;"_16")</f>
        <v>139.146859799841</v>
      </c>
      <c r="D147">
        <f>SUMIFS(Activity_PUBBDG!E:E,Activity_PUBBDG!$B:$B,$A147&amp;"*",Activity_PUBBDG!$B:$B,"*"&amp;"_16")</f>
        <v>195.9418921711202</v>
      </c>
      <c r="E147">
        <f>SUMIFS(Activity_PUBBDG!F:F,Activity_PUBBDG!$B:$B,$A147&amp;"*",Activity_PUBBDG!$B:$B,"*"&amp;"_16")</f>
        <v>208.64571672123839</v>
      </c>
      <c r="F147">
        <f>SUMIFS(Activity_PUBBDG!G:G,Activity_PUBBDG!$B:$B,$A147&amp;"*",Activity_PUBBDG!$B:$B,"*"&amp;"_16")</f>
        <v>209.4348237212636</v>
      </c>
      <c r="G147">
        <f>SUMIFS(Activity_PUBBDG!H:H,Activity_PUBBDG!$B:$B,$A147&amp;"*",Activity_PUBBDG!$B:$B,"*"&amp;"_16")</f>
        <v>209.81986874899809</v>
      </c>
      <c r="H147">
        <f>SUMIFS(Activity_PUBBDG!I:I,Activity_PUBBDG!$B:$B,$A147&amp;"*",Activity_PUBBDG!$B:$B,"*"&amp;"_16")</f>
        <v>210.26302045828029</v>
      </c>
      <c r="I147">
        <f>SUMIFS(Activity_PUBBDG!J:J,Activity_PUBBDG!$B:$B,$A147&amp;"*",Activity_PUBBDG!$B:$B,"*"&amp;"_16")</f>
        <v>58.138060159249569</v>
      </c>
      <c r="J147">
        <f>SUMIFS(Activity_PUBBDG!K:K,Activity_PUBBDG!$B:$B,$A147&amp;"*",Activity_PUBBDG!$B:$B,"*"&amp;"_16")</f>
        <v>5.5875535725881074</v>
      </c>
      <c r="K147">
        <f>IF(PUBBDG_Split_Tech!L147="",0,IF(K$1=2016,0,IFERROR((PUBBDG_Split_Tech!L147*(SUMIFS('AGG Activity_16'!B:B,'AGG Activity_16'!$A:$A,$B147)+SUMIFS('AGG Activity_EX'!B:B,'AGG Activity_EX'!$A:$A,$B147))-SUMIFS(Activity_EX!B:B,Activity_EX!$A:$A,$A147))/(SUMIFS('AGG Activity_16'!B:B,'AGG Activity_16'!$A:$A,$B147)),0)))</f>
        <v>0</v>
      </c>
    </row>
    <row r="148" spans="1:11" x14ac:dyDescent="0.25">
      <c r="A148" t="str">
        <f>PUBBDG_Split_Tech!A148</f>
        <v>PUBBDGPSIOldLIHAL___STDELC</v>
      </c>
      <c r="B148">
        <f>SUMIFS(Activity_PUBBDG!C:C,Activity_PUBBDG!$B:$B,$A148&amp;"*",Activity_PUBBDG!$B:$B,"*"&amp;"_16")</f>
        <v>7.1052137928921491E-7</v>
      </c>
      <c r="C148">
        <f>SUMIFS(Activity_PUBBDG!D:D,Activity_PUBBDG!$B:$B,$A148&amp;"*",Activity_PUBBDG!$B:$B,"*"&amp;"_16")</f>
        <v>7.7539978688967808E-7</v>
      </c>
      <c r="D148">
        <f>SUMIFS(Activity_PUBBDG!E:E,Activity_PUBBDG!$B:$B,$A148&amp;"*",Activity_PUBBDG!$B:$B,"*"&amp;"_16")</f>
        <v>8.1452079280155927E-7</v>
      </c>
      <c r="E148">
        <f>SUMIFS(Activity_PUBBDG!F:F,Activity_PUBBDG!$B:$B,$A148&amp;"*",Activity_PUBBDG!$B:$B,"*"&amp;"_16")</f>
        <v>8.5792310852262509E-7</v>
      </c>
      <c r="F148">
        <f>SUMIFS(Activity_PUBBDG!G:G,Activity_PUBBDG!$B:$B,$A148&amp;"*",Activity_PUBBDG!$B:$B,"*"&amp;"_16")</f>
        <v>9.0003071801530695E-7</v>
      </c>
      <c r="G148">
        <f>SUMIFS(Activity_PUBBDG!H:H,Activity_PUBBDG!$B:$B,$A148&amp;"*",Activity_PUBBDG!$B:$B,"*"&amp;"_16")</f>
        <v>9.4485948879433082E-7</v>
      </c>
      <c r="H148">
        <f>SUMIFS(Activity_PUBBDG!I:I,Activity_PUBBDG!$B:$B,$A148&amp;"*",Activity_PUBBDG!$B:$B,"*"&amp;"_16")</f>
        <v>9.302639314674252E-2</v>
      </c>
      <c r="I148">
        <f>SUMIFS(Activity_PUBBDG!J:J,Activity_PUBBDG!$B:$B,$A148&amp;"*",Activity_PUBBDG!$B:$B,"*"&amp;"_16")</f>
        <v>9.8868261004720703E-7</v>
      </c>
      <c r="J148">
        <f>SUMIFS(Activity_PUBBDG!K:K,Activity_PUBBDG!$B:$B,$A148&amp;"*",Activity_PUBBDG!$B:$B,"*"&amp;"_16")</f>
        <v>3.9932753633849387E-8</v>
      </c>
      <c r="K148">
        <f>IF(PUBBDG_Split_Tech!L148="",0,IF(K$1=2016,0,IFERROR((PUBBDG_Split_Tech!L148*(SUMIFS('AGG Activity_16'!B:B,'AGG Activity_16'!$A:$A,$B148)+SUMIFS('AGG Activity_EX'!B:B,'AGG Activity_EX'!$A:$A,$B148))-SUMIFS(Activity_EX!B:B,Activity_EX!$A:$A,$A148))/(SUMIFS('AGG Activity_16'!B:B,'AGG Activity_16'!$A:$A,$B148)),0)))</f>
        <v>0</v>
      </c>
    </row>
    <row r="149" spans="1:11" x14ac:dyDescent="0.25">
      <c r="A149" t="str">
        <f>PUBBDG_Split_Tech!A149</f>
        <v>PUBBDGPSIOldLIINC___STDELC</v>
      </c>
      <c r="B149">
        <f>SUMIFS(Activity_PUBBDG!C:C,Activity_PUBBDG!$B:$B,$A149&amp;"*",Activity_PUBBDG!$B:$B,"*"&amp;"_16")</f>
        <v>7.1052206032533413E-7</v>
      </c>
      <c r="C149">
        <f>SUMIFS(Activity_PUBBDG!D:D,Activity_PUBBDG!$B:$B,$A149&amp;"*",Activity_PUBBDG!$B:$B,"*"&amp;"_16")</f>
        <v>7.7540067248935489E-7</v>
      </c>
      <c r="D149">
        <f>SUMIFS(Activity_PUBBDG!E:E,Activity_PUBBDG!$B:$B,$A149&amp;"*",Activity_PUBBDG!$B:$B,"*"&amp;"_16")</f>
        <v>8.1452209158205794E-7</v>
      </c>
      <c r="E149">
        <f>SUMIFS(Activity_PUBBDG!F:F,Activity_PUBBDG!$B:$B,$A149&amp;"*",Activity_PUBBDG!$B:$B,"*"&amp;"_16")</f>
        <v>8.579245699223319E-7</v>
      </c>
      <c r="F149">
        <f>SUMIFS(Activity_PUBBDG!G:G,Activity_PUBBDG!$B:$B,$A149&amp;"*",Activity_PUBBDG!$B:$B,"*"&amp;"_16")</f>
        <v>9.0003203654423065E-7</v>
      </c>
      <c r="G149">
        <f>SUMIFS(Activity_PUBBDG!H:H,Activity_PUBBDG!$B:$B,$A149&amp;"*",Activity_PUBBDG!$B:$B,"*"&amp;"_16")</f>
        <v>9.4485988768110038E-7</v>
      </c>
      <c r="H149">
        <f>SUMIFS(Activity_PUBBDG!I:I,Activity_PUBBDG!$B:$B,$A149&amp;"*",Activity_PUBBDG!$B:$B,"*"&amp;"_16")</f>
        <v>9.3016255893117877E-2</v>
      </c>
      <c r="I149">
        <f>SUMIFS(Activity_PUBBDG!J:J,Activity_PUBBDG!$B:$B,$A149&amp;"*",Activity_PUBBDG!$B:$B,"*"&amp;"_16")</f>
        <v>9.8868320830529018E-7</v>
      </c>
      <c r="J149">
        <f>SUMIFS(Activity_PUBBDG!K:K,Activity_PUBBDG!$B:$B,$A149&amp;"*",Activity_PUBBDG!$B:$B,"*"&amp;"_16")</f>
        <v>3.9932985862104128E-8</v>
      </c>
      <c r="K149">
        <f>IF(PUBBDG_Split_Tech!L149="",0,IF(K$1=2016,0,IFERROR((PUBBDG_Split_Tech!L149*(SUMIFS('AGG Activity_16'!B:B,'AGG Activity_16'!$A:$A,$B149)+SUMIFS('AGG Activity_EX'!B:B,'AGG Activity_EX'!$A:$A,$B149))-SUMIFS(Activity_EX!B:B,Activity_EX!$A:$A,$A149))/(SUMIFS('AGG Activity_16'!B:B,'AGG Activity_16'!$A:$A,$B149)),0)))</f>
        <v>0</v>
      </c>
    </row>
    <row r="150" spans="1:11" x14ac:dyDescent="0.25">
      <c r="A150" t="str">
        <f>PUBBDG_Split_Tech!A150</f>
        <v>PUBBDGPSIOldLILED___STDELC</v>
      </c>
      <c r="B150">
        <f>SUMIFS(Activity_PUBBDG!C:C,Activity_PUBBDG!$B:$B,$A150&amp;"*",Activity_PUBBDG!$B:$B,"*"&amp;"_16")</f>
        <v>1.7061642162424421E-4</v>
      </c>
      <c r="C150">
        <f>SUMIFS(Activity_PUBBDG!D:D,Activity_PUBBDG!$B:$B,$A150&amp;"*",Activity_PUBBDG!$B:$B,"*"&amp;"_16")</f>
        <v>140.1611206190704</v>
      </c>
      <c r="D150">
        <f>SUMIFS(Activity_PUBBDG!E:E,Activity_PUBBDG!$B:$B,$A150&amp;"*",Activity_PUBBDG!$B:$B,"*"&amp;"_16")</f>
        <v>197.0462465035607</v>
      </c>
      <c r="E150">
        <f>SUMIFS(Activity_PUBBDG!F:F,Activity_PUBBDG!$B:$B,$A150&amp;"*",Activity_PUBBDG!$B:$B,"*"&amp;"_16")</f>
        <v>209.7502687463294</v>
      </c>
      <c r="F150">
        <f>SUMIFS(Activity_PUBBDG!G:G,Activity_PUBBDG!$B:$B,$A150&amp;"*",Activity_PUBBDG!$B:$B,"*"&amp;"_16")</f>
        <v>210.53935633866061</v>
      </c>
      <c r="G150">
        <f>SUMIFS(Activity_PUBBDG!H:H,Activity_PUBBDG!$B:$B,$A150&amp;"*",Activity_PUBBDG!$B:$B,"*"&amp;"_16")</f>
        <v>210.92438942148749</v>
      </c>
      <c r="H150">
        <f>SUMIFS(Activity_PUBBDG!I:I,Activity_PUBBDG!$B:$B,$A150&amp;"*",Activity_PUBBDG!$B:$B,"*"&amp;"_16")</f>
        <v>211.36750895018821</v>
      </c>
      <c r="I150">
        <f>SUMIFS(Activity_PUBBDG!J:J,Activity_PUBBDG!$B:$B,$A150&amp;"*",Activity_PUBBDG!$B:$B,"*"&amp;"_16")</f>
        <v>58.442312332959368</v>
      </c>
      <c r="J150">
        <f>SUMIFS(Activity_PUBBDG!K:K,Activity_PUBBDG!$B:$B,$A150&amp;"*",Activity_PUBBDG!$B:$B,"*"&amp;"_16")</f>
        <v>12.864590568511691</v>
      </c>
      <c r="K150">
        <f>IF(PUBBDG_Split_Tech!L150="",0,IF(K$1=2016,0,IFERROR((PUBBDG_Split_Tech!L150*(SUMIFS('AGG Activity_16'!B:B,'AGG Activity_16'!$A:$A,$B150)+SUMIFS('AGG Activity_EX'!B:B,'AGG Activity_EX'!$A:$A,$B150))-SUMIFS(Activity_EX!B:B,Activity_EX!$A:$A,$A150))/(SUMIFS('AGG Activity_16'!B:B,'AGG Activity_16'!$A:$A,$B150)),0)))</f>
        <v>0</v>
      </c>
    </row>
    <row r="151" spans="1:11" x14ac:dyDescent="0.25">
      <c r="A151" t="str">
        <f>PUBBDG_Split_Tech!A151</f>
        <v>PUBBDGPSIOldSC_________DCO</v>
      </c>
      <c r="B151">
        <f>SUMIFS(Activity_PUBBDG!C:C,Activity_PUBBDG!$B:$B,$A151&amp;"*",Activity_PUBBDG!$B:$B,"*"&amp;"_16")</f>
        <v>14.859428643804989</v>
      </c>
      <c r="C151">
        <f>SUMIFS(Activity_PUBBDG!D:D,Activity_PUBBDG!$B:$B,$A151&amp;"*",Activity_PUBBDG!$B:$B,"*"&amp;"_16")</f>
        <v>15.621945003362351</v>
      </c>
      <c r="D151">
        <f>SUMIFS(Activity_PUBBDG!E:E,Activity_PUBBDG!$B:$B,$A151&amp;"*",Activity_PUBBDG!$B:$B,"*"&amp;"_16")</f>
        <v>124.6132545057372</v>
      </c>
      <c r="E151">
        <f>SUMIFS(Activity_PUBBDG!F:F,Activity_PUBBDG!$B:$B,$A151&amp;"*",Activity_PUBBDG!$B:$B,"*"&amp;"_16")</f>
        <v>125.3907572779826</v>
      </c>
      <c r="F151">
        <f>SUMIFS(Activity_PUBBDG!G:G,Activity_PUBBDG!$B:$B,$A151&amp;"*",Activity_PUBBDG!$B:$B,"*"&amp;"_16")</f>
        <v>133.61980725416319</v>
      </c>
      <c r="G151">
        <f>SUMIFS(Activity_PUBBDG!H:H,Activity_PUBBDG!$B:$B,$A151&amp;"*",Activity_PUBBDG!$B:$B,"*"&amp;"_16")</f>
        <v>134.4294665914517</v>
      </c>
      <c r="H151">
        <f>SUMIFS(Activity_PUBBDG!I:I,Activity_PUBBDG!$B:$B,$A151&amp;"*",Activity_PUBBDG!$B:$B,"*"&amp;"_16")</f>
        <v>135.5318505882851</v>
      </c>
      <c r="I151">
        <f>SUMIFS(Activity_PUBBDG!J:J,Activity_PUBBDG!$B:$B,$A151&amp;"*",Activity_PUBBDG!$B:$B,"*"&amp;"_16")</f>
        <v>96.212781716700334</v>
      </c>
      <c r="J151">
        <f>SUMIFS(Activity_PUBBDG!K:K,Activity_PUBBDG!$B:$B,$A151&amp;"*",Activity_PUBBDG!$B:$B,"*"&amp;"_16")</f>
        <v>64.985653465960198</v>
      </c>
      <c r="K151">
        <f>IF(PUBBDG_Split_Tech!L151="",0,IF(K$1=2016,0,IFERROR((PUBBDG_Split_Tech!L151*(SUMIFS('AGG Activity_16'!B:B,'AGG Activity_16'!$A:$A,$B151)+SUMIFS('AGG Activity_EX'!B:B,'AGG Activity_EX'!$A:$A,$B151))-SUMIFS(Activity_EX!B:B,Activity_EX!$A:$A,$A151))/(SUMIFS('AGG Activity_16'!B:B,'AGG Activity_16'!$A:$A,$B151)),0)))</f>
        <v>0</v>
      </c>
    </row>
    <row r="152" spans="1:11" x14ac:dyDescent="0.25">
      <c r="A152" t="str">
        <f>PUBBDG_Split_Tech!A152</f>
        <v>PUBBDGPSIOldSC______STDELC</v>
      </c>
      <c r="B152">
        <f>SUMIFS(Activity_PUBBDG!C:C,Activity_PUBBDG!$B:$B,$A152&amp;"*",Activity_PUBBDG!$B:$B,"*"&amp;"_16")</f>
        <v>13.20116202259436</v>
      </c>
      <c r="C152">
        <f>SUMIFS(Activity_PUBBDG!D:D,Activity_PUBBDG!$B:$B,$A152&amp;"*",Activity_PUBBDG!$B:$B,"*"&amp;"_16")</f>
        <v>13.955577251925821</v>
      </c>
      <c r="D152">
        <f>SUMIFS(Activity_PUBBDG!E:E,Activity_PUBBDG!$B:$B,$A152&amp;"*",Activity_PUBBDG!$B:$B,"*"&amp;"_16")</f>
        <v>67.876907460720588</v>
      </c>
      <c r="E152">
        <f>SUMIFS(Activity_PUBBDG!F:F,Activity_PUBBDG!$B:$B,$A152&amp;"*",Activity_PUBBDG!$B:$B,"*"&amp;"_16")</f>
        <v>68.649105986242475</v>
      </c>
      <c r="F152">
        <f>SUMIFS(Activity_PUBBDG!G:G,Activity_PUBBDG!$B:$B,$A152&amp;"*",Activity_PUBBDG!$B:$B,"*"&amp;"_16")</f>
        <v>76.304778590649462</v>
      </c>
      <c r="G152">
        <f>SUMIFS(Activity_PUBBDG!H:H,Activity_PUBBDG!$B:$B,$A152&amp;"*",Activity_PUBBDG!$B:$B,"*"&amp;"_16")</f>
        <v>77.107469217159093</v>
      </c>
      <c r="H152">
        <f>SUMIFS(Activity_PUBBDG!I:I,Activity_PUBBDG!$B:$B,$A152&amp;"*",Activity_PUBBDG!$B:$B,"*"&amp;"_16")</f>
        <v>78.194414231208086</v>
      </c>
      <c r="I152">
        <f>SUMIFS(Activity_PUBBDG!J:J,Activity_PUBBDG!$B:$B,$A152&amp;"*",Activity_PUBBDG!$B:$B,"*"&amp;"_16")</f>
        <v>33.723007441929283</v>
      </c>
      <c r="J152">
        <f>SUMIFS(Activity_PUBBDG!K:K,Activity_PUBBDG!$B:$B,$A152&amp;"*",Activity_PUBBDG!$B:$B,"*"&amp;"_16")</f>
        <v>16.381040689762759</v>
      </c>
      <c r="K152">
        <f>IF(PUBBDG_Split_Tech!L152="",0,IF(K$1=2016,0,IFERROR((PUBBDG_Split_Tech!L152*(SUMIFS('AGG Activity_16'!B:B,'AGG Activity_16'!$A:$A,$B152)+SUMIFS('AGG Activity_EX'!B:B,'AGG Activity_EX'!$A:$A,$B152))-SUMIFS(Activity_EX!B:B,Activity_EX!$A:$A,$A152))/(SUMIFS('AGG Activity_16'!B:B,'AGG Activity_16'!$A:$A,$B152)),0)))</f>
        <v>0</v>
      </c>
    </row>
    <row r="153" spans="1:11" x14ac:dyDescent="0.25">
      <c r="A153" t="str">
        <f>PUBBDG_Split_Tech!A153</f>
        <v>PUBBDGPSIOldSC______STDNGA</v>
      </c>
      <c r="B153">
        <f>SUMIFS(Activity_PUBBDG!C:C,Activity_PUBBDG!$B:$B,$A153&amp;"*",Activity_PUBBDG!$B:$B,"*"&amp;"_16")</f>
        <v>36.927179613978133</v>
      </c>
      <c r="C153">
        <f>SUMIFS(Activity_PUBBDG!D:D,Activity_PUBBDG!$B:$B,$A153&amp;"*",Activity_PUBBDG!$B:$B,"*"&amp;"_16")</f>
        <v>38.88647316884159</v>
      </c>
      <c r="D153">
        <f>SUMIFS(Activity_PUBBDG!E:E,Activity_PUBBDG!$B:$B,$A153&amp;"*",Activity_PUBBDG!$B:$B,"*"&amp;"_16")</f>
        <v>205.04346142645039</v>
      </c>
      <c r="E153">
        <f>SUMIFS(Activity_PUBBDG!F:F,Activity_PUBBDG!$B:$B,$A153&amp;"*",Activity_PUBBDG!$B:$B,"*"&amp;"_16")</f>
        <v>206.96961520257281</v>
      </c>
      <c r="F153">
        <f>SUMIFS(Activity_PUBBDG!G:G,Activity_PUBBDG!$B:$B,$A153&amp;"*",Activity_PUBBDG!$B:$B,"*"&amp;"_16")</f>
        <v>225.73227164229769</v>
      </c>
      <c r="G153">
        <f>SUMIFS(Activity_PUBBDG!H:H,Activity_PUBBDG!$B:$B,$A153&amp;"*",Activity_PUBBDG!$B:$B,"*"&amp;"_16")</f>
        <v>227.59557637231401</v>
      </c>
      <c r="H153">
        <f>SUMIFS(Activity_PUBBDG!I:I,Activity_PUBBDG!$B:$B,$A153&amp;"*",Activity_PUBBDG!$B:$B,"*"&amp;"_16")</f>
        <v>229.96520639178789</v>
      </c>
      <c r="I153">
        <f>SUMIFS(Activity_PUBBDG!J:J,Activity_PUBBDG!$B:$B,$A153&amp;"*",Activity_PUBBDG!$B:$B,"*"&amp;"_16")</f>
        <v>159.18404954624461</v>
      </c>
      <c r="J153">
        <f>SUMIFS(Activity_PUBBDG!K:K,Activity_PUBBDG!$B:$B,$A153&amp;"*",Activity_PUBBDG!$B:$B,"*"&amp;"_16")</f>
        <v>56.043842885000153</v>
      </c>
      <c r="K153">
        <f>IF(PUBBDG_Split_Tech!L153="",0,IF(K$1=2016,0,IFERROR((PUBBDG_Split_Tech!L153*(SUMIFS('AGG Activity_16'!B:B,'AGG Activity_16'!$A:$A,$B153)+SUMIFS('AGG Activity_EX'!B:B,'AGG Activity_EX'!$A:$A,$B153))-SUMIFS(Activity_EX!B:B,Activity_EX!$A:$A,$A153))/(SUMIFS('AGG Activity_16'!B:B,'AGG Activity_16'!$A:$A,$B153)),0)))</f>
        <v>0</v>
      </c>
    </row>
    <row r="154" spans="1:11" x14ac:dyDescent="0.25">
      <c r="A154" t="str">
        <f>PUBBDG_Split_Tech!A154</f>
        <v>PUBBDGPSIOldSH_________DHE</v>
      </c>
      <c r="B154">
        <f>SUMIFS(Activity_PUBBDG!C:C,Activity_PUBBDG!$B:$B,$A154&amp;"*",Activity_PUBBDG!$B:$B,"*"&amp;"_16")</f>
        <v>5.7327047306752587E-4</v>
      </c>
      <c r="C154">
        <f>SUMIFS(Activity_PUBBDG!D:D,Activity_PUBBDG!$B:$B,$A154&amp;"*",Activity_PUBBDG!$B:$B,"*"&amp;"_16")</f>
        <v>2.0810119802041368E-3</v>
      </c>
      <c r="D154">
        <f>SUMIFS(Activity_PUBBDG!E:E,Activity_PUBBDG!$B:$B,$A154&amp;"*",Activity_PUBBDG!$B:$B,"*"&amp;"_16")</f>
        <v>3.0588960292199201E-3</v>
      </c>
      <c r="E154">
        <f>SUMIFS(Activity_PUBBDG!F:F,Activity_PUBBDG!$B:$B,$A154&amp;"*",Activity_PUBBDG!$B:$B,"*"&amp;"_16")</f>
        <v>3.782186552829199E-3</v>
      </c>
      <c r="F154">
        <f>SUMIFS(Activity_PUBBDG!G:G,Activity_PUBBDG!$B:$B,$A154&amp;"*",Activity_PUBBDG!$B:$B,"*"&amp;"_16")</f>
        <v>4.3941152937989458E-3</v>
      </c>
      <c r="G154">
        <f>SUMIFS(Activity_PUBBDG!H:H,Activity_PUBBDG!$B:$B,$A154&amp;"*",Activity_PUBBDG!$B:$B,"*"&amp;"_16")</f>
        <v>4.3882657430702864E-3</v>
      </c>
      <c r="H154">
        <f>SUMIFS(Activity_PUBBDG!I:I,Activity_PUBBDG!$B:$B,$A154&amp;"*",Activity_PUBBDG!$B:$B,"*"&amp;"_16")</f>
        <v>6.3127642683282201E-3</v>
      </c>
      <c r="I154">
        <f>SUMIFS(Activity_PUBBDG!J:J,Activity_PUBBDG!$B:$B,$A154&amp;"*",Activity_PUBBDG!$B:$B,"*"&amp;"_16")</f>
        <v>3.2403829794576278E-3</v>
      </c>
      <c r="J154">
        <f>SUMIFS(Activity_PUBBDG!K:K,Activity_PUBBDG!$B:$B,$A154&amp;"*",Activity_PUBBDG!$B:$B,"*"&amp;"_16")</f>
        <v>2.0827831610588658E-3</v>
      </c>
      <c r="K154">
        <f>IF(PUBBDG_Split_Tech!L154="",0,IF(K$1=2016,0,IFERROR((PUBBDG_Split_Tech!L154*(SUMIFS('AGG Activity_16'!B:B,'AGG Activity_16'!$A:$A,$B154)+SUMIFS('AGG Activity_EX'!B:B,'AGG Activity_EX'!$A:$A,$B154))-SUMIFS(Activity_EX!B:B,Activity_EX!$A:$A,$A154))/(SUMIFS('AGG Activity_16'!B:B,'AGG Activity_16'!$A:$A,$B154)),0)))</f>
        <v>0</v>
      </c>
    </row>
    <row r="155" spans="1:11" x14ac:dyDescent="0.25">
      <c r="A155" t="str">
        <f>PUBBDG_Split_Tech!A155</f>
        <v>PUBBDGPSIOldSHFUR___HIGNGA</v>
      </c>
      <c r="B155">
        <f>SUMIFS(Activity_PUBBDG!C:C,Activity_PUBBDG!$B:$B,$A155&amp;"*",Activity_PUBBDG!$B:$B,"*"&amp;"_16")</f>
        <v>2.4798354632855489E-3</v>
      </c>
      <c r="C155">
        <f>SUMIFS(Activity_PUBBDG!D:D,Activity_PUBBDG!$B:$B,$A155&amp;"*",Activity_PUBBDG!$B:$B,"*"&amp;"_16")</f>
        <v>7.5049357004885169E-3</v>
      </c>
      <c r="D155">
        <f>SUMIFS(Activity_PUBBDG!E:E,Activity_PUBBDG!$B:$B,$A155&amp;"*",Activity_PUBBDG!$B:$B,"*"&amp;"_16")</f>
        <v>1.1059763763707009E-2</v>
      </c>
      <c r="E155">
        <f>SUMIFS(Activity_PUBBDG!F:F,Activity_PUBBDG!$B:$B,$A155&amp;"*",Activity_PUBBDG!$B:$B,"*"&amp;"_16")</f>
        <v>1.3660690830281661E-2</v>
      </c>
      <c r="F155">
        <f>SUMIFS(Activity_PUBBDG!G:G,Activity_PUBBDG!$B:$B,$A155&amp;"*",Activity_PUBBDG!$B:$B,"*"&amp;"_16")</f>
        <v>1.571051017358898E-2</v>
      </c>
      <c r="G155">
        <f>SUMIFS(Activity_PUBBDG!H:H,Activity_PUBBDG!$B:$B,$A155&amp;"*",Activity_PUBBDG!$B:$B,"*"&amp;"_16")</f>
        <v>1.6686598092033041E-2</v>
      </c>
      <c r="H155">
        <f>SUMIFS(Activity_PUBBDG!I:I,Activity_PUBBDG!$B:$B,$A155&amp;"*",Activity_PUBBDG!$B:$B,"*"&amp;"_16")</f>
        <v>1.9354992889380411E-2</v>
      </c>
      <c r="I155">
        <f>SUMIFS(Activity_PUBBDG!J:J,Activity_PUBBDG!$B:$B,$A155&amp;"*",Activity_PUBBDG!$B:$B,"*"&amp;"_16")</f>
        <v>1.4664316303914959E-2</v>
      </c>
      <c r="J155">
        <f>SUMIFS(Activity_PUBBDG!K:K,Activity_PUBBDG!$B:$B,$A155&amp;"*",Activity_PUBBDG!$B:$B,"*"&amp;"_16")</f>
        <v>9.2550919308428282E-3</v>
      </c>
      <c r="K155">
        <f>IF(PUBBDG_Split_Tech!L155="",0,IF(K$1=2016,0,IFERROR((PUBBDG_Split_Tech!L155*(SUMIFS('AGG Activity_16'!B:B,'AGG Activity_16'!$A:$A,$B155)+SUMIFS('AGG Activity_EX'!B:B,'AGG Activity_EX'!$A:$A,$B155))-SUMIFS(Activity_EX!B:B,Activity_EX!$A:$A,$A155))/(SUMIFS('AGG Activity_16'!B:B,'AGG Activity_16'!$A:$A,$B155)),0)))</f>
        <v>0</v>
      </c>
    </row>
    <row r="156" spans="1:11" x14ac:dyDescent="0.25">
      <c r="A156" t="str">
        <f>PUBBDG_Split_Tech!A156</f>
        <v>PUBBDGPSIOldSHFUR___STDELC</v>
      </c>
      <c r="B156">
        <f>SUMIFS(Activity_PUBBDG!C:C,Activity_PUBBDG!$B:$B,$A156&amp;"*",Activity_PUBBDG!$B:$B,"*"&amp;"_16")</f>
        <v>7.2351008984410342E-4</v>
      </c>
      <c r="C156">
        <f>SUMIFS(Activity_PUBBDG!D:D,Activity_PUBBDG!$B:$B,$A156&amp;"*",Activity_PUBBDG!$B:$B,"*"&amp;"_16")</f>
        <v>2.837507006852757E-3</v>
      </c>
      <c r="D156">
        <f>SUMIFS(Activity_PUBBDG!E:E,Activity_PUBBDG!$B:$B,$A156&amp;"*",Activity_PUBBDG!$B:$B,"*"&amp;"_16")</f>
        <v>4.1904749652800352E-3</v>
      </c>
      <c r="E156">
        <f>SUMIFS(Activity_PUBBDG!F:F,Activity_PUBBDG!$B:$B,$A156&amp;"*",Activity_PUBBDG!$B:$B,"*"&amp;"_16")</f>
        <v>5.1484248237292536E-3</v>
      </c>
      <c r="F156">
        <f>SUMIFS(Activity_PUBBDG!G:G,Activity_PUBBDG!$B:$B,$A156&amp;"*",Activity_PUBBDG!$B:$B,"*"&amp;"_16")</f>
        <v>5.9315802942157096E-3</v>
      </c>
      <c r="G156">
        <f>SUMIFS(Activity_PUBBDG!H:H,Activity_PUBBDG!$B:$B,$A156&amp;"*",Activity_PUBBDG!$B:$B,"*"&amp;"_16")</f>
        <v>5.967306353206382E-3</v>
      </c>
      <c r="H156">
        <f>SUMIFS(Activity_PUBBDG!I:I,Activity_PUBBDG!$B:$B,$A156&amp;"*",Activity_PUBBDG!$B:$B,"*"&amp;"_16")</f>
        <v>8.0159858288931709E-3</v>
      </c>
      <c r="I156">
        <f>SUMIFS(Activity_PUBBDG!J:J,Activity_PUBBDG!$B:$B,$A156&amp;"*",Activity_PUBBDG!$B:$B,"*"&amp;"_16")</f>
        <v>4.082099917931536E-3</v>
      </c>
      <c r="J156">
        <f>SUMIFS(Activity_PUBBDG!K:K,Activity_PUBBDG!$B:$B,$A156&amp;"*",Activity_PUBBDG!$B:$B,"*"&amp;"_16")</f>
        <v>2.7469742826659689E-3</v>
      </c>
      <c r="K156">
        <f>IF(PUBBDG_Split_Tech!L156="",0,IF(K$1=2016,0,IFERROR((PUBBDG_Split_Tech!L156*(SUMIFS('AGG Activity_16'!B:B,'AGG Activity_16'!$A:$A,$B156)+SUMIFS('AGG Activity_EX'!B:B,'AGG Activity_EX'!$A:$A,$B156))-SUMIFS(Activity_EX!B:B,Activity_EX!$A:$A,$A156))/(SUMIFS('AGG Activity_16'!B:B,'AGG Activity_16'!$A:$A,$B156)),0)))</f>
        <v>0</v>
      </c>
    </row>
    <row r="157" spans="1:11" x14ac:dyDescent="0.25">
      <c r="A157" t="str">
        <f>PUBBDG_Split_Tech!A157</f>
        <v>PUBBDGPSIOldSHFUR___STDHFO</v>
      </c>
      <c r="B157">
        <f>SUMIFS(Activity_PUBBDG!C:C,Activity_PUBBDG!$B:$B,$A157&amp;"*",Activity_PUBBDG!$B:$B,"*"&amp;"_16")</f>
        <v>7.2605878487057881E-4</v>
      </c>
      <c r="C157">
        <f>SUMIFS(Activity_PUBBDG!D:D,Activity_PUBBDG!$B:$B,$A157&amp;"*",Activity_PUBBDG!$B:$B,"*"&amp;"_16")</f>
        <v>2.8422191591716888E-3</v>
      </c>
      <c r="D157">
        <f>SUMIFS(Activity_PUBBDG!E:E,Activity_PUBBDG!$B:$B,$A157&amp;"*",Activity_PUBBDG!$B:$B,"*"&amp;"_16")</f>
        <v>4.1964173177014034E-3</v>
      </c>
      <c r="E157">
        <f>SUMIFS(Activity_PUBBDG!F:F,Activity_PUBBDG!$B:$B,$A157&amp;"*",Activity_PUBBDG!$B:$B,"*"&amp;"_16")</f>
        <v>5.1549706177814458E-3</v>
      </c>
      <c r="F157">
        <f>SUMIFS(Activity_PUBBDG!G:G,Activity_PUBBDG!$B:$B,$A157&amp;"*",Activity_PUBBDG!$B:$B,"*"&amp;"_16")</f>
        <v>5.9384227876688967E-3</v>
      </c>
      <c r="G157">
        <f>SUMIFS(Activity_PUBBDG!H:H,Activity_PUBBDG!$B:$B,$A157&amp;"*",Activity_PUBBDG!$B:$B,"*"&amp;"_16")</f>
        <v>5.9744549342188452E-3</v>
      </c>
      <c r="H157">
        <f>SUMIFS(Activity_PUBBDG!I:I,Activity_PUBBDG!$B:$B,$A157&amp;"*",Activity_PUBBDG!$B:$B,"*"&amp;"_16")</f>
        <v>8.0228929453246972E-3</v>
      </c>
      <c r="I157">
        <f>SUMIFS(Activity_PUBBDG!J:J,Activity_PUBBDG!$B:$B,$A157&amp;"*",Activity_PUBBDG!$B:$B,"*"&amp;"_16")</f>
        <v>4.0859878119968839E-3</v>
      </c>
      <c r="J157">
        <f>SUMIFS(Activity_PUBBDG!K:K,Activity_PUBBDG!$B:$B,$A157&amp;"*",Activity_PUBBDG!$B:$B,"*"&amp;"_16")</f>
        <v>2.7492894178713289E-3</v>
      </c>
      <c r="K157">
        <f>IF(PUBBDG_Split_Tech!L157="",0,IF(K$1=2016,0,IFERROR((PUBBDG_Split_Tech!L157*(SUMIFS('AGG Activity_16'!B:B,'AGG Activity_16'!$A:$A,$B157)+SUMIFS('AGG Activity_EX'!B:B,'AGG Activity_EX'!$A:$A,$B157))-SUMIFS(Activity_EX!B:B,Activity_EX!$A:$A,$A157))/(SUMIFS('AGG Activity_16'!B:B,'AGG Activity_16'!$A:$A,$B157)),0)))</f>
        <v>0</v>
      </c>
    </row>
    <row r="158" spans="1:11" x14ac:dyDescent="0.25">
      <c r="A158" t="str">
        <f>PUBBDG_Split_Tech!A158</f>
        <v>PUBBDGPSIOldSHFUR___STDKER</v>
      </c>
      <c r="B158">
        <f>SUMIFS(Activity_PUBBDG!C:C,Activity_PUBBDG!$B:$B,$A158&amp;"*",Activity_PUBBDG!$B:$B,"*"&amp;"_16")</f>
        <v>7.260696823220813E-4</v>
      </c>
      <c r="C158">
        <f>SUMIFS(Activity_PUBBDG!D:D,Activity_PUBBDG!$B:$B,$A158&amp;"*",Activity_PUBBDG!$B:$B,"*"&amp;"_16")</f>
        <v>2.8422726891439609E-3</v>
      </c>
      <c r="D158">
        <f>SUMIFS(Activity_PUBBDG!E:E,Activity_PUBBDG!$B:$B,$A158&amp;"*",Activity_PUBBDG!$B:$B,"*"&amp;"_16")</f>
        <v>4.1965117842174089E-3</v>
      </c>
      <c r="E158">
        <f>SUMIFS(Activity_PUBBDG!F:F,Activity_PUBBDG!$B:$B,$A158&amp;"*",Activity_PUBBDG!$B:$B,"*"&amp;"_16")</f>
        <v>5.1550753671121743E-3</v>
      </c>
      <c r="F158">
        <f>SUMIFS(Activity_PUBBDG!G:G,Activity_PUBBDG!$B:$B,$A158&amp;"*",Activity_PUBBDG!$B:$B,"*"&amp;"_16")</f>
        <v>5.9385398194391854E-3</v>
      </c>
      <c r="G158">
        <f>SUMIFS(Activity_PUBBDG!H:H,Activity_PUBBDG!$B:$B,$A158&amp;"*",Activity_PUBBDG!$B:$B,"*"&amp;"_16")</f>
        <v>5.9745763075874864E-3</v>
      </c>
      <c r="H158">
        <f>SUMIFS(Activity_PUBBDG!I:I,Activity_PUBBDG!$B:$B,$A158&amp;"*",Activity_PUBBDG!$B:$B,"*"&amp;"_16")</f>
        <v>8.0230344462755322E-3</v>
      </c>
      <c r="I158">
        <f>SUMIFS(Activity_PUBBDG!J:J,Activity_PUBBDG!$B:$B,$A158&amp;"*",Activity_PUBBDG!$B:$B,"*"&amp;"_16")</f>
        <v>4.0863505286072447E-3</v>
      </c>
      <c r="J158">
        <f>SUMIFS(Activity_PUBBDG!K:K,Activity_PUBBDG!$B:$B,$A158&amp;"*",Activity_PUBBDG!$B:$B,"*"&amp;"_16")</f>
        <v>2.7494847815035289E-3</v>
      </c>
      <c r="K158">
        <f>IF(PUBBDG_Split_Tech!L158="",0,IF(K$1=2016,0,IFERROR((PUBBDG_Split_Tech!L158*(SUMIFS('AGG Activity_16'!B:B,'AGG Activity_16'!$A:$A,$B158)+SUMIFS('AGG Activity_EX'!B:B,'AGG Activity_EX'!$A:$A,$B158))-SUMIFS(Activity_EX!B:B,Activity_EX!$A:$A,$A158))/(SUMIFS('AGG Activity_16'!B:B,'AGG Activity_16'!$A:$A,$B158)),0)))</f>
        <v>0</v>
      </c>
    </row>
    <row r="159" spans="1:11" x14ac:dyDescent="0.25">
      <c r="A159" t="str">
        <f>PUBBDG_Split_Tech!A159</f>
        <v>PUBBDGPSIOldSHFUR___STDLFO</v>
      </c>
      <c r="B159">
        <f>SUMIFS(Activity_PUBBDG!C:C,Activity_PUBBDG!$B:$B,$A159&amp;"*",Activity_PUBBDG!$B:$B,"*"&amp;"_16")</f>
        <v>7.2376702970134419E-4</v>
      </c>
      <c r="C159">
        <f>SUMIFS(Activity_PUBBDG!D:D,Activity_PUBBDG!$B:$B,$A159&amp;"*",Activity_PUBBDG!$B:$B,"*"&amp;"_16")</f>
        <v>2.838332550222472E-3</v>
      </c>
      <c r="D159">
        <f>SUMIFS(Activity_PUBBDG!E:E,Activity_PUBBDG!$B:$B,$A159&amp;"*",Activity_PUBBDG!$B:$B,"*"&amp;"_16")</f>
        <v>4.191739995076502E-3</v>
      </c>
      <c r="E159">
        <f>SUMIFS(Activity_PUBBDG!F:F,Activity_PUBBDG!$B:$B,$A159&amp;"*",Activity_PUBBDG!$B:$B,"*"&amp;"_16")</f>
        <v>5.1498398367171927E-3</v>
      </c>
      <c r="F159">
        <f>SUMIFS(Activity_PUBBDG!G:G,Activity_PUBBDG!$B:$B,$A159&amp;"*",Activity_PUBBDG!$B:$B,"*"&amp;"_16")</f>
        <v>5.9330864435003646E-3</v>
      </c>
      <c r="G159">
        <f>SUMIFS(Activity_PUBBDG!H:H,Activity_PUBBDG!$B:$B,$A159&amp;"*",Activity_PUBBDG!$B:$B,"*"&amp;"_16")</f>
        <v>5.968900385754412E-3</v>
      </c>
      <c r="H159">
        <f>SUMIFS(Activity_PUBBDG!I:I,Activity_PUBBDG!$B:$B,$A159&amp;"*",Activity_PUBBDG!$B:$B,"*"&amp;"_16")</f>
        <v>8.0175431001642192E-3</v>
      </c>
      <c r="I159">
        <f>SUMIFS(Activity_PUBBDG!J:J,Activity_PUBBDG!$B:$B,$A159&amp;"*",Activity_PUBBDG!$B:$B,"*"&amp;"_16")</f>
        <v>4.0833234352859347E-3</v>
      </c>
      <c r="J159">
        <f>SUMIFS(Activity_PUBBDG!K:K,Activity_PUBBDG!$B:$B,$A159&amp;"*",Activity_PUBBDG!$B:$B,"*"&amp;"_16")</f>
        <v>2.7476452885335672E-3</v>
      </c>
      <c r="K159">
        <f>IF(PUBBDG_Split_Tech!L159="",0,IF(K$1=2016,0,IFERROR((PUBBDG_Split_Tech!L159*(SUMIFS('AGG Activity_16'!B:B,'AGG Activity_16'!$A:$A,$B159)+SUMIFS('AGG Activity_EX'!B:B,'AGG Activity_EX'!$A:$A,$B159))-SUMIFS(Activity_EX!B:B,Activity_EX!$A:$A,$A159))/(SUMIFS('AGG Activity_16'!B:B,'AGG Activity_16'!$A:$A,$B159)),0)))</f>
        <v>0</v>
      </c>
    </row>
    <row r="160" spans="1:11" x14ac:dyDescent="0.25">
      <c r="A160" t="str">
        <f>PUBBDG_Split_Tech!A160</f>
        <v>PUBBDGPSIOldSHFUR___STDNGA</v>
      </c>
      <c r="B160">
        <f>SUMIFS(Activity_PUBBDG!C:C,Activity_PUBBDG!$B:$B,$A160&amp;"*",Activity_PUBBDG!$B:$B,"*"&amp;"_16")</f>
        <v>2.479808349401068E-3</v>
      </c>
      <c r="C160">
        <f>SUMIFS(Activity_PUBBDG!D:D,Activity_PUBBDG!$B:$B,$A160&amp;"*",Activity_PUBBDG!$B:$B,"*"&amp;"_16")</f>
        <v>7.5048224762044764E-3</v>
      </c>
      <c r="D160">
        <f>SUMIFS(Activity_PUBBDG!E:E,Activity_PUBBDG!$B:$B,$A160&amp;"*",Activity_PUBBDG!$B:$B,"*"&amp;"_16")</f>
        <v>1.105954642554228E-2</v>
      </c>
      <c r="E160">
        <f>SUMIFS(Activity_PUBBDG!F:F,Activity_PUBBDG!$B:$B,$A160&amp;"*",Activity_PUBBDG!$B:$B,"*"&amp;"_16")</f>
        <v>1.366044610395818E-2</v>
      </c>
      <c r="F160">
        <f>SUMIFS(Activity_PUBBDG!G:G,Activity_PUBBDG!$B:$B,$A160&amp;"*",Activity_PUBBDG!$B:$B,"*"&amp;"_16")</f>
        <v>1.5710235844308262E-2</v>
      </c>
      <c r="G160">
        <f>SUMIFS(Activity_PUBBDG!H:H,Activity_PUBBDG!$B:$B,$A160&amp;"*",Activity_PUBBDG!$B:$B,"*"&amp;"_16")</f>
        <v>1.6686307176724709E-2</v>
      </c>
      <c r="H160">
        <f>SUMIFS(Activity_PUBBDG!I:I,Activity_PUBBDG!$B:$B,$A160&amp;"*",Activity_PUBBDG!$B:$B,"*"&amp;"_16")</f>
        <v>1.935466570436924E-2</v>
      </c>
      <c r="I160">
        <f>SUMIFS(Activity_PUBBDG!J:J,Activity_PUBBDG!$B:$B,$A160&amp;"*",Activity_PUBBDG!$B:$B,"*"&amp;"_16")</f>
        <v>1.4664109247784579E-2</v>
      </c>
      <c r="J160">
        <f>SUMIFS(Activity_PUBBDG!K:K,Activity_PUBBDG!$B:$B,$A160&amp;"*",Activity_PUBBDG!$B:$B,"*"&amp;"_16")</f>
        <v>9.8201636287273426E-3</v>
      </c>
      <c r="K160">
        <f>IF(PUBBDG_Split_Tech!L160="",0,IF(K$1=2016,0,IFERROR((PUBBDG_Split_Tech!L160*(SUMIFS('AGG Activity_16'!B:B,'AGG Activity_16'!$A:$A,$B160)+SUMIFS('AGG Activity_EX'!B:B,'AGG Activity_EX'!$A:$A,$B160))-SUMIFS(Activity_EX!B:B,Activity_EX!$A:$A,$A160))/(SUMIFS('AGG Activity_16'!B:B,'AGG Activity_16'!$A:$A,$B160)),0)))</f>
        <v>0</v>
      </c>
    </row>
    <row r="161" spans="1:11" x14ac:dyDescent="0.25">
      <c r="A161" t="str">
        <f>PUBBDG_Split_Tech!A161</f>
        <v>PUBBDGPSIOldSHFUR___STDPRO</v>
      </c>
      <c r="B161">
        <f>SUMIFS(Activity_PUBBDG!C:C,Activity_PUBBDG!$B:$B,$A161&amp;"*",Activity_PUBBDG!$B:$B,"*"&amp;"_16")</f>
        <v>7.3703290671149613E-4</v>
      </c>
      <c r="C161">
        <f>SUMIFS(Activity_PUBBDG!D:D,Activity_PUBBDG!$B:$B,$A161&amp;"*",Activity_PUBBDG!$B:$B,"*"&amp;"_16")</f>
        <v>2.8449015244756959E-3</v>
      </c>
      <c r="D161">
        <f>SUMIFS(Activity_PUBBDG!E:E,Activity_PUBBDG!$B:$B,$A161&amp;"*",Activity_PUBBDG!$B:$B,"*"&amp;"_16")</f>
        <v>4.1989688184496023E-3</v>
      </c>
      <c r="E161">
        <f>SUMIFS(Activity_PUBBDG!F:F,Activity_PUBBDG!$B:$B,$A161&amp;"*",Activity_PUBBDG!$B:$B,"*"&amp;"_16")</f>
        <v>5.1573396901648952E-3</v>
      </c>
      <c r="F161">
        <f>SUMIFS(Activity_PUBBDG!G:G,Activity_PUBBDG!$B:$B,$A161&amp;"*",Activity_PUBBDG!$B:$B,"*"&amp;"_16")</f>
        <v>5.9402380077392689E-3</v>
      </c>
      <c r="G161">
        <f>SUMIFS(Activity_PUBBDG!H:H,Activity_PUBBDG!$B:$B,$A161&amp;"*",Activity_PUBBDG!$B:$B,"*"&amp;"_16")</f>
        <v>5.9758519236425209E-3</v>
      </c>
      <c r="H161">
        <f>SUMIFS(Activity_PUBBDG!I:I,Activity_PUBBDG!$B:$B,$A161&amp;"*",Activity_PUBBDG!$B:$B,"*"&amp;"_16")</f>
        <v>8.0248122766803445E-3</v>
      </c>
      <c r="I161">
        <f>SUMIFS(Activity_PUBBDG!J:J,Activity_PUBBDG!$B:$B,$A161&amp;"*",Activity_PUBBDG!$B:$B,"*"&amp;"_16")</f>
        <v>4.0866426243573841E-3</v>
      </c>
      <c r="J161">
        <f>SUMIFS(Activity_PUBBDG!K:K,Activity_PUBBDG!$B:$B,$A161&amp;"*",Activity_PUBBDG!$B:$B,"*"&amp;"_16")</f>
        <v>2.5921422785401571E-3</v>
      </c>
      <c r="K161">
        <f>IF(PUBBDG_Split_Tech!L161="",0,IF(K$1=2016,0,IFERROR((PUBBDG_Split_Tech!L161*(SUMIFS('AGG Activity_16'!B:B,'AGG Activity_16'!$A:$A,$B161)+SUMIFS('AGG Activity_EX'!B:B,'AGG Activity_EX'!$A:$A,$B161))-SUMIFS(Activity_EX!B:B,Activity_EX!$A:$A,$A161))/(SUMIFS('AGG Activity_16'!B:B,'AGG Activity_16'!$A:$A,$B161)),0)))</f>
        <v>0</v>
      </c>
    </row>
    <row r="162" spans="1:11" x14ac:dyDescent="0.25">
      <c r="A162" t="str">
        <f>PUBBDG_Split_Tech!A162</f>
        <v>PUBBDGPSIOldSHHEP___STDELC</v>
      </c>
      <c r="B162">
        <f>SUMIFS(Activity_PUBBDG!C:C,Activity_PUBBDG!$B:$B,$A162&amp;"*",Activity_PUBBDG!$B:$B,"*"&amp;"_16")</f>
        <v>7.2357089421457499E-4</v>
      </c>
      <c r="C162">
        <f>SUMIFS(Activity_PUBBDG!D:D,Activity_PUBBDG!$B:$B,$A162&amp;"*",Activity_PUBBDG!$B:$B,"*"&amp;"_16")</f>
        <v>2.8377682425139421E-3</v>
      </c>
      <c r="D162">
        <f>SUMIFS(Activity_PUBBDG!E:E,Activity_PUBBDG!$B:$B,$A162&amp;"*",Activity_PUBBDG!$B:$B,"*"&amp;"_16")</f>
        <v>4.1909740060387434E-3</v>
      </c>
      <c r="E162">
        <f>SUMIFS(Activity_PUBBDG!F:F,Activity_PUBBDG!$B:$B,$A162&amp;"*",Activity_PUBBDG!$B:$B,"*"&amp;"_16")</f>
        <v>5.14896914758756E-3</v>
      </c>
      <c r="F162">
        <f>SUMIFS(Activity_PUBBDG!G:G,Activity_PUBBDG!$B:$B,$A162&amp;"*",Activity_PUBBDG!$B:$B,"*"&amp;"_16")</f>
        <v>5.9321803625337266E-3</v>
      </c>
      <c r="G162">
        <f>SUMIFS(Activity_PUBBDG!H:H,Activity_PUBBDG!$B:$B,$A162&amp;"*",Activity_PUBBDG!$B:$B,"*"&amp;"_16")</f>
        <v>5.9679283451291891E-3</v>
      </c>
      <c r="H162">
        <f>SUMIFS(Activity_PUBBDG!I:I,Activity_PUBBDG!$B:$B,$A162&amp;"*",Activity_PUBBDG!$B:$B,"*"&amp;"_16")</f>
        <v>8.016709570911518E-3</v>
      </c>
      <c r="I162">
        <f>SUMIFS(Activity_PUBBDG!J:J,Activity_PUBBDG!$B:$B,$A162&amp;"*",Activity_PUBBDG!$B:$B,"*"&amp;"_16")</f>
        <v>4.0824451020733182E-3</v>
      </c>
      <c r="J162">
        <f>SUMIFS(Activity_PUBBDG!K:K,Activity_PUBBDG!$B:$B,$A162&amp;"*",Activity_PUBBDG!$B:$B,"*"&amp;"_16")</f>
        <v>1.802584641219767E-3</v>
      </c>
      <c r="K162">
        <f>IF(PUBBDG_Split_Tech!L162="",0,IF(K$1=2016,0,IFERROR((PUBBDG_Split_Tech!L162*(SUMIFS('AGG Activity_16'!B:B,'AGG Activity_16'!$A:$A,$B162)+SUMIFS('AGG Activity_EX'!B:B,'AGG Activity_EX'!$A:$A,$B162))-SUMIFS(Activity_EX!B:B,Activity_EX!$A:$A,$A162))/(SUMIFS('AGG Activity_16'!B:B,'AGG Activity_16'!$A:$A,$B162)),0)))</f>
        <v>0</v>
      </c>
    </row>
    <row r="163" spans="1:11" x14ac:dyDescent="0.25">
      <c r="A163" t="str">
        <f>PUBBDG_Split_Tech!A163</f>
        <v>PUBBDGPSIOldSHPLT___STDELC</v>
      </c>
      <c r="B163">
        <f>SUMIFS(Activity_PUBBDG!C:C,Activity_PUBBDG!$B:$B,$A163&amp;"*",Activity_PUBBDG!$B:$B,"*"&amp;"_16")</f>
        <v>1.723254880553782E-3</v>
      </c>
      <c r="C163">
        <f>SUMIFS(Activity_PUBBDG!D:D,Activity_PUBBDG!$B:$B,$A163&amp;"*",Activity_PUBBDG!$B:$B,"*"&amp;"_16")</f>
        <v>183.9826998149415</v>
      </c>
      <c r="D163">
        <f>SUMIFS(Activity_PUBBDG!E:E,Activity_PUBBDG!$B:$B,$A163&amp;"*",Activity_PUBBDG!$B:$B,"*"&amp;"_16")</f>
        <v>609.03627081530203</v>
      </c>
      <c r="E163">
        <f>SUMIFS(Activity_PUBBDG!F:F,Activity_PUBBDG!$B:$B,$A163&amp;"*",Activity_PUBBDG!$B:$B,"*"&amp;"_16")</f>
        <v>615.83647456909375</v>
      </c>
      <c r="F163">
        <f>SUMIFS(Activity_PUBBDG!G:G,Activity_PUBBDG!$B:$B,$A163&amp;"*",Activity_PUBBDG!$B:$B,"*"&amp;"_16")</f>
        <v>645.52159275052361</v>
      </c>
      <c r="G163">
        <f>SUMIFS(Activity_PUBBDG!H:H,Activity_PUBBDG!$B:$B,$A163&amp;"*",Activity_PUBBDG!$B:$B,"*"&amp;"_16")</f>
        <v>652.332080382968</v>
      </c>
      <c r="H163">
        <f>SUMIFS(Activity_PUBBDG!I:I,Activity_PUBBDG!$B:$B,$A163&amp;"*",Activity_PUBBDG!$B:$B,"*"&amp;"_16")</f>
        <v>838.45157394870557</v>
      </c>
      <c r="I163">
        <f>SUMIFS(Activity_PUBBDG!J:J,Activity_PUBBDG!$B:$B,$A163&amp;"*",Activity_PUBBDG!$B:$B,"*"&amp;"_16")</f>
        <v>139.22322562442281</v>
      </c>
      <c r="J163">
        <f>SUMIFS(Activity_PUBBDG!K:K,Activity_PUBBDG!$B:$B,$A163&amp;"*",Activity_PUBBDG!$B:$B,"*"&amp;"_16")</f>
        <v>102.5168925370003</v>
      </c>
      <c r="K163">
        <f>IF(PUBBDG_Split_Tech!L163="",0,IF(K$1=2016,0,IFERROR((PUBBDG_Split_Tech!L163*(SUMIFS('AGG Activity_16'!B:B,'AGG Activity_16'!$A:$A,$B163)+SUMIFS('AGG Activity_EX'!B:B,'AGG Activity_EX'!$A:$A,$B163))-SUMIFS(Activity_EX!B:B,Activity_EX!$A:$A,$A163))/(SUMIFS('AGG Activity_16'!B:B,'AGG Activity_16'!$A:$A,$B163)),0)))</f>
        <v>0</v>
      </c>
    </row>
    <row r="164" spans="1:11" x14ac:dyDescent="0.25">
      <c r="A164" t="str">
        <f>PUBBDG_Split_Tech!A164</f>
        <v>PUBBDGPSIOldWH_________DHE</v>
      </c>
      <c r="B164">
        <f>SUMIFS(Activity_PUBBDG!C:C,Activity_PUBBDG!$B:$B,$A164&amp;"*",Activity_PUBBDG!$B:$B,"*"&amp;"_16")</f>
        <v>1.8410069512739681E-4</v>
      </c>
      <c r="C164">
        <f>SUMIFS(Activity_PUBBDG!D:D,Activity_PUBBDG!$B:$B,$A164&amp;"*",Activity_PUBBDG!$B:$B,"*"&amp;"_16")</f>
        <v>3.5582843058537561E-4</v>
      </c>
      <c r="D164">
        <f>SUMIFS(Activity_PUBBDG!E:E,Activity_PUBBDG!$B:$B,$A164&amp;"*",Activity_PUBBDG!$B:$B,"*"&amp;"_16")</f>
        <v>5.1471210324206427E-4</v>
      </c>
      <c r="E164">
        <f>SUMIFS(Activity_PUBBDG!F:F,Activity_PUBBDG!$B:$B,$A164&amp;"*",Activity_PUBBDG!$B:$B,"*"&amp;"_16")</f>
        <v>6.5641606736869455E-4</v>
      </c>
      <c r="F164">
        <f>SUMIFS(Activity_PUBBDG!G:G,Activity_PUBBDG!$B:$B,$A164&amp;"*",Activity_PUBBDG!$B:$B,"*"&amp;"_16")</f>
        <v>7.8041327561397206E-4</v>
      </c>
      <c r="G164">
        <f>SUMIFS(Activity_PUBBDG!H:H,Activity_PUBBDG!$B:$B,$A164&amp;"*",Activity_PUBBDG!$B:$B,"*"&amp;"_16")</f>
        <v>8.8471765395379566E-4</v>
      </c>
      <c r="H164">
        <f>SUMIFS(Activity_PUBBDG!I:I,Activity_PUBBDG!$B:$B,$A164&amp;"*",Activity_PUBBDG!$B:$B,"*"&amp;"_16")</f>
        <v>9.690864424189529E-4</v>
      </c>
      <c r="I164">
        <f>SUMIFS(Activity_PUBBDG!J:J,Activity_PUBBDG!$B:$B,$A164&amp;"*",Activity_PUBBDG!$B:$B,"*"&amp;"_16")</f>
        <v>1.023951774817028E-3</v>
      </c>
      <c r="J164">
        <f>SUMIFS(Activity_PUBBDG!K:K,Activity_PUBBDG!$B:$B,$A164&amp;"*",Activity_PUBBDG!$B:$B,"*"&amp;"_16")</f>
        <v>6.8994977813516842E-4</v>
      </c>
      <c r="K164">
        <f>IF(PUBBDG_Split_Tech!L164="",0,IF(K$1=2016,0,IFERROR((PUBBDG_Split_Tech!L164*(SUMIFS('AGG Activity_16'!B:B,'AGG Activity_16'!$A:$A,$B164)+SUMIFS('AGG Activity_EX'!B:B,'AGG Activity_EX'!$A:$A,$B164))-SUMIFS(Activity_EX!B:B,Activity_EX!$A:$A,$A164))/(SUMIFS('AGG Activity_16'!B:B,'AGG Activity_16'!$A:$A,$B164)),0)))</f>
        <v>0</v>
      </c>
    </row>
    <row r="165" spans="1:11" x14ac:dyDescent="0.25">
      <c r="A165" t="str">
        <f>PUBBDG_Split_Tech!A165</f>
        <v>PUBBDGPSIOldWH______STDELC</v>
      </c>
      <c r="B165">
        <f>SUMIFS(Activity_PUBBDG!C:C,Activity_PUBBDG!$B:$B,$A165&amp;"*",Activity_PUBBDG!$B:$B,"*"&amp;"_16")</f>
        <v>8.4355513734622303</v>
      </c>
      <c r="C165">
        <f>SUMIFS(Activity_PUBBDG!D:D,Activity_PUBBDG!$B:$B,$A165&amp;"*",Activity_PUBBDG!$B:$B,"*"&amp;"_16")</f>
        <v>8.6382490020807925</v>
      </c>
      <c r="D165">
        <f>SUMIFS(Activity_PUBBDG!E:E,Activity_PUBBDG!$B:$B,$A165&amp;"*",Activity_PUBBDG!$B:$B,"*"&amp;"_16")</f>
        <v>20.421485521632039</v>
      </c>
      <c r="E165">
        <f>SUMIFS(Activity_PUBBDG!F:F,Activity_PUBBDG!$B:$B,$A165&amp;"*",Activity_PUBBDG!$B:$B,"*"&amp;"_16")</f>
        <v>20.566208017559472</v>
      </c>
      <c r="F165">
        <f>SUMIFS(Activity_PUBBDG!G:G,Activity_PUBBDG!$B:$B,$A165&amp;"*",Activity_PUBBDG!$B:$B,"*"&amp;"_16")</f>
        <v>20.70407821319051</v>
      </c>
      <c r="G165">
        <f>SUMIFS(Activity_PUBBDG!H:H,Activity_PUBBDG!$B:$B,$A165&amp;"*",Activity_PUBBDG!$B:$B,"*"&amp;"_16")</f>
        <v>20.860900193092832</v>
      </c>
      <c r="H165">
        <f>SUMIFS(Activity_PUBBDG!I:I,Activity_PUBBDG!$B:$B,$A165&amp;"*",Activity_PUBBDG!$B:$B,"*"&amp;"_16")</f>
        <v>23.340357504463139</v>
      </c>
      <c r="I165">
        <f>SUMIFS(Activity_PUBBDG!J:J,Activity_PUBBDG!$B:$B,$A165&amp;"*",Activity_PUBBDG!$B:$B,"*"&amp;"_16")</f>
        <v>9.6405525041776094</v>
      </c>
      <c r="J165">
        <f>SUMIFS(Activity_PUBBDG!K:K,Activity_PUBBDG!$B:$B,$A165&amp;"*",Activity_PUBBDG!$B:$B,"*"&amp;"_16")</f>
        <v>2.8646220276920888</v>
      </c>
      <c r="K165">
        <f>IF(PUBBDG_Split_Tech!L165="",0,IF(K$1=2016,0,IFERROR((PUBBDG_Split_Tech!L165*(SUMIFS('AGG Activity_16'!B:B,'AGG Activity_16'!$A:$A,$B165)+SUMIFS('AGG Activity_EX'!B:B,'AGG Activity_EX'!$A:$A,$B165))-SUMIFS(Activity_EX!B:B,Activity_EX!$A:$A,$A165))/(SUMIFS('AGG Activity_16'!B:B,'AGG Activity_16'!$A:$A,$B165)),0)))</f>
        <v>0</v>
      </c>
    </row>
    <row r="166" spans="1:11" x14ac:dyDescent="0.25">
      <c r="A166" t="str">
        <f>PUBBDG_Split_Tech!A166</f>
        <v>PUBBDGPSIOldWH______STDHFO</v>
      </c>
      <c r="B166">
        <f>SUMIFS(Activity_PUBBDG!C:C,Activity_PUBBDG!$B:$B,$A166&amp;"*",Activity_PUBBDG!$B:$B,"*"&amp;"_16")</f>
        <v>10.644017355506501</v>
      </c>
      <c r="C166">
        <f>SUMIFS(Activity_PUBBDG!D:D,Activity_PUBBDG!$B:$B,$A166&amp;"*",Activity_PUBBDG!$B:$B,"*"&amp;"_16")</f>
        <v>10.802704010554081</v>
      </c>
      <c r="D166">
        <f>SUMIFS(Activity_PUBBDG!E:E,Activity_PUBBDG!$B:$B,$A166&amp;"*",Activity_PUBBDG!$B:$B,"*"&amp;"_16")</f>
        <v>23.160704599173581</v>
      </c>
      <c r="E166">
        <f>SUMIFS(Activity_PUBBDG!F:F,Activity_PUBBDG!$B:$B,$A166&amp;"*",Activity_PUBBDG!$B:$B,"*"&amp;"_16")</f>
        <v>23.311287034371631</v>
      </c>
      <c r="F166">
        <f>SUMIFS(Activity_PUBBDG!G:G,Activity_PUBBDG!$B:$B,$A166&amp;"*",Activity_PUBBDG!$B:$B,"*"&amp;"_16")</f>
        <v>23.46312965654332</v>
      </c>
      <c r="G166">
        <f>SUMIFS(Activity_PUBBDG!H:H,Activity_PUBBDG!$B:$B,$A166&amp;"*",Activity_PUBBDG!$B:$B,"*"&amp;"_16")</f>
        <v>23.59782961400715</v>
      </c>
      <c r="H166">
        <f>SUMIFS(Activity_PUBBDG!I:I,Activity_PUBBDG!$B:$B,$A166&amp;"*",Activity_PUBBDG!$B:$B,"*"&amp;"_16")</f>
        <v>26.080051487858299</v>
      </c>
      <c r="I166">
        <f>SUMIFS(Activity_PUBBDG!J:J,Activity_PUBBDG!$B:$B,$A166&amp;"*",Activity_PUBBDG!$B:$B,"*"&amp;"_16")</f>
        <v>10.360460334056301</v>
      </c>
      <c r="J166">
        <f>SUMIFS(Activity_PUBBDG!K:K,Activity_PUBBDG!$B:$B,$A166&amp;"*",Activity_PUBBDG!$B:$B,"*"&amp;"_16")</f>
        <v>2.980492227044639</v>
      </c>
      <c r="K166">
        <f>IF(PUBBDG_Split_Tech!L166="",0,IF(K$1=2016,0,IFERROR((PUBBDG_Split_Tech!L166*(SUMIFS('AGG Activity_16'!B:B,'AGG Activity_16'!$A:$A,$B166)+SUMIFS('AGG Activity_EX'!B:B,'AGG Activity_EX'!$A:$A,$B166))-SUMIFS(Activity_EX!B:B,Activity_EX!$A:$A,$A166))/(SUMIFS('AGG Activity_16'!B:B,'AGG Activity_16'!$A:$A,$B166)),0)))</f>
        <v>0</v>
      </c>
    </row>
    <row r="167" spans="1:11" x14ac:dyDescent="0.25">
      <c r="A167" t="str">
        <f>PUBBDG_Split_Tech!A167</f>
        <v>PUBBDGPSIOldWH______STDKER</v>
      </c>
      <c r="B167">
        <f>SUMIFS(Activity_PUBBDG!C:C,Activity_PUBBDG!$B:$B,$A167&amp;"*",Activity_PUBBDG!$B:$B,"*"&amp;"_16")</f>
        <v>10.65001010430178</v>
      </c>
      <c r="C167">
        <f>SUMIFS(Activity_PUBBDG!D:D,Activity_PUBBDG!$B:$B,$A167&amp;"*",Activity_PUBBDG!$B:$B,"*"&amp;"_16")</f>
        <v>10.808930267258219</v>
      </c>
      <c r="D167">
        <f>SUMIFS(Activity_PUBBDG!E:E,Activity_PUBBDG!$B:$B,$A167&amp;"*",Activity_PUBBDG!$B:$B,"*"&amp;"_16")</f>
        <v>23.177655587760771</v>
      </c>
      <c r="E167">
        <f>SUMIFS(Activity_PUBBDG!F:F,Activity_PUBBDG!$B:$B,$A167&amp;"*",Activity_PUBBDG!$B:$B,"*"&amp;"_16")</f>
        <v>23.328241493019149</v>
      </c>
      <c r="F167">
        <f>SUMIFS(Activity_PUBBDG!G:G,Activity_PUBBDG!$B:$B,$A167&amp;"*",Activity_PUBBDG!$B:$B,"*"&amp;"_16")</f>
        <v>23.480096367401408</v>
      </c>
      <c r="G167">
        <f>SUMIFS(Activity_PUBBDG!H:H,Activity_PUBBDG!$B:$B,$A167&amp;"*",Activity_PUBBDG!$B:$B,"*"&amp;"_16")</f>
        <v>23.614801487442652</v>
      </c>
      <c r="H167">
        <f>SUMIFS(Activity_PUBBDG!I:I,Activity_PUBBDG!$B:$B,$A167&amp;"*",Activity_PUBBDG!$B:$B,"*"&amp;"_16")</f>
        <v>26.098227435151081</v>
      </c>
      <c r="I167">
        <f>SUMIFS(Activity_PUBBDG!J:J,Activity_PUBBDG!$B:$B,$A167&amp;"*",Activity_PUBBDG!$B:$B,"*"&amp;"_16")</f>
        <v>10.43302639036728</v>
      </c>
      <c r="J167">
        <f>SUMIFS(Activity_PUBBDG!K:K,Activity_PUBBDG!$B:$B,$A167&amp;"*",Activity_PUBBDG!$B:$B,"*"&amp;"_16")</f>
        <v>2.9899666018392801</v>
      </c>
      <c r="K167">
        <f>IF(PUBBDG_Split_Tech!L167="",0,IF(K$1=2016,0,IFERROR((PUBBDG_Split_Tech!L167*(SUMIFS('AGG Activity_16'!B:B,'AGG Activity_16'!$A:$A,$B167)+SUMIFS('AGG Activity_EX'!B:B,'AGG Activity_EX'!$A:$A,$B167))-SUMIFS(Activity_EX!B:B,Activity_EX!$A:$A,$A167))/(SUMIFS('AGG Activity_16'!B:B,'AGG Activity_16'!$A:$A,$B167)),0)))</f>
        <v>0</v>
      </c>
    </row>
    <row r="168" spans="1:11" x14ac:dyDescent="0.25">
      <c r="A168" t="str">
        <f>PUBBDG_Split_Tech!A168</f>
        <v>PUBBDGPSIOldWH______STDLFO</v>
      </c>
      <c r="B168">
        <f>SUMIFS(Activity_PUBBDG!C:C,Activity_PUBBDG!$B:$B,$A168&amp;"*",Activity_PUBBDG!$B:$B,"*"&amp;"_16")</f>
        <v>8.6341759374007712</v>
      </c>
      <c r="C168">
        <f>SUMIFS(Activity_PUBBDG!D:D,Activity_PUBBDG!$B:$B,$A168&amp;"*",Activity_PUBBDG!$B:$B,"*"&amp;"_16")</f>
        <v>8.8339246208985216</v>
      </c>
      <c r="D168">
        <f>SUMIFS(Activity_PUBBDG!E:E,Activity_PUBBDG!$B:$B,$A168&amp;"*",Activity_PUBBDG!$B:$B,"*"&amp;"_16")</f>
        <v>20.792565755649061</v>
      </c>
      <c r="E168">
        <f>SUMIFS(Activity_PUBBDG!F:F,Activity_PUBBDG!$B:$B,$A168&amp;"*",Activity_PUBBDG!$B:$B,"*"&amp;"_16")</f>
        <v>20.9475737987073</v>
      </c>
      <c r="F168">
        <f>SUMIFS(Activity_PUBBDG!G:G,Activity_PUBBDG!$B:$B,$A168&amp;"*",Activity_PUBBDG!$B:$B,"*"&amp;"_16")</f>
        <v>21.103356856368599</v>
      </c>
      <c r="G168">
        <f>SUMIFS(Activity_PUBBDG!H:H,Activity_PUBBDG!$B:$B,$A168&amp;"*",Activity_PUBBDG!$B:$B,"*"&amp;"_16")</f>
        <v>21.241935323388969</v>
      </c>
      <c r="H168">
        <f>SUMIFS(Activity_PUBBDG!I:I,Activity_PUBBDG!$B:$B,$A168&amp;"*",Activity_PUBBDG!$B:$B,"*"&amp;"_16")</f>
        <v>23.71882861302722</v>
      </c>
      <c r="I168">
        <f>SUMIFS(Activity_PUBBDG!J:J,Activity_PUBBDG!$B:$B,$A168&amp;"*",Activity_PUBBDG!$B:$B,"*"&amp;"_16")</f>
        <v>9.8287620436581733</v>
      </c>
      <c r="J168">
        <f>SUMIFS(Activity_PUBBDG!K:K,Activity_PUBBDG!$B:$B,$A168&amp;"*",Activity_PUBBDG!$B:$B,"*"&amp;"_16")</f>
        <v>2.7951622119131101</v>
      </c>
      <c r="K168">
        <f>IF(PUBBDG_Split_Tech!L168="",0,IF(K$1=2016,0,IFERROR((PUBBDG_Split_Tech!L168*(SUMIFS('AGG Activity_16'!B:B,'AGG Activity_16'!$A:$A,$B168)+SUMIFS('AGG Activity_EX'!B:B,'AGG Activity_EX'!$A:$A,$B168))-SUMIFS(Activity_EX!B:B,Activity_EX!$A:$A,$A168))/(SUMIFS('AGG Activity_16'!B:B,'AGG Activity_16'!$A:$A,$B168)),0)))</f>
        <v>0</v>
      </c>
    </row>
    <row r="169" spans="1:11" x14ac:dyDescent="0.25">
      <c r="A169" t="str">
        <f>PUBBDG_Split_Tech!A169</f>
        <v>PUBBDGPSIOldWH______STDNGA</v>
      </c>
      <c r="B169">
        <f>SUMIFS(Activity_PUBBDG!C:C,Activity_PUBBDG!$B:$B,$A169&amp;"*",Activity_PUBBDG!$B:$B,"*"&amp;"_16")</f>
        <v>25.84302563635563</v>
      </c>
      <c r="C169">
        <f>SUMIFS(Activity_PUBBDG!D:D,Activity_PUBBDG!$B:$B,$A169&amp;"*",Activity_PUBBDG!$B:$B,"*"&amp;"_16")</f>
        <v>26.198737364386329</v>
      </c>
      <c r="D169">
        <f>SUMIFS(Activity_PUBBDG!E:E,Activity_PUBBDG!$B:$B,$A169&amp;"*",Activity_PUBBDG!$B:$B,"*"&amp;"_16")</f>
        <v>55.861431565955023</v>
      </c>
      <c r="E169">
        <f>SUMIFS(Activity_PUBBDG!F:F,Activity_PUBBDG!$B:$B,$A169&amp;"*",Activity_PUBBDG!$B:$B,"*"&amp;"_16")</f>
        <v>56.259519103220818</v>
      </c>
      <c r="F169">
        <f>SUMIFS(Activity_PUBBDG!G:G,Activity_PUBBDG!$B:$B,$A169&amp;"*",Activity_PUBBDG!$B:$B,"*"&amp;"_16")</f>
        <v>56.644467024563497</v>
      </c>
      <c r="G169">
        <f>SUMIFS(Activity_PUBBDG!H:H,Activity_PUBBDG!$B:$B,$A169&amp;"*",Activity_PUBBDG!$B:$B,"*"&amp;"_16")</f>
        <v>57.039755779864002</v>
      </c>
      <c r="H169">
        <f>SUMIFS(Activity_PUBBDG!I:I,Activity_PUBBDG!$B:$B,$A169&amp;"*",Activity_PUBBDG!$B:$B,"*"&amp;"_16")</f>
        <v>59.437613001155299</v>
      </c>
      <c r="I169">
        <f>SUMIFS(Activity_PUBBDG!J:J,Activity_PUBBDG!$B:$B,$A169&amp;"*",Activity_PUBBDG!$B:$B,"*"&amp;"_16")</f>
        <v>36.04511272795947</v>
      </c>
      <c r="J169">
        <f>SUMIFS(Activity_PUBBDG!K:K,Activity_PUBBDG!$B:$B,$A169&amp;"*",Activity_PUBBDG!$B:$B,"*"&amp;"_16")</f>
        <v>10.31568084616938</v>
      </c>
      <c r="K169">
        <f>IF(PUBBDG_Split_Tech!L169="",0,IF(K$1=2016,0,IFERROR((PUBBDG_Split_Tech!L169*(SUMIFS('AGG Activity_16'!B:B,'AGG Activity_16'!$A:$A,$B169)+SUMIFS('AGG Activity_EX'!B:B,'AGG Activity_EX'!$A:$A,$B169))-SUMIFS(Activity_EX!B:B,Activity_EX!$A:$A,$A169))/(SUMIFS('AGG Activity_16'!B:B,'AGG Activity_16'!$A:$A,$B169)),0)))</f>
        <v>0</v>
      </c>
    </row>
    <row r="170" spans="1:11" x14ac:dyDescent="0.25">
      <c r="A170" t="str">
        <f>PUBBDG_Split_Tech!A170</f>
        <v>PUBBDGSBDNewAE______STDELC</v>
      </c>
      <c r="B170">
        <f>SUMIFS(Activity_PUBBDG!C:C,Activity_PUBBDG!$B:$B,$A170&amp;"*",Activity_PUBBDG!$B:$B,"*"&amp;"_16")</f>
        <v>0</v>
      </c>
      <c r="C170">
        <f>SUMIFS(Activity_PUBBDG!D:D,Activity_PUBBDG!$B:$B,$A170&amp;"*",Activity_PUBBDG!$B:$B,"*"&amp;"_16")</f>
        <v>0</v>
      </c>
      <c r="D170">
        <f>SUMIFS(Activity_PUBBDG!E:E,Activity_PUBBDG!$B:$B,$A170&amp;"*",Activity_PUBBDG!$B:$B,"*"&amp;"_16")</f>
        <v>0</v>
      </c>
      <c r="E170">
        <f>SUMIFS(Activity_PUBBDG!F:F,Activity_PUBBDG!$B:$B,$A170&amp;"*",Activity_PUBBDG!$B:$B,"*"&amp;"_16")</f>
        <v>0</v>
      </c>
      <c r="F170">
        <f>SUMIFS(Activity_PUBBDG!G:G,Activity_PUBBDG!$B:$B,$A170&amp;"*",Activity_PUBBDG!$B:$B,"*"&amp;"_16")</f>
        <v>0</v>
      </c>
      <c r="G170">
        <f>SUMIFS(Activity_PUBBDG!H:H,Activity_PUBBDG!$B:$B,$A170&amp;"*",Activity_PUBBDG!$B:$B,"*"&amp;"_16")</f>
        <v>0</v>
      </c>
      <c r="H170">
        <f>SUMIFS(Activity_PUBBDG!I:I,Activity_PUBBDG!$B:$B,$A170&amp;"*",Activity_PUBBDG!$B:$B,"*"&amp;"_16")</f>
        <v>0</v>
      </c>
      <c r="I170">
        <f>SUMIFS(Activity_PUBBDG!J:J,Activity_PUBBDG!$B:$B,$A170&amp;"*",Activity_PUBBDG!$B:$B,"*"&amp;"_16")</f>
        <v>0</v>
      </c>
      <c r="J170">
        <f>SUMIFS(Activity_PUBBDG!K:K,Activity_PUBBDG!$B:$B,$A170&amp;"*",Activity_PUBBDG!$B:$B,"*"&amp;"_16")</f>
        <v>6.9788624682581518E-5</v>
      </c>
      <c r="K170">
        <f>IF(PUBBDG_Split_Tech!L170="",0,IF(K$1=2016,0,IFERROR((PUBBDG_Split_Tech!L170*(SUMIFS('AGG Activity_16'!B:B,'AGG Activity_16'!$A:$A,$B170)+SUMIFS('AGG Activity_EX'!B:B,'AGG Activity_EX'!$A:$A,$B170))-SUMIFS(Activity_EX!B:B,Activity_EX!$A:$A,$A170))/(SUMIFS('AGG Activity_16'!B:B,'AGG Activity_16'!$A:$A,$B170)),0)))</f>
        <v>0</v>
      </c>
    </row>
    <row r="171" spans="1:11" x14ac:dyDescent="0.25">
      <c r="A171" t="str">
        <f>PUBBDG_Split_Tech!A171</f>
        <v>PUBBDGSBDNewAE______STDNGA</v>
      </c>
      <c r="B171">
        <f>SUMIFS(Activity_PUBBDG!C:C,Activity_PUBBDG!$B:$B,$A171&amp;"*",Activity_PUBBDG!$B:$B,"*"&amp;"_16")</f>
        <v>0</v>
      </c>
      <c r="C171">
        <f>SUMIFS(Activity_PUBBDG!D:D,Activity_PUBBDG!$B:$B,$A171&amp;"*",Activity_PUBBDG!$B:$B,"*"&amp;"_16")</f>
        <v>0</v>
      </c>
      <c r="D171">
        <f>SUMIFS(Activity_PUBBDG!E:E,Activity_PUBBDG!$B:$B,$A171&amp;"*",Activity_PUBBDG!$B:$B,"*"&amp;"_16")</f>
        <v>0</v>
      </c>
      <c r="E171">
        <f>SUMIFS(Activity_PUBBDG!F:F,Activity_PUBBDG!$B:$B,$A171&amp;"*",Activity_PUBBDG!$B:$B,"*"&amp;"_16")</f>
        <v>0</v>
      </c>
      <c r="F171">
        <f>SUMIFS(Activity_PUBBDG!G:G,Activity_PUBBDG!$B:$B,$A171&amp;"*",Activity_PUBBDG!$B:$B,"*"&amp;"_16")</f>
        <v>0</v>
      </c>
      <c r="G171">
        <f>SUMIFS(Activity_PUBBDG!H:H,Activity_PUBBDG!$B:$B,$A171&amp;"*",Activity_PUBBDG!$B:$B,"*"&amp;"_16")</f>
        <v>0</v>
      </c>
      <c r="H171">
        <f>SUMIFS(Activity_PUBBDG!I:I,Activity_PUBBDG!$B:$B,$A171&amp;"*",Activity_PUBBDG!$B:$B,"*"&amp;"_16")</f>
        <v>0</v>
      </c>
      <c r="I171">
        <f>SUMIFS(Activity_PUBBDG!J:J,Activity_PUBBDG!$B:$B,$A171&amp;"*",Activity_PUBBDG!$B:$B,"*"&amp;"_16")</f>
        <v>0</v>
      </c>
      <c r="J171">
        <f>SUMIFS(Activity_PUBBDG!K:K,Activity_PUBBDG!$B:$B,$A171&amp;"*",Activity_PUBBDG!$B:$B,"*"&amp;"_16")</f>
        <v>2.062143157510576E-4</v>
      </c>
      <c r="K171">
        <f>IF(PUBBDG_Split_Tech!L171="",0,IF(K$1=2016,0,IFERROR((PUBBDG_Split_Tech!L171*(SUMIFS('AGG Activity_16'!B:B,'AGG Activity_16'!$A:$A,$B171)+SUMIFS('AGG Activity_EX'!B:B,'AGG Activity_EX'!$A:$A,$B171))-SUMIFS(Activity_EX!B:B,Activity_EX!$A:$A,$A171))/(SUMIFS('AGG Activity_16'!B:B,'AGG Activity_16'!$A:$A,$B171)),0)))</f>
        <v>0</v>
      </c>
    </row>
    <row r="172" spans="1:11" x14ac:dyDescent="0.25">
      <c r="A172" t="str">
        <f>PUBBDG_Split_Tech!A172</f>
        <v>PUBBDGSBDNewAE______STDPRO</v>
      </c>
      <c r="B172">
        <f>SUMIFS(Activity_PUBBDG!C:C,Activity_PUBBDG!$B:$B,$A172&amp;"*",Activity_PUBBDG!$B:$B,"*"&amp;"_16")</f>
        <v>0</v>
      </c>
      <c r="C172">
        <f>SUMIFS(Activity_PUBBDG!D:D,Activity_PUBBDG!$B:$B,$A172&amp;"*",Activity_PUBBDG!$B:$B,"*"&amp;"_16")</f>
        <v>0</v>
      </c>
      <c r="D172">
        <f>SUMIFS(Activity_PUBBDG!E:E,Activity_PUBBDG!$B:$B,$A172&amp;"*",Activity_PUBBDG!$B:$B,"*"&amp;"_16")</f>
        <v>0</v>
      </c>
      <c r="E172">
        <f>SUMIFS(Activity_PUBBDG!F:F,Activity_PUBBDG!$B:$B,$A172&amp;"*",Activity_PUBBDG!$B:$B,"*"&amp;"_16")</f>
        <v>0</v>
      </c>
      <c r="F172">
        <f>SUMIFS(Activity_PUBBDG!G:G,Activity_PUBBDG!$B:$B,$A172&amp;"*",Activity_PUBBDG!$B:$B,"*"&amp;"_16")</f>
        <v>0</v>
      </c>
      <c r="G172">
        <f>SUMIFS(Activity_PUBBDG!H:H,Activity_PUBBDG!$B:$B,$A172&amp;"*",Activity_PUBBDG!$B:$B,"*"&amp;"_16")</f>
        <v>0</v>
      </c>
      <c r="H172">
        <f>SUMIFS(Activity_PUBBDG!I:I,Activity_PUBBDG!$B:$B,$A172&amp;"*",Activity_PUBBDG!$B:$B,"*"&amp;"_16")</f>
        <v>0</v>
      </c>
      <c r="I172">
        <f>SUMIFS(Activity_PUBBDG!J:J,Activity_PUBBDG!$B:$B,$A172&amp;"*",Activity_PUBBDG!$B:$B,"*"&amp;"_16")</f>
        <v>0</v>
      </c>
      <c r="J172">
        <f>SUMIFS(Activity_PUBBDG!K:K,Activity_PUBBDG!$B:$B,$A172&amp;"*",Activity_PUBBDG!$B:$B,"*"&amp;"_16")</f>
        <v>6.9788662541701599E-5</v>
      </c>
      <c r="K172">
        <f>IF(PUBBDG_Split_Tech!L172="",0,IF(K$1=2016,0,IFERROR((PUBBDG_Split_Tech!L172*(SUMIFS('AGG Activity_16'!B:B,'AGG Activity_16'!$A:$A,$B172)+SUMIFS('AGG Activity_EX'!B:B,'AGG Activity_EX'!$A:$A,$B172))-SUMIFS(Activity_EX!B:B,Activity_EX!$A:$A,$A172))/(SUMIFS('AGG Activity_16'!B:B,'AGG Activity_16'!$A:$A,$B172)),0)))</f>
        <v>0</v>
      </c>
    </row>
    <row r="173" spans="1:11" x14ac:dyDescent="0.25">
      <c r="A173" t="str">
        <f>PUBBDG_Split_Tech!A173</f>
        <v>PUBBDGSBDNewAM______STDELC</v>
      </c>
      <c r="B173">
        <f>SUMIFS(Activity_PUBBDG!C:C,Activity_PUBBDG!$B:$B,$A173&amp;"*",Activity_PUBBDG!$B:$B,"*"&amp;"_16")</f>
        <v>0</v>
      </c>
      <c r="C173">
        <f>SUMIFS(Activity_PUBBDG!D:D,Activity_PUBBDG!$B:$B,$A173&amp;"*",Activity_PUBBDG!$B:$B,"*"&amp;"_16")</f>
        <v>0</v>
      </c>
      <c r="D173">
        <f>SUMIFS(Activity_PUBBDG!E:E,Activity_PUBBDG!$B:$B,$A173&amp;"*",Activity_PUBBDG!$B:$B,"*"&amp;"_16")</f>
        <v>0</v>
      </c>
      <c r="E173">
        <f>SUMIFS(Activity_PUBBDG!F:F,Activity_PUBBDG!$B:$B,$A173&amp;"*",Activity_PUBBDG!$B:$B,"*"&amp;"_16")</f>
        <v>0</v>
      </c>
      <c r="F173">
        <f>SUMIFS(Activity_PUBBDG!G:G,Activity_PUBBDG!$B:$B,$A173&amp;"*",Activity_PUBBDG!$B:$B,"*"&amp;"_16")</f>
        <v>0</v>
      </c>
      <c r="G173">
        <f>SUMIFS(Activity_PUBBDG!H:H,Activity_PUBBDG!$B:$B,$A173&amp;"*",Activity_PUBBDG!$B:$B,"*"&amp;"_16")</f>
        <v>0</v>
      </c>
      <c r="H173">
        <f>SUMIFS(Activity_PUBBDG!I:I,Activity_PUBBDG!$B:$B,$A173&amp;"*",Activity_PUBBDG!$B:$B,"*"&amp;"_16")</f>
        <v>0</v>
      </c>
      <c r="I173">
        <f>SUMIFS(Activity_PUBBDG!J:J,Activity_PUBBDG!$B:$B,$A173&amp;"*",Activity_PUBBDG!$B:$B,"*"&amp;"_16")</f>
        <v>0</v>
      </c>
      <c r="J173">
        <f>SUMIFS(Activity_PUBBDG!K:K,Activity_PUBBDG!$B:$B,$A173&amp;"*",Activity_PUBBDG!$B:$B,"*"&amp;"_16")</f>
        <v>8.4227724407751888E-5</v>
      </c>
      <c r="K173">
        <f>IF(PUBBDG_Split_Tech!L173="",0,IF(K$1=2016,0,IFERROR((PUBBDG_Split_Tech!L173*(SUMIFS('AGG Activity_16'!B:B,'AGG Activity_16'!$A:$A,$B173)+SUMIFS('AGG Activity_EX'!B:B,'AGG Activity_EX'!$A:$A,$B173))-SUMIFS(Activity_EX!B:B,Activity_EX!$A:$A,$A173))/(SUMIFS('AGG Activity_16'!B:B,'AGG Activity_16'!$A:$A,$B173)),0)))</f>
        <v>0</v>
      </c>
    </row>
    <row r="174" spans="1:11" x14ac:dyDescent="0.25">
      <c r="A174" t="str">
        <f>PUBBDG_Split_Tech!A174</f>
        <v>PUBBDGSBDNewLIFLC___STDELC</v>
      </c>
      <c r="B174">
        <f>SUMIFS(Activity_PUBBDG!C:C,Activity_PUBBDG!$B:$B,$A174&amp;"*",Activity_PUBBDG!$B:$B,"*"&amp;"_16")</f>
        <v>0</v>
      </c>
      <c r="C174">
        <f>SUMIFS(Activity_PUBBDG!D:D,Activity_PUBBDG!$B:$B,$A174&amp;"*",Activity_PUBBDG!$B:$B,"*"&amp;"_16")</f>
        <v>0</v>
      </c>
      <c r="D174">
        <f>SUMIFS(Activity_PUBBDG!E:E,Activity_PUBBDG!$B:$B,$A174&amp;"*",Activity_PUBBDG!$B:$B,"*"&amp;"_16")</f>
        <v>0</v>
      </c>
      <c r="E174">
        <f>SUMIFS(Activity_PUBBDG!F:F,Activity_PUBBDG!$B:$B,$A174&amp;"*",Activity_PUBBDG!$B:$B,"*"&amp;"_16")</f>
        <v>0</v>
      </c>
      <c r="F174">
        <f>SUMIFS(Activity_PUBBDG!G:G,Activity_PUBBDG!$B:$B,$A174&amp;"*",Activity_PUBBDG!$B:$B,"*"&amp;"_16")</f>
        <v>0</v>
      </c>
      <c r="G174">
        <f>SUMIFS(Activity_PUBBDG!H:H,Activity_PUBBDG!$B:$B,$A174&amp;"*",Activity_PUBBDG!$B:$B,"*"&amp;"_16")</f>
        <v>0</v>
      </c>
      <c r="H174">
        <f>SUMIFS(Activity_PUBBDG!I:I,Activity_PUBBDG!$B:$B,$A174&amp;"*",Activity_PUBBDG!$B:$B,"*"&amp;"_16")</f>
        <v>0</v>
      </c>
      <c r="I174">
        <f>SUMIFS(Activity_PUBBDG!J:J,Activity_PUBBDG!$B:$B,$A174&amp;"*",Activity_PUBBDG!$B:$B,"*"&amp;"_16")</f>
        <v>0</v>
      </c>
      <c r="J174">
        <f>SUMIFS(Activity_PUBBDG!K:K,Activity_PUBBDG!$B:$B,$A174&amp;"*",Activity_PUBBDG!$B:$B,"*"&amp;"_16")</f>
        <v>3.8020597670092988E-7</v>
      </c>
      <c r="K174">
        <f>IF(PUBBDG_Split_Tech!L174="",0,IF(K$1=2016,0,IFERROR((PUBBDG_Split_Tech!L174*(SUMIFS('AGG Activity_16'!B:B,'AGG Activity_16'!$A:$A,$B174)+SUMIFS('AGG Activity_EX'!B:B,'AGG Activity_EX'!$A:$A,$B174))-SUMIFS(Activity_EX!B:B,Activity_EX!$A:$A,$A174))/(SUMIFS('AGG Activity_16'!B:B,'AGG Activity_16'!$A:$A,$B174)),0)))</f>
        <v>0</v>
      </c>
    </row>
    <row r="175" spans="1:11" x14ac:dyDescent="0.25">
      <c r="A175" t="str">
        <f>PUBBDG_Split_Tech!A175</f>
        <v>PUBBDGSBDNewLIFLU___STDELC</v>
      </c>
      <c r="B175">
        <f>SUMIFS(Activity_PUBBDG!C:C,Activity_PUBBDG!$B:$B,$A175&amp;"*",Activity_PUBBDG!$B:$B,"*"&amp;"_16")</f>
        <v>0</v>
      </c>
      <c r="C175">
        <f>SUMIFS(Activity_PUBBDG!D:D,Activity_PUBBDG!$B:$B,$A175&amp;"*",Activity_PUBBDG!$B:$B,"*"&amp;"_16")</f>
        <v>0</v>
      </c>
      <c r="D175">
        <f>SUMIFS(Activity_PUBBDG!E:E,Activity_PUBBDG!$B:$B,$A175&amp;"*",Activity_PUBBDG!$B:$B,"*"&amp;"_16")</f>
        <v>0</v>
      </c>
      <c r="E175">
        <f>SUMIFS(Activity_PUBBDG!F:F,Activity_PUBBDG!$B:$B,$A175&amp;"*",Activity_PUBBDG!$B:$B,"*"&amp;"_16")</f>
        <v>0</v>
      </c>
      <c r="F175">
        <f>SUMIFS(Activity_PUBBDG!G:G,Activity_PUBBDG!$B:$B,$A175&amp;"*",Activity_PUBBDG!$B:$B,"*"&amp;"_16")</f>
        <v>0</v>
      </c>
      <c r="G175">
        <f>SUMIFS(Activity_PUBBDG!H:H,Activity_PUBBDG!$B:$B,$A175&amp;"*",Activity_PUBBDG!$B:$B,"*"&amp;"_16")</f>
        <v>0</v>
      </c>
      <c r="H175">
        <f>SUMIFS(Activity_PUBBDG!I:I,Activity_PUBBDG!$B:$B,$A175&amp;"*",Activity_PUBBDG!$B:$B,"*"&amp;"_16")</f>
        <v>0</v>
      </c>
      <c r="I175">
        <f>SUMIFS(Activity_PUBBDG!J:J,Activity_PUBBDG!$B:$B,$A175&amp;"*",Activity_PUBBDG!$B:$B,"*"&amp;"_16")</f>
        <v>0</v>
      </c>
      <c r="J175">
        <f>SUMIFS(Activity_PUBBDG!K:K,Activity_PUBBDG!$B:$B,$A175&amp;"*",Activity_PUBBDG!$B:$B,"*"&amp;"_16")</f>
        <v>1.285973252562241E-6</v>
      </c>
      <c r="K175">
        <f>IF(PUBBDG_Split_Tech!L175="",0,IF(K$1=2016,0,IFERROR((PUBBDG_Split_Tech!L175*(SUMIFS('AGG Activity_16'!B:B,'AGG Activity_16'!$A:$A,$B175)+SUMIFS('AGG Activity_EX'!B:B,'AGG Activity_EX'!$A:$A,$B175))-SUMIFS(Activity_EX!B:B,Activity_EX!$A:$A,$A175))/(SUMIFS('AGG Activity_16'!B:B,'AGG Activity_16'!$A:$A,$B175)),0)))</f>
        <v>0</v>
      </c>
    </row>
    <row r="176" spans="1:11" x14ac:dyDescent="0.25">
      <c r="A176" t="str">
        <f>PUBBDG_Split_Tech!A176</f>
        <v>PUBBDGSBDNewLIHAL___STDELC</v>
      </c>
      <c r="B176">
        <f>SUMIFS(Activity_PUBBDG!C:C,Activity_PUBBDG!$B:$B,$A176&amp;"*",Activity_PUBBDG!$B:$B,"*"&amp;"_16")</f>
        <v>0</v>
      </c>
      <c r="C176">
        <f>SUMIFS(Activity_PUBBDG!D:D,Activity_PUBBDG!$B:$B,$A176&amp;"*",Activity_PUBBDG!$B:$B,"*"&amp;"_16")</f>
        <v>0</v>
      </c>
      <c r="D176">
        <f>SUMIFS(Activity_PUBBDG!E:E,Activity_PUBBDG!$B:$B,$A176&amp;"*",Activity_PUBBDG!$B:$B,"*"&amp;"_16")</f>
        <v>0</v>
      </c>
      <c r="E176">
        <f>SUMIFS(Activity_PUBBDG!F:F,Activity_PUBBDG!$B:$B,$A176&amp;"*",Activity_PUBBDG!$B:$B,"*"&amp;"_16")</f>
        <v>0</v>
      </c>
      <c r="F176">
        <f>SUMIFS(Activity_PUBBDG!G:G,Activity_PUBBDG!$B:$B,$A176&amp;"*",Activity_PUBBDG!$B:$B,"*"&amp;"_16")</f>
        <v>0</v>
      </c>
      <c r="G176">
        <f>SUMIFS(Activity_PUBBDG!H:H,Activity_PUBBDG!$B:$B,$A176&amp;"*",Activity_PUBBDG!$B:$B,"*"&amp;"_16")</f>
        <v>0</v>
      </c>
      <c r="H176">
        <f>SUMIFS(Activity_PUBBDG!I:I,Activity_PUBBDG!$B:$B,$A176&amp;"*",Activity_PUBBDG!$B:$B,"*"&amp;"_16")</f>
        <v>0</v>
      </c>
      <c r="I176">
        <f>SUMIFS(Activity_PUBBDG!J:J,Activity_PUBBDG!$B:$B,$A176&amp;"*",Activity_PUBBDG!$B:$B,"*"&amp;"_16")</f>
        <v>0</v>
      </c>
      <c r="J176">
        <f>SUMIFS(Activity_PUBBDG!K:K,Activity_PUBBDG!$B:$B,$A176&amp;"*",Activity_PUBBDG!$B:$B,"*"&amp;"_16")</f>
        <v>3.9904373001091383E-8</v>
      </c>
      <c r="K176">
        <f>IF(PUBBDG_Split_Tech!L176="",0,IF(K$1=2016,0,IFERROR((PUBBDG_Split_Tech!L176*(SUMIFS('AGG Activity_16'!B:B,'AGG Activity_16'!$A:$A,$B176)+SUMIFS('AGG Activity_EX'!B:B,'AGG Activity_EX'!$A:$A,$B176))-SUMIFS(Activity_EX!B:B,Activity_EX!$A:$A,$A176))/(SUMIFS('AGG Activity_16'!B:B,'AGG Activity_16'!$A:$A,$B176)),0)))</f>
        <v>0</v>
      </c>
    </row>
    <row r="177" spans="1:11" x14ac:dyDescent="0.25">
      <c r="A177" t="str">
        <f>PUBBDG_Split_Tech!A177</f>
        <v>PUBBDGSBDNewLIINC___STDELC</v>
      </c>
      <c r="B177">
        <f>SUMIFS(Activity_PUBBDG!C:C,Activity_PUBBDG!$B:$B,$A177&amp;"*",Activity_PUBBDG!$B:$B,"*"&amp;"_16")</f>
        <v>0</v>
      </c>
      <c r="C177">
        <f>SUMIFS(Activity_PUBBDG!D:D,Activity_PUBBDG!$B:$B,$A177&amp;"*",Activity_PUBBDG!$B:$B,"*"&amp;"_16")</f>
        <v>0</v>
      </c>
      <c r="D177">
        <f>SUMIFS(Activity_PUBBDG!E:E,Activity_PUBBDG!$B:$B,$A177&amp;"*",Activity_PUBBDG!$B:$B,"*"&amp;"_16")</f>
        <v>0</v>
      </c>
      <c r="E177">
        <f>SUMIFS(Activity_PUBBDG!F:F,Activity_PUBBDG!$B:$B,$A177&amp;"*",Activity_PUBBDG!$B:$B,"*"&amp;"_16")</f>
        <v>0</v>
      </c>
      <c r="F177">
        <f>SUMIFS(Activity_PUBBDG!G:G,Activity_PUBBDG!$B:$B,$A177&amp;"*",Activity_PUBBDG!$B:$B,"*"&amp;"_16")</f>
        <v>0</v>
      </c>
      <c r="G177">
        <f>SUMIFS(Activity_PUBBDG!H:H,Activity_PUBBDG!$B:$B,$A177&amp;"*",Activity_PUBBDG!$B:$B,"*"&amp;"_16")</f>
        <v>0</v>
      </c>
      <c r="H177">
        <f>SUMIFS(Activity_PUBBDG!I:I,Activity_PUBBDG!$B:$B,$A177&amp;"*",Activity_PUBBDG!$B:$B,"*"&amp;"_16")</f>
        <v>0</v>
      </c>
      <c r="I177">
        <f>SUMIFS(Activity_PUBBDG!J:J,Activity_PUBBDG!$B:$B,$A177&amp;"*",Activity_PUBBDG!$B:$B,"*"&amp;"_16")</f>
        <v>0</v>
      </c>
      <c r="J177">
        <f>SUMIFS(Activity_PUBBDG!K:K,Activity_PUBBDG!$B:$B,$A177&amp;"*",Activity_PUBBDG!$B:$B,"*"&amp;"_16")</f>
        <v>3.9904634712264263E-8</v>
      </c>
      <c r="K177">
        <f>IF(PUBBDG_Split_Tech!L177="",0,IF(K$1=2016,0,IFERROR((PUBBDG_Split_Tech!L177*(SUMIFS('AGG Activity_16'!B:B,'AGG Activity_16'!$A:$A,$B177)+SUMIFS('AGG Activity_EX'!B:B,'AGG Activity_EX'!$A:$A,$B177))-SUMIFS(Activity_EX!B:B,Activity_EX!$A:$A,$A177))/(SUMIFS('AGG Activity_16'!B:B,'AGG Activity_16'!$A:$A,$B177)),0)))</f>
        <v>0</v>
      </c>
    </row>
    <row r="178" spans="1:11" x14ac:dyDescent="0.25">
      <c r="A178" t="str">
        <f>PUBBDG_Split_Tech!A178</f>
        <v>PUBBDGSBDNewLILED___STDELC</v>
      </c>
      <c r="B178">
        <f>SUMIFS(Activity_PUBBDG!C:C,Activity_PUBBDG!$B:$B,$A178&amp;"*",Activity_PUBBDG!$B:$B,"*"&amp;"_16")</f>
        <v>0</v>
      </c>
      <c r="C178">
        <f>SUMIFS(Activity_PUBBDG!D:D,Activity_PUBBDG!$B:$B,$A178&amp;"*",Activity_PUBBDG!$B:$B,"*"&amp;"_16")</f>
        <v>0</v>
      </c>
      <c r="D178">
        <f>SUMIFS(Activity_PUBBDG!E:E,Activity_PUBBDG!$B:$B,$A178&amp;"*",Activity_PUBBDG!$B:$B,"*"&amp;"_16")</f>
        <v>0</v>
      </c>
      <c r="E178">
        <f>SUMIFS(Activity_PUBBDG!F:F,Activity_PUBBDG!$B:$B,$A178&amp;"*",Activity_PUBBDG!$B:$B,"*"&amp;"_16")</f>
        <v>0</v>
      </c>
      <c r="F178">
        <f>SUMIFS(Activity_PUBBDG!G:G,Activity_PUBBDG!$B:$B,$A178&amp;"*",Activity_PUBBDG!$B:$B,"*"&amp;"_16")</f>
        <v>0</v>
      </c>
      <c r="G178">
        <f>SUMIFS(Activity_PUBBDG!H:H,Activity_PUBBDG!$B:$B,$A178&amp;"*",Activity_PUBBDG!$B:$B,"*"&amp;"_16")</f>
        <v>0</v>
      </c>
      <c r="H178">
        <f>SUMIFS(Activity_PUBBDG!I:I,Activity_PUBBDG!$B:$B,$A178&amp;"*",Activity_PUBBDG!$B:$B,"*"&amp;"_16")</f>
        <v>0</v>
      </c>
      <c r="I178">
        <f>SUMIFS(Activity_PUBBDG!J:J,Activity_PUBBDG!$B:$B,$A178&amp;"*",Activity_PUBBDG!$B:$B,"*"&amp;"_16")</f>
        <v>0</v>
      </c>
      <c r="J178">
        <f>SUMIFS(Activity_PUBBDG!K:K,Activity_PUBBDG!$B:$B,$A178&amp;"*",Activity_PUBBDG!$B:$B,"*"&amp;"_16")</f>
        <v>1.8801579622035541E-6</v>
      </c>
      <c r="K178">
        <f>IF(PUBBDG_Split_Tech!L178="",0,IF(K$1=2016,0,IFERROR((PUBBDG_Split_Tech!L178*(SUMIFS('AGG Activity_16'!B:B,'AGG Activity_16'!$A:$A,$B178)+SUMIFS('AGG Activity_EX'!B:B,'AGG Activity_EX'!$A:$A,$B178))-SUMIFS(Activity_EX!B:B,Activity_EX!$A:$A,$A178))/(SUMIFS('AGG Activity_16'!B:B,'AGG Activity_16'!$A:$A,$B178)),0)))</f>
        <v>0</v>
      </c>
    </row>
    <row r="179" spans="1:11" x14ac:dyDescent="0.25">
      <c r="A179" t="str">
        <f>PUBBDG_Split_Tech!A179</f>
        <v>PUBBDGSBDNewSC_________DCO</v>
      </c>
      <c r="B179">
        <f>SUMIFS(Activity_PUBBDG!C:C,Activity_PUBBDG!$B:$B,$A179&amp;"*",Activity_PUBBDG!$B:$B,"*"&amp;"_16")</f>
        <v>0</v>
      </c>
      <c r="C179">
        <f>SUMIFS(Activity_PUBBDG!D:D,Activity_PUBBDG!$B:$B,$A179&amp;"*",Activity_PUBBDG!$B:$B,"*"&amp;"_16")</f>
        <v>0</v>
      </c>
      <c r="D179">
        <f>SUMIFS(Activity_PUBBDG!E:E,Activity_PUBBDG!$B:$B,$A179&amp;"*",Activity_PUBBDG!$B:$B,"*"&amp;"_16")</f>
        <v>0</v>
      </c>
      <c r="E179">
        <f>SUMIFS(Activity_PUBBDG!F:F,Activity_PUBBDG!$B:$B,$A179&amp;"*",Activity_PUBBDG!$B:$B,"*"&amp;"_16")</f>
        <v>0</v>
      </c>
      <c r="F179">
        <f>SUMIFS(Activity_PUBBDG!G:G,Activity_PUBBDG!$B:$B,$A179&amp;"*",Activity_PUBBDG!$B:$B,"*"&amp;"_16")</f>
        <v>0</v>
      </c>
      <c r="G179">
        <f>SUMIFS(Activity_PUBBDG!H:H,Activity_PUBBDG!$B:$B,$A179&amp;"*",Activity_PUBBDG!$B:$B,"*"&amp;"_16")</f>
        <v>0</v>
      </c>
      <c r="H179">
        <f>SUMIFS(Activity_PUBBDG!I:I,Activity_PUBBDG!$B:$B,$A179&amp;"*",Activity_PUBBDG!$B:$B,"*"&amp;"_16")</f>
        <v>0</v>
      </c>
      <c r="I179">
        <f>SUMIFS(Activity_PUBBDG!J:J,Activity_PUBBDG!$B:$B,$A179&amp;"*",Activity_PUBBDG!$B:$B,"*"&amp;"_16")</f>
        <v>0</v>
      </c>
      <c r="J179">
        <f>SUMIFS(Activity_PUBBDG!K:K,Activity_PUBBDG!$B:$B,$A179&amp;"*",Activity_PUBBDG!$B:$B,"*"&amp;"_16")</f>
        <v>9.3769723605351178E-5</v>
      </c>
      <c r="K179">
        <f>IF(PUBBDG_Split_Tech!L179="",0,IF(K$1=2016,0,IFERROR((PUBBDG_Split_Tech!L179*(SUMIFS('AGG Activity_16'!B:B,'AGG Activity_16'!$A:$A,$B179)+SUMIFS('AGG Activity_EX'!B:B,'AGG Activity_EX'!$A:$A,$B179))-SUMIFS(Activity_EX!B:B,Activity_EX!$A:$A,$A179))/(SUMIFS('AGG Activity_16'!B:B,'AGG Activity_16'!$A:$A,$B179)),0)))</f>
        <v>0</v>
      </c>
    </row>
    <row r="180" spans="1:11" x14ac:dyDescent="0.25">
      <c r="A180" t="str">
        <f>PUBBDG_Split_Tech!A180</f>
        <v>PUBBDGSBDNewSC______STDELC</v>
      </c>
      <c r="B180">
        <f>SUMIFS(Activity_PUBBDG!C:C,Activity_PUBBDG!$B:$B,$A180&amp;"*",Activity_PUBBDG!$B:$B,"*"&amp;"_16")</f>
        <v>0</v>
      </c>
      <c r="C180">
        <f>SUMIFS(Activity_PUBBDG!D:D,Activity_PUBBDG!$B:$B,$A180&amp;"*",Activity_PUBBDG!$B:$B,"*"&amp;"_16")</f>
        <v>0</v>
      </c>
      <c r="D180">
        <f>SUMIFS(Activity_PUBBDG!E:E,Activity_PUBBDG!$B:$B,$A180&amp;"*",Activity_PUBBDG!$B:$B,"*"&amp;"_16")</f>
        <v>0</v>
      </c>
      <c r="E180">
        <f>SUMIFS(Activity_PUBBDG!F:F,Activity_PUBBDG!$B:$B,$A180&amp;"*",Activity_PUBBDG!$B:$B,"*"&amp;"_16")</f>
        <v>0</v>
      </c>
      <c r="F180">
        <f>SUMIFS(Activity_PUBBDG!G:G,Activity_PUBBDG!$B:$B,$A180&amp;"*",Activity_PUBBDG!$B:$B,"*"&amp;"_16")</f>
        <v>0</v>
      </c>
      <c r="G180">
        <f>SUMIFS(Activity_PUBBDG!H:H,Activity_PUBBDG!$B:$B,$A180&amp;"*",Activity_PUBBDG!$B:$B,"*"&amp;"_16")</f>
        <v>0</v>
      </c>
      <c r="H180">
        <f>SUMIFS(Activity_PUBBDG!I:I,Activity_PUBBDG!$B:$B,$A180&amp;"*",Activity_PUBBDG!$B:$B,"*"&amp;"_16")</f>
        <v>0</v>
      </c>
      <c r="I180">
        <f>SUMIFS(Activity_PUBBDG!J:J,Activity_PUBBDG!$B:$B,$A180&amp;"*",Activity_PUBBDG!$B:$B,"*"&amp;"_16")</f>
        <v>0</v>
      </c>
      <c r="J180">
        <f>SUMIFS(Activity_PUBBDG!K:K,Activity_PUBBDG!$B:$B,$A180&amp;"*",Activity_PUBBDG!$B:$B,"*"&amp;"_16")</f>
        <v>7.3445491595033722E-5</v>
      </c>
      <c r="K180">
        <f>IF(PUBBDG_Split_Tech!L180="",0,IF(K$1=2016,0,IFERROR((PUBBDG_Split_Tech!L180*(SUMIFS('AGG Activity_16'!B:B,'AGG Activity_16'!$A:$A,$B180)+SUMIFS('AGG Activity_EX'!B:B,'AGG Activity_EX'!$A:$A,$B180))-SUMIFS(Activity_EX!B:B,Activity_EX!$A:$A,$A180))/(SUMIFS('AGG Activity_16'!B:B,'AGG Activity_16'!$A:$A,$B180)),0)))</f>
        <v>0</v>
      </c>
    </row>
    <row r="181" spans="1:11" x14ac:dyDescent="0.25">
      <c r="A181" t="str">
        <f>PUBBDG_Split_Tech!A181</f>
        <v>PUBBDGSBDNewSC______STDNGA</v>
      </c>
      <c r="B181">
        <f>SUMIFS(Activity_PUBBDG!C:C,Activity_PUBBDG!$B:$B,$A181&amp;"*",Activity_PUBBDG!$B:$B,"*"&amp;"_16")</f>
        <v>0</v>
      </c>
      <c r="C181">
        <f>SUMIFS(Activity_PUBBDG!D:D,Activity_PUBBDG!$B:$B,$A181&amp;"*",Activity_PUBBDG!$B:$B,"*"&amp;"_16")</f>
        <v>0</v>
      </c>
      <c r="D181">
        <f>SUMIFS(Activity_PUBBDG!E:E,Activity_PUBBDG!$B:$B,$A181&amp;"*",Activity_PUBBDG!$B:$B,"*"&amp;"_16")</f>
        <v>0</v>
      </c>
      <c r="E181">
        <f>SUMIFS(Activity_PUBBDG!F:F,Activity_PUBBDG!$B:$B,$A181&amp;"*",Activity_PUBBDG!$B:$B,"*"&amp;"_16")</f>
        <v>0</v>
      </c>
      <c r="F181">
        <f>SUMIFS(Activity_PUBBDG!G:G,Activity_PUBBDG!$B:$B,$A181&amp;"*",Activity_PUBBDG!$B:$B,"*"&amp;"_16")</f>
        <v>0</v>
      </c>
      <c r="G181">
        <f>SUMIFS(Activity_PUBBDG!H:H,Activity_PUBBDG!$B:$B,$A181&amp;"*",Activity_PUBBDG!$B:$B,"*"&amp;"_16")</f>
        <v>0</v>
      </c>
      <c r="H181">
        <f>SUMIFS(Activity_PUBBDG!I:I,Activity_PUBBDG!$B:$B,$A181&amp;"*",Activity_PUBBDG!$B:$B,"*"&amp;"_16")</f>
        <v>0</v>
      </c>
      <c r="I181">
        <f>SUMIFS(Activity_PUBBDG!J:J,Activity_PUBBDG!$B:$B,$A181&amp;"*",Activity_PUBBDG!$B:$B,"*"&amp;"_16")</f>
        <v>0</v>
      </c>
      <c r="J181">
        <f>SUMIFS(Activity_PUBBDG!K:K,Activity_PUBBDG!$B:$B,$A181&amp;"*",Activity_PUBBDG!$B:$B,"*"&amp;"_16")</f>
        <v>1.7182594795342481E-4</v>
      </c>
      <c r="K181">
        <f>IF(PUBBDG_Split_Tech!L181="",0,IF(K$1=2016,0,IFERROR((PUBBDG_Split_Tech!L181*(SUMIFS('AGG Activity_16'!B:B,'AGG Activity_16'!$A:$A,$B181)+SUMIFS('AGG Activity_EX'!B:B,'AGG Activity_EX'!$A:$A,$B181))-SUMIFS(Activity_EX!B:B,Activity_EX!$A:$A,$A181))/(SUMIFS('AGG Activity_16'!B:B,'AGG Activity_16'!$A:$A,$B181)),0)))</f>
        <v>0</v>
      </c>
    </row>
    <row r="182" spans="1:11" x14ac:dyDescent="0.25">
      <c r="A182" t="str">
        <f>PUBBDG_Split_Tech!A182</f>
        <v>PUBBDGSBDNewSH_________DHE</v>
      </c>
      <c r="B182">
        <f>SUMIFS(Activity_PUBBDG!C:C,Activity_PUBBDG!$B:$B,$A182&amp;"*",Activity_PUBBDG!$B:$B,"*"&amp;"_16")</f>
        <v>0</v>
      </c>
      <c r="C182">
        <f>SUMIFS(Activity_PUBBDG!D:D,Activity_PUBBDG!$B:$B,$A182&amp;"*",Activity_PUBBDG!$B:$B,"*"&amp;"_16")</f>
        <v>0</v>
      </c>
      <c r="D182">
        <f>SUMIFS(Activity_PUBBDG!E:E,Activity_PUBBDG!$B:$B,$A182&amp;"*",Activity_PUBBDG!$B:$B,"*"&amp;"_16")</f>
        <v>0</v>
      </c>
      <c r="E182">
        <f>SUMIFS(Activity_PUBBDG!F:F,Activity_PUBBDG!$B:$B,$A182&amp;"*",Activity_PUBBDG!$B:$B,"*"&amp;"_16")</f>
        <v>0</v>
      </c>
      <c r="F182">
        <f>SUMIFS(Activity_PUBBDG!G:G,Activity_PUBBDG!$B:$B,$A182&amp;"*",Activity_PUBBDG!$B:$B,"*"&amp;"_16")</f>
        <v>0</v>
      </c>
      <c r="G182">
        <f>SUMIFS(Activity_PUBBDG!H:H,Activity_PUBBDG!$B:$B,$A182&amp;"*",Activity_PUBBDG!$B:$B,"*"&amp;"_16")</f>
        <v>0</v>
      </c>
      <c r="H182">
        <f>SUMIFS(Activity_PUBBDG!I:I,Activity_PUBBDG!$B:$B,$A182&amp;"*",Activity_PUBBDG!$B:$B,"*"&amp;"_16")</f>
        <v>0</v>
      </c>
      <c r="I182">
        <f>SUMIFS(Activity_PUBBDG!J:J,Activity_PUBBDG!$B:$B,$A182&amp;"*",Activity_PUBBDG!$B:$B,"*"&amp;"_16")</f>
        <v>0</v>
      </c>
      <c r="J182">
        <f>SUMIFS(Activity_PUBBDG!K:K,Activity_PUBBDG!$B:$B,$A182&amp;"*",Activity_PUBBDG!$B:$B,"*"&amp;"_16")</f>
        <v>7.5468113225965201E-5</v>
      </c>
      <c r="K182">
        <f>IF(PUBBDG_Split_Tech!L182="",0,IF(K$1=2016,0,IFERROR((PUBBDG_Split_Tech!L182*(SUMIFS('AGG Activity_16'!B:B,'AGG Activity_16'!$A:$A,$B182)+SUMIFS('AGG Activity_EX'!B:B,'AGG Activity_EX'!$A:$A,$B182))-SUMIFS(Activity_EX!B:B,Activity_EX!$A:$A,$A182))/(SUMIFS('AGG Activity_16'!B:B,'AGG Activity_16'!$A:$A,$B182)),0)))</f>
        <v>0</v>
      </c>
    </row>
    <row r="183" spans="1:11" x14ac:dyDescent="0.25">
      <c r="A183" t="str">
        <f>PUBBDG_Split_Tech!A183</f>
        <v>PUBBDGSBDNewSHFUR___HIGNGA</v>
      </c>
      <c r="B183">
        <f>SUMIFS(Activity_PUBBDG!C:C,Activity_PUBBDG!$B:$B,$A183&amp;"*",Activity_PUBBDG!$B:$B,"*"&amp;"_16")</f>
        <v>0</v>
      </c>
      <c r="C183">
        <f>SUMIFS(Activity_PUBBDG!D:D,Activity_PUBBDG!$B:$B,$A183&amp;"*",Activity_PUBBDG!$B:$B,"*"&amp;"_16")</f>
        <v>0</v>
      </c>
      <c r="D183">
        <f>SUMIFS(Activity_PUBBDG!E:E,Activity_PUBBDG!$B:$B,$A183&amp;"*",Activity_PUBBDG!$B:$B,"*"&amp;"_16")</f>
        <v>0</v>
      </c>
      <c r="E183">
        <f>SUMIFS(Activity_PUBBDG!F:F,Activity_PUBBDG!$B:$B,$A183&amp;"*",Activity_PUBBDG!$B:$B,"*"&amp;"_16")</f>
        <v>0</v>
      </c>
      <c r="F183">
        <f>SUMIFS(Activity_PUBBDG!G:G,Activity_PUBBDG!$B:$B,$A183&amp;"*",Activity_PUBBDG!$B:$B,"*"&amp;"_16")</f>
        <v>0</v>
      </c>
      <c r="G183">
        <f>SUMIFS(Activity_PUBBDG!H:H,Activity_PUBBDG!$B:$B,$A183&amp;"*",Activity_PUBBDG!$B:$B,"*"&amp;"_16")</f>
        <v>0</v>
      </c>
      <c r="H183">
        <f>SUMIFS(Activity_PUBBDG!I:I,Activity_PUBBDG!$B:$B,$A183&amp;"*",Activity_PUBBDG!$B:$B,"*"&amp;"_16")</f>
        <v>0</v>
      </c>
      <c r="I183">
        <f>SUMIFS(Activity_PUBBDG!J:J,Activity_PUBBDG!$B:$B,$A183&amp;"*",Activity_PUBBDG!$B:$B,"*"&amp;"_16")</f>
        <v>0</v>
      </c>
      <c r="J183">
        <f>SUMIFS(Activity_PUBBDG!K:K,Activity_PUBBDG!$B:$B,$A183&amp;"*",Activity_PUBBDG!$B:$B,"*"&amp;"_16")</f>
        <v>2.22901097811524E-4</v>
      </c>
      <c r="K183">
        <f>IF(PUBBDG_Split_Tech!L183="",0,IF(K$1=2016,0,IFERROR((PUBBDG_Split_Tech!L183*(SUMIFS('AGG Activity_16'!B:B,'AGG Activity_16'!$A:$A,$B183)+SUMIFS('AGG Activity_EX'!B:B,'AGG Activity_EX'!$A:$A,$B183))-SUMIFS(Activity_EX!B:B,Activity_EX!$A:$A,$A183))/(SUMIFS('AGG Activity_16'!B:B,'AGG Activity_16'!$A:$A,$B183)),0)))</f>
        <v>0</v>
      </c>
    </row>
    <row r="184" spans="1:11" x14ac:dyDescent="0.25">
      <c r="A184" t="str">
        <f>PUBBDG_Split_Tech!A184</f>
        <v>PUBBDGSBDNewSHFUR___STDELC</v>
      </c>
      <c r="B184">
        <f>SUMIFS(Activity_PUBBDG!C:C,Activity_PUBBDG!$B:$B,$A184&amp;"*",Activity_PUBBDG!$B:$B,"*"&amp;"_16")</f>
        <v>0</v>
      </c>
      <c r="C184">
        <f>SUMIFS(Activity_PUBBDG!D:D,Activity_PUBBDG!$B:$B,$A184&amp;"*",Activity_PUBBDG!$B:$B,"*"&amp;"_16")</f>
        <v>0</v>
      </c>
      <c r="D184">
        <f>SUMIFS(Activity_PUBBDG!E:E,Activity_PUBBDG!$B:$B,$A184&amp;"*",Activity_PUBBDG!$B:$B,"*"&amp;"_16")</f>
        <v>0</v>
      </c>
      <c r="E184">
        <f>SUMIFS(Activity_PUBBDG!F:F,Activity_PUBBDG!$B:$B,$A184&amp;"*",Activity_PUBBDG!$B:$B,"*"&amp;"_16")</f>
        <v>0</v>
      </c>
      <c r="F184">
        <f>SUMIFS(Activity_PUBBDG!G:G,Activity_PUBBDG!$B:$B,$A184&amp;"*",Activity_PUBBDG!$B:$B,"*"&amp;"_16")</f>
        <v>0</v>
      </c>
      <c r="G184">
        <f>SUMIFS(Activity_PUBBDG!H:H,Activity_PUBBDG!$B:$B,$A184&amp;"*",Activity_PUBBDG!$B:$B,"*"&amp;"_16")</f>
        <v>0</v>
      </c>
      <c r="H184">
        <f>SUMIFS(Activity_PUBBDG!I:I,Activity_PUBBDG!$B:$B,$A184&amp;"*",Activity_PUBBDG!$B:$B,"*"&amp;"_16")</f>
        <v>0</v>
      </c>
      <c r="I184">
        <f>SUMIFS(Activity_PUBBDG!J:J,Activity_PUBBDG!$B:$B,$A184&amp;"*",Activity_PUBBDG!$B:$B,"*"&amp;"_16")</f>
        <v>0</v>
      </c>
      <c r="J184">
        <f>SUMIFS(Activity_PUBBDG!K:K,Activity_PUBBDG!$B:$B,$A184&amp;"*",Activity_PUBBDG!$B:$B,"*"&amp;"_16")</f>
        <v>7.9512584485300986E-5</v>
      </c>
      <c r="K184">
        <f>IF(PUBBDG_Split_Tech!L184="",0,IF(K$1=2016,0,IFERROR((PUBBDG_Split_Tech!L184*(SUMIFS('AGG Activity_16'!B:B,'AGG Activity_16'!$A:$A,$B184)+SUMIFS('AGG Activity_EX'!B:B,'AGG Activity_EX'!$A:$A,$B184))-SUMIFS(Activity_EX!B:B,Activity_EX!$A:$A,$A184))/(SUMIFS('AGG Activity_16'!B:B,'AGG Activity_16'!$A:$A,$B184)),0)))</f>
        <v>0</v>
      </c>
    </row>
    <row r="185" spans="1:11" x14ac:dyDescent="0.25">
      <c r="A185" t="str">
        <f>PUBBDG_Split_Tech!A185</f>
        <v>PUBBDGSBDNewSHFUR___STDHFO</v>
      </c>
      <c r="B185">
        <f>SUMIFS(Activity_PUBBDG!C:C,Activity_PUBBDG!$B:$B,$A185&amp;"*",Activity_PUBBDG!$B:$B,"*"&amp;"_16")</f>
        <v>0</v>
      </c>
      <c r="C185">
        <f>SUMIFS(Activity_PUBBDG!D:D,Activity_PUBBDG!$B:$B,$A185&amp;"*",Activity_PUBBDG!$B:$B,"*"&amp;"_16")</f>
        <v>0</v>
      </c>
      <c r="D185">
        <f>SUMIFS(Activity_PUBBDG!E:E,Activity_PUBBDG!$B:$B,$A185&amp;"*",Activity_PUBBDG!$B:$B,"*"&amp;"_16")</f>
        <v>0</v>
      </c>
      <c r="E185">
        <f>SUMIFS(Activity_PUBBDG!F:F,Activity_PUBBDG!$B:$B,$A185&amp;"*",Activity_PUBBDG!$B:$B,"*"&amp;"_16")</f>
        <v>0</v>
      </c>
      <c r="F185">
        <f>SUMIFS(Activity_PUBBDG!G:G,Activity_PUBBDG!$B:$B,$A185&amp;"*",Activity_PUBBDG!$B:$B,"*"&amp;"_16")</f>
        <v>0</v>
      </c>
      <c r="G185">
        <f>SUMIFS(Activity_PUBBDG!H:H,Activity_PUBBDG!$B:$B,$A185&amp;"*",Activity_PUBBDG!$B:$B,"*"&amp;"_16")</f>
        <v>0</v>
      </c>
      <c r="H185">
        <f>SUMIFS(Activity_PUBBDG!I:I,Activity_PUBBDG!$B:$B,$A185&amp;"*",Activity_PUBBDG!$B:$B,"*"&amp;"_16")</f>
        <v>0</v>
      </c>
      <c r="I185">
        <f>SUMIFS(Activity_PUBBDG!J:J,Activity_PUBBDG!$B:$B,$A185&amp;"*",Activity_PUBBDG!$B:$B,"*"&amp;"_16")</f>
        <v>0</v>
      </c>
      <c r="J185">
        <f>SUMIFS(Activity_PUBBDG!K:K,Activity_PUBBDG!$B:$B,$A185&amp;"*",Activity_PUBBDG!$B:$B,"*"&amp;"_16")</f>
        <v>7.9512796121356143E-5</v>
      </c>
      <c r="K185">
        <f>IF(PUBBDG_Split_Tech!L185="",0,IF(K$1=2016,0,IFERROR((PUBBDG_Split_Tech!L185*(SUMIFS('AGG Activity_16'!B:B,'AGG Activity_16'!$A:$A,$B185)+SUMIFS('AGG Activity_EX'!B:B,'AGG Activity_EX'!$A:$A,$B185))-SUMIFS(Activity_EX!B:B,Activity_EX!$A:$A,$A185))/(SUMIFS('AGG Activity_16'!B:B,'AGG Activity_16'!$A:$A,$B185)),0)))</f>
        <v>0</v>
      </c>
    </row>
    <row r="186" spans="1:11" x14ac:dyDescent="0.25">
      <c r="A186" t="str">
        <f>PUBBDG_Split_Tech!A186</f>
        <v>PUBBDGSBDNewSHFUR___STDKER</v>
      </c>
      <c r="B186">
        <f>SUMIFS(Activity_PUBBDG!C:C,Activity_PUBBDG!$B:$B,$A186&amp;"*",Activity_PUBBDG!$B:$B,"*"&amp;"_16")</f>
        <v>0</v>
      </c>
      <c r="C186">
        <f>SUMIFS(Activity_PUBBDG!D:D,Activity_PUBBDG!$B:$B,$A186&amp;"*",Activity_PUBBDG!$B:$B,"*"&amp;"_16")</f>
        <v>0</v>
      </c>
      <c r="D186">
        <f>SUMIFS(Activity_PUBBDG!E:E,Activity_PUBBDG!$B:$B,$A186&amp;"*",Activity_PUBBDG!$B:$B,"*"&amp;"_16")</f>
        <v>0</v>
      </c>
      <c r="E186">
        <f>SUMIFS(Activity_PUBBDG!F:F,Activity_PUBBDG!$B:$B,$A186&amp;"*",Activity_PUBBDG!$B:$B,"*"&amp;"_16")</f>
        <v>0</v>
      </c>
      <c r="F186">
        <f>SUMIFS(Activity_PUBBDG!G:G,Activity_PUBBDG!$B:$B,$A186&amp;"*",Activity_PUBBDG!$B:$B,"*"&amp;"_16")</f>
        <v>0</v>
      </c>
      <c r="G186">
        <f>SUMIFS(Activity_PUBBDG!H:H,Activity_PUBBDG!$B:$B,$A186&amp;"*",Activity_PUBBDG!$B:$B,"*"&amp;"_16")</f>
        <v>0</v>
      </c>
      <c r="H186">
        <f>SUMIFS(Activity_PUBBDG!I:I,Activity_PUBBDG!$B:$B,$A186&amp;"*",Activity_PUBBDG!$B:$B,"*"&amp;"_16")</f>
        <v>0</v>
      </c>
      <c r="I186">
        <f>SUMIFS(Activity_PUBBDG!J:J,Activity_PUBBDG!$B:$B,$A186&amp;"*",Activity_PUBBDG!$B:$B,"*"&amp;"_16")</f>
        <v>0</v>
      </c>
      <c r="J186">
        <f>SUMIFS(Activity_PUBBDG!K:K,Activity_PUBBDG!$B:$B,$A186&amp;"*",Activity_PUBBDG!$B:$B,"*"&amp;"_16")</f>
        <v>7.9512918785115542E-5</v>
      </c>
      <c r="K186">
        <f>IF(PUBBDG_Split_Tech!L186="",0,IF(K$1=2016,0,IFERROR((PUBBDG_Split_Tech!L186*(SUMIFS('AGG Activity_16'!B:B,'AGG Activity_16'!$A:$A,$B186)+SUMIFS('AGG Activity_EX'!B:B,'AGG Activity_EX'!$A:$A,$B186))-SUMIFS(Activity_EX!B:B,Activity_EX!$A:$A,$A186))/(SUMIFS('AGG Activity_16'!B:B,'AGG Activity_16'!$A:$A,$B186)),0)))</f>
        <v>0</v>
      </c>
    </row>
    <row r="187" spans="1:11" x14ac:dyDescent="0.25">
      <c r="A187" t="str">
        <f>PUBBDG_Split_Tech!A187</f>
        <v>PUBBDGSBDNewSHFUR___STDLFO</v>
      </c>
      <c r="B187">
        <f>SUMIFS(Activity_PUBBDG!C:C,Activity_PUBBDG!$B:$B,$A187&amp;"*",Activity_PUBBDG!$B:$B,"*"&amp;"_16")</f>
        <v>0</v>
      </c>
      <c r="C187">
        <f>SUMIFS(Activity_PUBBDG!D:D,Activity_PUBBDG!$B:$B,$A187&amp;"*",Activity_PUBBDG!$B:$B,"*"&amp;"_16")</f>
        <v>0</v>
      </c>
      <c r="D187">
        <f>SUMIFS(Activity_PUBBDG!E:E,Activity_PUBBDG!$B:$B,$A187&amp;"*",Activity_PUBBDG!$B:$B,"*"&amp;"_16")</f>
        <v>0</v>
      </c>
      <c r="E187">
        <f>SUMIFS(Activity_PUBBDG!F:F,Activity_PUBBDG!$B:$B,$A187&amp;"*",Activity_PUBBDG!$B:$B,"*"&amp;"_16")</f>
        <v>0</v>
      </c>
      <c r="F187">
        <f>SUMIFS(Activity_PUBBDG!G:G,Activity_PUBBDG!$B:$B,$A187&amp;"*",Activity_PUBBDG!$B:$B,"*"&amp;"_16")</f>
        <v>0</v>
      </c>
      <c r="G187">
        <f>SUMIFS(Activity_PUBBDG!H:H,Activity_PUBBDG!$B:$B,$A187&amp;"*",Activity_PUBBDG!$B:$B,"*"&amp;"_16")</f>
        <v>0</v>
      </c>
      <c r="H187">
        <f>SUMIFS(Activity_PUBBDG!I:I,Activity_PUBBDG!$B:$B,$A187&amp;"*",Activity_PUBBDG!$B:$B,"*"&amp;"_16")</f>
        <v>0</v>
      </c>
      <c r="I187">
        <f>SUMIFS(Activity_PUBBDG!J:J,Activity_PUBBDG!$B:$B,$A187&amp;"*",Activity_PUBBDG!$B:$B,"*"&amp;"_16")</f>
        <v>0</v>
      </c>
      <c r="J187">
        <f>SUMIFS(Activity_PUBBDG!K:K,Activity_PUBBDG!$B:$B,$A187&amp;"*",Activity_PUBBDG!$B:$B,"*"&amp;"_16")</f>
        <v>7.9512786096646199E-5</v>
      </c>
      <c r="K187">
        <f>IF(PUBBDG_Split_Tech!L187="",0,IF(K$1=2016,0,IFERROR((PUBBDG_Split_Tech!L187*(SUMIFS('AGG Activity_16'!B:B,'AGG Activity_16'!$A:$A,$B187)+SUMIFS('AGG Activity_EX'!B:B,'AGG Activity_EX'!$A:$A,$B187))-SUMIFS(Activity_EX!B:B,Activity_EX!$A:$A,$A187))/(SUMIFS('AGG Activity_16'!B:B,'AGG Activity_16'!$A:$A,$B187)),0)))</f>
        <v>0</v>
      </c>
    </row>
    <row r="188" spans="1:11" x14ac:dyDescent="0.25">
      <c r="A188" t="str">
        <f>PUBBDG_Split_Tech!A188</f>
        <v>PUBBDGSBDNewSHFUR___STDNGA</v>
      </c>
      <c r="B188">
        <f>SUMIFS(Activity_PUBBDG!C:C,Activity_PUBBDG!$B:$B,$A188&amp;"*",Activity_PUBBDG!$B:$B,"*"&amp;"_16")</f>
        <v>0</v>
      </c>
      <c r="C188">
        <f>SUMIFS(Activity_PUBBDG!D:D,Activity_PUBBDG!$B:$B,$A188&amp;"*",Activity_PUBBDG!$B:$B,"*"&amp;"_16")</f>
        <v>0</v>
      </c>
      <c r="D188">
        <f>SUMIFS(Activity_PUBBDG!E:E,Activity_PUBBDG!$B:$B,$A188&amp;"*",Activity_PUBBDG!$B:$B,"*"&amp;"_16")</f>
        <v>0</v>
      </c>
      <c r="E188">
        <f>SUMIFS(Activity_PUBBDG!F:F,Activity_PUBBDG!$B:$B,$A188&amp;"*",Activity_PUBBDG!$B:$B,"*"&amp;"_16")</f>
        <v>0</v>
      </c>
      <c r="F188">
        <f>SUMIFS(Activity_PUBBDG!G:G,Activity_PUBBDG!$B:$B,$A188&amp;"*",Activity_PUBBDG!$B:$B,"*"&amp;"_16")</f>
        <v>0</v>
      </c>
      <c r="G188">
        <f>SUMIFS(Activity_PUBBDG!H:H,Activity_PUBBDG!$B:$B,$A188&amp;"*",Activity_PUBBDG!$B:$B,"*"&amp;"_16")</f>
        <v>0</v>
      </c>
      <c r="H188">
        <f>SUMIFS(Activity_PUBBDG!I:I,Activity_PUBBDG!$B:$B,$A188&amp;"*",Activity_PUBBDG!$B:$B,"*"&amp;"_16")</f>
        <v>0</v>
      </c>
      <c r="I188">
        <f>SUMIFS(Activity_PUBBDG!J:J,Activity_PUBBDG!$B:$B,$A188&amp;"*",Activity_PUBBDG!$B:$B,"*"&amp;"_16")</f>
        <v>0</v>
      </c>
      <c r="J188">
        <f>SUMIFS(Activity_PUBBDG!K:K,Activity_PUBBDG!$B:$B,$A188&amp;"*",Activity_PUBBDG!$B:$B,"*"&amp;"_16")</f>
        <v>2.3490970172945419E-4</v>
      </c>
      <c r="K188">
        <f>IF(PUBBDG_Split_Tech!L188="",0,IF(K$1=2016,0,IFERROR((PUBBDG_Split_Tech!L188*(SUMIFS('AGG Activity_16'!B:B,'AGG Activity_16'!$A:$A,$B188)+SUMIFS('AGG Activity_EX'!B:B,'AGG Activity_EX'!$A:$A,$B188))-SUMIFS(Activity_EX!B:B,Activity_EX!$A:$A,$A188))/(SUMIFS('AGG Activity_16'!B:B,'AGG Activity_16'!$A:$A,$B188)),0)))</f>
        <v>0</v>
      </c>
    </row>
    <row r="189" spans="1:11" x14ac:dyDescent="0.25">
      <c r="A189" t="str">
        <f>PUBBDG_Split_Tech!A189</f>
        <v>PUBBDGSBDNewSHFUR___STDPRO</v>
      </c>
      <c r="B189">
        <f>SUMIFS(Activity_PUBBDG!C:C,Activity_PUBBDG!$B:$B,$A189&amp;"*",Activity_PUBBDG!$B:$B,"*"&amp;"_16")</f>
        <v>0</v>
      </c>
      <c r="C189">
        <f>SUMIFS(Activity_PUBBDG!D:D,Activity_PUBBDG!$B:$B,$A189&amp;"*",Activity_PUBBDG!$B:$B,"*"&amp;"_16")</f>
        <v>0</v>
      </c>
      <c r="D189">
        <f>SUMIFS(Activity_PUBBDG!E:E,Activity_PUBBDG!$B:$B,$A189&amp;"*",Activity_PUBBDG!$B:$B,"*"&amp;"_16")</f>
        <v>0</v>
      </c>
      <c r="E189">
        <f>SUMIFS(Activity_PUBBDG!F:F,Activity_PUBBDG!$B:$B,$A189&amp;"*",Activity_PUBBDG!$B:$B,"*"&amp;"_16")</f>
        <v>0</v>
      </c>
      <c r="F189">
        <f>SUMIFS(Activity_PUBBDG!G:G,Activity_PUBBDG!$B:$B,$A189&amp;"*",Activity_PUBBDG!$B:$B,"*"&amp;"_16")</f>
        <v>0</v>
      </c>
      <c r="G189">
        <f>SUMIFS(Activity_PUBBDG!H:H,Activity_PUBBDG!$B:$B,$A189&amp;"*",Activity_PUBBDG!$B:$B,"*"&amp;"_16")</f>
        <v>0</v>
      </c>
      <c r="H189">
        <f>SUMIFS(Activity_PUBBDG!I:I,Activity_PUBBDG!$B:$B,$A189&amp;"*",Activity_PUBBDG!$B:$B,"*"&amp;"_16")</f>
        <v>0</v>
      </c>
      <c r="I189">
        <f>SUMIFS(Activity_PUBBDG!J:J,Activity_PUBBDG!$B:$B,$A189&amp;"*",Activity_PUBBDG!$B:$B,"*"&amp;"_16")</f>
        <v>0</v>
      </c>
      <c r="J189">
        <f>SUMIFS(Activity_PUBBDG!K:K,Activity_PUBBDG!$B:$B,$A189&amp;"*",Activity_PUBBDG!$B:$B,"*"&amp;"_16")</f>
        <v>7.5447811082523787E-5</v>
      </c>
      <c r="K189">
        <f>IF(PUBBDG_Split_Tech!L189="",0,IF(K$1=2016,0,IFERROR((PUBBDG_Split_Tech!L189*(SUMIFS('AGG Activity_16'!B:B,'AGG Activity_16'!$A:$A,$B189)+SUMIFS('AGG Activity_EX'!B:B,'AGG Activity_EX'!$A:$A,$B189))-SUMIFS(Activity_EX!B:B,Activity_EX!$A:$A,$A189))/(SUMIFS('AGG Activity_16'!B:B,'AGG Activity_16'!$A:$A,$B189)),0)))</f>
        <v>0</v>
      </c>
    </row>
    <row r="190" spans="1:11" x14ac:dyDescent="0.25">
      <c r="A190" t="str">
        <f>PUBBDG_Split_Tech!A190</f>
        <v>PUBBDGSBDNewSHHEP___STDELC</v>
      </c>
      <c r="B190">
        <f>SUMIFS(Activity_PUBBDG!C:C,Activity_PUBBDG!$B:$B,$A190&amp;"*",Activity_PUBBDG!$B:$B,"*"&amp;"_16")</f>
        <v>0</v>
      </c>
      <c r="C190">
        <f>SUMIFS(Activity_PUBBDG!D:D,Activity_PUBBDG!$B:$B,$A190&amp;"*",Activity_PUBBDG!$B:$B,"*"&amp;"_16")</f>
        <v>0</v>
      </c>
      <c r="D190">
        <f>SUMIFS(Activity_PUBBDG!E:E,Activity_PUBBDG!$B:$B,$A190&amp;"*",Activity_PUBBDG!$B:$B,"*"&amp;"_16")</f>
        <v>0</v>
      </c>
      <c r="E190">
        <f>SUMIFS(Activity_PUBBDG!F:F,Activity_PUBBDG!$B:$B,$A190&amp;"*",Activity_PUBBDG!$B:$B,"*"&amp;"_16")</f>
        <v>0</v>
      </c>
      <c r="F190">
        <f>SUMIFS(Activity_PUBBDG!G:G,Activity_PUBBDG!$B:$B,$A190&amp;"*",Activity_PUBBDG!$B:$B,"*"&amp;"_16")</f>
        <v>0</v>
      </c>
      <c r="G190">
        <f>SUMIFS(Activity_PUBBDG!H:H,Activity_PUBBDG!$B:$B,$A190&amp;"*",Activity_PUBBDG!$B:$B,"*"&amp;"_16")</f>
        <v>0</v>
      </c>
      <c r="H190">
        <f>SUMIFS(Activity_PUBBDG!I:I,Activity_PUBBDG!$B:$B,$A190&amp;"*",Activity_PUBBDG!$B:$B,"*"&amp;"_16")</f>
        <v>0</v>
      </c>
      <c r="I190">
        <f>SUMIFS(Activity_PUBBDG!J:J,Activity_PUBBDG!$B:$B,$A190&amp;"*",Activity_PUBBDG!$B:$B,"*"&amp;"_16")</f>
        <v>0</v>
      </c>
      <c r="J190">
        <f>SUMIFS(Activity_PUBBDG!K:K,Activity_PUBBDG!$B:$B,$A190&amp;"*",Activity_PUBBDG!$B:$B,"*"&amp;"_16")</f>
        <v>5.5057460435810103E-5</v>
      </c>
      <c r="K190">
        <f>IF(PUBBDG_Split_Tech!L190="",0,IF(K$1=2016,0,IFERROR((PUBBDG_Split_Tech!L190*(SUMIFS('AGG Activity_16'!B:B,'AGG Activity_16'!$A:$A,$B190)+SUMIFS('AGG Activity_EX'!B:B,'AGG Activity_EX'!$A:$A,$B190))-SUMIFS(Activity_EX!B:B,Activity_EX!$A:$A,$A190))/(SUMIFS('AGG Activity_16'!B:B,'AGG Activity_16'!$A:$A,$B190)),0)))</f>
        <v>0</v>
      </c>
    </row>
    <row r="191" spans="1:11" x14ac:dyDescent="0.25">
      <c r="A191" t="str">
        <f>PUBBDG_Split_Tech!A191</f>
        <v>PUBBDGSBDNewSHPLT___STDELC</v>
      </c>
      <c r="B191">
        <f>SUMIFS(Activity_PUBBDG!C:C,Activity_PUBBDG!$B:$B,$A191&amp;"*",Activity_PUBBDG!$B:$B,"*"&amp;"_16")</f>
        <v>0</v>
      </c>
      <c r="C191">
        <f>SUMIFS(Activity_PUBBDG!D:D,Activity_PUBBDG!$B:$B,$A191&amp;"*",Activity_PUBBDG!$B:$B,"*"&amp;"_16")</f>
        <v>0</v>
      </c>
      <c r="D191">
        <f>SUMIFS(Activity_PUBBDG!E:E,Activity_PUBBDG!$B:$B,$A191&amp;"*",Activity_PUBBDG!$B:$B,"*"&amp;"_16")</f>
        <v>0</v>
      </c>
      <c r="E191">
        <f>SUMIFS(Activity_PUBBDG!F:F,Activity_PUBBDG!$B:$B,$A191&amp;"*",Activity_PUBBDG!$B:$B,"*"&amp;"_16")</f>
        <v>0</v>
      </c>
      <c r="F191">
        <f>SUMIFS(Activity_PUBBDG!G:G,Activity_PUBBDG!$B:$B,$A191&amp;"*",Activity_PUBBDG!$B:$B,"*"&amp;"_16")</f>
        <v>0</v>
      </c>
      <c r="G191">
        <f>SUMIFS(Activity_PUBBDG!H:H,Activity_PUBBDG!$B:$B,$A191&amp;"*",Activity_PUBBDG!$B:$B,"*"&amp;"_16")</f>
        <v>0</v>
      </c>
      <c r="H191">
        <f>SUMIFS(Activity_PUBBDG!I:I,Activity_PUBBDG!$B:$B,$A191&amp;"*",Activity_PUBBDG!$B:$B,"*"&amp;"_16")</f>
        <v>0</v>
      </c>
      <c r="I191">
        <f>SUMIFS(Activity_PUBBDG!J:J,Activity_PUBBDG!$B:$B,$A191&amp;"*",Activity_PUBBDG!$B:$B,"*"&amp;"_16")</f>
        <v>0</v>
      </c>
      <c r="J191">
        <f>SUMIFS(Activity_PUBBDG!K:K,Activity_PUBBDG!$B:$B,$A191&amp;"*",Activity_PUBBDG!$B:$B,"*"&amp;"_16")</f>
        <v>2.302284746515694E-4</v>
      </c>
      <c r="K191">
        <f>IF(PUBBDG_Split_Tech!L191="",0,IF(K$1=2016,0,IFERROR((PUBBDG_Split_Tech!L191*(SUMIFS('AGG Activity_16'!B:B,'AGG Activity_16'!$A:$A,$B191)+SUMIFS('AGG Activity_EX'!B:B,'AGG Activity_EX'!$A:$A,$B191))-SUMIFS(Activity_EX!B:B,Activity_EX!$A:$A,$A191))/(SUMIFS('AGG Activity_16'!B:B,'AGG Activity_16'!$A:$A,$B191)),0)))</f>
        <v>0</v>
      </c>
    </row>
    <row r="192" spans="1:11" x14ac:dyDescent="0.25">
      <c r="A192" t="str">
        <f>PUBBDG_Split_Tech!A192</f>
        <v>PUBBDGSBDNewWH_________DHE</v>
      </c>
      <c r="B192">
        <f>SUMIFS(Activity_PUBBDG!C:C,Activity_PUBBDG!$B:$B,$A192&amp;"*",Activity_PUBBDG!$B:$B,"*"&amp;"_16")</f>
        <v>0</v>
      </c>
      <c r="C192">
        <f>SUMIFS(Activity_PUBBDG!D:D,Activity_PUBBDG!$B:$B,$A192&amp;"*",Activity_PUBBDG!$B:$B,"*"&amp;"_16")</f>
        <v>0</v>
      </c>
      <c r="D192">
        <f>SUMIFS(Activity_PUBBDG!E:E,Activity_PUBBDG!$B:$B,$A192&amp;"*",Activity_PUBBDG!$B:$B,"*"&amp;"_16")</f>
        <v>0</v>
      </c>
      <c r="E192">
        <f>SUMIFS(Activity_PUBBDG!F:F,Activity_PUBBDG!$B:$B,$A192&amp;"*",Activity_PUBBDG!$B:$B,"*"&amp;"_16")</f>
        <v>0</v>
      </c>
      <c r="F192">
        <f>SUMIFS(Activity_PUBBDG!G:G,Activity_PUBBDG!$B:$B,$A192&amp;"*",Activity_PUBBDG!$B:$B,"*"&amp;"_16")</f>
        <v>0</v>
      </c>
      <c r="G192">
        <f>SUMIFS(Activity_PUBBDG!H:H,Activity_PUBBDG!$B:$B,$A192&amp;"*",Activity_PUBBDG!$B:$B,"*"&amp;"_16")</f>
        <v>0</v>
      </c>
      <c r="H192">
        <f>SUMIFS(Activity_PUBBDG!I:I,Activity_PUBBDG!$B:$B,$A192&amp;"*",Activity_PUBBDG!$B:$B,"*"&amp;"_16")</f>
        <v>0</v>
      </c>
      <c r="I192">
        <f>SUMIFS(Activity_PUBBDG!J:J,Activity_PUBBDG!$B:$B,$A192&amp;"*",Activity_PUBBDG!$B:$B,"*"&amp;"_16")</f>
        <v>0</v>
      </c>
      <c r="J192">
        <f>SUMIFS(Activity_PUBBDG!K:K,Activity_PUBBDG!$B:$B,$A192&amp;"*",Activity_PUBBDG!$B:$B,"*"&amp;"_16")</f>
        <v>1.512730312576918E-4</v>
      </c>
      <c r="K192">
        <f>IF(PUBBDG_Split_Tech!L192="",0,IF(K$1=2016,0,IFERROR((PUBBDG_Split_Tech!L192*(SUMIFS('AGG Activity_16'!B:B,'AGG Activity_16'!$A:$A,$B192)+SUMIFS('AGG Activity_EX'!B:B,'AGG Activity_EX'!$A:$A,$B192))-SUMIFS(Activity_EX!B:B,Activity_EX!$A:$A,$A192))/(SUMIFS('AGG Activity_16'!B:B,'AGG Activity_16'!$A:$A,$B192)),0)))</f>
        <v>0</v>
      </c>
    </row>
    <row r="193" spans="1:11" x14ac:dyDescent="0.25">
      <c r="A193" t="str">
        <f>PUBBDG_Split_Tech!A193</f>
        <v>PUBBDGSBDNewWH______STDELC</v>
      </c>
      <c r="B193">
        <f>SUMIFS(Activity_PUBBDG!C:C,Activity_PUBBDG!$B:$B,$A193&amp;"*",Activity_PUBBDG!$B:$B,"*"&amp;"_16")</f>
        <v>0</v>
      </c>
      <c r="C193">
        <f>SUMIFS(Activity_PUBBDG!D:D,Activity_PUBBDG!$B:$B,$A193&amp;"*",Activity_PUBBDG!$B:$B,"*"&amp;"_16")</f>
        <v>0</v>
      </c>
      <c r="D193">
        <f>SUMIFS(Activity_PUBBDG!E:E,Activity_PUBBDG!$B:$B,$A193&amp;"*",Activity_PUBBDG!$B:$B,"*"&amp;"_16")</f>
        <v>0</v>
      </c>
      <c r="E193">
        <f>SUMIFS(Activity_PUBBDG!F:F,Activity_PUBBDG!$B:$B,$A193&amp;"*",Activity_PUBBDG!$B:$B,"*"&amp;"_16")</f>
        <v>0</v>
      </c>
      <c r="F193">
        <f>SUMIFS(Activity_PUBBDG!G:G,Activity_PUBBDG!$B:$B,$A193&amp;"*",Activity_PUBBDG!$B:$B,"*"&amp;"_16")</f>
        <v>0</v>
      </c>
      <c r="G193">
        <f>SUMIFS(Activity_PUBBDG!H:H,Activity_PUBBDG!$B:$B,$A193&amp;"*",Activity_PUBBDG!$B:$B,"*"&amp;"_16")</f>
        <v>0</v>
      </c>
      <c r="H193">
        <f>SUMIFS(Activity_PUBBDG!I:I,Activity_PUBBDG!$B:$B,$A193&amp;"*",Activity_PUBBDG!$B:$B,"*"&amp;"_16")</f>
        <v>0</v>
      </c>
      <c r="I193">
        <f>SUMIFS(Activity_PUBBDG!J:J,Activity_PUBBDG!$B:$B,$A193&amp;"*",Activity_PUBBDG!$B:$B,"*"&amp;"_16")</f>
        <v>0</v>
      </c>
      <c r="J193">
        <f>SUMIFS(Activity_PUBBDG!K:K,Activity_PUBBDG!$B:$B,$A193&amp;"*",Activity_PUBBDG!$B:$B,"*"&amp;"_16")</f>
        <v>7.8349657378379194E-5</v>
      </c>
      <c r="K193">
        <f>IF(PUBBDG_Split_Tech!L193="",0,IF(K$1=2016,0,IFERROR((PUBBDG_Split_Tech!L193*(SUMIFS('AGG Activity_16'!B:B,'AGG Activity_16'!$A:$A,$B193)+SUMIFS('AGG Activity_EX'!B:B,'AGG Activity_EX'!$A:$A,$B193))-SUMIFS(Activity_EX!B:B,Activity_EX!$A:$A,$A193))/(SUMIFS('AGG Activity_16'!B:B,'AGG Activity_16'!$A:$A,$B193)),0)))</f>
        <v>0</v>
      </c>
    </row>
    <row r="194" spans="1:11" x14ac:dyDescent="0.25">
      <c r="A194" t="str">
        <f>PUBBDG_Split_Tech!A194</f>
        <v>PUBBDGSBDNewWH______STDHFO</v>
      </c>
      <c r="B194">
        <f>SUMIFS(Activity_PUBBDG!C:C,Activity_PUBBDG!$B:$B,$A194&amp;"*",Activity_PUBBDG!$B:$B,"*"&amp;"_16")</f>
        <v>0</v>
      </c>
      <c r="C194">
        <f>SUMIFS(Activity_PUBBDG!D:D,Activity_PUBBDG!$B:$B,$A194&amp;"*",Activity_PUBBDG!$B:$B,"*"&amp;"_16")</f>
        <v>0</v>
      </c>
      <c r="D194">
        <f>SUMIFS(Activity_PUBBDG!E:E,Activity_PUBBDG!$B:$B,$A194&amp;"*",Activity_PUBBDG!$B:$B,"*"&amp;"_16")</f>
        <v>0</v>
      </c>
      <c r="E194">
        <f>SUMIFS(Activity_PUBBDG!F:F,Activity_PUBBDG!$B:$B,$A194&amp;"*",Activity_PUBBDG!$B:$B,"*"&amp;"_16")</f>
        <v>0</v>
      </c>
      <c r="F194">
        <f>SUMIFS(Activity_PUBBDG!G:G,Activity_PUBBDG!$B:$B,$A194&amp;"*",Activity_PUBBDG!$B:$B,"*"&amp;"_16")</f>
        <v>0</v>
      </c>
      <c r="G194">
        <f>SUMIFS(Activity_PUBBDG!H:H,Activity_PUBBDG!$B:$B,$A194&amp;"*",Activity_PUBBDG!$B:$B,"*"&amp;"_16")</f>
        <v>0</v>
      </c>
      <c r="H194">
        <f>SUMIFS(Activity_PUBBDG!I:I,Activity_PUBBDG!$B:$B,$A194&amp;"*",Activity_PUBBDG!$B:$B,"*"&amp;"_16")</f>
        <v>0</v>
      </c>
      <c r="I194">
        <f>SUMIFS(Activity_PUBBDG!J:J,Activity_PUBBDG!$B:$B,$A194&amp;"*",Activity_PUBBDG!$B:$B,"*"&amp;"_16")</f>
        <v>0</v>
      </c>
      <c r="J194">
        <f>SUMIFS(Activity_PUBBDG!K:K,Activity_PUBBDG!$B:$B,$A194&amp;"*",Activity_PUBBDG!$B:$B,"*"&amp;"_16")</f>
        <v>7.8349852555952923E-5</v>
      </c>
      <c r="K194">
        <f>IF(PUBBDG_Split_Tech!L194="",0,IF(K$1=2016,0,IFERROR((PUBBDG_Split_Tech!L194*(SUMIFS('AGG Activity_16'!B:B,'AGG Activity_16'!$A:$A,$B194)+SUMIFS('AGG Activity_EX'!B:B,'AGG Activity_EX'!$A:$A,$B194))-SUMIFS(Activity_EX!B:B,Activity_EX!$A:$A,$A194))/(SUMIFS('AGG Activity_16'!B:B,'AGG Activity_16'!$A:$A,$B194)),0)))</f>
        <v>0</v>
      </c>
    </row>
    <row r="195" spans="1:11" x14ac:dyDescent="0.25">
      <c r="A195" t="str">
        <f>PUBBDG_Split_Tech!A195</f>
        <v>PUBBDGSBDNewWH______STDKER</v>
      </c>
      <c r="B195">
        <f>SUMIFS(Activity_PUBBDG!C:C,Activity_PUBBDG!$B:$B,$A195&amp;"*",Activity_PUBBDG!$B:$B,"*"&amp;"_16")</f>
        <v>0</v>
      </c>
      <c r="C195">
        <f>SUMIFS(Activity_PUBBDG!D:D,Activity_PUBBDG!$B:$B,$A195&amp;"*",Activity_PUBBDG!$B:$B,"*"&amp;"_16")</f>
        <v>0</v>
      </c>
      <c r="D195">
        <f>SUMIFS(Activity_PUBBDG!E:E,Activity_PUBBDG!$B:$B,$A195&amp;"*",Activity_PUBBDG!$B:$B,"*"&amp;"_16")</f>
        <v>0</v>
      </c>
      <c r="E195">
        <f>SUMIFS(Activity_PUBBDG!F:F,Activity_PUBBDG!$B:$B,$A195&amp;"*",Activity_PUBBDG!$B:$B,"*"&amp;"_16")</f>
        <v>0</v>
      </c>
      <c r="F195">
        <f>SUMIFS(Activity_PUBBDG!G:G,Activity_PUBBDG!$B:$B,$A195&amp;"*",Activity_PUBBDG!$B:$B,"*"&amp;"_16")</f>
        <v>0</v>
      </c>
      <c r="G195">
        <f>SUMIFS(Activity_PUBBDG!H:H,Activity_PUBBDG!$B:$B,$A195&amp;"*",Activity_PUBBDG!$B:$B,"*"&amp;"_16")</f>
        <v>0</v>
      </c>
      <c r="H195">
        <f>SUMIFS(Activity_PUBBDG!I:I,Activity_PUBBDG!$B:$B,$A195&amp;"*",Activity_PUBBDG!$B:$B,"*"&amp;"_16")</f>
        <v>0</v>
      </c>
      <c r="I195">
        <f>SUMIFS(Activity_PUBBDG!J:J,Activity_PUBBDG!$B:$B,$A195&amp;"*",Activity_PUBBDG!$B:$B,"*"&amp;"_16")</f>
        <v>0</v>
      </c>
      <c r="J195">
        <f>SUMIFS(Activity_PUBBDG!K:K,Activity_PUBBDG!$B:$B,$A195&amp;"*",Activity_PUBBDG!$B:$B,"*"&amp;"_16")</f>
        <v>7.8349931017287114E-5</v>
      </c>
      <c r="K195">
        <f>IF(PUBBDG_Split_Tech!L195="",0,IF(K$1=2016,0,IFERROR((PUBBDG_Split_Tech!L195*(SUMIFS('AGG Activity_16'!B:B,'AGG Activity_16'!$A:$A,$B195)+SUMIFS('AGG Activity_EX'!B:B,'AGG Activity_EX'!$A:$A,$B195))-SUMIFS(Activity_EX!B:B,Activity_EX!$A:$A,$A195))/(SUMIFS('AGG Activity_16'!B:B,'AGG Activity_16'!$A:$A,$B195)),0)))</f>
        <v>0</v>
      </c>
    </row>
    <row r="196" spans="1:11" x14ac:dyDescent="0.25">
      <c r="A196" t="str">
        <f>PUBBDG_Split_Tech!A196</f>
        <v>PUBBDGSBDNewWH______STDLFO</v>
      </c>
      <c r="B196">
        <f>SUMIFS(Activity_PUBBDG!C:C,Activity_PUBBDG!$B:$B,$A196&amp;"*",Activity_PUBBDG!$B:$B,"*"&amp;"_16")</f>
        <v>0</v>
      </c>
      <c r="C196">
        <f>SUMIFS(Activity_PUBBDG!D:D,Activity_PUBBDG!$B:$B,$A196&amp;"*",Activity_PUBBDG!$B:$B,"*"&amp;"_16")</f>
        <v>0</v>
      </c>
      <c r="D196">
        <f>SUMIFS(Activity_PUBBDG!E:E,Activity_PUBBDG!$B:$B,$A196&amp;"*",Activity_PUBBDG!$B:$B,"*"&amp;"_16")</f>
        <v>0</v>
      </c>
      <c r="E196">
        <f>SUMIFS(Activity_PUBBDG!F:F,Activity_PUBBDG!$B:$B,$A196&amp;"*",Activity_PUBBDG!$B:$B,"*"&amp;"_16")</f>
        <v>0</v>
      </c>
      <c r="F196">
        <f>SUMIFS(Activity_PUBBDG!G:G,Activity_PUBBDG!$B:$B,$A196&amp;"*",Activity_PUBBDG!$B:$B,"*"&amp;"_16")</f>
        <v>0</v>
      </c>
      <c r="G196">
        <f>SUMIFS(Activity_PUBBDG!H:H,Activity_PUBBDG!$B:$B,$A196&amp;"*",Activity_PUBBDG!$B:$B,"*"&amp;"_16")</f>
        <v>0</v>
      </c>
      <c r="H196">
        <f>SUMIFS(Activity_PUBBDG!I:I,Activity_PUBBDG!$B:$B,$A196&amp;"*",Activity_PUBBDG!$B:$B,"*"&amp;"_16")</f>
        <v>0</v>
      </c>
      <c r="I196">
        <f>SUMIFS(Activity_PUBBDG!J:J,Activity_PUBBDG!$B:$B,$A196&amp;"*",Activity_PUBBDG!$B:$B,"*"&amp;"_16")</f>
        <v>0</v>
      </c>
      <c r="J196">
        <f>SUMIFS(Activity_PUBBDG!K:K,Activity_PUBBDG!$B:$B,$A196&amp;"*",Activity_PUBBDG!$B:$B,"*"&amp;"_16")</f>
        <v>7.834983879088376E-5</v>
      </c>
      <c r="K196">
        <f>IF(PUBBDG_Split_Tech!L196="",0,IF(K$1=2016,0,IFERROR((PUBBDG_Split_Tech!L196*(SUMIFS('AGG Activity_16'!B:B,'AGG Activity_16'!$A:$A,$B196)+SUMIFS('AGG Activity_EX'!B:B,'AGG Activity_EX'!$A:$A,$B196))-SUMIFS(Activity_EX!B:B,Activity_EX!$A:$A,$A196))/(SUMIFS('AGG Activity_16'!B:B,'AGG Activity_16'!$A:$A,$B196)),0)))</f>
        <v>0</v>
      </c>
    </row>
    <row r="197" spans="1:11" x14ac:dyDescent="0.25">
      <c r="A197" t="str">
        <f>PUBBDG_Split_Tech!A197</f>
        <v>PUBBDGSBDNewWH______STDNGA</v>
      </c>
      <c r="B197">
        <f>SUMIFS(Activity_PUBBDG!C:C,Activity_PUBBDG!$B:$B,$A197&amp;"*",Activity_PUBBDG!$B:$B,"*"&amp;"_16")</f>
        <v>0</v>
      </c>
      <c r="C197">
        <f>SUMIFS(Activity_PUBBDG!D:D,Activity_PUBBDG!$B:$B,$A197&amp;"*",Activity_PUBBDG!$B:$B,"*"&amp;"_16")</f>
        <v>0</v>
      </c>
      <c r="D197">
        <f>SUMIFS(Activity_PUBBDG!E:E,Activity_PUBBDG!$B:$B,$A197&amp;"*",Activity_PUBBDG!$B:$B,"*"&amp;"_16")</f>
        <v>0</v>
      </c>
      <c r="E197">
        <f>SUMIFS(Activity_PUBBDG!F:F,Activity_PUBBDG!$B:$B,$A197&amp;"*",Activity_PUBBDG!$B:$B,"*"&amp;"_16")</f>
        <v>0</v>
      </c>
      <c r="F197">
        <f>SUMIFS(Activity_PUBBDG!G:G,Activity_PUBBDG!$B:$B,$A197&amp;"*",Activity_PUBBDG!$B:$B,"*"&amp;"_16")</f>
        <v>0</v>
      </c>
      <c r="G197">
        <f>SUMIFS(Activity_PUBBDG!H:H,Activity_PUBBDG!$B:$B,$A197&amp;"*",Activity_PUBBDG!$B:$B,"*"&amp;"_16")</f>
        <v>0</v>
      </c>
      <c r="H197">
        <f>SUMIFS(Activity_PUBBDG!I:I,Activity_PUBBDG!$B:$B,$A197&amp;"*",Activity_PUBBDG!$B:$B,"*"&amp;"_16")</f>
        <v>0</v>
      </c>
      <c r="I197">
        <f>SUMIFS(Activity_PUBBDG!J:J,Activity_PUBBDG!$B:$B,$A197&amp;"*",Activity_PUBBDG!$B:$B,"*"&amp;"_16")</f>
        <v>0</v>
      </c>
      <c r="J197">
        <f>SUMIFS(Activity_PUBBDG!K:K,Activity_PUBBDG!$B:$B,$A197&amp;"*",Activity_PUBBDG!$B:$B,"*"&amp;"_16")</f>
        <v>2.3157444295558721E-4</v>
      </c>
      <c r="K197">
        <f>IF(PUBBDG_Split_Tech!L197="",0,IF(K$1=2016,0,IFERROR((PUBBDG_Split_Tech!L197*(SUMIFS('AGG Activity_16'!B:B,'AGG Activity_16'!$A:$A,$B197)+SUMIFS('AGG Activity_EX'!B:B,'AGG Activity_EX'!$A:$A,$B197))-SUMIFS(Activity_EX!B:B,Activity_EX!$A:$A,$A197))/(SUMIFS('AGG Activity_16'!B:B,'AGG Activity_16'!$A:$A,$B197)),0)))</f>
        <v>0</v>
      </c>
    </row>
    <row r="198" spans="1:11" x14ac:dyDescent="0.25">
      <c r="A198" t="str">
        <f>PUBBDG_Split_Tech!A198</f>
        <v>PUBBDGSBDOldAE______STDELC</v>
      </c>
      <c r="B198">
        <f>SUMIFS(Activity_PUBBDG!C:C,Activity_PUBBDG!$B:$B,$A198&amp;"*",Activity_PUBBDG!$B:$B,"*"&amp;"_16")</f>
        <v>3.7586994076188249E-3</v>
      </c>
      <c r="C198">
        <f>SUMIFS(Activity_PUBBDG!D:D,Activity_PUBBDG!$B:$B,$A198&amp;"*",Activity_PUBBDG!$B:$B,"*"&amp;"_16")</f>
        <v>0.69727365545218123</v>
      </c>
      <c r="D198">
        <f>SUMIFS(Activity_PUBBDG!E:E,Activity_PUBBDG!$B:$B,$A198&amp;"*",Activity_PUBBDG!$B:$B,"*"&amp;"_16")</f>
        <v>1.4046509574155921</v>
      </c>
      <c r="E198">
        <f>SUMIFS(Activity_PUBBDG!F:F,Activity_PUBBDG!$B:$B,$A198&amp;"*",Activity_PUBBDG!$B:$B,"*"&amp;"_16")</f>
        <v>2.1218326193443668</v>
      </c>
      <c r="F198">
        <f>SUMIFS(Activity_PUBBDG!G:G,Activity_PUBBDG!$B:$B,$A198&amp;"*",Activity_PUBBDG!$B:$B,"*"&amp;"_16")</f>
        <v>57.515449721577653</v>
      </c>
      <c r="G198">
        <f>SUMIFS(Activity_PUBBDG!H:H,Activity_PUBBDG!$B:$B,$A198&amp;"*",Activity_PUBBDG!$B:$B,"*"&amp;"_16")</f>
        <v>58.263535326364988</v>
      </c>
      <c r="H198">
        <f>SUMIFS(Activity_PUBBDG!I:I,Activity_PUBBDG!$B:$B,$A198&amp;"*",Activity_PUBBDG!$B:$B,"*"&amp;"_16")</f>
        <v>58.854614656879761</v>
      </c>
      <c r="I198">
        <f>SUMIFS(Activity_PUBBDG!J:J,Activity_PUBBDG!$B:$B,$A198&amp;"*",Activity_PUBBDG!$B:$B,"*"&amp;"_16")</f>
        <v>23.439132858256649</v>
      </c>
      <c r="J198">
        <f>SUMIFS(Activity_PUBBDG!K:K,Activity_PUBBDG!$B:$B,$A198&amp;"*",Activity_PUBBDG!$B:$B,"*"&amp;"_16")</f>
        <v>6.4758027800508513</v>
      </c>
      <c r="K198">
        <f>IF(PUBBDG_Split_Tech!L198="",0,IF(K$1=2016,0,IFERROR((PUBBDG_Split_Tech!L198*(SUMIFS('AGG Activity_16'!B:B,'AGG Activity_16'!$A:$A,$B198)+SUMIFS('AGG Activity_EX'!B:B,'AGG Activity_EX'!$A:$A,$B198))-SUMIFS(Activity_EX!B:B,Activity_EX!$A:$A,$A198))/(SUMIFS('AGG Activity_16'!B:B,'AGG Activity_16'!$A:$A,$B198)),0)))</f>
        <v>0</v>
      </c>
    </row>
    <row r="199" spans="1:11" x14ac:dyDescent="0.25">
      <c r="A199" t="str">
        <f>PUBBDG_Split_Tech!A199</f>
        <v>PUBBDGSBDOldAE______STDNGA</v>
      </c>
      <c r="B199">
        <f>SUMIFS(Activity_PUBBDG!C:C,Activity_PUBBDG!$B:$B,$A199&amp;"*",Activity_PUBBDG!$B:$B,"*"&amp;"_16")</f>
        <v>1.2967729349076029E-2</v>
      </c>
      <c r="C199">
        <f>SUMIFS(Activity_PUBBDG!D:D,Activity_PUBBDG!$B:$B,$A199&amp;"*",Activity_PUBBDG!$B:$B,"*"&amp;"_16")</f>
        <v>1.805308092225115</v>
      </c>
      <c r="D199">
        <f>SUMIFS(Activity_PUBBDG!E:E,Activity_PUBBDG!$B:$B,$A199&amp;"*",Activity_PUBBDG!$B:$B,"*"&amp;"_16")</f>
        <v>3.6041068907671598</v>
      </c>
      <c r="E199">
        <f>SUMIFS(Activity_PUBBDG!F:F,Activity_PUBBDG!$B:$B,$A199&amp;"*",Activity_PUBBDG!$B:$B,"*"&amp;"_16")</f>
        <v>5.3925246166338079</v>
      </c>
      <c r="F199">
        <f>SUMIFS(Activity_PUBBDG!G:G,Activity_PUBBDG!$B:$B,$A199&amp;"*",Activity_PUBBDG!$B:$B,"*"&amp;"_16")</f>
        <v>145.02015916677871</v>
      </c>
      <c r="G199">
        <f>SUMIFS(Activity_PUBBDG!H:H,Activity_PUBBDG!$B:$B,$A199&amp;"*",Activity_PUBBDG!$B:$B,"*"&amp;"_16")</f>
        <v>146.7542505295774</v>
      </c>
      <c r="H199">
        <f>SUMIFS(Activity_PUBBDG!I:I,Activity_PUBBDG!$B:$B,$A199&amp;"*",Activity_PUBBDG!$B:$B,"*"&amp;"_16")</f>
        <v>148.0372629151617</v>
      </c>
      <c r="I199">
        <f>SUMIFS(Activity_PUBBDG!J:J,Activity_PUBBDG!$B:$B,$A199&amp;"*",Activity_PUBBDG!$B:$B,"*"&amp;"_16")</f>
        <v>96.221101461716714</v>
      </c>
      <c r="J199">
        <f>SUMIFS(Activity_PUBBDG!K:K,Activity_PUBBDG!$B:$B,$A199&amp;"*",Activity_PUBBDG!$B:$B,"*"&amp;"_16")</f>
        <v>24.70860291512458</v>
      </c>
      <c r="K199">
        <f>IF(PUBBDG_Split_Tech!L199="",0,IF(K$1=2016,0,IFERROR((PUBBDG_Split_Tech!L199*(SUMIFS('AGG Activity_16'!B:B,'AGG Activity_16'!$A:$A,$B199)+SUMIFS('AGG Activity_EX'!B:B,'AGG Activity_EX'!$A:$A,$B199))-SUMIFS(Activity_EX!B:B,Activity_EX!$A:$A,$A199))/(SUMIFS('AGG Activity_16'!B:B,'AGG Activity_16'!$A:$A,$B199)),0)))</f>
        <v>0</v>
      </c>
    </row>
    <row r="200" spans="1:11" x14ac:dyDescent="0.25">
      <c r="A200" t="str">
        <f>PUBBDG_Split_Tech!A200</f>
        <v>PUBBDGSBDOldAE______STDPRO</v>
      </c>
      <c r="B200">
        <f>SUMIFS(Activity_PUBBDG!C:C,Activity_PUBBDG!$B:$B,$A200&amp;"*",Activity_PUBBDG!$B:$B,"*"&amp;"_16")</f>
        <v>4.1090604980794747E-3</v>
      </c>
      <c r="C200">
        <f>SUMIFS(Activity_PUBBDG!D:D,Activity_PUBBDG!$B:$B,$A200&amp;"*",Activity_PUBBDG!$B:$B,"*"&amp;"_16")</f>
        <v>0.73128001863798497</v>
      </c>
      <c r="D200">
        <f>SUMIFS(Activity_PUBBDG!E:E,Activity_PUBBDG!$B:$B,$A200&amp;"*",Activity_PUBBDG!$B:$B,"*"&amp;"_16")</f>
        <v>1.4569442265988599</v>
      </c>
      <c r="E200">
        <f>SUMIFS(Activity_PUBBDG!F:F,Activity_PUBBDG!$B:$B,$A200&amp;"*",Activity_PUBBDG!$B:$B,"*"&amp;"_16")</f>
        <v>2.183341693462264</v>
      </c>
      <c r="F200">
        <f>SUMIFS(Activity_PUBBDG!G:G,Activity_PUBBDG!$B:$B,$A200&amp;"*",Activity_PUBBDG!$B:$B,"*"&amp;"_16")</f>
        <v>62.325577043161232</v>
      </c>
      <c r="G200">
        <f>SUMIFS(Activity_PUBBDG!H:H,Activity_PUBBDG!$B:$B,$A200&amp;"*",Activity_PUBBDG!$B:$B,"*"&amp;"_16")</f>
        <v>63.074179433971203</v>
      </c>
      <c r="H200">
        <f>SUMIFS(Activity_PUBBDG!I:I,Activity_PUBBDG!$B:$B,$A200&amp;"*",Activity_PUBBDG!$B:$B,"*"&amp;"_16")</f>
        <v>63.665405981681261</v>
      </c>
      <c r="I200">
        <f>SUMIFS(Activity_PUBBDG!J:J,Activity_PUBBDG!$B:$B,$A200&amp;"*",Activity_PUBBDG!$B:$B,"*"&amp;"_16")</f>
        <v>25.504992766653029</v>
      </c>
      <c r="J200">
        <f>SUMIFS(Activity_PUBBDG!K:K,Activity_PUBBDG!$B:$B,$A200&amp;"*",Activity_PUBBDG!$B:$B,"*"&amp;"_16")</f>
        <v>6.3612415198173879</v>
      </c>
      <c r="K200">
        <f>IF(PUBBDG_Split_Tech!L200="",0,IF(K$1=2016,0,IFERROR((PUBBDG_Split_Tech!L200*(SUMIFS('AGG Activity_16'!B:B,'AGG Activity_16'!$A:$A,$B200)+SUMIFS('AGG Activity_EX'!B:B,'AGG Activity_EX'!$A:$A,$B200))-SUMIFS(Activity_EX!B:B,Activity_EX!$A:$A,$A200))/(SUMIFS('AGG Activity_16'!B:B,'AGG Activity_16'!$A:$A,$B200)),0)))</f>
        <v>0</v>
      </c>
    </row>
    <row r="201" spans="1:11" x14ac:dyDescent="0.25">
      <c r="A201" t="str">
        <f>PUBBDG_Split_Tech!A201</f>
        <v>PUBBDGSBDOldAM______STDELC</v>
      </c>
      <c r="B201">
        <f>SUMIFS(Activity_PUBBDG!C:C,Activity_PUBBDG!$B:$B,$A201&amp;"*",Activity_PUBBDG!$B:$B,"*"&amp;"_16")</f>
        <v>3.8489813148773742E-3</v>
      </c>
      <c r="C201">
        <f>SUMIFS(Activity_PUBBDG!D:D,Activity_PUBBDG!$B:$B,$A201&amp;"*",Activity_PUBBDG!$B:$B,"*"&amp;"_16")</f>
        <v>0.82779127004240938</v>
      </c>
      <c r="D201">
        <f>SUMIFS(Activity_PUBBDG!E:E,Activity_PUBBDG!$B:$B,$A201&amp;"*",Activity_PUBBDG!$B:$B,"*"&amp;"_16")</f>
        <v>1.6548491035272079</v>
      </c>
      <c r="E201">
        <f>SUMIFS(Activity_PUBBDG!F:F,Activity_PUBBDG!$B:$B,$A201&amp;"*",Activity_PUBBDG!$B:$B,"*"&amp;"_16")</f>
        <v>2.4818920730913812</v>
      </c>
      <c r="F201">
        <f>SUMIFS(Activity_PUBBDG!G:G,Activity_PUBBDG!$B:$B,$A201&amp;"*",Activity_PUBBDG!$B:$B,"*"&amp;"_16")</f>
        <v>67.776311278834839</v>
      </c>
      <c r="G201">
        <f>SUMIFS(Activity_PUBBDG!H:H,Activity_PUBBDG!$B:$B,$A201&amp;"*",Activity_PUBBDG!$B:$B,"*"&amp;"_16")</f>
        <v>68.603103127666628</v>
      </c>
      <c r="H201">
        <f>SUMIFS(Activity_PUBBDG!I:I,Activity_PUBBDG!$B:$B,$A201&amp;"*",Activity_PUBBDG!$B:$B,"*"&amp;"_16")</f>
        <v>69.233541426241928</v>
      </c>
      <c r="I201">
        <f>SUMIFS(Activity_PUBBDG!J:J,Activity_PUBBDG!$B:$B,$A201&amp;"*",Activity_PUBBDG!$B:$B,"*"&amp;"_16")</f>
        <v>27.914519826774789</v>
      </c>
      <c r="J201">
        <f>SUMIFS(Activity_PUBBDG!K:K,Activity_PUBBDG!$B:$B,$A201&amp;"*",Activity_PUBBDG!$B:$B,"*"&amp;"_16")</f>
        <v>7.5286707420659562</v>
      </c>
      <c r="K201">
        <f>IF(PUBBDG_Split_Tech!L201="",0,IF(K$1=2016,0,IFERROR((PUBBDG_Split_Tech!L201*(SUMIFS('AGG Activity_16'!B:B,'AGG Activity_16'!$A:$A,$B201)+SUMIFS('AGG Activity_EX'!B:B,'AGG Activity_EX'!$A:$A,$B201))-SUMIFS(Activity_EX!B:B,Activity_EX!$A:$A,$A201))/(SUMIFS('AGG Activity_16'!B:B,'AGG Activity_16'!$A:$A,$B201)),0)))</f>
        <v>0</v>
      </c>
    </row>
    <row r="202" spans="1:11" x14ac:dyDescent="0.25">
      <c r="A202" t="str">
        <f>PUBBDG_Split_Tech!A202</f>
        <v>PUBBDGSBDOldLIFLC___STDELC</v>
      </c>
      <c r="B202">
        <f>SUMIFS(Activity_PUBBDG!C:C,Activity_PUBBDG!$B:$B,$A202&amp;"*",Activity_PUBBDG!$B:$B,"*"&amp;"_16")</f>
        <v>3.0509384542675322E-6</v>
      </c>
      <c r="C202">
        <f>SUMIFS(Activity_PUBBDG!D:D,Activity_PUBBDG!$B:$B,$A202&amp;"*",Activity_PUBBDG!$B:$B,"*"&amp;"_16")</f>
        <v>6.822816418817442E-6</v>
      </c>
      <c r="D202">
        <f>SUMIFS(Activity_PUBBDG!E:E,Activity_PUBBDG!$B:$B,$A202&amp;"*",Activity_PUBBDG!$B:$B,"*"&amp;"_16")</f>
        <v>1.05481055897292E-5</v>
      </c>
      <c r="E202">
        <f>SUMIFS(Activity_PUBBDG!F:F,Activity_PUBBDG!$B:$B,$A202&amp;"*",Activity_PUBBDG!$B:$B,"*"&amp;"_16")</f>
        <v>5.0539091077275629</v>
      </c>
      <c r="F202">
        <f>SUMIFS(Activity_PUBBDG!G:G,Activity_PUBBDG!$B:$B,$A202&amp;"*",Activity_PUBBDG!$B:$B,"*"&amp;"_16")</f>
        <v>5.8981370555028079</v>
      </c>
      <c r="G202">
        <f>SUMIFS(Activity_PUBBDG!H:H,Activity_PUBBDG!$B:$B,$A202&amp;"*",Activity_PUBBDG!$B:$B,"*"&amp;"_16")</f>
        <v>6.7263869488719079</v>
      </c>
      <c r="H202">
        <f>SUMIFS(Activity_PUBBDG!I:I,Activity_PUBBDG!$B:$B,$A202&amp;"*",Activity_PUBBDG!$B:$B,"*"&amp;"_16")</f>
        <v>7.280947433105136</v>
      </c>
      <c r="I202">
        <f>SUMIFS(Activity_PUBBDG!J:J,Activity_PUBBDG!$B:$B,$A202&amp;"*",Activity_PUBBDG!$B:$B,"*"&amp;"_16")</f>
        <v>1.106306307885897</v>
      </c>
      <c r="J202">
        <f>SUMIFS(Activity_PUBBDG!K:K,Activity_PUBBDG!$B:$B,$A202&amp;"*",Activity_PUBBDG!$B:$B,"*"&amp;"_16")</f>
        <v>3.7236489752143623E-2</v>
      </c>
      <c r="K202">
        <f>IF(PUBBDG_Split_Tech!L202="",0,IF(K$1=2016,0,IFERROR((PUBBDG_Split_Tech!L202*(SUMIFS('AGG Activity_16'!B:B,'AGG Activity_16'!$A:$A,$B202)+SUMIFS('AGG Activity_EX'!B:B,'AGG Activity_EX'!$A:$A,$B202))-SUMIFS(Activity_EX!B:B,Activity_EX!$A:$A,$A202))/(SUMIFS('AGG Activity_16'!B:B,'AGG Activity_16'!$A:$A,$B202)),0)))</f>
        <v>0</v>
      </c>
    </row>
    <row r="203" spans="1:11" x14ac:dyDescent="0.25">
      <c r="A203" t="str">
        <f>PUBBDG_Split_Tech!A203</f>
        <v>PUBBDGSBDOldLIFLU___STDELC</v>
      </c>
      <c r="B203">
        <f>SUMIFS(Activity_PUBBDG!C:C,Activity_PUBBDG!$B:$B,$A203&amp;"*",Activity_PUBBDG!$B:$B,"*"&amp;"_16")</f>
        <v>1.3840024614332361E-4</v>
      </c>
      <c r="C203">
        <f>SUMIFS(Activity_PUBBDG!D:D,Activity_PUBBDG!$B:$B,$A203&amp;"*",Activity_PUBBDG!$B:$B,"*"&amp;"_16")</f>
        <v>101.73082787534671</v>
      </c>
      <c r="D203">
        <f>SUMIFS(Activity_PUBBDG!E:E,Activity_PUBBDG!$B:$B,$A203&amp;"*",Activity_PUBBDG!$B:$B,"*"&amp;"_16")</f>
        <v>143.66286007787599</v>
      </c>
      <c r="E203">
        <f>SUMIFS(Activity_PUBBDG!F:F,Activity_PUBBDG!$B:$B,$A203&amp;"*",Activity_PUBBDG!$B:$B,"*"&amp;"_16")</f>
        <v>153.50063424845729</v>
      </c>
      <c r="F203">
        <f>SUMIFS(Activity_PUBBDG!G:G,Activity_PUBBDG!$B:$B,$A203&amp;"*",Activity_PUBBDG!$B:$B,"*"&amp;"_16")</f>
        <v>154.67799791916249</v>
      </c>
      <c r="G203">
        <f>SUMIFS(Activity_PUBBDG!H:H,Activity_PUBBDG!$B:$B,$A203&amp;"*",Activity_PUBBDG!$B:$B,"*"&amp;"_16")</f>
        <v>155.50596869332921</v>
      </c>
      <c r="H203">
        <f>SUMIFS(Activity_PUBBDG!I:I,Activity_PUBBDG!$B:$B,$A203&amp;"*",Activity_PUBBDG!$B:$B,"*"&amp;"_16")</f>
        <v>156.0603988333996</v>
      </c>
      <c r="I203">
        <f>SUMIFS(Activity_PUBBDG!J:J,Activity_PUBBDG!$B:$B,$A203&amp;"*",Activity_PUBBDG!$B:$B,"*"&amp;"_16")</f>
        <v>43.059261170390229</v>
      </c>
      <c r="J203">
        <f>SUMIFS(Activity_PUBBDG!K:K,Activity_PUBBDG!$B:$B,$A203&amp;"*",Activity_PUBBDG!$B:$B,"*"&amp;"_16")</f>
        <v>4.2428664418252584</v>
      </c>
      <c r="K203">
        <f>IF(PUBBDG_Split_Tech!L203="",0,IF(K$1=2016,0,IFERROR((PUBBDG_Split_Tech!L203*(SUMIFS('AGG Activity_16'!B:B,'AGG Activity_16'!$A:$A,$B203)+SUMIFS('AGG Activity_EX'!B:B,'AGG Activity_EX'!$A:$A,$B203))-SUMIFS(Activity_EX!B:B,Activity_EX!$A:$A,$A203))/(SUMIFS('AGG Activity_16'!B:B,'AGG Activity_16'!$A:$A,$B203)),0)))</f>
        <v>0</v>
      </c>
    </row>
    <row r="204" spans="1:11" x14ac:dyDescent="0.25">
      <c r="A204" t="str">
        <f>PUBBDG_Split_Tech!A204</f>
        <v>PUBBDGSBDOldLIHAL___STDELC</v>
      </c>
      <c r="B204">
        <f>SUMIFS(Activity_PUBBDG!C:C,Activity_PUBBDG!$B:$B,$A204&amp;"*",Activity_PUBBDG!$B:$B,"*"&amp;"_16")</f>
        <v>7.105155898397198E-7</v>
      </c>
      <c r="C204">
        <f>SUMIFS(Activity_PUBBDG!D:D,Activity_PUBBDG!$B:$B,$A204&amp;"*",Activity_PUBBDG!$B:$B,"*"&amp;"_16")</f>
        <v>7.7542087962111756E-7</v>
      </c>
      <c r="D204">
        <f>SUMIFS(Activity_PUBBDG!E:E,Activity_PUBBDG!$B:$B,$A204&amp;"*",Activity_PUBBDG!$B:$B,"*"&amp;"_16")</f>
        <v>8.1456874392021153E-7</v>
      </c>
      <c r="E204">
        <f>SUMIFS(Activity_PUBBDG!F:F,Activity_PUBBDG!$B:$B,$A204&amp;"*",Activity_PUBBDG!$B:$B,"*"&amp;"_16")</f>
        <v>8.5679983125365865E-7</v>
      </c>
      <c r="F204">
        <f>SUMIFS(Activity_PUBBDG!G:G,Activity_PUBBDG!$B:$B,$A204&amp;"*",Activity_PUBBDG!$B:$B,"*"&amp;"_16")</f>
        <v>8.9890048115092436E-7</v>
      </c>
      <c r="G204">
        <f>SUMIFS(Activity_PUBBDG!H:H,Activity_PUBBDG!$B:$B,$A204&amp;"*",Activity_PUBBDG!$B:$B,"*"&amp;"_16")</f>
        <v>9.4527531937914996E-7</v>
      </c>
      <c r="H204">
        <f>SUMIFS(Activity_PUBBDG!I:I,Activity_PUBBDG!$B:$B,$A204&amp;"*",Activity_PUBBDG!$B:$B,"*"&amp;"_16")</f>
        <v>0.1165089065428922</v>
      </c>
      <c r="I204">
        <f>SUMIFS(Activity_PUBBDG!J:J,Activity_PUBBDG!$B:$B,$A204&amp;"*",Activity_PUBBDG!$B:$B,"*"&amp;"_16")</f>
        <v>9.886609091763886E-7</v>
      </c>
      <c r="J204">
        <f>SUMIFS(Activity_PUBBDG!K:K,Activity_PUBBDG!$B:$B,$A204&amp;"*",Activity_PUBBDG!$B:$B,"*"&amp;"_16")</f>
        <v>3.993259001203019E-8</v>
      </c>
      <c r="K204">
        <f>IF(PUBBDG_Split_Tech!L204="",0,IF(K$1=2016,0,IFERROR((PUBBDG_Split_Tech!L204*(SUMIFS('AGG Activity_16'!B:B,'AGG Activity_16'!$A:$A,$B204)+SUMIFS('AGG Activity_EX'!B:B,'AGG Activity_EX'!$A:$A,$B204))-SUMIFS(Activity_EX!B:B,Activity_EX!$A:$A,$A204))/(SUMIFS('AGG Activity_16'!B:B,'AGG Activity_16'!$A:$A,$B204)),0)))</f>
        <v>0</v>
      </c>
    </row>
    <row r="205" spans="1:11" x14ac:dyDescent="0.25">
      <c r="A205" t="str">
        <f>PUBBDG_Split_Tech!A205</f>
        <v>PUBBDGSBDOldLIINC___STDELC</v>
      </c>
      <c r="B205">
        <f>SUMIFS(Activity_PUBBDG!C:C,Activity_PUBBDG!$B:$B,$A205&amp;"*",Activity_PUBBDG!$B:$B,"*"&amp;"_16")</f>
        <v>7.1051630906963542E-7</v>
      </c>
      <c r="C205">
        <f>SUMIFS(Activity_PUBBDG!D:D,Activity_PUBBDG!$B:$B,$A205&amp;"*",Activity_PUBBDG!$B:$B,"*"&amp;"_16")</f>
        <v>7.7542188576570487E-7</v>
      </c>
      <c r="D205">
        <f>SUMIFS(Activity_PUBBDG!E:E,Activity_PUBBDG!$B:$B,$A205&amp;"*",Activity_PUBBDG!$B:$B,"*"&amp;"_16")</f>
        <v>8.1457005562275769E-7</v>
      </c>
      <c r="E205">
        <f>SUMIFS(Activity_PUBBDG!F:F,Activity_PUBBDG!$B:$B,$A205&amp;"*",Activity_PUBBDG!$B:$B,"*"&amp;"_16")</f>
        <v>8.5680120931779738E-7</v>
      </c>
      <c r="F205">
        <f>SUMIFS(Activity_PUBBDG!G:G,Activity_PUBBDG!$B:$B,$A205&amp;"*",Activity_PUBBDG!$B:$B,"*"&amp;"_16")</f>
        <v>8.9890184488962092E-7</v>
      </c>
      <c r="G205">
        <f>SUMIFS(Activity_PUBBDG!H:H,Activity_PUBBDG!$B:$B,$A205&amp;"*",Activity_PUBBDG!$B:$B,"*"&amp;"_16")</f>
        <v>9.4527576348892567E-7</v>
      </c>
      <c r="H205">
        <f>SUMIFS(Activity_PUBBDG!I:I,Activity_PUBBDG!$B:$B,$A205&amp;"*",Activity_PUBBDG!$B:$B,"*"&amp;"_16")</f>
        <v>0.1164923272111389</v>
      </c>
      <c r="I205">
        <f>SUMIFS(Activity_PUBBDG!J:J,Activity_PUBBDG!$B:$B,$A205&amp;"*",Activity_PUBBDG!$B:$B,"*"&amp;"_16")</f>
        <v>9.8866155467997014E-7</v>
      </c>
      <c r="J205">
        <f>SUMIFS(Activity_PUBBDG!K:K,Activity_PUBBDG!$B:$B,$A205&amp;"*",Activity_PUBBDG!$B:$B,"*"&amp;"_16")</f>
        <v>3.9932824773762057E-8</v>
      </c>
      <c r="K205">
        <f>IF(PUBBDG_Split_Tech!L205="",0,IF(K$1=2016,0,IFERROR((PUBBDG_Split_Tech!L205*(SUMIFS('AGG Activity_16'!B:B,'AGG Activity_16'!$A:$A,$B205)+SUMIFS('AGG Activity_EX'!B:B,'AGG Activity_EX'!$A:$A,$B205))-SUMIFS(Activity_EX!B:B,Activity_EX!$A:$A,$A205))/(SUMIFS('AGG Activity_16'!B:B,'AGG Activity_16'!$A:$A,$B205)),0)))</f>
        <v>0</v>
      </c>
    </row>
    <row r="206" spans="1:11" x14ac:dyDescent="0.25">
      <c r="A206" t="str">
        <f>PUBBDG_Split_Tech!A206</f>
        <v>PUBBDGSBDOldLILED___STDELC</v>
      </c>
      <c r="B206">
        <f>SUMIFS(Activity_PUBBDG!C:C,Activity_PUBBDG!$B:$B,$A206&amp;"*",Activity_PUBBDG!$B:$B,"*"&amp;"_16")</f>
        <v>1.7053031371259221E-4</v>
      </c>
      <c r="C206">
        <f>SUMIFS(Activity_PUBBDG!D:D,Activity_PUBBDG!$B:$B,$A206&amp;"*",Activity_PUBBDG!$B:$B,"*"&amp;"_16")</f>
        <v>101.8222459456252</v>
      </c>
      <c r="D206">
        <f>SUMIFS(Activity_PUBBDG!E:E,Activity_PUBBDG!$B:$B,$A206&amp;"*",Activity_PUBBDG!$B:$B,"*"&amp;"_16")</f>
        <v>143.7155057121816</v>
      </c>
      <c r="E206">
        <f>SUMIFS(Activity_PUBBDG!F:F,Activity_PUBBDG!$B:$B,$A206&amp;"*",Activity_PUBBDG!$B:$B,"*"&amp;"_16")</f>
        <v>153.54762170410751</v>
      </c>
      <c r="F206">
        <f>SUMIFS(Activity_PUBBDG!G:G,Activity_PUBBDG!$B:$B,$A206&amp;"*",Activity_PUBBDG!$B:$B,"*"&amp;"_16")</f>
        <v>154.72484777994779</v>
      </c>
      <c r="G206">
        <f>SUMIFS(Activity_PUBBDG!H:H,Activity_PUBBDG!$B:$B,$A206&amp;"*",Activity_PUBBDG!$B:$B,"*"&amp;"_16")</f>
        <v>155.5527120895583</v>
      </c>
      <c r="H206">
        <f>SUMIFS(Activity_PUBBDG!I:I,Activity_PUBBDG!$B:$B,$A206&amp;"*",Activity_PUBBDG!$B:$B,"*"&amp;"_16")</f>
        <v>156.10706635231881</v>
      </c>
      <c r="I206">
        <f>SUMIFS(Activity_PUBBDG!J:J,Activity_PUBBDG!$B:$B,$A206&amp;"*",Activity_PUBBDG!$B:$B,"*"&amp;"_16")</f>
        <v>43.164095918477457</v>
      </c>
      <c r="J206">
        <f>SUMIFS(Activity_PUBBDG!K:K,Activity_PUBBDG!$B:$B,$A206&amp;"*",Activity_PUBBDG!$B:$B,"*"&amp;"_16")</f>
        <v>9.5326077959778672</v>
      </c>
      <c r="K206">
        <f>IF(PUBBDG_Split_Tech!L206="",0,IF(K$1=2016,0,IFERROR((PUBBDG_Split_Tech!L206*(SUMIFS('AGG Activity_16'!B:B,'AGG Activity_16'!$A:$A,$B206)+SUMIFS('AGG Activity_EX'!B:B,'AGG Activity_EX'!$A:$A,$B206))-SUMIFS(Activity_EX!B:B,Activity_EX!$A:$A,$A206))/(SUMIFS('AGG Activity_16'!B:B,'AGG Activity_16'!$A:$A,$B206)),0)))</f>
        <v>0</v>
      </c>
    </row>
    <row r="207" spans="1:11" x14ac:dyDescent="0.25">
      <c r="A207" t="str">
        <f>PUBBDG_Split_Tech!A207</f>
        <v>PUBBDGSBDOldSC_________DCO</v>
      </c>
      <c r="B207">
        <f>SUMIFS(Activity_PUBBDG!C:C,Activity_PUBBDG!$B:$B,$A207&amp;"*",Activity_PUBBDG!$B:$B,"*"&amp;"_16")</f>
        <v>5.4941027467973553</v>
      </c>
      <c r="C207">
        <f>SUMIFS(Activity_PUBBDG!D:D,Activity_PUBBDG!$B:$B,$A207&amp;"*",Activity_PUBBDG!$B:$B,"*"&amp;"_16")</f>
        <v>7.4027189490464496</v>
      </c>
      <c r="D207">
        <f>SUMIFS(Activity_PUBBDG!E:E,Activity_PUBBDG!$B:$B,$A207&amp;"*",Activity_PUBBDG!$B:$B,"*"&amp;"_16")</f>
        <v>79.947991841520107</v>
      </c>
      <c r="E207">
        <f>SUMIFS(Activity_PUBBDG!F:F,Activity_PUBBDG!$B:$B,$A207&amp;"*",Activity_PUBBDG!$B:$B,"*"&amp;"_16")</f>
        <v>81.900673745043719</v>
      </c>
      <c r="F207">
        <f>SUMIFS(Activity_PUBBDG!G:G,Activity_PUBBDG!$B:$B,$A207&amp;"*",Activity_PUBBDG!$B:$B,"*"&amp;"_16")</f>
        <v>112.1120447698213</v>
      </c>
      <c r="G207">
        <f>SUMIFS(Activity_PUBBDG!H:H,Activity_PUBBDG!$B:$B,$A207&amp;"*",Activity_PUBBDG!$B:$B,"*"&amp;"_16")</f>
        <v>114.15031938113979</v>
      </c>
      <c r="H207">
        <f>SUMIFS(Activity_PUBBDG!I:I,Activity_PUBBDG!$B:$B,$A207&amp;"*",Activity_PUBBDG!$B:$B,"*"&amp;"_16")</f>
        <v>115.75772547266649</v>
      </c>
      <c r="I207">
        <f>SUMIFS(Activity_PUBBDG!J:J,Activity_PUBBDG!$B:$B,$A207&amp;"*",Activity_PUBBDG!$B:$B,"*"&amp;"_16")</f>
        <v>73.675292211545013</v>
      </c>
      <c r="J207">
        <f>SUMIFS(Activity_PUBBDG!K:K,Activity_PUBBDG!$B:$B,$A207&amp;"*",Activity_PUBBDG!$B:$B,"*"&amp;"_16")</f>
        <v>52.715044496967359</v>
      </c>
      <c r="K207">
        <f>IF(PUBBDG_Split_Tech!L207="",0,IF(K$1=2016,0,IFERROR((PUBBDG_Split_Tech!L207*(SUMIFS('AGG Activity_16'!B:B,'AGG Activity_16'!$A:$A,$B207)+SUMIFS('AGG Activity_EX'!B:B,'AGG Activity_EX'!$A:$A,$B207))-SUMIFS(Activity_EX!B:B,Activity_EX!$A:$A,$A207))/(SUMIFS('AGG Activity_16'!B:B,'AGG Activity_16'!$A:$A,$B207)),0)))</f>
        <v>0</v>
      </c>
    </row>
    <row r="208" spans="1:11" x14ac:dyDescent="0.25">
      <c r="A208" t="str">
        <f>PUBBDG_Split_Tech!A208</f>
        <v>PUBBDGSBDOldSC______STDELC</v>
      </c>
      <c r="B208">
        <f>SUMIFS(Activity_PUBBDG!C:C,Activity_PUBBDG!$B:$B,$A208&amp;"*",Activity_PUBBDG!$B:$B,"*"&amp;"_16")</f>
        <v>5.2524410106519426</v>
      </c>
      <c r="C208">
        <f>SUMIFS(Activity_PUBBDG!D:D,Activity_PUBBDG!$B:$B,$A208&amp;"*",Activity_PUBBDG!$B:$B,"*"&amp;"_16")</f>
        <v>7.1282341240651306</v>
      </c>
      <c r="D208">
        <f>SUMIFS(Activity_PUBBDG!E:E,Activity_PUBBDG!$B:$B,$A208&amp;"*",Activity_PUBBDG!$B:$B,"*"&amp;"_16")</f>
        <v>51.491296746686068</v>
      </c>
      <c r="E208">
        <f>SUMIFS(Activity_PUBBDG!F:F,Activity_PUBBDG!$B:$B,$A208&amp;"*",Activity_PUBBDG!$B:$B,"*"&amp;"_16")</f>
        <v>53.411331913287427</v>
      </c>
      <c r="F208">
        <f>SUMIFS(Activity_PUBBDG!G:G,Activity_PUBBDG!$B:$B,$A208&amp;"*",Activity_PUBBDG!$B:$B,"*"&amp;"_16")</f>
        <v>76.818914552403299</v>
      </c>
      <c r="G208">
        <f>SUMIFS(Activity_PUBBDG!H:H,Activity_PUBBDG!$B:$B,$A208&amp;"*",Activity_PUBBDG!$B:$B,"*"&amp;"_16")</f>
        <v>78.815583209217237</v>
      </c>
      <c r="H208">
        <f>SUMIFS(Activity_PUBBDG!I:I,Activity_PUBBDG!$B:$B,$A208&amp;"*",Activity_PUBBDG!$B:$B,"*"&amp;"_16")</f>
        <v>80.391962073399</v>
      </c>
      <c r="I208">
        <f>SUMIFS(Activity_PUBBDG!J:J,Activity_PUBBDG!$B:$B,$A208&amp;"*",Activity_PUBBDG!$B:$B,"*"&amp;"_16")</f>
        <v>35.158848999388923</v>
      </c>
      <c r="J208">
        <f>SUMIFS(Activity_PUBBDG!K:K,Activity_PUBBDG!$B:$B,$A208&amp;"*",Activity_PUBBDG!$B:$B,"*"&amp;"_16")</f>
        <v>17.92250395662456</v>
      </c>
      <c r="K208">
        <f>IF(PUBBDG_Split_Tech!L208="",0,IF(K$1=2016,0,IFERROR((PUBBDG_Split_Tech!L208*(SUMIFS('AGG Activity_16'!B:B,'AGG Activity_16'!$A:$A,$B208)+SUMIFS('AGG Activity_EX'!B:B,'AGG Activity_EX'!$A:$A,$B208))-SUMIFS(Activity_EX!B:B,Activity_EX!$A:$A,$A208))/(SUMIFS('AGG Activity_16'!B:B,'AGG Activity_16'!$A:$A,$B208)),0)))</f>
        <v>0</v>
      </c>
    </row>
    <row r="209" spans="1:11" x14ac:dyDescent="0.25">
      <c r="A209" t="str">
        <f>PUBBDG_Split_Tech!A209</f>
        <v>PUBBDGSBDOldSC______STDNGA</v>
      </c>
      <c r="B209">
        <f>SUMIFS(Activity_PUBBDG!C:C,Activity_PUBBDG!$B:$B,$A209&amp;"*",Activity_PUBBDG!$B:$B,"*"&amp;"_16")</f>
        <v>14.132353886627291</v>
      </c>
      <c r="C209">
        <f>SUMIFS(Activity_PUBBDG!D:D,Activity_PUBBDG!$B:$B,$A209&amp;"*",Activity_PUBBDG!$B:$B,"*"&amp;"_16")</f>
        <v>19.0250493198116</v>
      </c>
      <c r="D209">
        <f>SUMIFS(Activity_PUBBDG!E:E,Activity_PUBBDG!$B:$B,$A209&amp;"*",Activity_PUBBDG!$B:$B,"*"&amp;"_16")</f>
        <v>150.1501117981995</v>
      </c>
      <c r="E209">
        <f>SUMIFS(Activity_PUBBDG!F:F,Activity_PUBBDG!$B:$B,$A209&amp;"*",Activity_PUBBDG!$B:$B,"*"&amp;"_16")</f>
        <v>154.95437207400431</v>
      </c>
      <c r="F209">
        <f>SUMIFS(Activity_PUBBDG!G:G,Activity_PUBBDG!$B:$B,$A209&amp;"*",Activity_PUBBDG!$B:$B,"*"&amp;"_16")</f>
        <v>214.30702543584499</v>
      </c>
      <c r="G209">
        <f>SUMIFS(Activity_PUBBDG!H:H,Activity_PUBBDG!$B:$B,$A209&amp;"*",Activity_PUBBDG!$B:$B,"*"&amp;"_16")</f>
        <v>218.9489104722596</v>
      </c>
      <c r="H209">
        <f>SUMIFS(Activity_PUBBDG!I:I,Activity_PUBBDG!$B:$B,$A209&amp;"*",Activity_PUBBDG!$B:$B,"*"&amp;"_16")</f>
        <v>222.38821668233021</v>
      </c>
      <c r="I209">
        <f>SUMIFS(Activity_PUBBDG!J:J,Activity_PUBBDG!$B:$B,$A209&amp;"*",Activity_PUBBDG!$B:$B,"*"&amp;"_16")</f>
        <v>155.0898204839487</v>
      </c>
      <c r="J209">
        <f>SUMIFS(Activity_PUBBDG!K:K,Activity_PUBBDG!$B:$B,$A209&amp;"*",Activity_PUBBDG!$B:$B,"*"&amp;"_16")</f>
        <v>58.490489849829537</v>
      </c>
      <c r="K209">
        <f>IF(PUBBDG_Split_Tech!L209="",0,IF(K$1=2016,0,IFERROR((PUBBDG_Split_Tech!L209*(SUMIFS('AGG Activity_16'!B:B,'AGG Activity_16'!$A:$A,$B209)+SUMIFS('AGG Activity_EX'!B:B,'AGG Activity_EX'!$A:$A,$B209))-SUMIFS(Activity_EX!B:B,Activity_EX!$A:$A,$A209))/(SUMIFS('AGG Activity_16'!B:B,'AGG Activity_16'!$A:$A,$B209)),0)))</f>
        <v>0</v>
      </c>
    </row>
    <row r="210" spans="1:11" x14ac:dyDescent="0.25">
      <c r="A210" t="str">
        <f>PUBBDG_Split_Tech!A210</f>
        <v>PUBBDGSBDOldSH_________DHE</v>
      </c>
      <c r="B210">
        <f>SUMIFS(Activity_PUBBDG!C:C,Activity_PUBBDG!$B:$B,$A210&amp;"*",Activity_PUBBDG!$B:$B,"*"&amp;"_16")</f>
        <v>5.5800103515880699E-4</v>
      </c>
      <c r="C210">
        <f>SUMIFS(Activity_PUBBDG!D:D,Activity_PUBBDG!$B:$B,$A210&amp;"*",Activity_PUBBDG!$B:$B,"*"&amp;"_16")</f>
        <v>2.055388708415296E-3</v>
      </c>
      <c r="D210">
        <f>SUMIFS(Activity_PUBBDG!E:E,Activity_PUBBDG!$B:$B,$A210&amp;"*",Activity_PUBBDG!$B:$B,"*"&amp;"_16")</f>
        <v>3.0313421675943778E-3</v>
      </c>
      <c r="E210">
        <f>SUMIFS(Activity_PUBBDG!F:F,Activity_PUBBDG!$B:$B,$A210&amp;"*",Activity_PUBBDG!$B:$B,"*"&amp;"_16")</f>
        <v>3.7783800286109301E-3</v>
      </c>
      <c r="F210">
        <f>SUMIFS(Activity_PUBBDG!G:G,Activity_PUBBDG!$B:$B,$A210&amp;"*",Activity_PUBBDG!$B:$B,"*"&amp;"_16")</f>
        <v>4.3814969270260474E-3</v>
      </c>
      <c r="G210">
        <f>SUMIFS(Activity_PUBBDG!H:H,Activity_PUBBDG!$B:$B,$A210&amp;"*",Activity_PUBBDG!$B:$B,"*"&amp;"_16")</f>
        <v>4.3993170118812909E-3</v>
      </c>
      <c r="H210">
        <f>SUMIFS(Activity_PUBBDG!I:I,Activity_PUBBDG!$B:$B,$A210&amp;"*",Activity_PUBBDG!$B:$B,"*"&amp;"_16")</f>
        <v>6.2851571356213054E-3</v>
      </c>
      <c r="I210">
        <f>SUMIFS(Activity_PUBBDG!J:J,Activity_PUBBDG!$B:$B,$A210&amp;"*",Activity_PUBBDG!$B:$B,"*"&amp;"_16")</f>
        <v>3.2257559836432188E-3</v>
      </c>
      <c r="J210">
        <f>SUMIFS(Activity_PUBBDG!K:K,Activity_PUBBDG!$B:$B,$A210&amp;"*",Activity_PUBBDG!$B:$B,"*"&amp;"_16")</f>
        <v>2.0717805543834559E-3</v>
      </c>
      <c r="K210">
        <f>IF(PUBBDG_Split_Tech!L210="",0,IF(K$1=2016,0,IFERROR((PUBBDG_Split_Tech!L210*(SUMIFS('AGG Activity_16'!B:B,'AGG Activity_16'!$A:$A,$B210)+SUMIFS('AGG Activity_EX'!B:B,'AGG Activity_EX'!$A:$A,$B210))-SUMIFS(Activity_EX!B:B,Activity_EX!$A:$A,$A210))/(SUMIFS('AGG Activity_16'!B:B,'AGG Activity_16'!$A:$A,$B210)),0)))</f>
        <v>0</v>
      </c>
    </row>
    <row r="211" spans="1:11" x14ac:dyDescent="0.25">
      <c r="A211" t="str">
        <f>PUBBDG_Split_Tech!A211</f>
        <v>PUBBDGSBDOldSHFUR___HIGNGA</v>
      </c>
      <c r="B211">
        <f>SUMIFS(Activity_PUBBDG!C:C,Activity_PUBBDG!$B:$B,$A211&amp;"*",Activity_PUBBDG!$B:$B,"*"&amp;"_16")</f>
        <v>2.4208985390839211E-3</v>
      </c>
      <c r="C211">
        <f>SUMIFS(Activity_PUBBDG!D:D,Activity_PUBBDG!$B:$B,$A211&amp;"*",Activity_PUBBDG!$B:$B,"*"&amp;"_16")</f>
        <v>7.4038100317915861E-3</v>
      </c>
      <c r="D211">
        <f>SUMIFS(Activity_PUBBDG!E:E,Activity_PUBBDG!$B:$B,$A211&amp;"*",Activity_PUBBDG!$B:$B,"*"&amp;"_16")</f>
        <v>1.095200609350507E-2</v>
      </c>
      <c r="E211">
        <f>SUMIFS(Activity_PUBBDG!F:F,Activity_PUBBDG!$B:$B,$A211&amp;"*",Activity_PUBBDG!$B:$B,"*"&amp;"_16")</f>
        <v>1.359237632149198E-2</v>
      </c>
      <c r="F211">
        <f>SUMIFS(Activity_PUBBDG!G:G,Activity_PUBBDG!$B:$B,$A211&amp;"*",Activity_PUBBDG!$B:$B,"*"&amp;"_16")</f>
        <v>1.5630131912242769E-2</v>
      </c>
      <c r="G211">
        <f>SUMIFS(Activity_PUBBDG!H:H,Activity_PUBBDG!$B:$B,$A211&amp;"*",Activity_PUBBDG!$B:$B,"*"&amp;"_16")</f>
        <v>1.6633943734159419E-2</v>
      </c>
      <c r="H211">
        <f>SUMIFS(Activity_PUBBDG!I:I,Activity_PUBBDG!$B:$B,$A211&amp;"*",Activity_PUBBDG!$B:$B,"*"&amp;"_16")</f>
        <v>1.925341672977212E-2</v>
      </c>
      <c r="I211">
        <f>SUMIFS(Activity_PUBBDG!J:J,Activity_PUBBDG!$B:$B,$A211&amp;"*",Activity_PUBBDG!$B:$B,"*"&amp;"_16")</f>
        <v>1.458894823161192E-2</v>
      </c>
      <c r="J211">
        <f>SUMIFS(Activity_PUBBDG!K:K,Activity_PUBBDG!$B:$B,$A211&amp;"*",Activity_PUBBDG!$B:$B,"*"&amp;"_16")</f>
        <v>9.2105857279773141E-3</v>
      </c>
      <c r="K211">
        <f>IF(PUBBDG_Split_Tech!L211="",0,IF(K$1=2016,0,IFERROR((PUBBDG_Split_Tech!L211*(SUMIFS('AGG Activity_16'!B:B,'AGG Activity_16'!$A:$A,$B211)+SUMIFS('AGG Activity_EX'!B:B,'AGG Activity_EX'!$A:$A,$B211))-SUMIFS(Activity_EX!B:B,Activity_EX!$A:$A,$A211))/(SUMIFS('AGG Activity_16'!B:B,'AGG Activity_16'!$A:$A,$B211)),0)))</f>
        <v>0</v>
      </c>
    </row>
    <row r="212" spans="1:11" x14ac:dyDescent="0.25">
      <c r="A212" t="str">
        <f>PUBBDG_Split_Tech!A212</f>
        <v>PUBBDGSBDOldSHFUR___STDELC</v>
      </c>
      <c r="B212">
        <f>SUMIFS(Activity_PUBBDG!C:C,Activity_PUBBDG!$B:$B,$A212&amp;"*",Activity_PUBBDG!$B:$B,"*"&amp;"_16")</f>
        <v>6.9999122488618179E-4</v>
      </c>
      <c r="C212">
        <f>SUMIFS(Activity_PUBBDG!D:D,Activity_PUBBDG!$B:$B,$A212&amp;"*",Activity_PUBBDG!$B:$B,"*"&amp;"_16")</f>
        <v>2.7958601167572469E-3</v>
      </c>
      <c r="D212">
        <f>SUMIFS(Activity_PUBBDG!E:E,Activity_PUBBDG!$B:$B,$A212&amp;"*",Activity_PUBBDG!$B:$B,"*"&amp;"_16")</f>
        <v>4.1453971772553652E-3</v>
      </c>
      <c r="E212">
        <f>SUMIFS(Activity_PUBBDG!F:F,Activity_PUBBDG!$B:$B,$A212&amp;"*",Activity_PUBBDG!$B:$B,"*"&amp;"_16")</f>
        <v>5.1310482799306204E-3</v>
      </c>
      <c r="F212">
        <f>SUMIFS(Activity_PUBBDG!G:G,Activity_PUBBDG!$B:$B,$A212&amp;"*",Activity_PUBBDG!$B:$B,"*"&amp;"_16")</f>
        <v>5.9033809480082324E-3</v>
      </c>
      <c r="G212">
        <f>SUMIFS(Activity_PUBBDG!H:H,Activity_PUBBDG!$B:$B,$A212&amp;"*",Activity_PUBBDG!$B:$B,"*"&amp;"_16")</f>
        <v>5.9678817211266987E-3</v>
      </c>
      <c r="H212">
        <f>SUMIFS(Activity_PUBBDG!I:I,Activity_PUBBDG!$B:$B,$A212&amp;"*",Activity_PUBBDG!$B:$B,"*"&amp;"_16")</f>
        <v>7.9732786517910399E-3</v>
      </c>
      <c r="I212">
        <f>SUMIFS(Activity_PUBBDG!J:J,Activity_PUBBDG!$B:$B,$A212&amp;"*",Activity_PUBBDG!$B:$B,"*"&amp;"_16")</f>
        <v>4.0614722533529784E-3</v>
      </c>
      <c r="J212">
        <f>SUMIFS(Activity_PUBBDG!K:K,Activity_PUBBDG!$B:$B,$A212&amp;"*",Activity_PUBBDG!$B:$B,"*"&amp;"_16")</f>
        <v>2.733582311601708E-3</v>
      </c>
      <c r="K212">
        <f>IF(PUBBDG_Split_Tech!L212="",0,IF(K$1=2016,0,IFERROR((PUBBDG_Split_Tech!L212*(SUMIFS('AGG Activity_16'!B:B,'AGG Activity_16'!$A:$A,$B212)+SUMIFS('AGG Activity_EX'!B:B,'AGG Activity_EX'!$A:$A,$B212))-SUMIFS(Activity_EX!B:B,Activity_EX!$A:$A,$A212))/(SUMIFS('AGG Activity_16'!B:B,'AGG Activity_16'!$A:$A,$B212)),0)))</f>
        <v>0</v>
      </c>
    </row>
    <row r="213" spans="1:11" x14ac:dyDescent="0.25">
      <c r="A213" t="str">
        <f>PUBBDG_Split_Tech!A213</f>
        <v>PUBBDGSBDOldSHFUR___STDHFO</v>
      </c>
      <c r="B213">
        <f>SUMIFS(Activity_PUBBDG!C:C,Activity_PUBBDG!$B:$B,$A213&amp;"*",Activity_PUBBDG!$B:$B,"*"&amp;"_16")</f>
        <v>7.0207060004154331E-4</v>
      </c>
      <c r="C213">
        <f>SUMIFS(Activity_PUBBDG!D:D,Activity_PUBBDG!$B:$B,$A213&amp;"*",Activity_PUBBDG!$B:$B,"*"&amp;"_16")</f>
        <v>2.7996922905751918E-3</v>
      </c>
      <c r="D213">
        <f>SUMIFS(Activity_PUBBDG!E:E,Activity_PUBBDG!$B:$B,$A213&amp;"*",Activity_PUBBDG!$B:$B,"*"&amp;"_16")</f>
        <v>4.1503826171879633E-3</v>
      </c>
      <c r="E213">
        <f>SUMIFS(Activity_PUBBDG!F:F,Activity_PUBBDG!$B:$B,$A213&amp;"*",Activity_PUBBDG!$B:$B,"*"&amp;"_16")</f>
        <v>5.1365929884682826E-3</v>
      </c>
      <c r="F213">
        <f>SUMIFS(Activity_PUBBDG!G:G,Activity_PUBBDG!$B:$B,$A213&amp;"*",Activity_PUBBDG!$B:$B,"*"&amp;"_16")</f>
        <v>5.9092150165886053E-3</v>
      </c>
      <c r="G213">
        <f>SUMIFS(Activity_PUBBDG!H:H,Activity_PUBBDG!$B:$B,$A213&amp;"*",Activity_PUBBDG!$B:$B,"*"&amp;"_16")</f>
        <v>5.9739594014796109E-3</v>
      </c>
      <c r="H213">
        <f>SUMIFS(Activity_PUBBDG!I:I,Activity_PUBBDG!$B:$B,$A213&amp;"*",Activity_PUBBDG!$B:$B,"*"&amp;"_16")</f>
        <v>7.9791927085903873E-3</v>
      </c>
      <c r="I213">
        <f>SUMIFS(Activity_PUBBDG!J:J,Activity_PUBBDG!$B:$B,$A213&amp;"*",Activity_PUBBDG!$B:$B,"*"&amp;"_16")</f>
        <v>4.0647806896136826E-3</v>
      </c>
      <c r="J213">
        <f>SUMIFS(Activity_PUBBDG!K:K,Activity_PUBBDG!$B:$B,$A213&amp;"*",Activity_PUBBDG!$B:$B,"*"&amp;"_16")</f>
        <v>2.7355524633035908E-3</v>
      </c>
      <c r="K213">
        <f>IF(PUBBDG_Split_Tech!L213="",0,IF(K$1=2016,0,IFERROR((PUBBDG_Split_Tech!L213*(SUMIFS('AGG Activity_16'!B:B,'AGG Activity_16'!$A:$A,$B213)+SUMIFS('AGG Activity_EX'!B:B,'AGG Activity_EX'!$A:$A,$B213))-SUMIFS(Activity_EX!B:B,Activity_EX!$A:$A,$A213))/(SUMIFS('AGG Activity_16'!B:B,'AGG Activity_16'!$A:$A,$B213)),0)))</f>
        <v>0</v>
      </c>
    </row>
    <row r="214" spans="1:11" x14ac:dyDescent="0.25">
      <c r="A214" t="str">
        <f>PUBBDG_Split_Tech!A214</f>
        <v>PUBBDGSBDOldSHFUR___STDKER</v>
      </c>
      <c r="B214">
        <f>SUMIFS(Activity_PUBBDG!C:C,Activity_PUBBDG!$B:$B,$A214&amp;"*",Activity_PUBBDG!$B:$B,"*"&amp;"_16")</f>
        <v>7.0207893355546109E-4</v>
      </c>
      <c r="C214">
        <f>SUMIFS(Activity_PUBBDG!D:D,Activity_PUBBDG!$B:$B,$A214&amp;"*",Activity_PUBBDG!$B:$B,"*"&amp;"_16")</f>
        <v>2.7997321457750922E-3</v>
      </c>
      <c r="D214">
        <f>SUMIFS(Activity_PUBBDG!E:E,Activity_PUBBDG!$B:$B,$A214&amp;"*",Activity_PUBBDG!$B:$B,"*"&amp;"_16")</f>
        <v>4.1504603776074626E-3</v>
      </c>
      <c r="E214">
        <f>SUMIFS(Activity_PUBBDG!F:F,Activity_PUBBDG!$B:$B,$A214&amp;"*",Activity_PUBBDG!$B:$B,"*"&amp;"_16")</f>
        <v>5.1366827114920433E-3</v>
      </c>
      <c r="F214">
        <f>SUMIFS(Activity_PUBBDG!G:G,Activity_PUBBDG!$B:$B,$A214&amp;"*",Activity_PUBBDG!$B:$B,"*"&amp;"_16")</f>
        <v>5.9093166927193658E-3</v>
      </c>
      <c r="G214">
        <f>SUMIFS(Activity_PUBBDG!H:H,Activity_PUBBDG!$B:$B,$A214&amp;"*",Activity_PUBBDG!$B:$B,"*"&amp;"_16")</f>
        <v>5.974066601750364E-3</v>
      </c>
      <c r="H214">
        <f>SUMIFS(Activity_PUBBDG!I:I,Activity_PUBBDG!$B:$B,$A214&amp;"*",Activity_PUBBDG!$B:$B,"*"&amp;"_16")</f>
        <v>7.9793122657694244E-3</v>
      </c>
      <c r="I214">
        <f>SUMIFS(Activity_PUBBDG!J:J,Activity_PUBBDG!$B:$B,$A214&amp;"*",Activity_PUBBDG!$B:$B,"*"&amp;"_16")</f>
        <v>4.0650846024486431E-3</v>
      </c>
      <c r="J214">
        <f>SUMIFS(Activity_PUBBDG!K:K,Activity_PUBBDG!$B:$B,$A214&amp;"*",Activity_PUBBDG!$B:$B,"*"&amp;"_16")</f>
        <v>2.7357159577145649E-3</v>
      </c>
      <c r="K214">
        <f>IF(PUBBDG_Split_Tech!L214="",0,IF(K$1=2016,0,IFERROR((PUBBDG_Split_Tech!L214*(SUMIFS('AGG Activity_16'!B:B,'AGG Activity_16'!$A:$A,$B214)+SUMIFS('AGG Activity_EX'!B:B,'AGG Activity_EX'!$A:$A,$B214))-SUMIFS(Activity_EX!B:B,Activity_EX!$A:$A,$A214))/(SUMIFS('AGG Activity_16'!B:B,'AGG Activity_16'!$A:$A,$B214)),0)))</f>
        <v>0</v>
      </c>
    </row>
    <row r="215" spans="1:11" x14ac:dyDescent="0.25">
      <c r="A215" t="str">
        <f>PUBBDG_Split_Tech!A215</f>
        <v>PUBBDGSBDOldSHFUR___STDLFO</v>
      </c>
      <c r="B215">
        <f>SUMIFS(Activity_PUBBDG!C:C,Activity_PUBBDG!$B:$B,$A215&amp;"*",Activity_PUBBDG!$B:$B,"*"&amp;"_16")</f>
        <v>7.001941346780181E-4</v>
      </c>
      <c r="C215">
        <f>SUMIFS(Activity_PUBBDG!D:D,Activity_PUBBDG!$B:$B,$A215&amp;"*",Activity_PUBBDG!$B:$B,"*"&amp;"_16")</f>
        <v>2.7964925399022161E-3</v>
      </c>
      <c r="D215">
        <f>SUMIFS(Activity_PUBBDG!E:E,Activity_PUBBDG!$B:$B,$A215&amp;"*",Activity_PUBBDG!$B:$B,"*"&amp;"_16")</f>
        <v>4.1464516315595987E-3</v>
      </c>
      <c r="E215">
        <f>SUMIFS(Activity_PUBBDG!F:F,Activity_PUBBDG!$B:$B,$A215&amp;"*",Activity_PUBBDG!$B:$B,"*"&amp;"_16")</f>
        <v>5.1322383079212622E-3</v>
      </c>
      <c r="F215">
        <f>SUMIFS(Activity_PUBBDG!G:G,Activity_PUBBDG!$B:$B,$A215&amp;"*",Activity_PUBBDG!$B:$B,"*"&amp;"_16")</f>
        <v>5.904652721633037E-3</v>
      </c>
      <c r="G215">
        <f>SUMIFS(Activity_PUBBDG!H:H,Activity_PUBBDG!$B:$B,$A215&amp;"*",Activity_PUBBDG!$B:$B,"*"&amp;"_16")</f>
        <v>5.9692203658306504E-3</v>
      </c>
      <c r="H215">
        <f>SUMIFS(Activity_PUBBDG!I:I,Activity_PUBBDG!$B:$B,$A215&amp;"*",Activity_PUBBDG!$B:$B,"*"&amp;"_16")</f>
        <v>7.9746018103989229E-3</v>
      </c>
      <c r="I215">
        <f>SUMIFS(Activity_PUBBDG!J:J,Activity_PUBBDG!$B:$B,$A215&amp;"*",Activity_PUBBDG!$B:$B,"*"&amp;"_16")</f>
        <v>4.0624992517690021E-3</v>
      </c>
      <c r="J215">
        <f>SUMIFS(Activity_PUBBDG!K:K,Activity_PUBBDG!$B:$B,$A215&amp;"*",Activity_PUBBDG!$B:$B,"*"&amp;"_16")</f>
        <v>2.7341420649760468E-3</v>
      </c>
      <c r="K215">
        <f>IF(PUBBDG_Split_Tech!L215="",0,IF(K$1=2016,0,IFERROR((PUBBDG_Split_Tech!L215*(SUMIFS('AGG Activity_16'!B:B,'AGG Activity_16'!$A:$A,$B215)+SUMIFS('AGG Activity_EX'!B:B,'AGG Activity_EX'!$A:$A,$B215))-SUMIFS(Activity_EX!B:B,Activity_EX!$A:$A,$A215))/(SUMIFS('AGG Activity_16'!B:B,'AGG Activity_16'!$A:$A,$B215)),0)))</f>
        <v>0</v>
      </c>
    </row>
    <row r="216" spans="1:11" x14ac:dyDescent="0.25">
      <c r="A216" t="str">
        <f>PUBBDG_Split_Tech!A216</f>
        <v>PUBBDGSBDOldSHFUR___STDNGA</v>
      </c>
      <c r="B216">
        <f>SUMIFS(Activity_PUBBDG!C:C,Activity_PUBBDG!$B:$B,$A216&amp;"*",Activity_PUBBDG!$B:$B,"*"&amp;"_16")</f>
        <v>2.420862018401164E-3</v>
      </c>
      <c r="C216">
        <f>SUMIFS(Activity_PUBBDG!D:D,Activity_PUBBDG!$B:$B,$A216&amp;"*",Activity_PUBBDG!$B:$B,"*"&amp;"_16")</f>
        <v>7.4036719432633924E-3</v>
      </c>
      <c r="D216">
        <f>SUMIFS(Activity_PUBBDG!E:E,Activity_PUBBDG!$B:$B,$A216&amp;"*",Activity_PUBBDG!$B:$B,"*"&amp;"_16")</f>
        <v>1.095173317523811E-2</v>
      </c>
      <c r="E216">
        <f>SUMIFS(Activity_PUBBDG!F:F,Activity_PUBBDG!$B:$B,$A216&amp;"*",Activity_PUBBDG!$B:$B,"*"&amp;"_16")</f>
        <v>1.3592059349722839E-2</v>
      </c>
      <c r="F216">
        <f>SUMIFS(Activity_PUBBDG!G:G,Activity_PUBBDG!$B:$B,$A216&amp;"*",Activity_PUBBDG!$B:$B,"*"&amp;"_16")</f>
        <v>1.5629774281523932E-2</v>
      </c>
      <c r="G216">
        <f>SUMIFS(Activity_PUBBDG!H:H,Activity_PUBBDG!$B:$B,$A216&amp;"*",Activity_PUBBDG!$B:$B,"*"&amp;"_16")</f>
        <v>1.663356293835426E-2</v>
      </c>
      <c r="H216">
        <f>SUMIFS(Activity_PUBBDG!I:I,Activity_PUBBDG!$B:$B,$A216&amp;"*",Activity_PUBBDG!$B:$B,"*"&amp;"_16")</f>
        <v>1.9253000503821751E-2</v>
      </c>
      <c r="I216">
        <f>SUMIFS(Activity_PUBBDG!J:J,Activity_PUBBDG!$B:$B,$A216&amp;"*",Activity_PUBBDG!$B:$B,"*"&amp;"_16")</f>
        <v>1.4588672469399549E-2</v>
      </c>
      <c r="J216">
        <f>SUMIFS(Activity_PUBBDG!K:K,Activity_PUBBDG!$B:$B,$A216&amp;"*",Activity_PUBBDG!$B:$B,"*"&amp;"_16")</f>
        <v>9.7725668446090475E-3</v>
      </c>
      <c r="K216">
        <f>IF(PUBBDG_Split_Tech!L216="",0,IF(K$1=2016,0,IFERROR((PUBBDG_Split_Tech!L216*(SUMIFS('AGG Activity_16'!B:B,'AGG Activity_16'!$A:$A,$B216)+SUMIFS('AGG Activity_EX'!B:B,'AGG Activity_EX'!$A:$A,$B216))-SUMIFS(Activity_EX!B:B,Activity_EX!$A:$A,$A216))/(SUMIFS('AGG Activity_16'!B:B,'AGG Activity_16'!$A:$A,$B216)),0)))</f>
        <v>0</v>
      </c>
    </row>
    <row r="217" spans="1:11" x14ac:dyDescent="0.25">
      <c r="A217" t="str">
        <f>PUBBDG_Split_Tech!A217</f>
        <v>PUBBDGSBDOldSHFUR___STDPRO</v>
      </c>
      <c r="B217">
        <f>SUMIFS(Activity_PUBBDG!C:C,Activity_PUBBDG!$B:$B,$A217&amp;"*",Activity_PUBBDG!$B:$B,"*"&amp;"_16")</f>
        <v>7.1311302956310709E-4</v>
      </c>
      <c r="C217">
        <f>SUMIFS(Activity_PUBBDG!D:D,Activity_PUBBDG!$B:$B,$A217&amp;"*",Activity_PUBBDG!$B:$B,"*"&amp;"_16")</f>
        <v>2.802582751797384E-3</v>
      </c>
      <c r="D217">
        <f>SUMIFS(Activity_PUBBDG!E:E,Activity_PUBBDG!$B:$B,$A217&amp;"*",Activity_PUBBDG!$B:$B,"*"&amp;"_16")</f>
        <v>4.1532119745029336E-3</v>
      </c>
      <c r="E217">
        <f>SUMIFS(Activity_PUBBDG!F:F,Activity_PUBBDG!$B:$B,$A217&amp;"*",Activity_PUBBDG!$B:$B,"*"&amp;"_16")</f>
        <v>5.139223663423175E-3</v>
      </c>
      <c r="F217">
        <f>SUMIFS(Activity_PUBBDG!G:G,Activity_PUBBDG!$B:$B,$A217&amp;"*",Activity_PUBBDG!$B:$B,"*"&amp;"_16")</f>
        <v>5.9113418792079934E-3</v>
      </c>
      <c r="G217">
        <f>SUMIFS(Activity_PUBBDG!H:H,Activity_PUBBDG!$B:$B,$A217&amp;"*",Activity_PUBBDG!$B:$B,"*"&amp;"_16")</f>
        <v>5.9757512181565654E-3</v>
      </c>
      <c r="H217">
        <f>SUMIFS(Activity_PUBBDG!I:I,Activity_PUBBDG!$B:$B,$A217&amp;"*",Activity_PUBBDG!$B:$B,"*"&amp;"_16")</f>
        <v>7.9814128819764938E-3</v>
      </c>
      <c r="I217">
        <f>SUMIFS(Activity_PUBBDG!J:J,Activity_PUBBDG!$B:$B,$A217&amp;"*",Activity_PUBBDG!$B:$B,"*"&amp;"_16")</f>
        <v>4.0656391687253343E-3</v>
      </c>
      <c r="J217">
        <f>SUMIFS(Activity_PUBBDG!K:K,Activity_PUBBDG!$B:$B,$A217&amp;"*",Activity_PUBBDG!$B:$B,"*"&amp;"_16")</f>
        <v>2.579393328674847E-3</v>
      </c>
      <c r="K217">
        <f>IF(PUBBDG_Split_Tech!L217="",0,IF(K$1=2016,0,IFERROR((PUBBDG_Split_Tech!L217*(SUMIFS('AGG Activity_16'!B:B,'AGG Activity_16'!$A:$A,$B217)+SUMIFS('AGG Activity_EX'!B:B,'AGG Activity_EX'!$A:$A,$B217))-SUMIFS(Activity_EX!B:B,Activity_EX!$A:$A,$A217))/(SUMIFS('AGG Activity_16'!B:B,'AGG Activity_16'!$A:$A,$B217)),0)))</f>
        <v>0</v>
      </c>
    </row>
    <row r="218" spans="1:11" x14ac:dyDescent="0.25">
      <c r="A218" t="str">
        <f>PUBBDG_Split_Tech!A218</f>
        <v>PUBBDGSBDOldSHHEP___STDELC</v>
      </c>
      <c r="B218">
        <f>SUMIFS(Activity_PUBBDG!C:C,Activity_PUBBDG!$B:$B,$A218&amp;"*",Activity_PUBBDG!$B:$B,"*"&amp;"_16")</f>
        <v>7.00057064357573E-4</v>
      </c>
      <c r="C218">
        <f>SUMIFS(Activity_PUBBDG!D:D,Activity_PUBBDG!$B:$B,$A218&amp;"*",Activity_PUBBDG!$B:$B,"*"&amp;"_16")</f>
        <v>2.796132881151363E-3</v>
      </c>
      <c r="D218">
        <f>SUMIFS(Activity_PUBBDG!E:E,Activity_PUBBDG!$B:$B,$A218&amp;"*",Activity_PUBBDG!$B:$B,"*"&amp;"_16")</f>
        <v>4.1459555952562581E-3</v>
      </c>
      <c r="E218">
        <f>SUMIFS(Activity_PUBBDG!F:F,Activity_PUBBDG!$B:$B,$A218&amp;"*",Activity_PUBBDG!$B:$B,"*"&amp;"_16")</f>
        <v>5.1316822630516094E-3</v>
      </c>
      <c r="F218">
        <f>SUMIFS(Activity_PUBBDG!G:G,Activity_PUBBDG!$B:$B,$A218&amp;"*",Activity_PUBBDG!$B:$B,"*"&amp;"_16")</f>
        <v>5.9040921059725733E-3</v>
      </c>
      <c r="G218">
        <f>SUMIFS(Activity_PUBBDG!H:H,Activity_PUBBDG!$B:$B,$A218&amp;"*",Activity_PUBBDG!$B:$B,"*"&amp;"_16")</f>
        <v>5.9686278544999046E-3</v>
      </c>
      <c r="H218">
        <f>SUMIFS(Activity_PUBBDG!I:I,Activity_PUBBDG!$B:$B,$A218&amp;"*",Activity_PUBBDG!$B:$B,"*"&amp;"_16")</f>
        <v>7.9741163402152777E-3</v>
      </c>
      <c r="I218">
        <f>SUMIFS(Activity_PUBBDG!J:J,Activity_PUBBDG!$B:$B,$A218&amp;"*",Activity_PUBBDG!$B:$B,"*"&amp;"_16")</f>
        <v>4.0618713527392448E-3</v>
      </c>
      <c r="J218">
        <f>SUMIFS(Activity_PUBBDG!K:K,Activity_PUBBDG!$B:$B,$A218&amp;"*",Activity_PUBBDG!$B:$B,"*"&amp;"_16")</f>
        <v>1.794264346718867E-3</v>
      </c>
      <c r="K218">
        <f>IF(PUBBDG_Split_Tech!L218="",0,IF(K$1=2016,0,IFERROR((PUBBDG_Split_Tech!L218*(SUMIFS('AGG Activity_16'!B:B,'AGG Activity_16'!$A:$A,$B218)+SUMIFS('AGG Activity_EX'!B:B,'AGG Activity_EX'!$A:$A,$B218))-SUMIFS(Activity_EX!B:B,Activity_EX!$A:$A,$A218))/(SUMIFS('AGG Activity_16'!B:B,'AGG Activity_16'!$A:$A,$B218)),0)))</f>
        <v>0</v>
      </c>
    </row>
    <row r="219" spans="1:11" x14ac:dyDescent="0.25">
      <c r="A219" t="str">
        <f>PUBBDG_Split_Tech!A219</f>
        <v>PUBBDGSBDOldSHPLT___STDELC</v>
      </c>
      <c r="B219">
        <f>SUMIFS(Activity_PUBBDG!C:C,Activity_PUBBDG!$B:$B,$A219&amp;"*",Activity_PUBBDG!$B:$B,"*"&amp;"_16")</f>
        <v>1.6261354732682201E-3</v>
      </c>
      <c r="C219">
        <f>SUMIFS(Activity_PUBBDG!D:D,Activity_PUBBDG!$B:$B,$A219&amp;"*",Activity_PUBBDG!$B:$B,"*"&amp;"_16")</f>
        <v>56.421572343315248</v>
      </c>
      <c r="D219">
        <f>SUMIFS(Activity_PUBBDG!E:E,Activity_PUBBDG!$B:$B,$A219&amp;"*",Activity_PUBBDG!$B:$B,"*"&amp;"_16")</f>
        <v>441.78041124145312</v>
      </c>
      <c r="E219">
        <f>SUMIFS(Activity_PUBBDG!F:F,Activity_PUBBDG!$B:$B,$A219&amp;"*",Activity_PUBBDG!$B:$B,"*"&amp;"_16")</f>
        <v>455.87711892299251</v>
      </c>
      <c r="F219">
        <f>SUMIFS(Activity_PUBBDG!G:G,Activity_PUBBDG!$B:$B,$A219&amp;"*",Activity_PUBBDG!$B:$B,"*"&amp;"_16")</f>
        <v>486.51773268513159</v>
      </c>
      <c r="G219">
        <f>SUMIFS(Activity_PUBBDG!H:H,Activity_PUBBDG!$B:$B,$A219&amp;"*",Activity_PUBBDG!$B:$B,"*"&amp;"_16")</f>
        <v>500.62458772882809</v>
      </c>
      <c r="H219">
        <f>SUMIFS(Activity_PUBBDG!I:I,Activity_PUBBDG!$B:$B,$A219&amp;"*",Activity_PUBBDG!$B:$B,"*"&amp;"_16")</f>
        <v>553.72040618208655</v>
      </c>
      <c r="I219">
        <f>SUMIFS(Activity_PUBBDG!J:J,Activity_PUBBDG!$B:$B,$A219&amp;"*",Activity_PUBBDG!$B:$B,"*"&amp;"_16")</f>
        <v>98.710948927925145</v>
      </c>
      <c r="J219">
        <f>SUMIFS(Activity_PUBBDG!K:K,Activity_PUBBDG!$B:$B,$A219&amp;"*",Activity_PUBBDG!$B:$B,"*"&amp;"_16")</f>
        <v>74.797750394123881</v>
      </c>
      <c r="K219">
        <f>IF(PUBBDG_Split_Tech!L219="",0,IF(K$1=2016,0,IFERROR((PUBBDG_Split_Tech!L219*(SUMIFS('AGG Activity_16'!B:B,'AGG Activity_16'!$A:$A,$B219)+SUMIFS('AGG Activity_EX'!B:B,'AGG Activity_EX'!$A:$A,$B219))-SUMIFS(Activity_EX!B:B,Activity_EX!$A:$A,$A219))/(SUMIFS('AGG Activity_16'!B:B,'AGG Activity_16'!$A:$A,$B219)),0)))</f>
        <v>0</v>
      </c>
    </row>
    <row r="220" spans="1:11" x14ac:dyDescent="0.25">
      <c r="A220" t="str">
        <f>PUBBDG_Split_Tech!A220</f>
        <v>PUBBDGSBDOldWH_________DHE</v>
      </c>
      <c r="B220">
        <f>SUMIFS(Activity_PUBBDG!C:C,Activity_PUBBDG!$B:$B,$A220&amp;"*",Activity_PUBBDG!$B:$B,"*"&amp;"_16")</f>
        <v>1.8267892817637089E-4</v>
      </c>
      <c r="C220">
        <f>SUMIFS(Activity_PUBBDG!D:D,Activity_PUBBDG!$B:$B,$A220&amp;"*",Activity_PUBBDG!$B:$B,"*"&amp;"_16")</f>
        <v>3.5574415415105489E-4</v>
      </c>
      <c r="D220">
        <f>SUMIFS(Activity_PUBBDG!E:E,Activity_PUBBDG!$B:$B,$A220&amp;"*",Activity_PUBBDG!$B:$B,"*"&amp;"_16")</f>
        <v>5.1289730916359816E-4</v>
      </c>
      <c r="E220">
        <f>SUMIFS(Activity_PUBBDG!F:F,Activity_PUBBDG!$B:$B,$A220&amp;"*",Activity_PUBBDG!$B:$B,"*"&amp;"_16")</f>
        <v>6.5719739275640736E-4</v>
      </c>
      <c r="F220">
        <f>SUMIFS(Activity_PUBBDG!G:G,Activity_PUBBDG!$B:$B,$A220&amp;"*",Activity_PUBBDG!$B:$B,"*"&amp;"_16")</f>
        <v>7.809178726471041E-4</v>
      </c>
      <c r="G220">
        <f>SUMIFS(Activity_PUBBDG!H:H,Activity_PUBBDG!$B:$B,$A220&amp;"*",Activity_PUBBDG!$B:$B,"*"&amp;"_16")</f>
        <v>8.8668586630180689E-4</v>
      </c>
      <c r="H220">
        <f>SUMIFS(Activity_PUBBDG!I:I,Activity_PUBBDG!$B:$B,$A220&amp;"*",Activity_PUBBDG!$B:$B,"*"&amp;"_16")</f>
        <v>9.7206189281246814E-4</v>
      </c>
      <c r="I220">
        <f>SUMIFS(Activity_PUBBDG!J:J,Activity_PUBBDG!$B:$B,$A220&amp;"*",Activity_PUBBDG!$B:$B,"*"&amp;"_16")</f>
        <v>1.022980286748532E-3</v>
      </c>
      <c r="J220">
        <f>SUMIFS(Activity_PUBBDG!K:K,Activity_PUBBDG!$B:$B,$A220&amp;"*",Activity_PUBBDG!$B:$B,"*"&amp;"_16")</f>
        <v>6.8908043858241215E-4</v>
      </c>
      <c r="K220">
        <f>IF(PUBBDG_Split_Tech!L220="",0,IF(K$1=2016,0,IFERROR((PUBBDG_Split_Tech!L220*(SUMIFS('AGG Activity_16'!B:B,'AGG Activity_16'!$A:$A,$B220)+SUMIFS('AGG Activity_EX'!B:B,'AGG Activity_EX'!$A:$A,$B220))-SUMIFS(Activity_EX!B:B,Activity_EX!$A:$A,$A220))/(SUMIFS('AGG Activity_16'!B:B,'AGG Activity_16'!$A:$A,$B220)),0)))</f>
        <v>0</v>
      </c>
    </row>
    <row r="221" spans="1:11" x14ac:dyDescent="0.25">
      <c r="A221" t="str">
        <f>PUBBDG_Split_Tech!A221</f>
        <v>PUBBDGSBDOldWH______STDELC</v>
      </c>
      <c r="B221">
        <f>SUMIFS(Activity_PUBBDG!C:C,Activity_PUBBDG!$B:$B,$A221&amp;"*",Activity_PUBBDG!$B:$B,"*"&amp;"_16")</f>
        <v>2.6404959363962131</v>
      </c>
      <c r="C221">
        <f>SUMIFS(Activity_PUBBDG!D:D,Activity_PUBBDG!$B:$B,$A221&amp;"*",Activity_PUBBDG!$B:$B,"*"&amp;"_16")</f>
        <v>2.7367416435311269</v>
      </c>
      <c r="D221">
        <f>SUMIFS(Activity_PUBBDG!E:E,Activity_PUBBDG!$B:$B,$A221&amp;"*",Activity_PUBBDG!$B:$B,"*"&amp;"_16")</f>
        <v>15.05960050429927</v>
      </c>
      <c r="E221">
        <f>SUMIFS(Activity_PUBBDG!F:F,Activity_PUBBDG!$B:$B,$A221&amp;"*",Activity_PUBBDG!$B:$B,"*"&amp;"_16")</f>
        <v>15.31049144113401</v>
      </c>
      <c r="F221">
        <f>SUMIFS(Activity_PUBBDG!G:G,Activity_PUBBDG!$B:$B,$A221&amp;"*",Activity_PUBBDG!$B:$B,"*"&amp;"_16")</f>
        <v>15.56404282932829</v>
      </c>
      <c r="G221">
        <f>SUMIFS(Activity_PUBBDG!H:H,Activity_PUBBDG!$B:$B,$A221&amp;"*",Activity_PUBBDG!$B:$B,"*"&amp;"_16")</f>
        <v>15.82262003142411</v>
      </c>
      <c r="H221">
        <f>SUMIFS(Activity_PUBBDG!I:I,Activity_PUBBDG!$B:$B,$A221&amp;"*",Activity_PUBBDG!$B:$B,"*"&amp;"_16")</f>
        <v>16.600947522384661</v>
      </c>
      <c r="I221">
        <f>SUMIFS(Activity_PUBBDG!J:J,Activity_PUBBDG!$B:$B,$A221&amp;"*",Activity_PUBBDG!$B:$B,"*"&amp;"_16")</f>
        <v>6.4098358637835782</v>
      </c>
      <c r="J221">
        <f>SUMIFS(Activity_PUBBDG!K:K,Activity_PUBBDG!$B:$B,$A221&amp;"*",Activity_PUBBDG!$B:$B,"*"&amp;"_16")</f>
        <v>2.0179579587163472</v>
      </c>
      <c r="K221">
        <f>IF(PUBBDG_Split_Tech!L221="",0,IF(K$1=2016,0,IFERROR((PUBBDG_Split_Tech!L221*(SUMIFS('AGG Activity_16'!B:B,'AGG Activity_16'!$A:$A,$B221)+SUMIFS('AGG Activity_EX'!B:B,'AGG Activity_EX'!$A:$A,$B221))-SUMIFS(Activity_EX!B:B,Activity_EX!$A:$A,$A221))/(SUMIFS('AGG Activity_16'!B:B,'AGG Activity_16'!$A:$A,$B221)),0)))</f>
        <v>0</v>
      </c>
    </row>
    <row r="222" spans="1:11" x14ac:dyDescent="0.25">
      <c r="A222" t="str">
        <f>PUBBDG_Split_Tech!A222</f>
        <v>PUBBDGSBDOldWH______STDHFO</v>
      </c>
      <c r="B222">
        <f>SUMIFS(Activity_PUBBDG!C:C,Activity_PUBBDG!$B:$B,$A222&amp;"*",Activity_PUBBDG!$B:$B,"*"&amp;"_16")</f>
        <v>2.8411576610972129</v>
      </c>
      <c r="C222">
        <f>SUMIFS(Activity_PUBBDG!D:D,Activity_PUBBDG!$B:$B,$A222&amp;"*",Activity_PUBBDG!$B:$B,"*"&amp;"_16")</f>
        <v>2.93436425490746</v>
      </c>
      <c r="D222">
        <f>SUMIFS(Activity_PUBBDG!E:E,Activity_PUBBDG!$B:$B,$A222&amp;"*",Activity_PUBBDG!$B:$B,"*"&amp;"_16")</f>
        <v>16.435172490418239</v>
      </c>
      <c r="E222">
        <f>SUMIFS(Activity_PUBBDG!F:F,Activity_PUBBDG!$B:$B,$A222&amp;"*",Activity_PUBBDG!$B:$B,"*"&amp;"_16")</f>
        <v>16.68670321454664</v>
      </c>
      <c r="F222">
        <f>SUMIFS(Activity_PUBBDG!G:G,Activity_PUBBDG!$B:$B,$A222&amp;"*",Activity_PUBBDG!$B:$B,"*"&amp;"_16")</f>
        <v>16.942237253123039</v>
      </c>
      <c r="G222">
        <f>SUMIFS(Activity_PUBBDG!H:H,Activity_PUBBDG!$B:$B,$A222&amp;"*",Activity_PUBBDG!$B:$B,"*"&amp;"_16")</f>
        <v>17.196460476300249</v>
      </c>
      <c r="H222">
        <f>SUMIFS(Activity_PUBBDG!I:I,Activity_PUBBDG!$B:$B,$A222&amp;"*",Activity_PUBBDG!$B:$B,"*"&amp;"_16")</f>
        <v>17.969263340873201</v>
      </c>
      <c r="I222">
        <f>SUMIFS(Activity_PUBBDG!J:J,Activity_PUBBDG!$B:$B,$A222&amp;"*",Activity_PUBBDG!$B:$B,"*"&amp;"_16")</f>
        <v>6.7338648251508806</v>
      </c>
      <c r="J222">
        <f>SUMIFS(Activity_PUBBDG!K:K,Activity_PUBBDG!$B:$B,$A222&amp;"*",Activity_PUBBDG!$B:$B,"*"&amp;"_16")</f>
        <v>2.0616896656192032</v>
      </c>
      <c r="K222">
        <f>IF(PUBBDG_Split_Tech!L222="",0,IF(K$1=2016,0,IFERROR((PUBBDG_Split_Tech!L222*(SUMIFS('AGG Activity_16'!B:B,'AGG Activity_16'!$A:$A,$B222)+SUMIFS('AGG Activity_EX'!B:B,'AGG Activity_EX'!$A:$A,$B222))-SUMIFS(Activity_EX!B:B,Activity_EX!$A:$A,$A222))/(SUMIFS('AGG Activity_16'!B:B,'AGG Activity_16'!$A:$A,$B222)),0)))</f>
        <v>0</v>
      </c>
    </row>
    <row r="223" spans="1:11" x14ac:dyDescent="0.25">
      <c r="A223" t="str">
        <f>PUBBDG_Split_Tech!A223</f>
        <v>PUBBDGSBDOldWH______STDKER</v>
      </c>
      <c r="B223">
        <f>SUMIFS(Activity_PUBBDG!C:C,Activity_PUBBDG!$B:$B,$A223&amp;"*",Activity_PUBBDG!$B:$B,"*"&amp;"_16")</f>
        <v>2.841883627618488</v>
      </c>
      <c r="C223">
        <f>SUMIFS(Activity_PUBBDG!D:D,Activity_PUBBDG!$B:$B,$A223&amp;"*",Activity_PUBBDG!$B:$B,"*"&amp;"_16")</f>
        <v>2.9351456623761729</v>
      </c>
      <c r="D223">
        <f>SUMIFS(Activity_PUBBDG!E:E,Activity_PUBBDG!$B:$B,$A223&amp;"*",Activity_PUBBDG!$B:$B,"*"&amp;"_16")</f>
        <v>16.44597015595814</v>
      </c>
      <c r="E223">
        <f>SUMIFS(Activity_PUBBDG!F:F,Activity_PUBBDG!$B:$B,$A223&amp;"*",Activity_PUBBDG!$B:$B,"*"&amp;"_16")</f>
        <v>16.697533647967749</v>
      </c>
      <c r="F223">
        <f>SUMIFS(Activity_PUBBDG!G:G,Activity_PUBBDG!$B:$B,$A223&amp;"*",Activity_PUBBDG!$B:$B,"*"&amp;"_16")</f>
        <v>16.953101948506749</v>
      </c>
      <c r="G223">
        <f>SUMIFS(Activity_PUBBDG!H:H,Activity_PUBBDG!$B:$B,$A223&amp;"*",Activity_PUBBDG!$B:$B,"*"&amp;"_16")</f>
        <v>17.207359669985522</v>
      </c>
      <c r="H223">
        <f>SUMIFS(Activity_PUBBDG!I:I,Activity_PUBBDG!$B:$B,$A223&amp;"*",Activity_PUBBDG!$B:$B,"*"&amp;"_16")</f>
        <v>17.980318907684559</v>
      </c>
      <c r="I223">
        <f>SUMIFS(Activity_PUBBDG!J:J,Activity_PUBBDG!$B:$B,$A223&amp;"*",Activity_PUBBDG!$B:$B,"*"&amp;"_16")</f>
        <v>6.7685930960687246</v>
      </c>
      <c r="J223">
        <f>SUMIFS(Activity_PUBBDG!K:K,Activity_PUBBDG!$B:$B,$A223&amp;"*",Activity_PUBBDG!$B:$B,"*"&amp;"_16")</f>
        <v>2.0676852567494191</v>
      </c>
      <c r="K223">
        <f>IF(PUBBDG_Split_Tech!L223="",0,IF(K$1=2016,0,IFERROR((PUBBDG_Split_Tech!L223*(SUMIFS('AGG Activity_16'!B:B,'AGG Activity_16'!$A:$A,$B223)+SUMIFS('AGG Activity_EX'!B:B,'AGG Activity_EX'!$A:$A,$B223))-SUMIFS(Activity_EX!B:B,Activity_EX!$A:$A,$A223))/(SUMIFS('AGG Activity_16'!B:B,'AGG Activity_16'!$A:$A,$B223)),0)))</f>
        <v>0</v>
      </c>
    </row>
    <row r="224" spans="1:11" x14ac:dyDescent="0.25">
      <c r="A224" t="str">
        <f>PUBBDG_Split_Tech!A224</f>
        <v>PUBBDGSBDOldWH______STDLFO</v>
      </c>
      <c r="B224">
        <f>SUMIFS(Activity_PUBBDG!C:C,Activity_PUBBDG!$B:$B,$A224&amp;"*",Activity_PUBBDG!$B:$B,"*"&amp;"_16")</f>
        <v>2.6602000100326819</v>
      </c>
      <c r="C224">
        <f>SUMIFS(Activity_PUBBDG!D:D,Activity_PUBBDG!$B:$B,$A224&amp;"*",Activity_PUBBDG!$B:$B,"*"&amp;"_16")</f>
        <v>2.7559844115884049</v>
      </c>
      <c r="D224">
        <f>SUMIFS(Activity_PUBBDG!E:E,Activity_PUBBDG!$B:$B,$A224&amp;"*",Activity_PUBBDG!$B:$B,"*"&amp;"_16")</f>
        <v>15.299271365552521</v>
      </c>
      <c r="E224">
        <f>SUMIFS(Activity_PUBBDG!F:F,Activity_PUBBDG!$B:$B,$A224&amp;"*",Activity_PUBBDG!$B:$B,"*"&amp;"_16")</f>
        <v>15.552051056398181</v>
      </c>
      <c r="F224">
        <f>SUMIFS(Activity_PUBBDG!G:G,Activity_PUBBDG!$B:$B,$A224&amp;"*",Activity_PUBBDG!$B:$B,"*"&amp;"_16")</f>
        <v>15.80864482917236</v>
      </c>
      <c r="G224">
        <f>SUMIFS(Activity_PUBBDG!H:H,Activity_PUBBDG!$B:$B,$A224&amp;"*",Activity_PUBBDG!$B:$B,"*"&amp;"_16")</f>
        <v>16.063771360162889</v>
      </c>
      <c r="H224">
        <f>SUMIFS(Activity_PUBBDG!I:I,Activity_PUBBDG!$B:$B,$A224&amp;"*",Activity_PUBBDG!$B:$B,"*"&amp;"_16")</f>
        <v>16.840940856512741</v>
      </c>
      <c r="I224">
        <f>SUMIFS(Activity_PUBBDG!J:J,Activity_PUBBDG!$B:$B,$A224&amp;"*",Activity_PUBBDG!$B:$B,"*"&amp;"_16")</f>
        <v>6.5076951969036916</v>
      </c>
      <c r="J224">
        <f>SUMIFS(Activity_PUBBDG!K:K,Activity_PUBBDG!$B:$B,$A224&amp;"*",Activity_PUBBDG!$B:$B,"*"&amp;"_16")</f>
        <v>1.9715600040385359</v>
      </c>
      <c r="K224">
        <f>IF(PUBBDG_Split_Tech!L224="",0,IF(K$1=2016,0,IFERROR((PUBBDG_Split_Tech!L224*(SUMIFS('AGG Activity_16'!B:B,'AGG Activity_16'!$A:$A,$B224)+SUMIFS('AGG Activity_EX'!B:B,'AGG Activity_EX'!$A:$A,$B224))-SUMIFS(Activity_EX!B:B,Activity_EX!$A:$A,$A224))/(SUMIFS('AGG Activity_16'!B:B,'AGG Activity_16'!$A:$A,$B224)),0)))</f>
        <v>0</v>
      </c>
    </row>
    <row r="225" spans="1:11" x14ac:dyDescent="0.25">
      <c r="A225" t="str">
        <f>PUBBDG_Split_Tech!A225</f>
        <v>PUBBDGSBDOldWH______STDNGA</v>
      </c>
      <c r="B225">
        <f>SUMIFS(Activity_PUBBDG!C:C,Activity_PUBBDG!$B:$B,$A225&amp;"*",Activity_PUBBDG!$B:$B,"*"&amp;"_16")</f>
        <v>8.0674577548022288</v>
      </c>
      <c r="C225">
        <f>SUMIFS(Activity_PUBBDG!D:D,Activity_PUBBDG!$B:$B,$A225&amp;"*",Activity_PUBBDG!$B:$B,"*"&amp;"_16")</f>
        <v>8.2226253281963277</v>
      </c>
      <c r="D225">
        <f>SUMIFS(Activity_PUBBDG!E:E,Activity_PUBBDG!$B:$B,$A225&amp;"*",Activity_PUBBDG!$B:$B,"*"&amp;"_16")</f>
        <v>39.620094332295068</v>
      </c>
      <c r="E225">
        <f>SUMIFS(Activity_PUBBDG!F:F,Activity_PUBBDG!$B:$B,$A225&amp;"*",Activity_PUBBDG!$B:$B,"*"&amp;"_16")</f>
        <v>40.126342426706152</v>
      </c>
      <c r="F225">
        <f>SUMIFS(Activity_PUBBDG!G:G,Activity_PUBBDG!$B:$B,$A225&amp;"*",Activity_PUBBDG!$B:$B,"*"&amp;"_16")</f>
        <v>40.634964254294452</v>
      </c>
      <c r="G225">
        <f>SUMIFS(Activity_PUBBDG!H:H,Activity_PUBBDG!$B:$B,$A225&amp;"*",Activity_PUBBDG!$B:$B,"*"&amp;"_16")</f>
        <v>41.144049944116993</v>
      </c>
      <c r="H225">
        <f>SUMIFS(Activity_PUBBDG!I:I,Activity_PUBBDG!$B:$B,$A225&amp;"*",Activity_PUBBDG!$B:$B,"*"&amp;"_16")</f>
        <v>41.90215630302977</v>
      </c>
      <c r="I225">
        <f>SUMIFS(Activity_PUBBDG!J:J,Activity_PUBBDG!$B:$B,$A225&amp;"*",Activity_PUBBDG!$B:$B,"*"&amp;"_16")</f>
        <v>23.80892656758623</v>
      </c>
      <c r="J225">
        <f>SUMIFS(Activity_PUBBDG!K:K,Activity_PUBBDG!$B:$B,$A225&amp;"*",Activity_PUBBDG!$B:$B,"*"&amp;"_16")</f>
        <v>7.469166820223804</v>
      </c>
      <c r="K225">
        <f>IF(PUBBDG_Split_Tech!L225="",0,IF(K$1=2016,0,IFERROR((PUBBDG_Split_Tech!L225*(SUMIFS('AGG Activity_16'!B:B,'AGG Activity_16'!$A:$A,$B225)+SUMIFS('AGG Activity_EX'!B:B,'AGG Activity_EX'!$A:$A,$B225))-SUMIFS(Activity_EX!B:B,Activity_EX!$A:$A,$A225))/(SUMIFS('AGG Activity_16'!B:B,'AGG Activity_16'!$A:$A,$B225)),0)))</f>
        <v>0</v>
      </c>
    </row>
    <row r="2109" spans="2:8" x14ac:dyDescent="0.25">
      <c r="C2109">
        <v>0.11041473</v>
      </c>
      <c r="D2109">
        <v>1.009410388</v>
      </c>
      <c r="E2109">
        <v>1.0789783660000001</v>
      </c>
      <c r="F2109">
        <v>1.1161208650000001</v>
      </c>
      <c r="G2109">
        <v>1.061627061</v>
      </c>
      <c r="H2109">
        <v>1.129811592</v>
      </c>
    </row>
    <row r="2111" spans="2:8" x14ac:dyDescent="0.25">
      <c r="B2111">
        <v>4.0756436402104166</v>
      </c>
      <c r="C2111">
        <v>3.968325817978763</v>
      </c>
      <c r="D2111">
        <v>0.44496127809085773</v>
      </c>
      <c r="E2111">
        <v>0.44496127809085773</v>
      </c>
      <c r="F2111">
        <v>0.44496127809085773</v>
      </c>
      <c r="G2111">
        <v>2.3216181018192081</v>
      </c>
      <c r="H2111">
        <v>0.44496127809085773</v>
      </c>
    </row>
    <row r="2113" spans="2:8" x14ac:dyDescent="0.25">
      <c r="C2113">
        <v>9.4919114000000027E-2</v>
      </c>
      <c r="D2113">
        <v>5.6822603689999998</v>
      </c>
      <c r="E2113">
        <v>6.7077074949999993</v>
      </c>
      <c r="F2113">
        <v>6.7727578079999997</v>
      </c>
      <c r="G2113">
        <v>7.1118027540000011</v>
      </c>
      <c r="H2113">
        <v>6.1554306009999999</v>
      </c>
    </row>
    <row r="2114" spans="2:8" x14ac:dyDescent="0.25">
      <c r="B2114">
        <v>13.85839516667089</v>
      </c>
      <c r="C2114">
        <v>13.85839516667089</v>
      </c>
      <c r="D2114">
        <v>1.7948544005751299</v>
      </c>
      <c r="E2114">
        <v>1.572656375490332</v>
      </c>
      <c r="F2114">
        <v>1.5697262324610359</v>
      </c>
      <c r="G2114">
        <v>1.7948544005751299</v>
      </c>
      <c r="H2114">
        <v>1.565731693932797</v>
      </c>
    </row>
    <row r="2120" spans="2:8" x14ac:dyDescent="0.25">
      <c r="B2120">
        <v>15.63200373559833</v>
      </c>
      <c r="C2120">
        <v>15.63200373559833</v>
      </c>
      <c r="D2120">
        <v>15.63200373559833</v>
      </c>
      <c r="E2120">
        <v>15.63200373559833</v>
      </c>
      <c r="F2120">
        <v>7.8160018677991641</v>
      </c>
      <c r="G2120">
        <v>7.8160018677991641</v>
      </c>
      <c r="H2120">
        <v>7.8160018677991641</v>
      </c>
    </row>
    <row r="2124" spans="2:8" x14ac:dyDescent="0.25">
      <c r="B2124">
        <v>34.33156512978703</v>
      </c>
      <c r="C2124">
        <v>37.374464727871313</v>
      </c>
      <c r="D2124">
        <v>37.374464727871313</v>
      </c>
      <c r="E2124">
        <v>37.374464727871313</v>
      </c>
      <c r="F2124">
        <v>24.916309818580871</v>
      </c>
      <c r="G2124">
        <v>24.916309818580871</v>
      </c>
      <c r="H2124">
        <v>24.916309818580871</v>
      </c>
    </row>
    <row r="2125" spans="2:8" x14ac:dyDescent="0.25">
      <c r="B2125">
        <v>1237.8476040433541</v>
      </c>
      <c r="C2125">
        <v>1232.2669391277179</v>
      </c>
      <c r="D2125">
        <v>933.92073958817593</v>
      </c>
      <c r="E2125">
        <v>950.28827533975686</v>
      </c>
      <c r="F2125">
        <v>931.94458666669823</v>
      </c>
      <c r="G2125">
        <v>954.73677910827962</v>
      </c>
      <c r="H2125">
        <v>929.12014877071465</v>
      </c>
    </row>
    <row r="2126" spans="2:8" x14ac:dyDescent="0.25">
      <c r="B2126">
        <v>271.18994367829572</v>
      </c>
      <c r="C2126">
        <v>271.18994367829572</v>
      </c>
      <c r="D2126">
        <v>145.92178121883379</v>
      </c>
      <c r="E2126">
        <v>168.83168320994929</v>
      </c>
      <c r="F2126">
        <v>143.60544704416679</v>
      </c>
      <c r="G2126">
        <v>148.44025722487589</v>
      </c>
      <c r="H2126">
        <v>145.8662671807997</v>
      </c>
    </row>
    <row r="2132" spans="2:8" x14ac:dyDescent="0.25">
      <c r="B2132">
        <v>61.191843689879512</v>
      </c>
      <c r="C2132">
        <v>61.191843689879512</v>
      </c>
      <c r="D2132">
        <v>61.191843689879512</v>
      </c>
      <c r="E2132">
        <v>61.191843689879512</v>
      </c>
      <c r="F2132">
        <v>30.595921844939749</v>
      </c>
      <c r="G2132">
        <v>30.595921844939749</v>
      </c>
      <c r="H2132">
        <v>30.595921844939749</v>
      </c>
    </row>
    <row r="2136" spans="2:8" x14ac:dyDescent="0.25">
      <c r="B2136">
        <v>40.306724100002803</v>
      </c>
      <c r="C2136">
        <v>40.306724100002803</v>
      </c>
      <c r="D2136">
        <v>40.306724100002803</v>
      </c>
      <c r="E2136">
        <v>40.306724100002803</v>
      </c>
      <c r="F2136">
        <v>26.871149400001869</v>
      </c>
      <c r="G2136">
        <v>26.871149400001869</v>
      </c>
      <c r="H2136">
        <v>26.871149400001869</v>
      </c>
    </row>
    <row r="2137" spans="2:8" x14ac:dyDescent="0.25">
      <c r="B2137">
        <v>1329.9967146208321</v>
      </c>
      <c r="C2137">
        <v>1326.162494414194</v>
      </c>
      <c r="D2137">
        <v>1021.369654347277</v>
      </c>
      <c r="E2137">
        <v>1039.0754165013129</v>
      </c>
      <c r="F2137">
        <v>1021.561322831449</v>
      </c>
      <c r="G2137">
        <v>1006.857638895385</v>
      </c>
      <c r="H2137">
        <v>997.90328038315442</v>
      </c>
    </row>
    <row r="2138" spans="2:8" x14ac:dyDescent="0.25">
      <c r="B2138">
        <v>389.72203248601119</v>
      </c>
      <c r="C2138">
        <v>389.72203248601119</v>
      </c>
      <c r="D2138">
        <v>224.10152453550859</v>
      </c>
      <c r="E2138">
        <v>222.70616668295071</v>
      </c>
      <c r="F2138">
        <v>212.41724661112539</v>
      </c>
      <c r="G2138">
        <v>247.7063939238358</v>
      </c>
      <c r="H2138">
        <v>228.01244994448379</v>
      </c>
    </row>
    <row r="2144" spans="2:8" x14ac:dyDescent="0.25">
      <c r="B2144">
        <v>81.327392826070451</v>
      </c>
      <c r="C2144">
        <v>81.327392826070451</v>
      </c>
      <c r="D2144">
        <v>81.327392826070451</v>
      </c>
      <c r="E2144">
        <v>81.327392826070451</v>
      </c>
      <c r="F2144">
        <v>40.663696413035211</v>
      </c>
      <c r="G2144">
        <v>40.663696413035211</v>
      </c>
      <c r="H2144">
        <v>40.663696413035211</v>
      </c>
    </row>
    <row r="2148" spans="2:8" x14ac:dyDescent="0.25">
      <c r="B2148">
        <v>144.55766998783071</v>
      </c>
      <c r="C2148">
        <v>150.46353186854961</v>
      </c>
      <c r="D2148">
        <v>150.46353186854961</v>
      </c>
      <c r="E2148">
        <v>150.46353186854961</v>
      </c>
      <c r="F2148">
        <v>100.3090212456997</v>
      </c>
      <c r="G2148">
        <v>100.3090212456997</v>
      </c>
      <c r="H2148">
        <v>100.3090212456997</v>
      </c>
    </row>
    <row r="2149" spans="2:8" x14ac:dyDescent="0.25">
      <c r="B2149">
        <v>4785.5596135295636</v>
      </c>
      <c r="C2149">
        <v>4785.5596135295636</v>
      </c>
      <c r="D2149">
        <v>3626.8744793370911</v>
      </c>
      <c r="E2149">
        <v>3657.298494742392</v>
      </c>
      <c r="F2149">
        <v>3695.4460373958518</v>
      </c>
      <c r="G2149">
        <v>3631.514462724148</v>
      </c>
      <c r="H2149">
        <v>3589.434223673687</v>
      </c>
    </row>
    <row r="2150" spans="2:8" x14ac:dyDescent="0.25">
      <c r="B2150">
        <v>1022.375996957859</v>
      </c>
      <c r="C2150">
        <v>1022.375996957859</v>
      </c>
      <c r="D2150">
        <v>562.71919237625332</v>
      </c>
      <c r="E2150">
        <v>592.13585591581909</v>
      </c>
      <c r="F2150">
        <v>570.08516296973835</v>
      </c>
      <c r="G2150">
        <v>555.28450980630453</v>
      </c>
      <c r="H2150">
        <v>567.5594485899536</v>
      </c>
    </row>
    <row r="2156" spans="2:8" x14ac:dyDescent="0.25">
      <c r="B2156">
        <v>221.7037112024108</v>
      </c>
      <c r="C2156">
        <v>221.7037112024108</v>
      </c>
      <c r="D2156">
        <v>221.7037112024108</v>
      </c>
      <c r="E2156">
        <v>221.7037112024108</v>
      </c>
      <c r="F2156">
        <v>110.8518556012054</v>
      </c>
      <c r="G2156">
        <v>110.8518556012054</v>
      </c>
      <c r="H2156">
        <v>110.8518556012054</v>
      </c>
    </row>
    <row r="2160" spans="2:8" x14ac:dyDescent="0.25">
      <c r="B2160">
        <v>79.875707520195178</v>
      </c>
      <c r="C2160">
        <v>86.955307806143693</v>
      </c>
      <c r="D2160">
        <v>86.955307806143693</v>
      </c>
      <c r="E2160">
        <v>86.955307806143693</v>
      </c>
      <c r="F2160">
        <v>57.970205204095798</v>
      </c>
      <c r="G2160">
        <v>57.970205204095798</v>
      </c>
      <c r="H2160">
        <v>57.970205204095798</v>
      </c>
    </row>
    <row r="2161" spans="2:8" x14ac:dyDescent="0.25">
      <c r="B2161">
        <v>2824.4838429501669</v>
      </c>
      <c r="C2161">
        <v>2810.3596761038689</v>
      </c>
      <c r="D2161">
        <v>2212.199753146102</v>
      </c>
      <c r="E2161">
        <v>2138.0463637211001</v>
      </c>
      <c r="F2161">
        <v>2140.3115392785871</v>
      </c>
      <c r="G2161">
        <v>2154.0027647605848</v>
      </c>
      <c r="H2161">
        <v>2106.0352372117118</v>
      </c>
    </row>
    <row r="2162" spans="2:8" x14ac:dyDescent="0.25">
      <c r="B2162">
        <v>1017.765647319139</v>
      </c>
      <c r="C2162">
        <v>1017.765647319139</v>
      </c>
      <c r="D2162">
        <v>549.9629509241081</v>
      </c>
      <c r="E2162">
        <v>580.38445296857481</v>
      </c>
      <c r="F2162">
        <v>536.9902920160423</v>
      </c>
      <c r="G2162">
        <v>584.75649945130476</v>
      </c>
      <c r="H2162">
        <v>503.50906936470341</v>
      </c>
    </row>
    <row r="2168" spans="2:8" x14ac:dyDescent="0.25">
      <c r="B2168">
        <v>2.7073031030911658</v>
      </c>
      <c r="C2168">
        <v>2.7073031030911658</v>
      </c>
      <c r="D2168">
        <v>2.7073031030911658</v>
      </c>
      <c r="E2168">
        <v>2.7073031030911658</v>
      </c>
      <c r="F2168">
        <v>1.3536515515455829</v>
      </c>
      <c r="G2168">
        <v>1.3536515515455829</v>
      </c>
      <c r="H2168">
        <v>1.3536515515455829</v>
      </c>
    </row>
    <row r="2172" spans="2:8" x14ac:dyDescent="0.25">
      <c r="B2172">
        <v>5.465488145248929</v>
      </c>
      <c r="C2172">
        <v>5.465488145248929</v>
      </c>
      <c r="D2172">
        <v>5.465488145248929</v>
      </c>
      <c r="E2172">
        <v>5.465488145248929</v>
      </c>
      <c r="F2172">
        <v>3.6436587634992872</v>
      </c>
      <c r="G2172">
        <v>3.6436587634992872</v>
      </c>
      <c r="H2172">
        <v>3.6436587634992872</v>
      </c>
    </row>
    <row r="2173" spans="2:8" x14ac:dyDescent="0.25">
      <c r="B2173">
        <v>186.34443770996251</v>
      </c>
      <c r="C2173">
        <v>186.34443770996251</v>
      </c>
      <c r="D2173">
        <v>140.2414138220021</v>
      </c>
      <c r="E2173">
        <v>140.83603257600211</v>
      </c>
      <c r="F2173">
        <v>141.58277791700209</v>
      </c>
      <c r="G2173">
        <v>142.8633038690021</v>
      </c>
      <c r="H2173">
        <v>140.14445830100209</v>
      </c>
    </row>
    <row r="2174" spans="2:8" x14ac:dyDescent="0.25">
      <c r="B2174">
        <v>43.368594812030338</v>
      </c>
      <c r="C2174">
        <v>43.368594812030338</v>
      </c>
      <c r="D2174">
        <v>24.76923564031155</v>
      </c>
      <c r="E2174">
        <v>23.724151555311551</v>
      </c>
      <c r="F2174">
        <v>24.726606377283179</v>
      </c>
      <c r="G2174">
        <v>22.61675196031155</v>
      </c>
      <c r="H2174">
        <v>26.446148881311551</v>
      </c>
    </row>
    <row r="2180" spans="2:8" x14ac:dyDescent="0.25">
      <c r="B2180">
        <v>1457.4013747253809</v>
      </c>
      <c r="C2180">
        <v>1457.4013747253809</v>
      </c>
      <c r="D2180">
        <v>1457.4013747253809</v>
      </c>
      <c r="E2180">
        <v>1457.4013747253809</v>
      </c>
      <c r="F2180">
        <v>728.70068736269013</v>
      </c>
      <c r="G2180">
        <v>728.70068736269013</v>
      </c>
      <c r="H2180">
        <v>728.70068736269013</v>
      </c>
    </row>
    <row r="2184" spans="2:8" x14ac:dyDescent="0.25">
      <c r="B2184">
        <v>314.83237975692668</v>
      </c>
      <c r="C2184">
        <v>323.87841988459661</v>
      </c>
      <c r="D2184">
        <v>323.87841988459661</v>
      </c>
      <c r="E2184">
        <v>323.87841988459661</v>
      </c>
      <c r="F2184">
        <v>215.91894658973101</v>
      </c>
      <c r="G2184">
        <v>215.91894658973101</v>
      </c>
      <c r="H2184">
        <v>215.91894658973101</v>
      </c>
    </row>
    <row r="2185" spans="2:8" x14ac:dyDescent="0.25">
      <c r="B2185">
        <v>12106.031018195639</v>
      </c>
      <c r="C2185">
        <v>12080.53727511706</v>
      </c>
      <c r="D2185">
        <v>9232.1128850952955</v>
      </c>
      <c r="E2185">
        <v>9534.5100056342999</v>
      </c>
      <c r="F2185">
        <v>9281.5772534672979</v>
      </c>
      <c r="G2185">
        <v>9231.3485185195677</v>
      </c>
      <c r="H2185">
        <v>9099.494728692529</v>
      </c>
    </row>
    <row r="2186" spans="2:8" x14ac:dyDescent="0.25">
      <c r="B2186">
        <v>1193.3340388387651</v>
      </c>
      <c r="C2186">
        <v>1193.3340388387651</v>
      </c>
      <c r="D2186">
        <v>653.1006303484653</v>
      </c>
      <c r="E2186">
        <v>703.04424275299743</v>
      </c>
      <c r="F2186">
        <v>610.47777850652926</v>
      </c>
      <c r="G2186">
        <v>728.03992876467385</v>
      </c>
      <c r="H2186">
        <v>718.68875393200733</v>
      </c>
    </row>
    <row r="2192" spans="2:8" x14ac:dyDescent="0.25">
      <c r="B2192">
        <v>17.441426297791011</v>
      </c>
      <c r="C2192">
        <v>17.441426297791011</v>
      </c>
      <c r="D2192">
        <v>17.441426297791011</v>
      </c>
      <c r="E2192">
        <v>17.441426297791011</v>
      </c>
      <c r="F2192">
        <v>8.7207131488955056</v>
      </c>
      <c r="G2192">
        <v>8.7207131488955056</v>
      </c>
      <c r="H2192">
        <v>8.7207131488955056</v>
      </c>
    </row>
    <row r="2196" spans="2:8" x14ac:dyDescent="0.25">
      <c r="B2196">
        <v>39.480654598846527</v>
      </c>
      <c r="C2196">
        <v>43.237951762548327</v>
      </c>
      <c r="D2196">
        <v>43.237951762548327</v>
      </c>
      <c r="E2196">
        <v>43.237951762548327</v>
      </c>
      <c r="F2196">
        <v>28.825301175032209</v>
      </c>
      <c r="G2196">
        <v>28.825301175032209</v>
      </c>
      <c r="H2196">
        <v>28.825301175032209</v>
      </c>
    </row>
    <row r="2197" spans="2:8" x14ac:dyDescent="0.25">
      <c r="B2197">
        <v>1466.346778275509</v>
      </c>
      <c r="C2197">
        <v>1466.346778275509</v>
      </c>
      <c r="D2197">
        <v>1138.77378457395</v>
      </c>
      <c r="E2197">
        <v>1118.5525528739429</v>
      </c>
      <c r="F2197">
        <v>1107.426690604836</v>
      </c>
      <c r="G2197">
        <v>1133.8770643363939</v>
      </c>
      <c r="H2197">
        <v>1088.9251875248101</v>
      </c>
    </row>
    <row r="2198" spans="2:8" x14ac:dyDescent="0.25">
      <c r="B2198">
        <v>332.74981031708791</v>
      </c>
      <c r="C2198">
        <v>332.74981031708791</v>
      </c>
      <c r="D2198">
        <v>191.74167857050119</v>
      </c>
      <c r="E2198">
        <v>191.2067282469869</v>
      </c>
      <c r="F2198">
        <v>188.47308196406979</v>
      </c>
      <c r="G2198">
        <v>204.25257690554321</v>
      </c>
      <c r="H2198">
        <v>170.4796605342531</v>
      </c>
    </row>
    <row r="2204" spans="2:8" x14ac:dyDescent="0.25">
      <c r="B2204">
        <v>45.770788664735981</v>
      </c>
      <c r="C2204">
        <v>45.770788664735981</v>
      </c>
      <c r="D2204">
        <v>45.770788664735981</v>
      </c>
      <c r="E2204">
        <v>45.770788664735981</v>
      </c>
      <c r="F2204">
        <v>22.88539433236798</v>
      </c>
      <c r="G2204">
        <v>22.88539433236798</v>
      </c>
      <c r="H2204">
        <v>22.88539433236798</v>
      </c>
    </row>
    <row r="2208" spans="2:8" x14ac:dyDescent="0.25">
      <c r="B2208">
        <v>133.0981376464365</v>
      </c>
      <c r="C2208">
        <v>138.56789434393031</v>
      </c>
      <c r="D2208">
        <v>138.56789434393031</v>
      </c>
      <c r="E2208">
        <v>138.56789434393031</v>
      </c>
      <c r="F2208">
        <v>92.37859622928687</v>
      </c>
      <c r="G2208">
        <v>92.37859622928687</v>
      </c>
      <c r="H2208">
        <v>92.37859622928687</v>
      </c>
    </row>
    <row r="2209" spans="2:8" x14ac:dyDescent="0.25">
      <c r="B2209">
        <v>4533.4612675376302</v>
      </c>
      <c r="C2209">
        <v>4521.7073329187187</v>
      </c>
      <c r="D2209">
        <v>3527.7509297609731</v>
      </c>
      <c r="E2209">
        <v>3478.6643038263269</v>
      </c>
      <c r="F2209">
        <v>3520.666972986683</v>
      </c>
      <c r="G2209">
        <v>3435.940517714932</v>
      </c>
      <c r="H2209">
        <v>3383.4251616025058</v>
      </c>
    </row>
    <row r="2210" spans="2:8" x14ac:dyDescent="0.25">
      <c r="B2210">
        <v>944.05527337048716</v>
      </c>
      <c r="C2210">
        <v>944.05527337048716</v>
      </c>
      <c r="D2210">
        <v>518.48634020276756</v>
      </c>
      <c r="E2210">
        <v>517.18959025854974</v>
      </c>
      <c r="F2210">
        <v>552.98052855633273</v>
      </c>
      <c r="G2210">
        <v>485.48797290011458</v>
      </c>
      <c r="H2210">
        <v>506.3870550018525</v>
      </c>
    </row>
    <row r="2216" spans="2:8" x14ac:dyDescent="0.25">
      <c r="B2216">
        <v>7.84024655440993</v>
      </c>
      <c r="C2216">
        <v>7.84024655440993</v>
      </c>
      <c r="D2216">
        <v>7.84024655440993</v>
      </c>
      <c r="E2216">
        <v>7.84024655440993</v>
      </c>
      <c r="F2216">
        <v>3.920123277204965</v>
      </c>
      <c r="G2216">
        <v>3.920123277204965</v>
      </c>
      <c r="H2216">
        <v>3.920123277204965</v>
      </c>
    </row>
    <row r="2220" spans="2:8" x14ac:dyDescent="0.25">
      <c r="B2220">
        <v>13.39883606982842</v>
      </c>
      <c r="C2220">
        <v>17.640633070257671</v>
      </c>
      <c r="D2220">
        <v>17.640633070257671</v>
      </c>
      <c r="E2220">
        <v>17.640633070257671</v>
      </c>
      <c r="F2220">
        <v>11.76042204683845</v>
      </c>
      <c r="G2220">
        <v>11.76042204683845</v>
      </c>
      <c r="H2220">
        <v>11.76042204683845</v>
      </c>
    </row>
    <row r="2221" spans="2:8" x14ac:dyDescent="0.25">
      <c r="B2221">
        <v>899.50099278628227</v>
      </c>
      <c r="C2221">
        <v>898.46299698257963</v>
      </c>
      <c r="D2221">
        <v>696.98271678422816</v>
      </c>
      <c r="E2221">
        <v>697.36914300158537</v>
      </c>
      <c r="F2221">
        <v>688.82720175418228</v>
      </c>
      <c r="G2221">
        <v>695.0463239253944</v>
      </c>
      <c r="H2221">
        <v>669.27740155323738</v>
      </c>
    </row>
    <row r="2222" spans="2:8" x14ac:dyDescent="0.25">
      <c r="B2222">
        <v>75.303169332112972</v>
      </c>
      <c r="C2222">
        <v>75.303169332112972</v>
      </c>
      <c r="D2222">
        <v>38.843482048314293</v>
      </c>
      <c r="E2222">
        <v>42.815717620356807</v>
      </c>
      <c r="F2222">
        <v>45.646493104399298</v>
      </c>
      <c r="G2222">
        <v>45.658302602441807</v>
      </c>
      <c r="H2222">
        <v>42.726730027081729</v>
      </c>
    </row>
    <row r="2228" spans="2:8" x14ac:dyDescent="0.25">
      <c r="B2228">
        <v>70.097923379093189</v>
      </c>
      <c r="C2228">
        <v>70.097923379093189</v>
      </c>
      <c r="D2228">
        <v>70.097923379093189</v>
      </c>
      <c r="E2228">
        <v>70.097923379093189</v>
      </c>
      <c r="F2228">
        <v>35.048961689546587</v>
      </c>
      <c r="G2228">
        <v>35.048961689546587</v>
      </c>
      <c r="H2228">
        <v>35.048961689546587</v>
      </c>
    </row>
    <row r="2232" spans="2:8" x14ac:dyDescent="0.25">
      <c r="B2232">
        <v>83.55835121320159</v>
      </c>
      <c r="C2232">
        <v>90.759617705174108</v>
      </c>
      <c r="D2232">
        <v>90.759617705174108</v>
      </c>
      <c r="E2232">
        <v>90.759617705174108</v>
      </c>
      <c r="F2232">
        <v>60.506411803449403</v>
      </c>
      <c r="G2232">
        <v>60.506411803449403</v>
      </c>
      <c r="H2232">
        <v>60.506411803449403</v>
      </c>
    </row>
    <row r="2233" spans="2:8" x14ac:dyDescent="0.25">
      <c r="B2233">
        <v>2908.8882437272882</v>
      </c>
      <c r="C2233">
        <v>2907.0429514549992</v>
      </c>
      <c r="D2233">
        <v>2259.9109575177072</v>
      </c>
      <c r="E2233">
        <v>2210.22994210242</v>
      </c>
      <c r="F2233">
        <v>2184.487762749357</v>
      </c>
      <c r="G2233">
        <v>2229.242848779294</v>
      </c>
      <c r="H2233">
        <v>2177.8161991866359</v>
      </c>
    </row>
    <row r="2234" spans="2:8" x14ac:dyDescent="0.25">
      <c r="B2234">
        <v>526.33330994109599</v>
      </c>
      <c r="C2234">
        <v>526.33330994109599</v>
      </c>
      <c r="D2234">
        <v>327.89463254253928</v>
      </c>
      <c r="E2234">
        <v>286.2459839815848</v>
      </c>
      <c r="F2234">
        <v>286.06687816133012</v>
      </c>
      <c r="G2234">
        <v>274.05679612107519</v>
      </c>
      <c r="H2234">
        <v>316.30782691461093</v>
      </c>
    </row>
    <row r="2243" spans="2:8" x14ac:dyDescent="0.25">
      <c r="C2243">
        <v>5.8121487999999999E-2</v>
      </c>
      <c r="D2243">
        <v>0.11624303499999999</v>
      </c>
      <c r="E2243">
        <v>0.17436458199999999</v>
      </c>
      <c r="F2243">
        <v>7.439346645999998</v>
      </c>
      <c r="G2243">
        <v>7.4974681929999978</v>
      </c>
      <c r="H2243">
        <v>7.5356733329999974</v>
      </c>
    </row>
    <row r="2245" spans="2:8" x14ac:dyDescent="0.25">
      <c r="B2245">
        <v>11.645281311665761</v>
      </c>
      <c r="C2245">
        <v>11.64528131166573</v>
      </c>
      <c r="D2245">
        <v>11.64528131166573</v>
      </c>
      <c r="E2245">
        <v>11.64528131166573</v>
      </c>
      <c r="F2245">
        <v>5.8226406558328607</v>
      </c>
      <c r="G2245">
        <v>5.8226406558328607</v>
      </c>
      <c r="H2245">
        <v>5.8226406558328607</v>
      </c>
    </row>
    <row r="2248" spans="2:8" x14ac:dyDescent="0.25">
      <c r="C2248">
        <v>1.1389110060000001</v>
      </c>
      <c r="D2248">
        <v>11.72235457</v>
      </c>
      <c r="E2248">
        <v>11.216329979999999</v>
      </c>
      <c r="F2248">
        <v>11.85807698</v>
      </c>
      <c r="G2248">
        <v>11.1396128</v>
      </c>
      <c r="H2248">
        <v>12.009790840000001</v>
      </c>
    </row>
    <row r="2250" spans="2:8" x14ac:dyDescent="0.25">
      <c r="B2250">
        <v>44.217238191396717</v>
      </c>
      <c r="C2250">
        <v>34.442345485437897</v>
      </c>
      <c r="D2250">
        <v>25.819163120160241</v>
      </c>
      <c r="E2250">
        <v>26.44692446155133</v>
      </c>
      <c r="F2250">
        <v>27.036903933086961</v>
      </c>
      <c r="G2250">
        <v>27.626883702683379</v>
      </c>
      <c r="H2250">
        <v>21.615436635761089</v>
      </c>
    </row>
    <row r="2252" spans="2:8" x14ac:dyDescent="0.25">
      <c r="C2252">
        <v>2.1048852999999999E-2</v>
      </c>
      <c r="D2252">
        <v>1.668105164</v>
      </c>
      <c r="E2252">
        <v>1.452756594</v>
      </c>
      <c r="F2252">
        <v>1.7495572009999989</v>
      </c>
      <c r="G2252">
        <v>1.7091439399999999</v>
      </c>
      <c r="H2252">
        <v>1.747103584</v>
      </c>
    </row>
    <row r="2253" spans="2:8" x14ac:dyDescent="0.25">
      <c r="B2253">
        <v>3.5283992886862841</v>
      </c>
      <c r="C2253">
        <v>3.5283992886862641</v>
      </c>
      <c r="D2253">
        <v>0.60463710435116447</v>
      </c>
      <c r="E2253">
        <v>0.57643016209234743</v>
      </c>
      <c r="F2253">
        <v>0.54822323408377527</v>
      </c>
      <c r="G2253">
        <v>0.52001629182495235</v>
      </c>
      <c r="H2253">
        <v>0.50147497200400848</v>
      </c>
    </row>
    <row r="2262" spans="2:8" x14ac:dyDescent="0.25">
      <c r="C2262">
        <v>6.8738147999999985E-2</v>
      </c>
      <c r="D2262">
        <v>0.137476392</v>
      </c>
      <c r="E2262">
        <v>0.20621463600000001</v>
      </c>
      <c r="F2262">
        <v>11.112449639999999</v>
      </c>
      <c r="G2262">
        <v>11.181187980000001</v>
      </c>
      <c r="H2262">
        <v>11.207749059999999</v>
      </c>
    </row>
    <row r="2264" spans="2:8" x14ac:dyDescent="0.25">
      <c r="B2264">
        <v>17.511882827495089</v>
      </c>
      <c r="C2264">
        <v>17.51188282749521</v>
      </c>
      <c r="D2264">
        <v>17.51188282749521</v>
      </c>
      <c r="E2264">
        <v>17.51188282749521</v>
      </c>
      <c r="F2264">
        <v>8.755941413747605</v>
      </c>
      <c r="G2264">
        <v>8.755941413747605</v>
      </c>
      <c r="H2264">
        <v>8.755941413747605</v>
      </c>
    </row>
    <row r="2267" spans="2:8" x14ac:dyDescent="0.25">
      <c r="C2267">
        <v>1.2646959120000001</v>
      </c>
      <c r="D2267">
        <v>12.63218421</v>
      </c>
      <c r="E2267">
        <v>12.049600979999999</v>
      </c>
      <c r="F2267">
        <v>12.688207520000001</v>
      </c>
      <c r="G2267">
        <v>13.22936788</v>
      </c>
      <c r="H2267">
        <v>13.551953299999999</v>
      </c>
    </row>
    <row r="2269" spans="2:8" x14ac:dyDescent="0.25">
      <c r="B2269">
        <v>50.06402334965545</v>
      </c>
      <c r="C2269">
        <v>38.996609899877527</v>
      </c>
      <c r="D2269">
        <v>29.661036788326211</v>
      </c>
      <c r="E2269">
        <v>30.16204125990188</v>
      </c>
      <c r="F2269">
        <v>30.66304502746069</v>
      </c>
      <c r="G2269">
        <v>31.1640502030533</v>
      </c>
      <c r="H2269">
        <v>24.228122177170921</v>
      </c>
    </row>
    <row r="2271" spans="2:8" x14ac:dyDescent="0.25">
      <c r="C2271">
        <v>2.3069088000000001E-2</v>
      </c>
      <c r="D2271">
        <v>2.1649337979999999</v>
      </c>
      <c r="E2271">
        <v>2.1952038470000002</v>
      </c>
      <c r="F2271">
        <v>2.324064144999999</v>
      </c>
      <c r="G2271">
        <v>1.9476653079999999</v>
      </c>
      <c r="H2271">
        <v>2.166012297</v>
      </c>
    </row>
    <row r="2272" spans="2:8" x14ac:dyDescent="0.25">
      <c r="B2272">
        <v>4.788721497116426</v>
      </c>
      <c r="C2272">
        <v>4.7887214971164713</v>
      </c>
      <c r="D2272">
        <v>0.62020585708936449</v>
      </c>
      <c r="E2272">
        <v>0.62020585708936449</v>
      </c>
      <c r="F2272">
        <v>0.62020585708936449</v>
      </c>
      <c r="G2272">
        <v>0.62020585708936449</v>
      </c>
      <c r="H2272">
        <v>0.62020585708936449</v>
      </c>
    </row>
    <row r="2281" spans="2:8" x14ac:dyDescent="0.25">
      <c r="C2281">
        <v>0.36349558199999987</v>
      </c>
      <c r="D2281">
        <v>0.72699122399999994</v>
      </c>
      <c r="E2281">
        <v>1.090486867000001</v>
      </c>
      <c r="F2281">
        <v>38.948547300000008</v>
      </c>
      <c r="G2281">
        <v>39.312042939999998</v>
      </c>
      <c r="H2281">
        <v>39.622129010000002</v>
      </c>
    </row>
    <row r="2283" spans="2:8" x14ac:dyDescent="0.25">
      <c r="B2283">
        <v>60.585986532690583</v>
      </c>
      <c r="C2283">
        <v>60.585986532690967</v>
      </c>
      <c r="D2283">
        <v>60.585986532690967</v>
      </c>
      <c r="E2283">
        <v>60.585986532690967</v>
      </c>
      <c r="F2283">
        <v>30.292993266345491</v>
      </c>
      <c r="G2283">
        <v>30.292993266345491</v>
      </c>
      <c r="H2283">
        <v>30.292993266345491</v>
      </c>
    </row>
    <row r="2286" spans="2:8" x14ac:dyDescent="0.25">
      <c r="C2286">
        <v>5.2733251469999987</v>
      </c>
      <c r="D2286">
        <v>48.335298840000007</v>
      </c>
      <c r="E2286">
        <v>47.266962880000001</v>
      </c>
      <c r="F2286">
        <v>46.290152669999998</v>
      </c>
      <c r="G2286">
        <v>48.69378605</v>
      </c>
      <c r="H2286">
        <v>50.309673660000001</v>
      </c>
    </row>
    <row r="2288" spans="2:8" x14ac:dyDescent="0.25">
      <c r="B2288">
        <v>181.30639487040139</v>
      </c>
      <c r="C2288">
        <v>141.2258600099679</v>
      </c>
      <c r="D2288">
        <v>102.9129636601657</v>
      </c>
      <c r="E2288">
        <v>107.53981243996679</v>
      </c>
      <c r="F2288">
        <v>110.2963295429135</v>
      </c>
      <c r="G2288">
        <v>113.05284756826811</v>
      </c>
      <c r="H2288">
        <v>88.630974033605739</v>
      </c>
    </row>
    <row r="2290" spans="2:8" x14ac:dyDescent="0.25">
      <c r="C2290">
        <v>9.9125618000000026E-2</v>
      </c>
      <c r="D2290">
        <v>6.5844387499999986</v>
      </c>
      <c r="E2290">
        <v>6.313653401999999</v>
      </c>
      <c r="F2290">
        <v>6.6316299369999996</v>
      </c>
      <c r="G2290">
        <v>6.8666695119999996</v>
      </c>
      <c r="H2290">
        <v>6.3665251829999994</v>
      </c>
    </row>
    <row r="2291" spans="2:8" x14ac:dyDescent="0.25">
      <c r="B2291">
        <v>14.173969077404079</v>
      </c>
      <c r="C2291">
        <v>14.17396907740398</v>
      </c>
      <c r="D2291">
        <v>3.688818790674568</v>
      </c>
      <c r="E2291">
        <v>3.688818790674568</v>
      </c>
      <c r="F2291">
        <v>3.682644006127616</v>
      </c>
      <c r="G2291">
        <v>3.6270730795453812</v>
      </c>
      <c r="H2291">
        <v>3.5796673656775919</v>
      </c>
    </row>
    <row r="2300" spans="2:8" x14ac:dyDescent="0.25">
      <c r="C2300">
        <v>0.79843416099999986</v>
      </c>
      <c r="D2300">
        <v>1.5968684869999989</v>
      </c>
      <c r="E2300">
        <v>2.395302647999999</v>
      </c>
      <c r="F2300">
        <v>42.458990609999987</v>
      </c>
      <c r="G2300">
        <v>43.257424930000013</v>
      </c>
      <c r="H2300">
        <v>43.864355789999991</v>
      </c>
    </row>
    <row r="2302" spans="2:8" x14ac:dyDescent="0.25">
      <c r="B2302">
        <v>63.447171696177413</v>
      </c>
      <c r="C2302">
        <v>63.447171696177747</v>
      </c>
      <c r="D2302">
        <v>63.447171696177747</v>
      </c>
      <c r="E2302">
        <v>63.447171696177747</v>
      </c>
      <c r="F2302">
        <v>31.723585848088881</v>
      </c>
      <c r="G2302">
        <v>31.723585848088881</v>
      </c>
      <c r="H2302">
        <v>31.723585848088881</v>
      </c>
    </row>
    <row r="2305" spans="2:8" x14ac:dyDescent="0.25">
      <c r="C2305">
        <v>4.6706246559999993</v>
      </c>
      <c r="D2305">
        <v>28.917110099999999</v>
      </c>
      <c r="E2305">
        <v>32.703164880000003</v>
      </c>
      <c r="F2305">
        <v>32.962905880000001</v>
      </c>
      <c r="G2305">
        <v>32.688235180000007</v>
      </c>
      <c r="H2305">
        <v>34.615622159999987</v>
      </c>
    </row>
    <row r="2307" spans="2:8" x14ac:dyDescent="0.25">
      <c r="B2307">
        <v>112.80132709423479</v>
      </c>
      <c r="C2307">
        <v>87.864878900361816</v>
      </c>
      <c r="D2307">
        <v>55.477285473567989</v>
      </c>
      <c r="E2307">
        <v>59.160516216824291</v>
      </c>
      <c r="F2307">
        <v>63.095111782584539</v>
      </c>
      <c r="G2307">
        <v>67.935721889787374</v>
      </c>
      <c r="H2307">
        <v>54.478524202305017</v>
      </c>
    </row>
    <row r="2309" spans="2:8" x14ac:dyDescent="0.25">
      <c r="C2309">
        <v>0.19314572999999999</v>
      </c>
      <c r="D2309">
        <v>6.215426033</v>
      </c>
      <c r="E2309">
        <v>6.0021130749999996</v>
      </c>
      <c r="F2309">
        <v>6.6070893330000002</v>
      </c>
      <c r="G2309">
        <v>6.2015003330000003</v>
      </c>
      <c r="H2309">
        <v>7.1963782190000014</v>
      </c>
    </row>
    <row r="2310" spans="2:8" x14ac:dyDescent="0.25">
      <c r="B2310">
        <v>12.50582678955587</v>
      </c>
      <c r="C2310">
        <v>12.50582678955611</v>
      </c>
      <c r="D2310">
        <v>1.6196780345856761</v>
      </c>
      <c r="E2310">
        <v>1.6196780345856761</v>
      </c>
      <c r="F2310">
        <v>1.6196780345856761</v>
      </c>
      <c r="G2310">
        <v>1.6196780345856761</v>
      </c>
      <c r="H2310">
        <v>1.6196780345856761</v>
      </c>
    </row>
    <row r="2319" spans="2:8" x14ac:dyDescent="0.25">
      <c r="F2319">
        <v>1.3021162989999999</v>
      </c>
      <c r="G2319">
        <v>1.3021162989999999</v>
      </c>
      <c r="H2319">
        <v>1.3021162989999999</v>
      </c>
    </row>
    <row r="2321" spans="2:8" x14ac:dyDescent="0.25">
      <c r="B2321">
        <v>2.1040382367586741</v>
      </c>
      <c r="C2321">
        <v>2.104038236758667</v>
      </c>
      <c r="D2321">
        <v>2.104038236758667</v>
      </c>
      <c r="E2321">
        <v>2.104038236758667</v>
      </c>
      <c r="F2321">
        <v>1.052019118379333</v>
      </c>
      <c r="G2321">
        <v>1.052019118379333</v>
      </c>
      <c r="H2321">
        <v>1.052019118379333</v>
      </c>
    </row>
    <row r="2324" spans="2:8" x14ac:dyDescent="0.25">
      <c r="C2324">
        <v>0.12890346599999999</v>
      </c>
      <c r="D2324">
        <v>1.7885896459999999</v>
      </c>
      <c r="E2324">
        <v>1.767995854</v>
      </c>
      <c r="F2324">
        <v>1.742133369</v>
      </c>
      <c r="G2324">
        <v>1.6977841360000001</v>
      </c>
      <c r="H2324">
        <v>1.791947565999999</v>
      </c>
    </row>
    <row r="2326" spans="2:8" x14ac:dyDescent="0.25">
      <c r="B2326">
        <v>6.9929830975818188</v>
      </c>
      <c r="C2326">
        <v>5.4537986154181421</v>
      </c>
      <c r="D2326">
        <v>4.3653960686533919</v>
      </c>
      <c r="E2326">
        <v>4.3653960686533919</v>
      </c>
      <c r="F2326">
        <v>4.3653960686533919</v>
      </c>
      <c r="G2326">
        <v>4.3653960686533919</v>
      </c>
      <c r="H2326">
        <v>3.3695388753943849</v>
      </c>
    </row>
    <row r="2328" spans="2:8" x14ac:dyDescent="0.25">
      <c r="D2328">
        <v>0.24329547800000001</v>
      </c>
      <c r="E2328">
        <v>0.25492728100000001</v>
      </c>
      <c r="F2328">
        <v>0.208666876</v>
      </c>
      <c r="G2328">
        <v>0.26725265600000009</v>
      </c>
      <c r="H2328">
        <v>0.22463140700000001</v>
      </c>
    </row>
    <row r="2329" spans="2:8" x14ac:dyDescent="0.25">
      <c r="B2329">
        <v>0.54317924036828957</v>
      </c>
      <c r="C2329">
        <v>0.5431792403683019</v>
      </c>
      <c r="D2329">
        <v>7.0349245937277191E-2</v>
      </c>
      <c r="E2329">
        <v>7.0349245937277191E-2</v>
      </c>
      <c r="F2329">
        <v>7.0349245937277191E-2</v>
      </c>
      <c r="G2329">
        <v>7.0349245937277191E-2</v>
      </c>
      <c r="H2329">
        <v>7.0349245937277191E-2</v>
      </c>
    </row>
    <row r="2338" spans="2:8" x14ac:dyDescent="0.25">
      <c r="C2338">
        <v>6.0949084759999996</v>
      </c>
      <c r="D2338">
        <v>12.189816260000001</v>
      </c>
      <c r="E2338">
        <v>18.284724390000001</v>
      </c>
      <c r="F2338">
        <v>542.6455674</v>
      </c>
      <c r="G2338">
        <v>548.74047519999988</v>
      </c>
      <c r="H2338">
        <v>552.49048989999994</v>
      </c>
    </row>
    <row r="2340" spans="2:8" x14ac:dyDescent="0.25">
      <c r="B2340">
        <v>837.4454306901315</v>
      </c>
      <c r="C2340">
        <v>837.44543069013025</v>
      </c>
      <c r="D2340">
        <v>837.44543069013025</v>
      </c>
      <c r="E2340">
        <v>837.44543069013025</v>
      </c>
      <c r="F2340">
        <v>418.72271534506513</v>
      </c>
      <c r="G2340">
        <v>418.72271534506513</v>
      </c>
      <c r="H2340">
        <v>418.72271534506513</v>
      </c>
    </row>
    <row r="2343" spans="2:8" x14ac:dyDescent="0.25">
      <c r="C2343">
        <v>9.9940319870000014</v>
      </c>
      <c r="D2343">
        <v>71.554156219999982</v>
      </c>
      <c r="E2343">
        <v>67.263761329999994</v>
      </c>
      <c r="F2343">
        <v>73.0691542</v>
      </c>
      <c r="G2343">
        <v>74.489810250000005</v>
      </c>
      <c r="H2343">
        <v>77.982651970000006</v>
      </c>
    </row>
    <row r="2345" spans="2:8" x14ac:dyDescent="0.25">
      <c r="B2345">
        <v>279.80453029620708</v>
      </c>
      <c r="C2345">
        <v>217.94948520162731</v>
      </c>
      <c r="D2345">
        <v>159.85733902075719</v>
      </c>
      <c r="E2345">
        <v>168.42120053466439</v>
      </c>
      <c r="F2345">
        <v>176.98506204857159</v>
      </c>
      <c r="G2345">
        <v>182.37524074018501</v>
      </c>
      <c r="H2345">
        <v>136.78143055513871</v>
      </c>
    </row>
    <row r="2347" spans="2:8" x14ac:dyDescent="0.25">
      <c r="C2347">
        <v>0.135789734</v>
      </c>
      <c r="D2347">
        <v>7.4396205520000001</v>
      </c>
      <c r="E2347">
        <v>6.9661449900000001</v>
      </c>
      <c r="F2347">
        <v>8.0981252489999971</v>
      </c>
      <c r="G2347">
        <v>6.8625501309999999</v>
      </c>
      <c r="H2347">
        <v>7.0222552360000012</v>
      </c>
    </row>
    <row r="2348" spans="2:8" x14ac:dyDescent="0.25">
      <c r="B2348">
        <v>15.63198838006948</v>
      </c>
      <c r="C2348">
        <v>15.631988380069419</v>
      </c>
      <c r="D2348">
        <v>2.6835044910223189</v>
      </c>
      <c r="E2348">
        <v>2.5023109963132479</v>
      </c>
      <c r="F2348">
        <v>2.3211175016041419</v>
      </c>
      <c r="G2348">
        <v>2.1700027203413939</v>
      </c>
      <c r="H2348">
        <v>2.103171637778551</v>
      </c>
    </row>
    <row r="2357" spans="2:8" x14ac:dyDescent="0.25">
      <c r="C2357">
        <v>0.16038026899999999</v>
      </c>
      <c r="D2357">
        <v>0.32076053900000012</v>
      </c>
      <c r="E2357">
        <v>0.48114080799999992</v>
      </c>
      <c r="F2357">
        <v>8.6825840910000007</v>
      </c>
      <c r="G2357">
        <v>8.8429643599999945</v>
      </c>
      <c r="H2357">
        <v>8.9450657779999982</v>
      </c>
    </row>
    <row r="2359" spans="2:8" x14ac:dyDescent="0.25">
      <c r="B2359">
        <v>12.993236129538239</v>
      </c>
      <c r="C2359">
        <v>12.99323612953874</v>
      </c>
      <c r="D2359">
        <v>12.99323612953874</v>
      </c>
      <c r="E2359">
        <v>12.99323612953874</v>
      </c>
      <c r="F2359">
        <v>6.4966180647693683</v>
      </c>
      <c r="G2359">
        <v>6.4966180647693683</v>
      </c>
      <c r="H2359">
        <v>6.4966180647693683</v>
      </c>
    </row>
    <row r="2362" spans="2:8" x14ac:dyDescent="0.25">
      <c r="C2362">
        <v>1.414973005</v>
      </c>
      <c r="D2362">
        <v>10.543193049999999</v>
      </c>
      <c r="E2362">
        <v>10.83148877</v>
      </c>
      <c r="F2362">
        <v>11.62634044</v>
      </c>
      <c r="G2362">
        <v>10.972867300000001</v>
      </c>
      <c r="H2362">
        <v>12.282085229999989</v>
      </c>
    </row>
    <row r="2364" spans="2:8" x14ac:dyDescent="0.25">
      <c r="B2364">
        <v>39.603405909297543</v>
      </c>
      <c r="C2364">
        <v>30.848470970162449</v>
      </c>
      <c r="D2364">
        <v>19.0642787514665</v>
      </c>
      <c r="E2364">
        <v>19.0642787514665</v>
      </c>
      <c r="F2364">
        <v>20.635427963692141</v>
      </c>
      <c r="G2364">
        <v>22.483118886593019</v>
      </c>
      <c r="H2364">
        <v>17.210968215830238</v>
      </c>
    </row>
    <row r="2366" spans="2:8" x14ac:dyDescent="0.25">
      <c r="C2366">
        <v>6.3873327999999979E-2</v>
      </c>
      <c r="D2366">
        <v>1.865709815</v>
      </c>
      <c r="E2366">
        <v>2.036133462</v>
      </c>
      <c r="F2366">
        <v>2.107974008999999</v>
      </c>
      <c r="G2366">
        <v>1.971948042</v>
      </c>
      <c r="H2366">
        <v>2.3768907409999991</v>
      </c>
    </row>
    <row r="2367" spans="2:8" x14ac:dyDescent="0.25">
      <c r="B2367">
        <v>4.32934266702041</v>
      </c>
      <c r="C2367">
        <v>4.3293426670203914</v>
      </c>
      <c r="D2367">
        <v>0.63991959689669509</v>
      </c>
      <c r="E2367">
        <v>0.57790027926744481</v>
      </c>
      <c r="F2367">
        <v>0.56070992665782748</v>
      </c>
      <c r="G2367">
        <v>0.56070992665782748</v>
      </c>
      <c r="H2367">
        <v>0.56070992665782748</v>
      </c>
    </row>
    <row r="2376" spans="2:8" x14ac:dyDescent="0.25">
      <c r="C2376">
        <v>0.29716811500000001</v>
      </c>
      <c r="D2376">
        <v>0.59433622900000016</v>
      </c>
      <c r="E2376">
        <v>0.89150434400000023</v>
      </c>
      <c r="F2376">
        <v>22.290490019999989</v>
      </c>
      <c r="G2376">
        <v>22.587658139999981</v>
      </c>
      <c r="H2376">
        <v>22.831146989999979</v>
      </c>
    </row>
    <row r="2378" spans="2:8" x14ac:dyDescent="0.25">
      <c r="B2378">
        <v>34.097593556981558</v>
      </c>
      <c r="C2378">
        <v>34.097593556981671</v>
      </c>
      <c r="D2378">
        <v>34.097593556981671</v>
      </c>
      <c r="E2378">
        <v>34.097593556981671</v>
      </c>
      <c r="F2378">
        <v>17.048796778490839</v>
      </c>
      <c r="G2378">
        <v>17.048796778490839</v>
      </c>
      <c r="H2378">
        <v>17.048796778490839</v>
      </c>
    </row>
    <row r="2381" spans="2:8" x14ac:dyDescent="0.25">
      <c r="C2381">
        <v>5.4351911329999973</v>
      </c>
      <c r="D2381">
        <v>42.544958509999987</v>
      </c>
      <c r="E2381">
        <v>44.555402239999992</v>
      </c>
      <c r="F2381">
        <v>43.497899869999991</v>
      </c>
      <c r="G2381">
        <v>46.598601850000009</v>
      </c>
      <c r="H2381">
        <v>48.55563017999998</v>
      </c>
    </row>
    <row r="2383" spans="2:8" x14ac:dyDescent="0.25">
      <c r="B2383">
        <v>165.3526625533477</v>
      </c>
      <c r="C2383">
        <v>128.7989427550344</v>
      </c>
      <c r="D2383">
        <v>83.493053193024494</v>
      </c>
      <c r="E2383">
        <v>87.555665860920712</v>
      </c>
      <c r="F2383">
        <v>91.618278528817157</v>
      </c>
      <c r="G2383">
        <v>97.459570429346655</v>
      </c>
      <c r="H2383">
        <v>77.011085969613276</v>
      </c>
    </row>
    <row r="2385" spans="2:8" x14ac:dyDescent="0.25">
      <c r="C2385">
        <v>0.130239945</v>
      </c>
      <c r="D2385">
        <v>6.0179234070000014</v>
      </c>
      <c r="E2385">
        <v>6.1188316479999996</v>
      </c>
      <c r="F2385">
        <v>5.8035999669999994</v>
      </c>
      <c r="G2385">
        <v>6.6472538099999987</v>
      </c>
      <c r="H2385">
        <v>6.4835158130000003</v>
      </c>
    </row>
    <row r="2386" spans="2:8" x14ac:dyDescent="0.25">
      <c r="B2386">
        <v>12.80417381750604</v>
      </c>
      <c r="C2386">
        <v>12.80417381750617</v>
      </c>
      <c r="D2386">
        <v>3.3323253860047819</v>
      </c>
      <c r="E2386">
        <v>3.2714023394109328</v>
      </c>
      <c r="F2386">
        <v>3.196962729891744</v>
      </c>
      <c r="G2386">
        <v>3.122523120372549</v>
      </c>
      <c r="H2386">
        <v>3.025614871322742</v>
      </c>
    </row>
    <row r="2395" spans="2:8" x14ac:dyDescent="0.25">
      <c r="C2395">
        <v>5.7865734000000002E-2</v>
      </c>
      <c r="D2395">
        <v>0.11573151299999999</v>
      </c>
      <c r="E2395">
        <v>0.17359724800000001</v>
      </c>
      <c r="F2395">
        <v>4.0045034700000004</v>
      </c>
      <c r="G2395">
        <v>4.0623692039999986</v>
      </c>
      <c r="H2395">
        <v>4.1291887889999979</v>
      </c>
    </row>
    <row r="2397" spans="2:8" x14ac:dyDescent="0.25">
      <c r="B2397">
        <v>6.0967068888815836</v>
      </c>
      <c r="C2397">
        <v>6.0967068888815783</v>
      </c>
      <c r="D2397">
        <v>6.0967068888815783</v>
      </c>
      <c r="E2397">
        <v>6.0967068888815783</v>
      </c>
      <c r="F2397">
        <v>3.0483534444407869</v>
      </c>
      <c r="G2397">
        <v>3.0483534444407869</v>
      </c>
      <c r="H2397">
        <v>3.0483534444407869</v>
      </c>
    </row>
    <row r="2400" spans="2:8" x14ac:dyDescent="0.25">
      <c r="C2400">
        <v>1.2837130910000001</v>
      </c>
      <c r="D2400">
        <v>9.6317441549999998</v>
      </c>
      <c r="E2400">
        <v>9.5230938460000001</v>
      </c>
      <c r="F2400">
        <v>10.0997681</v>
      </c>
      <c r="G2400">
        <v>9.9558539060000015</v>
      </c>
      <c r="H2400">
        <v>10.96162429</v>
      </c>
    </row>
    <row r="2402" spans="2:8" x14ac:dyDescent="0.25">
      <c r="B2402">
        <v>35.923344352678093</v>
      </c>
      <c r="C2402">
        <v>27.981942966036058</v>
      </c>
      <c r="D2402">
        <v>17.30012607104219</v>
      </c>
      <c r="E2402">
        <v>18.169385444751001</v>
      </c>
      <c r="F2402">
        <v>19.054074758075611</v>
      </c>
      <c r="G2402">
        <v>19.961684650357089</v>
      </c>
      <c r="H2402">
        <v>16.321333206126909</v>
      </c>
    </row>
    <row r="2404" spans="2:8" x14ac:dyDescent="0.25">
      <c r="C2404">
        <v>1.0048679E-2</v>
      </c>
      <c r="D2404">
        <v>0.44420364499999998</v>
      </c>
      <c r="E2404">
        <v>0.40967514999999988</v>
      </c>
      <c r="F2404">
        <v>0.38692149399999998</v>
      </c>
      <c r="G2404">
        <v>0.39324714599999999</v>
      </c>
      <c r="H2404">
        <v>0.430933183</v>
      </c>
    </row>
    <row r="2405" spans="2:8" x14ac:dyDescent="0.25">
      <c r="B2405">
        <v>0.86684821083566377</v>
      </c>
      <c r="C2405">
        <v>0.86684821083566721</v>
      </c>
      <c r="D2405">
        <v>0.11226886714782799</v>
      </c>
      <c r="E2405">
        <v>0.11226886714782799</v>
      </c>
      <c r="F2405">
        <v>0.11226886714782799</v>
      </c>
      <c r="G2405">
        <v>0.11226886714782799</v>
      </c>
      <c r="H2405">
        <v>0.11226886714782799</v>
      </c>
    </row>
    <row r="2414" spans="2:8" x14ac:dyDescent="0.25">
      <c r="C2414">
        <v>0.25282295199999988</v>
      </c>
      <c r="D2414">
        <v>0.50564590399999987</v>
      </c>
      <c r="E2414">
        <v>0.75846877700000026</v>
      </c>
      <c r="F2414">
        <v>28.631618509999999</v>
      </c>
      <c r="G2414">
        <v>28.884441460000001</v>
      </c>
      <c r="H2414">
        <v>28.97628121</v>
      </c>
    </row>
    <row r="2416" spans="2:8" x14ac:dyDescent="0.25">
      <c r="B2416">
        <v>44.677797318542531</v>
      </c>
      <c r="C2416">
        <v>44.6777973185429</v>
      </c>
      <c r="D2416">
        <v>44.6777973185429</v>
      </c>
      <c r="E2416">
        <v>44.6777973185429</v>
      </c>
      <c r="F2416">
        <v>22.338898659271461</v>
      </c>
      <c r="G2416">
        <v>22.338898659271461</v>
      </c>
      <c r="H2416">
        <v>22.338898659271461</v>
      </c>
    </row>
    <row r="2419" spans="2:8" x14ac:dyDescent="0.25">
      <c r="C2419">
        <v>2.764745767</v>
      </c>
      <c r="D2419">
        <v>25.27527882</v>
      </c>
      <c r="E2419">
        <v>27.017236359999998</v>
      </c>
      <c r="F2419">
        <v>27.94727141000001</v>
      </c>
      <c r="G2419">
        <v>26.58276584</v>
      </c>
      <c r="H2419">
        <v>28.29008236</v>
      </c>
    </row>
    <row r="2421" spans="2:8" x14ac:dyDescent="0.25">
      <c r="B2421">
        <v>102.0526768917149</v>
      </c>
      <c r="C2421">
        <v>79.492381229321253</v>
      </c>
      <c r="D2421">
        <v>55.588897288900093</v>
      </c>
      <c r="E2421">
        <v>57.838866674928887</v>
      </c>
      <c r="F2421">
        <v>60.266097582152312</v>
      </c>
      <c r="G2421">
        <v>61.836198468898132</v>
      </c>
      <c r="H2421">
        <v>47.873424622257133</v>
      </c>
    </row>
    <row r="2423" spans="2:8" x14ac:dyDescent="0.25">
      <c r="C2423">
        <v>4.532401199999999E-2</v>
      </c>
      <c r="D2423">
        <v>2.7132874239999998</v>
      </c>
      <c r="E2423">
        <v>3.202939888</v>
      </c>
      <c r="F2423">
        <v>3.2340015050000011</v>
      </c>
      <c r="G2423">
        <v>3.3958959489999989</v>
      </c>
      <c r="H2423">
        <v>2.939226884</v>
      </c>
    </row>
    <row r="2424" spans="2:8" x14ac:dyDescent="0.25">
      <c r="B2424">
        <v>6.6174035329132384</v>
      </c>
      <c r="C2424">
        <v>6.6174035329132614</v>
      </c>
      <c r="D2424">
        <v>0.85704554593704674</v>
      </c>
      <c r="E2424">
        <v>0.85704554593704674</v>
      </c>
      <c r="F2424">
        <v>0.85704554593704674</v>
      </c>
      <c r="G2424">
        <v>0.85704554593704674</v>
      </c>
      <c r="H2424">
        <v>0.85704554593704674</v>
      </c>
    </row>
    <row r="2432" spans="2:8" x14ac:dyDescent="0.25">
      <c r="B2432">
        <v>2.6777419050645719</v>
      </c>
      <c r="C2432">
        <v>2.6885395570617909</v>
      </c>
      <c r="D2432">
        <v>2.6993372199690699</v>
      </c>
      <c r="E2432">
        <v>2.7101348828763472</v>
      </c>
      <c r="F2432">
        <v>2.7209325403285942</v>
      </c>
      <c r="G2432">
        <v>2.731730203235875</v>
      </c>
      <c r="H2432">
        <v>2.7388278503131658</v>
      </c>
    </row>
    <row r="2433" spans="2:8" x14ac:dyDescent="0.25">
      <c r="B2433">
        <v>2.6777419050645719</v>
      </c>
      <c r="C2433">
        <v>2.6885395570617918</v>
      </c>
      <c r="D2433">
        <v>2.6993372199690699</v>
      </c>
      <c r="E2433">
        <v>2.7101348828763459</v>
      </c>
      <c r="F2433">
        <v>2.7209325403285929</v>
      </c>
      <c r="G2433">
        <v>2.731730203235875</v>
      </c>
      <c r="H2433">
        <v>2.7388278503131658</v>
      </c>
    </row>
    <row r="2434" spans="2:8" x14ac:dyDescent="0.25">
      <c r="B2434">
        <v>2.6777419050645732</v>
      </c>
      <c r="C2434">
        <v>2.6885395570617918</v>
      </c>
      <c r="D2434">
        <v>2.6993372199690699</v>
      </c>
      <c r="E2434">
        <v>2.7101348828763481</v>
      </c>
      <c r="F2434">
        <v>2.7209325403285942</v>
      </c>
      <c r="G2434">
        <v>2.7317302032358759</v>
      </c>
      <c r="H2434">
        <v>2.7388278503131671</v>
      </c>
    </row>
    <row r="2435" spans="2:8" x14ac:dyDescent="0.25">
      <c r="B2435">
        <v>2.6777419050645719</v>
      </c>
      <c r="C2435">
        <v>2.6885395570617918</v>
      </c>
      <c r="D2435">
        <v>2.6993372199690691</v>
      </c>
      <c r="E2435">
        <v>2.7101348828763459</v>
      </c>
      <c r="F2435">
        <v>2.7209325403285929</v>
      </c>
      <c r="G2435">
        <v>2.731730203235875</v>
      </c>
      <c r="H2435">
        <v>2.7388278503131658</v>
      </c>
    </row>
    <row r="2436" spans="2:8" x14ac:dyDescent="0.25">
      <c r="B2436">
        <v>2.6777419050645732</v>
      </c>
      <c r="C2436">
        <v>2.6885395570617918</v>
      </c>
      <c r="D2436">
        <v>2.6993372199690699</v>
      </c>
      <c r="E2436">
        <v>2.7101348828763472</v>
      </c>
      <c r="F2436">
        <v>2.7209325403285929</v>
      </c>
      <c r="G2436">
        <v>2.731730203235875</v>
      </c>
      <c r="H2436">
        <v>2.7388278503131658</v>
      </c>
    </row>
    <row r="2437" spans="2:8" x14ac:dyDescent="0.25">
      <c r="B2437">
        <v>2.6777419050645732</v>
      </c>
      <c r="C2437">
        <v>2.6885395570617918</v>
      </c>
      <c r="D2437">
        <v>2.6993372199690699</v>
      </c>
      <c r="E2437">
        <v>2.7101348828763472</v>
      </c>
      <c r="F2437">
        <v>2.7209325403285942</v>
      </c>
      <c r="G2437">
        <v>2.731730203235875</v>
      </c>
      <c r="H2437">
        <v>2.7388278503131658</v>
      </c>
    </row>
    <row r="2438" spans="2:8" x14ac:dyDescent="0.25">
      <c r="B2438">
        <v>2.6777419050645732</v>
      </c>
      <c r="C2438">
        <v>2.6885395570617918</v>
      </c>
      <c r="D2438">
        <v>2.6993372199690699</v>
      </c>
      <c r="E2438">
        <v>2.7101348828763472</v>
      </c>
      <c r="F2438">
        <v>2.7209325403285929</v>
      </c>
      <c r="G2438">
        <v>2.731730203235875</v>
      </c>
      <c r="H2438">
        <v>2.7388278503131658</v>
      </c>
    </row>
    <row r="2446" spans="2:8" x14ac:dyDescent="0.25">
      <c r="B2446">
        <v>2.246087996027947</v>
      </c>
      <c r="C2446">
        <v>2.2532110397754428</v>
      </c>
      <c r="D2446">
        <v>2.2603340935323302</v>
      </c>
      <c r="E2446">
        <v>2.2674571472892171</v>
      </c>
      <c r="F2446">
        <v>2.2745801910367129</v>
      </c>
      <c r="G2446">
        <v>2.2817032548029932</v>
      </c>
      <c r="H2446">
        <v>2.2844556674673568</v>
      </c>
    </row>
    <row r="2447" spans="2:8" x14ac:dyDescent="0.25">
      <c r="B2447">
        <v>2.246087996027947</v>
      </c>
      <c r="C2447">
        <v>2.2532110397754441</v>
      </c>
      <c r="D2447">
        <v>2.2603340935323311</v>
      </c>
      <c r="E2447">
        <v>2.2674571472892171</v>
      </c>
      <c r="F2447">
        <v>2.2745801910367129</v>
      </c>
      <c r="G2447">
        <v>2.2817032548029919</v>
      </c>
      <c r="H2447">
        <v>2.2844556674673568</v>
      </c>
    </row>
    <row r="2448" spans="2:8" x14ac:dyDescent="0.25">
      <c r="B2448">
        <v>2.2460879960279478</v>
      </c>
      <c r="C2448">
        <v>2.2532110397754428</v>
      </c>
      <c r="D2448">
        <v>2.2603340935323311</v>
      </c>
      <c r="E2448">
        <v>2.2674571472892171</v>
      </c>
      <c r="F2448">
        <v>2.2745801910367129</v>
      </c>
      <c r="G2448">
        <v>2.2817032548029932</v>
      </c>
      <c r="H2448">
        <v>2.2844556674673582</v>
      </c>
    </row>
    <row r="2449" spans="2:8" x14ac:dyDescent="0.25">
      <c r="B2449">
        <v>2.246087996027947</v>
      </c>
      <c r="C2449">
        <v>2.2532110397754428</v>
      </c>
      <c r="D2449">
        <v>2.2603340935323311</v>
      </c>
      <c r="E2449">
        <v>2.2674571472892171</v>
      </c>
      <c r="F2449">
        <v>2.2745801910367121</v>
      </c>
      <c r="G2449">
        <v>2.2817032548029932</v>
      </c>
      <c r="H2449">
        <v>2.2844556674673568</v>
      </c>
    </row>
    <row r="2450" spans="2:8" x14ac:dyDescent="0.25">
      <c r="B2450">
        <v>2.246087996027947</v>
      </c>
      <c r="C2450">
        <v>2.2532110397754441</v>
      </c>
      <c r="D2450">
        <v>2.2603340935323311</v>
      </c>
      <c r="E2450">
        <v>2.2674571472892171</v>
      </c>
      <c r="F2450">
        <v>2.2745801910367129</v>
      </c>
      <c r="G2450">
        <v>2.2817032548029932</v>
      </c>
      <c r="H2450">
        <v>2.2844556674673568</v>
      </c>
    </row>
    <row r="2451" spans="2:8" x14ac:dyDescent="0.25">
      <c r="B2451">
        <v>2.246087996027947</v>
      </c>
      <c r="C2451">
        <v>2.2532110397754428</v>
      </c>
      <c r="D2451">
        <v>2.2603340935323311</v>
      </c>
      <c r="E2451">
        <v>2.2674571472892171</v>
      </c>
      <c r="F2451">
        <v>2.2745801910367129</v>
      </c>
      <c r="G2451">
        <v>2.2817032548029932</v>
      </c>
      <c r="H2451">
        <v>2.2844556674673568</v>
      </c>
    </row>
    <row r="2452" spans="2:8" x14ac:dyDescent="0.25">
      <c r="B2452">
        <v>2.246087996027947</v>
      </c>
      <c r="C2452">
        <v>2.2532110397754441</v>
      </c>
      <c r="D2452">
        <v>2.2603340935323311</v>
      </c>
      <c r="E2452">
        <v>2.2674571472892171</v>
      </c>
      <c r="F2452">
        <v>2.2745801910367129</v>
      </c>
      <c r="G2452">
        <v>2.2817032548029919</v>
      </c>
      <c r="H2452">
        <v>2.2844556674673582</v>
      </c>
    </row>
    <row r="2460" spans="2:8" x14ac:dyDescent="0.25">
      <c r="B2460">
        <v>11.609397163849961</v>
      </c>
      <c r="C2460">
        <v>11.66567151436934</v>
      </c>
      <c r="D2460">
        <v>11.721945874304209</v>
      </c>
      <c r="E2460">
        <v>11.778220234239081</v>
      </c>
      <c r="F2460">
        <v>11.834494575342969</v>
      </c>
      <c r="G2460">
        <v>11.890768935277841</v>
      </c>
      <c r="H2460">
        <v>11.93877472480195</v>
      </c>
    </row>
    <row r="2461" spans="2:8" x14ac:dyDescent="0.25">
      <c r="B2461">
        <v>11.609397163849961</v>
      </c>
      <c r="C2461">
        <v>11.66567151436934</v>
      </c>
      <c r="D2461">
        <v>11.721945874304209</v>
      </c>
      <c r="E2461">
        <v>11.778220234239081</v>
      </c>
      <c r="F2461">
        <v>11.834494575342969</v>
      </c>
      <c r="G2461">
        <v>11.890768935277841</v>
      </c>
      <c r="H2461">
        <v>11.93877472480195</v>
      </c>
    </row>
    <row r="2462" spans="2:8" x14ac:dyDescent="0.25">
      <c r="B2462">
        <v>11.609397163849961</v>
      </c>
      <c r="C2462">
        <v>11.66567151436934</v>
      </c>
      <c r="D2462">
        <v>11.721945874304209</v>
      </c>
      <c r="E2462">
        <v>11.778220234239081</v>
      </c>
      <c r="F2462">
        <v>11.834494575342969</v>
      </c>
      <c r="G2462">
        <v>11.890768935277841</v>
      </c>
      <c r="H2462">
        <v>11.93877472480195</v>
      </c>
    </row>
    <row r="2463" spans="2:8" x14ac:dyDescent="0.25">
      <c r="B2463">
        <v>11.609397163849961</v>
      </c>
      <c r="C2463">
        <v>11.66567151436934</v>
      </c>
      <c r="D2463">
        <v>11.721945874304209</v>
      </c>
      <c r="E2463">
        <v>11.778220234239081</v>
      </c>
      <c r="F2463">
        <v>11.834494575342969</v>
      </c>
      <c r="G2463">
        <v>11.890768935277841</v>
      </c>
      <c r="H2463">
        <v>11.93877472480195</v>
      </c>
    </row>
    <row r="2464" spans="2:8" x14ac:dyDescent="0.25">
      <c r="B2464">
        <v>11.609397163849961</v>
      </c>
      <c r="C2464">
        <v>11.66567151436934</v>
      </c>
      <c r="D2464">
        <v>11.721945874304209</v>
      </c>
      <c r="E2464">
        <v>11.778220234239081</v>
      </c>
      <c r="F2464">
        <v>11.834494575342969</v>
      </c>
      <c r="G2464">
        <v>11.890768935277841</v>
      </c>
      <c r="H2464">
        <v>11.93877472480195</v>
      </c>
    </row>
    <row r="2465" spans="2:8" x14ac:dyDescent="0.25">
      <c r="B2465">
        <v>11.609397163849961</v>
      </c>
      <c r="C2465">
        <v>11.66567151436934</v>
      </c>
      <c r="D2465">
        <v>11.721945874304209</v>
      </c>
      <c r="E2465">
        <v>11.778220234239081</v>
      </c>
      <c r="F2465">
        <v>11.834494575342969</v>
      </c>
      <c r="G2465">
        <v>11.890768935277841</v>
      </c>
      <c r="H2465">
        <v>11.93877472480195</v>
      </c>
    </row>
    <row r="2466" spans="2:8" x14ac:dyDescent="0.25">
      <c r="B2466">
        <v>11.609397163849961</v>
      </c>
      <c r="C2466">
        <v>11.66567151436934</v>
      </c>
      <c r="D2466">
        <v>11.721945874304209</v>
      </c>
      <c r="E2466">
        <v>11.778220234239081</v>
      </c>
      <c r="F2466">
        <v>11.834494575342969</v>
      </c>
      <c r="G2466">
        <v>11.890768935277841</v>
      </c>
      <c r="H2466">
        <v>11.93877472480195</v>
      </c>
    </row>
    <row r="2474" spans="2:8" x14ac:dyDescent="0.25">
      <c r="B2474">
        <v>4.5905451698658766</v>
      </c>
      <c r="C2474">
        <v>4.6372180896268809</v>
      </c>
      <c r="D2474">
        <v>4.6838910190647036</v>
      </c>
      <c r="E2474">
        <v>4.7305639388257079</v>
      </c>
      <c r="F2474">
        <v>4.7772368585867122</v>
      </c>
      <c r="G2474">
        <v>4.8239097880245367</v>
      </c>
      <c r="H2474">
        <v>4.8593882742167489</v>
      </c>
    </row>
    <row r="2475" spans="2:8" x14ac:dyDescent="0.25">
      <c r="B2475">
        <v>4.5905451698658766</v>
      </c>
      <c r="C2475">
        <v>4.6372180896268818</v>
      </c>
      <c r="D2475">
        <v>4.6838910190647054</v>
      </c>
      <c r="E2475">
        <v>4.7305639388257079</v>
      </c>
      <c r="F2475">
        <v>4.7772368585867131</v>
      </c>
      <c r="G2475">
        <v>4.8239097880245367</v>
      </c>
      <c r="H2475">
        <v>4.8593882742167489</v>
      </c>
    </row>
    <row r="2476" spans="2:8" x14ac:dyDescent="0.25">
      <c r="B2476">
        <v>4.5905451698658783</v>
      </c>
      <c r="C2476">
        <v>4.6372180896268818</v>
      </c>
      <c r="D2476">
        <v>4.6838910190647054</v>
      </c>
      <c r="E2476">
        <v>4.7305639388257088</v>
      </c>
      <c r="F2476">
        <v>4.777236858586714</v>
      </c>
      <c r="G2476">
        <v>4.8239097880245367</v>
      </c>
      <c r="H2476">
        <v>4.8593882742167489</v>
      </c>
    </row>
    <row r="2477" spans="2:8" x14ac:dyDescent="0.25">
      <c r="B2477">
        <v>4.5905451698658766</v>
      </c>
      <c r="C2477">
        <v>4.6372180896268809</v>
      </c>
      <c r="D2477">
        <v>4.6838910190647036</v>
      </c>
      <c r="E2477">
        <v>4.7305639388257079</v>
      </c>
      <c r="F2477">
        <v>4.7772368585867122</v>
      </c>
      <c r="G2477">
        <v>4.8239097880245367</v>
      </c>
      <c r="H2477">
        <v>4.859388274216748</v>
      </c>
    </row>
    <row r="2478" spans="2:8" x14ac:dyDescent="0.25">
      <c r="B2478">
        <v>4.5905451698658766</v>
      </c>
      <c r="C2478">
        <v>4.6372180896268809</v>
      </c>
      <c r="D2478">
        <v>4.6838910190647054</v>
      </c>
      <c r="E2478">
        <v>4.7305639388257079</v>
      </c>
      <c r="F2478">
        <v>4.7772368585867122</v>
      </c>
      <c r="G2478">
        <v>4.8239097880245367</v>
      </c>
      <c r="H2478">
        <v>4.859388274216748</v>
      </c>
    </row>
    <row r="2479" spans="2:8" x14ac:dyDescent="0.25">
      <c r="B2479">
        <v>4.5905451698658766</v>
      </c>
      <c r="C2479">
        <v>4.6372180896268818</v>
      </c>
      <c r="D2479">
        <v>4.6838910190647036</v>
      </c>
      <c r="E2479">
        <v>4.7305639388257079</v>
      </c>
      <c r="F2479">
        <v>4.7772368585867131</v>
      </c>
      <c r="G2479">
        <v>4.8239097880245367</v>
      </c>
      <c r="H2479">
        <v>4.8593882742167489</v>
      </c>
    </row>
    <row r="2480" spans="2:8" x14ac:dyDescent="0.25">
      <c r="B2480">
        <v>4.5905451698658766</v>
      </c>
      <c r="C2480">
        <v>4.6372180896268818</v>
      </c>
      <c r="D2480">
        <v>4.6838910190647036</v>
      </c>
      <c r="E2480">
        <v>4.7305639388257088</v>
      </c>
      <c r="F2480">
        <v>4.7772368585867113</v>
      </c>
      <c r="G2480">
        <v>4.8239097880245367</v>
      </c>
      <c r="H2480">
        <v>4.8593882742167489</v>
      </c>
    </row>
    <row r="2488" spans="2:8" x14ac:dyDescent="0.25">
      <c r="B2488">
        <v>0.4568456351731579</v>
      </c>
      <c r="C2488">
        <v>0.4568456351731579</v>
      </c>
      <c r="D2488">
        <v>0.4568456351731579</v>
      </c>
      <c r="E2488">
        <v>0.4568456351731579</v>
      </c>
      <c r="F2488">
        <v>0.4568456351731579</v>
      </c>
      <c r="G2488">
        <v>0.4568456351731579</v>
      </c>
      <c r="H2488">
        <v>0.4568456351731579</v>
      </c>
    </row>
    <row r="2489" spans="2:8" x14ac:dyDescent="0.25">
      <c r="B2489">
        <v>0.45684563517315779</v>
      </c>
      <c r="C2489">
        <v>0.45684563517315779</v>
      </c>
      <c r="D2489">
        <v>0.45684563517315779</v>
      </c>
      <c r="E2489">
        <v>0.45684563517315779</v>
      </c>
      <c r="F2489">
        <v>0.45684563517315779</v>
      </c>
      <c r="G2489">
        <v>0.45684563517315779</v>
      </c>
      <c r="H2489">
        <v>0.45684563517315779</v>
      </c>
    </row>
    <row r="2490" spans="2:8" x14ac:dyDescent="0.25">
      <c r="B2490">
        <v>0.45684563517315802</v>
      </c>
      <c r="C2490">
        <v>0.45684563517315802</v>
      </c>
      <c r="D2490">
        <v>0.45684563517315802</v>
      </c>
      <c r="E2490">
        <v>0.45684563517315802</v>
      </c>
      <c r="F2490">
        <v>0.45684563517315802</v>
      </c>
      <c r="G2490">
        <v>0.45684563517315802</v>
      </c>
      <c r="H2490">
        <v>0.45684563517315802</v>
      </c>
    </row>
    <row r="2491" spans="2:8" x14ac:dyDescent="0.25">
      <c r="B2491">
        <v>0.45684563517315768</v>
      </c>
      <c r="C2491">
        <v>0.45684563517315768</v>
      </c>
      <c r="D2491">
        <v>0.45684563517315768</v>
      </c>
      <c r="E2491">
        <v>0.45684563517315768</v>
      </c>
      <c r="F2491">
        <v>0.45684563517315768</v>
      </c>
      <c r="G2491">
        <v>0.45684563517315768</v>
      </c>
      <c r="H2491">
        <v>0.45684563517315768</v>
      </c>
    </row>
    <row r="2492" spans="2:8" x14ac:dyDescent="0.25">
      <c r="B2492">
        <v>0.45684563517315779</v>
      </c>
      <c r="C2492">
        <v>0.45684563517315779</v>
      </c>
      <c r="D2492">
        <v>0.45684563517315779</v>
      </c>
      <c r="E2492">
        <v>0.45684563517315779</v>
      </c>
      <c r="F2492">
        <v>0.45684563517315779</v>
      </c>
      <c r="G2492">
        <v>0.45684563517315779</v>
      </c>
      <c r="H2492">
        <v>0.45684563517315779</v>
      </c>
    </row>
    <row r="2493" spans="2:8" x14ac:dyDescent="0.25">
      <c r="B2493">
        <v>0.4568456351731579</v>
      </c>
      <c r="C2493">
        <v>0.4568456351731579</v>
      </c>
      <c r="D2493">
        <v>0.4568456351731579</v>
      </c>
      <c r="E2493">
        <v>0.4568456351731579</v>
      </c>
      <c r="F2493">
        <v>0.4568456351731579</v>
      </c>
      <c r="G2493">
        <v>0.4568456351731579</v>
      </c>
      <c r="H2493">
        <v>0.4568456351731579</v>
      </c>
    </row>
    <row r="2494" spans="2:8" x14ac:dyDescent="0.25">
      <c r="B2494">
        <v>0.45684563517315802</v>
      </c>
      <c r="C2494">
        <v>0.45684563517315802</v>
      </c>
      <c r="D2494">
        <v>0.45684563517315802</v>
      </c>
      <c r="E2494">
        <v>0.45684563517315802</v>
      </c>
      <c r="F2494">
        <v>0.45684563517315802</v>
      </c>
      <c r="G2494">
        <v>0.45684563517315802</v>
      </c>
      <c r="H2494">
        <v>0.45684563517315802</v>
      </c>
    </row>
    <row r="2502" spans="2:8" x14ac:dyDescent="0.25">
      <c r="B2502">
        <v>32.486564095032307</v>
      </c>
      <c r="C2502">
        <v>32.677588259975138</v>
      </c>
      <c r="D2502">
        <v>32.868612403234458</v>
      </c>
      <c r="E2502">
        <v>33.059636557335558</v>
      </c>
      <c r="F2502">
        <v>33.25066071143663</v>
      </c>
      <c r="G2502">
        <v>33.441684854695978</v>
      </c>
      <c r="H2502">
        <v>33.559216304979827</v>
      </c>
    </row>
    <row r="2503" spans="2:8" x14ac:dyDescent="0.25">
      <c r="B2503">
        <v>32.486564095032307</v>
      </c>
      <c r="C2503">
        <v>32.677588259975153</v>
      </c>
      <c r="D2503">
        <v>32.868612403234472</v>
      </c>
      <c r="E2503">
        <v>33.059636557335537</v>
      </c>
      <c r="F2503">
        <v>33.25066071143663</v>
      </c>
      <c r="G2503">
        <v>33.441684854695978</v>
      </c>
      <c r="H2503">
        <v>33.55921630497982</v>
      </c>
    </row>
    <row r="2504" spans="2:8" x14ac:dyDescent="0.25">
      <c r="B2504">
        <v>32.486564095032307</v>
      </c>
      <c r="C2504">
        <v>32.677588259975153</v>
      </c>
      <c r="D2504">
        <v>32.868612403234472</v>
      </c>
      <c r="E2504">
        <v>33.059636557335551</v>
      </c>
      <c r="F2504">
        <v>33.250660711436637</v>
      </c>
      <c r="G2504">
        <v>33.441684854695978</v>
      </c>
      <c r="H2504">
        <v>33.559216304979827</v>
      </c>
    </row>
    <row r="2505" spans="2:8" x14ac:dyDescent="0.25">
      <c r="B2505">
        <v>32.486564095032307</v>
      </c>
      <c r="C2505">
        <v>32.677588259975138</v>
      </c>
      <c r="D2505">
        <v>32.868612403234458</v>
      </c>
      <c r="E2505">
        <v>33.059636557335551</v>
      </c>
      <c r="F2505">
        <v>33.250660711436623</v>
      </c>
      <c r="G2505">
        <v>33.441684854695957</v>
      </c>
      <c r="H2505">
        <v>33.559216304979827</v>
      </c>
    </row>
    <row r="2506" spans="2:8" x14ac:dyDescent="0.25">
      <c r="B2506">
        <v>32.486564095032307</v>
      </c>
      <c r="C2506">
        <v>32.677588259975153</v>
      </c>
      <c r="D2506">
        <v>32.868612403234472</v>
      </c>
      <c r="E2506">
        <v>33.059636557335537</v>
      </c>
      <c r="F2506">
        <v>33.250660711436637</v>
      </c>
      <c r="G2506">
        <v>33.441684854695971</v>
      </c>
      <c r="H2506">
        <v>33.55921630497982</v>
      </c>
    </row>
    <row r="2507" spans="2:8" x14ac:dyDescent="0.25">
      <c r="B2507">
        <v>32.486564095032307</v>
      </c>
      <c r="C2507">
        <v>32.677588259975153</v>
      </c>
      <c r="D2507">
        <v>32.868612403234472</v>
      </c>
      <c r="E2507">
        <v>33.059636557335551</v>
      </c>
      <c r="F2507">
        <v>33.250660711436637</v>
      </c>
      <c r="G2507">
        <v>33.441684854695971</v>
      </c>
      <c r="H2507">
        <v>33.559216304979827</v>
      </c>
    </row>
    <row r="2508" spans="2:8" x14ac:dyDescent="0.25">
      <c r="B2508">
        <v>32.486564095032307</v>
      </c>
      <c r="C2508">
        <v>32.677588259975153</v>
      </c>
      <c r="D2508">
        <v>32.868612403234472</v>
      </c>
      <c r="E2508">
        <v>33.059636557335551</v>
      </c>
      <c r="F2508">
        <v>33.250660711436637</v>
      </c>
      <c r="G2508">
        <v>33.441684854695971</v>
      </c>
      <c r="H2508">
        <v>33.55921630497982</v>
      </c>
    </row>
    <row r="2516" spans="2:8" x14ac:dyDescent="0.25">
      <c r="B2516">
        <v>3.6141455276449208</v>
      </c>
      <c r="C2516">
        <v>3.6501878787987789</v>
      </c>
      <c r="D2516">
        <v>3.6862302299526362</v>
      </c>
      <c r="E2516">
        <v>3.7222725811064912</v>
      </c>
      <c r="F2516">
        <v>3.758314932260348</v>
      </c>
      <c r="G2516">
        <v>3.794357283414207</v>
      </c>
      <c r="H2516">
        <v>3.8173025943457439</v>
      </c>
    </row>
    <row r="2517" spans="2:8" x14ac:dyDescent="0.25">
      <c r="B2517">
        <v>3.6141455276449199</v>
      </c>
      <c r="C2517">
        <v>3.650187878798778</v>
      </c>
      <c r="D2517">
        <v>3.6862302299526362</v>
      </c>
      <c r="E2517">
        <v>3.7222725811064912</v>
      </c>
      <c r="F2517">
        <v>3.758314932260348</v>
      </c>
      <c r="G2517">
        <v>3.794357283414207</v>
      </c>
      <c r="H2517">
        <v>3.8173025943457461</v>
      </c>
    </row>
    <row r="2518" spans="2:8" x14ac:dyDescent="0.25">
      <c r="B2518">
        <v>3.6141455276449208</v>
      </c>
      <c r="C2518">
        <v>3.6501878787987789</v>
      </c>
      <c r="D2518">
        <v>3.686230229952637</v>
      </c>
      <c r="E2518">
        <v>3.7222725811064921</v>
      </c>
      <c r="F2518">
        <v>3.7583149322603489</v>
      </c>
      <c r="G2518">
        <v>3.7943572834142079</v>
      </c>
      <c r="H2518">
        <v>3.8173025943457448</v>
      </c>
    </row>
    <row r="2519" spans="2:8" x14ac:dyDescent="0.25">
      <c r="B2519">
        <v>3.6141455276449199</v>
      </c>
      <c r="C2519">
        <v>3.6501878787987772</v>
      </c>
      <c r="D2519">
        <v>3.6862302299526362</v>
      </c>
      <c r="E2519">
        <v>3.7222725811064912</v>
      </c>
      <c r="F2519">
        <v>3.758314932260348</v>
      </c>
      <c r="G2519">
        <v>3.794357283414207</v>
      </c>
      <c r="H2519">
        <v>3.8173025943457439</v>
      </c>
    </row>
    <row r="2520" spans="2:8" x14ac:dyDescent="0.25">
      <c r="B2520">
        <v>3.6141455276449208</v>
      </c>
      <c r="C2520">
        <v>3.6501878787987789</v>
      </c>
      <c r="D2520">
        <v>3.686230229952637</v>
      </c>
      <c r="E2520">
        <v>3.7222725811064912</v>
      </c>
      <c r="F2520">
        <v>3.758314932260348</v>
      </c>
      <c r="G2520">
        <v>3.794357283414207</v>
      </c>
      <c r="H2520">
        <v>3.8173025943457448</v>
      </c>
    </row>
    <row r="2521" spans="2:8" x14ac:dyDescent="0.25">
      <c r="B2521">
        <v>3.6141455276449208</v>
      </c>
      <c r="C2521">
        <v>3.650187878798778</v>
      </c>
      <c r="D2521">
        <v>3.6862302299526362</v>
      </c>
      <c r="E2521">
        <v>3.7222725811064912</v>
      </c>
      <c r="F2521">
        <v>3.758314932260348</v>
      </c>
      <c r="G2521">
        <v>3.794357283414207</v>
      </c>
      <c r="H2521">
        <v>3.8173025943457448</v>
      </c>
    </row>
    <row r="2522" spans="2:8" x14ac:dyDescent="0.25">
      <c r="B2522">
        <v>3.6141455276449221</v>
      </c>
      <c r="C2522">
        <v>3.650187878798778</v>
      </c>
      <c r="D2522">
        <v>3.6862302299526348</v>
      </c>
      <c r="E2522">
        <v>3.7222725811064912</v>
      </c>
      <c r="F2522">
        <v>3.758314932260348</v>
      </c>
      <c r="G2522">
        <v>3.7943572834142079</v>
      </c>
      <c r="H2522">
        <v>3.8173025943457448</v>
      </c>
    </row>
    <row r="2530" spans="2:8" x14ac:dyDescent="0.25">
      <c r="B2530">
        <v>10.69155894201988</v>
      </c>
      <c r="C2530">
        <v>10.76684132953095</v>
      </c>
      <c r="D2530">
        <v>10.842123717042011</v>
      </c>
      <c r="E2530">
        <v>10.91740610455307</v>
      </c>
      <c r="F2530">
        <v>10.99268849206414</v>
      </c>
      <c r="G2530">
        <v>11.067970879575199</v>
      </c>
      <c r="H2530">
        <v>11.12965455602833</v>
      </c>
    </row>
    <row r="2531" spans="2:8" x14ac:dyDescent="0.25">
      <c r="B2531">
        <v>10.69155894201988</v>
      </c>
      <c r="C2531">
        <v>10.76684132953095</v>
      </c>
      <c r="D2531">
        <v>10.842123717042011</v>
      </c>
      <c r="E2531">
        <v>10.91740610455307</v>
      </c>
      <c r="F2531">
        <v>10.99268849206414</v>
      </c>
      <c r="G2531">
        <v>11.067970879575199</v>
      </c>
      <c r="H2531">
        <v>11.12965455602833</v>
      </c>
    </row>
    <row r="2532" spans="2:8" x14ac:dyDescent="0.25">
      <c r="B2532">
        <v>10.69155894201989</v>
      </c>
      <c r="C2532">
        <v>10.76684132953095</v>
      </c>
      <c r="D2532">
        <v>10.842123717042011</v>
      </c>
      <c r="E2532">
        <v>10.91740610455307</v>
      </c>
      <c r="F2532">
        <v>10.99268849206414</v>
      </c>
      <c r="G2532">
        <v>11.067970879575199</v>
      </c>
      <c r="H2532">
        <v>11.12965455602833</v>
      </c>
    </row>
    <row r="2533" spans="2:8" x14ac:dyDescent="0.25">
      <c r="B2533">
        <v>10.69155894201988</v>
      </c>
      <c r="C2533">
        <v>10.76684132953095</v>
      </c>
      <c r="D2533">
        <v>10.842123717042011</v>
      </c>
      <c r="E2533">
        <v>10.91740610455307</v>
      </c>
      <c r="F2533">
        <v>10.99268849206414</v>
      </c>
      <c r="G2533">
        <v>11.067970879575199</v>
      </c>
      <c r="H2533">
        <v>11.12965455602833</v>
      </c>
    </row>
    <row r="2534" spans="2:8" x14ac:dyDescent="0.25">
      <c r="B2534">
        <v>10.69155894201988</v>
      </c>
      <c r="C2534">
        <v>10.76684132953095</v>
      </c>
      <c r="D2534">
        <v>10.842123717042011</v>
      </c>
      <c r="E2534">
        <v>10.91740610455307</v>
      </c>
      <c r="F2534">
        <v>10.99268849206414</v>
      </c>
      <c r="G2534">
        <v>11.067970879575199</v>
      </c>
      <c r="H2534">
        <v>11.12965455602833</v>
      </c>
    </row>
    <row r="2535" spans="2:8" x14ac:dyDescent="0.25">
      <c r="B2535">
        <v>10.69155894201988</v>
      </c>
      <c r="C2535">
        <v>10.76684132953095</v>
      </c>
      <c r="D2535">
        <v>10.842123717042011</v>
      </c>
      <c r="E2535">
        <v>10.91740610455307</v>
      </c>
      <c r="F2535">
        <v>10.99268849206414</v>
      </c>
      <c r="G2535">
        <v>11.067970879575199</v>
      </c>
      <c r="H2535">
        <v>11.12965455602834</v>
      </c>
    </row>
    <row r="2536" spans="2:8" x14ac:dyDescent="0.25">
      <c r="B2536">
        <v>10.69155894201988</v>
      </c>
      <c r="C2536">
        <v>10.76684132953095</v>
      </c>
      <c r="D2536">
        <v>10.842123717042011</v>
      </c>
      <c r="E2536">
        <v>10.91740610455307</v>
      </c>
      <c r="F2536">
        <v>10.99268849206414</v>
      </c>
      <c r="G2536">
        <v>11.06797087957519</v>
      </c>
      <c r="H2536">
        <v>11.12965455602834</v>
      </c>
    </row>
    <row r="2544" spans="2:8" x14ac:dyDescent="0.25">
      <c r="B2544">
        <v>1.966044875447303</v>
      </c>
      <c r="C2544">
        <v>1.981121129030524</v>
      </c>
      <c r="D2544">
        <v>1.996197394295907</v>
      </c>
      <c r="E2544">
        <v>2.0112736478791282</v>
      </c>
      <c r="F2544">
        <v>2.0263499014623481</v>
      </c>
      <c r="G2544">
        <v>2.041426155045567</v>
      </c>
      <c r="H2544">
        <v>2.0588352316994252</v>
      </c>
    </row>
    <row r="2545" spans="2:8" x14ac:dyDescent="0.25">
      <c r="B2545">
        <v>1.966044875447303</v>
      </c>
      <c r="C2545">
        <v>1.9811211290305231</v>
      </c>
      <c r="D2545">
        <v>1.996197394295907</v>
      </c>
      <c r="E2545">
        <v>2.0112736478791282</v>
      </c>
      <c r="F2545">
        <v>2.0263499014623481</v>
      </c>
      <c r="G2545">
        <v>2.041426155045567</v>
      </c>
      <c r="H2545">
        <v>2.0588352316994238</v>
      </c>
    </row>
    <row r="2546" spans="2:8" x14ac:dyDescent="0.25">
      <c r="B2546">
        <v>1.966044875447303</v>
      </c>
      <c r="C2546">
        <v>1.981121129030524</v>
      </c>
      <c r="D2546">
        <v>1.9961973942959079</v>
      </c>
      <c r="E2546">
        <v>2.0112736478791282</v>
      </c>
      <c r="F2546">
        <v>2.0263499014623481</v>
      </c>
      <c r="G2546">
        <v>2.0414261550455679</v>
      </c>
      <c r="H2546">
        <v>2.0588352316994252</v>
      </c>
    </row>
    <row r="2547" spans="2:8" x14ac:dyDescent="0.25">
      <c r="B2547">
        <v>1.966044875447303</v>
      </c>
      <c r="C2547">
        <v>1.9811211290305231</v>
      </c>
      <c r="D2547">
        <v>1.996197394295907</v>
      </c>
      <c r="E2547">
        <v>2.0112736478791282</v>
      </c>
      <c r="F2547">
        <v>2.0263499014623481</v>
      </c>
      <c r="G2547">
        <v>2.041426155045567</v>
      </c>
      <c r="H2547">
        <v>2.0588352316994238</v>
      </c>
    </row>
    <row r="2548" spans="2:8" x14ac:dyDescent="0.25">
      <c r="B2548">
        <v>1.966044875447303</v>
      </c>
      <c r="C2548">
        <v>1.981121129030524</v>
      </c>
      <c r="D2548">
        <v>1.996197394295907</v>
      </c>
      <c r="E2548">
        <v>2.0112736478791282</v>
      </c>
      <c r="F2548">
        <v>2.0263499014623481</v>
      </c>
      <c r="G2548">
        <v>2.041426155045567</v>
      </c>
      <c r="H2548">
        <v>2.0588352316994252</v>
      </c>
    </row>
    <row r="2549" spans="2:8" x14ac:dyDescent="0.25">
      <c r="B2549">
        <v>1.966044875447303</v>
      </c>
      <c r="C2549">
        <v>1.9811211290305231</v>
      </c>
      <c r="D2549">
        <v>1.996197394295907</v>
      </c>
      <c r="E2549">
        <v>2.0112736478791282</v>
      </c>
      <c r="F2549">
        <v>2.0263499014623481</v>
      </c>
      <c r="G2549">
        <v>2.041426155045567</v>
      </c>
      <c r="H2549">
        <v>2.0588352316994252</v>
      </c>
    </row>
    <row r="2550" spans="2:8" x14ac:dyDescent="0.25">
      <c r="B2550">
        <v>1.966044875447303</v>
      </c>
      <c r="C2550">
        <v>1.9811211290305231</v>
      </c>
      <c r="D2550">
        <v>1.9961973942959079</v>
      </c>
      <c r="E2550">
        <v>2.0112736478791282</v>
      </c>
      <c r="F2550">
        <v>2.0263499014623481</v>
      </c>
      <c r="G2550">
        <v>2.041426155045567</v>
      </c>
      <c r="H2550">
        <v>2.0588352316994252</v>
      </c>
    </row>
    <row r="2558" spans="2:8" x14ac:dyDescent="0.25">
      <c r="B2558">
        <v>7.0027895483609557</v>
      </c>
      <c r="C2558">
        <v>7.0348396023073319</v>
      </c>
      <c r="D2558">
        <v>7.0668896562537062</v>
      </c>
      <c r="E2558">
        <v>7.0989397001977776</v>
      </c>
      <c r="F2558">
        <v>7.1309897541441538</v>
      </c>
      <c r="G2558">
        <v>7.1630398080905282</v>
      </c>
      <c r="H2558">
        <v>7.1746822203620777</v>
      </c>
    </row>
    <row r="2559" spans="2:8" x14ac:dyDescent="0.25">
      <c r="B2559">
        <v>7.0027895483609566</v>
      </c>
      <c r="C2559">
        <v>7.0348396023073319</v>
      </c>
      <c r="D2559">
        <v>7.0668896562537071</v>
      </c>
      <c r="E2559">
        <v>7.0989397001977768</v>
      </c>
      <c r="F2559">
        <v>7.1309897541441529</v>
      </c>
      <c r="G2559">
        <v>7.1630398080905264</v>
      </c>
      <c r="H2559">
        <v>7.1746822203620786</v>
      </c>
    </row>
    <row r="2560" spans="2:8" x14ac:dyDescent="0.25">
      <c r="B2560">
        <v>7.0027895483609566</v>
      </c>
      <c r="C2560">
        <v>7.0348396023073327</v>
      </c>
      <c r="D2560">
        <v>7.066889656253708</v>
      </c>
      <c r="E2560">
        <v>7.0989397001977776</v>
      </c>
      <c r="F2560">
        <v>7.1309897541441556</v>
      </c>
      <c r="G2560">
        <v>7.1630398080905282</v>
      </c>
      <c r="H2560">
        <v>7.1746822203620786</v>
      </c>
    </row>
    <row r="2561" spans="2:8" x14ac:dyDescent="0.25">
      <c r="B2561">
        <v>7.0027895483609539</v>
      </c>
      <c r="C2561">
        <v>7.0348396023073319</v>
      </c>
      <c r="D2561">
        <v>7.0668896562537071</v>
      </c>
      <c r="E2561">
        <v>7.0989397001977759</v>
      </c>
      <c r="F2561">
        <v>7.130989754144152</v>
      </c>
      <c r="G2561">
        <v>7.1630398080905264</v>
      </c>
      <c r="H2561">
        <v>7.1746822203620786</v>
      </c>
    </row>
    <row r="2562" spans="2:8" x14ac:dyDescent="0.25">
      <c r="B2562">
        <v>7.0027895483609548</v>
      </c>
      <c r="C2562">
        <v>7.0348396023073319</v>
      </c>
      <c r="D2562">
        <v>7.0668896562537071</v>
      </c>
      <c r="E2562">
        <v>7.0989397001977776</v>
      </c>
      <c r="F2562">
        <v>7.1309897541441538</v>
      </c>
      <c r="G2562">
        <v>7.1630398080905264</v>
      </c>
      <c r="H2562">
        <v>7.1746822203620786</v>
      </c>
    </row>
    <row r="2563" spans="2:8" x14ac:dyDescent="0.25">
      <c r="B2563">
        <v>7.0027895483609566</v>
      </c>
      <c r="C2563">
        <v>7.0348396023073319</v>
      </c>
      <c r="D2563">
        <v>7.0668896562537071</v>
      </c>
      <c r="E2563">
        <v>7.0989397001977776</v>
      </c>
      <c r="F2563">
        <v>7.1309897541441529</v>
      </c>
      <c r="G2563">
        <v>7.1630398080905273</v>
      </c>
      <c r="H2563">
        <v>7.1746822203620786</v>
      </c>
    </row>
    <row r="2564" spans="2:8" x14ac:dyDescent="0.25">
      <c r="B2564">
        <v>7.0027895483609566</v>
      </c>
      <c r="C2564">
        <v>7.0348396023073319</v>
      </c>
      <c r="D2564">
        <v>7.066889656253708</v>
      </c>
      <c r="E2564">
        <v>7.0989397001977776</v>
      </c>
      <c r="F2564">
        <v>7.1309897541441538</v>
      </c>
      <c r="G2564">
        <v>7.1630398080905282</v>
      </c>
      <c r="H2564">
        <v>7.1746822203620786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4F6A-1F79-41BC-BAA3-4D871476F194}">
  <sheetPr>
    <tabColor rgb="FFFF0000"/>
  </sheetPr>
  <dimension ref="A1:K2559"/>
  <sheetViews>
    <sheetView topLeftCell="A13" workbookViewId="0">
      <selection activeCell="C31" sqref="C30:C31"/>
    </sheetView>
  </sheetViews>
  <sheetFormatPr defaultRowHeight="15" x14ac:dyDescent="0.25"/>
  <cols>
    <col min="1" max="1" width="39.85546875" bestFit="1" customWidth="1"/>
  </cols>
  <sheetData>
    <row r="1" spans="1:11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</row>
    <row r="2" spans="1:11" x14ac:dyDescent="0.25">
      <c r="A2" t="str">
        <f>PUBBDG_Split_Tech!A2</f>
        <v>PUBBDGHSPNewAE______STDELC</v>
      </c>
      <c r="B2">
        <f>SUMIFS(Activity_PUBBDG!C:C,Activity_PUBBDG!$B:$B,$A2&amp;"*",Activity_PUBBDG!$B:$B,"*"&amp;"_EX")</f>
        <v>0</v>
      </c>
      <c r="C2">
        <f>SUMIFS(Activity_PUBBDG!D:D,Activity_PUBBDG!$B:$B,$A2&amp;"*",Activity_PUBBDG!$B:$B,"*"&amp;"_EX")</f>
        <v>0</v>
      </c>
      <c r="D2">
        <f>SUMIFS(Activity_PUBBDG!E:E,Activity_PUBBDG!$B:$B,$A2&amp;"*",Activity_PUBBDG!$B:$B,"*"&amp;"_EX")</f>
        <v>0</v>
      </c>
      <c r="E2">
        <f>SUMIFS(Activity_PUBBDG!F:F,Activity_PUBBDG!$B:$B,$A2&amp;"*",Activity_PUBBDG!$B:$B,"*"&amp;"_EX")</f>
        <v>0</v>
      </c>
      <c r="F2">
        <f>SUMIFS(Activity_PUBBDG!G:G,Activity_PUBBDG!$B:$B,$A2&amp;"*",Activity_PUBBDG!$B:$B,"*"&amp;"_EX")</f>
        <v>0</v>
      </c>
      <c r="G2">
        <f>SUMIFS(Activity_PUBBDG!H:H,Activity_PUBBDG!$B:$B,$A2&amp;"*",Activity_PUBBDG!$B:$B,"*"&amp;"_EX")</f>
        <v>0</v>
      </c>
      <c r="H2">
        <f>SUMIFS(Activity_PUBBDG!I:I,Activity_PUBBDG!$B:$B,$A2&amp;"*",Activity_PUBBDG!$B:$B,"*"&amp;"_EX")</f>
        <v>0</v>
      </c>
      <c r="I2">
        <f>SUMIFS(Activity_PUBBDG!J:J,Activity_PUBBDG!$B:$B,$A2&amp;"*",Activity_PUBBDG!$B:$B,"*"&amp;"_EX")</f>
        <v>0</v>
      </c>
      <c r="J2">
        <f>SUMIFS(Activity_PUBBDG!K:K,Activity_PUBBDG!$B:$B,$A2&amp;"*",Activity_PUBBDG!$B:$B,"*"&amp;"_EX")</f>
        <v>0</v>
      </c>
      <c r="K2">
        <f>IF(PUBBDG_Split_Tech!L2="",0,IF(K$1=2016,0,IFERROR((PUBBDG_Split_Tech!L2*(SUMIFS('AGG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PUBBDG_Split_Tech!A3</f>
        <v>PUBBDGHSPNewAE______STDNGA</v>
      </c>
      <c r="B3">
        <f>SUMIFS(Activity_PUBBDG!C:C,Activity_PUBBDG!$B:$B,$A3&amp;"*",Activity_PUBBDG!$B:$B,"*"&amp;"_EX")</f>
        <v>0</v>
      </c>
      <c r="C3">
        <f>SUMIFS(Activity_PUBBDG!D:D,Activity_PUBBDG!$B:$B,$A3&amp;"*",Activity_PUBBDG!$B:$B,"*"&amp;"_EX")</f>
        <v>0</v>
      </c>
      <c r="D3">
        <f>SUMIFS(Activity_PUBBDG!E:E,Activity_PUBBDG!$B:$B,$A3&amp;"*",Activity_PUBBDG!$B:$B,"*"&amp;"_EX")</f>
        <v>0</v>
      </c>
      <c r="E3">
        <f>SUMIFS(Activity_PUBBDG!F:F,Activity_PUBBDG!$B:$B,$A3&amp;"*",Activity_PUBBDG!$B:$B,"*"&amp;"_EX")</f>
        <v>0</v>
      </c>
      <c r="F3">
        <f>SUMIFS(Activity_PUBBDG!G:G,Activity_PUBBDG!$B:$B,$A3&amp;"*",Activity_PUBBDG!$B:$B,"*"&amp;"_EX")</f>
        <v>0</v>
      </c>
      <c r="G3">
        <f>SUMIFS(Activity_PUBBDG!H:H,Activity_PUBBDG!$B:$B,$A3&amp;"*",Activity_PUBBDG!$B:$B,"*"&amp;"_EX")</f>
        <v>0</v>
      </c>
      <c r="H3">
        <f>SUMIFS(Activity_PUBBDG!I:I,Activity_PUBBDG!$B:$B,$A3&amp;"*",Activity_PUBBDG!$B:$B,"*"&amp;"_EX")</f>
        <v>0</v>
      </c>
      <c r="I3">
        <f>SUMIFS(Activity_PUBBDG!J:J,Activity_PUBBDG!$B:$B,$A3&amp;"*",Activity_PUBBDG!$B:$B,"*"&amp;"_EX")</f>
        <v>0</v>
      </c>
      <c r="J3">
        <f>SUMIFS(Activity_PUBBDG!K:K,Activity_PUBBDG!$B:$B,$A3&amp;"*",Activity_PUBBDG!$B:$B,"*"&amp;"_EX")</f>
        <v>0</v>
      </c>
      <c r="K3">
        <f>IF(PUBBDG_Split_Tech!L3="",0,IF(K$1=2016,0,IFERROR((PUBBDG_Split_Tech!L3*(SUMIFS('AGG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PUBBDG_Split_Tech!A4</f>
        <v>PUBBDGHSPNewAE______STDPRO</v>
      </c>
      <c r="B4">
        <f>SUMIFS(Activity_PUBBDG!C:C,Activity_PUBBDG!$B:$B,$A4&amp;"*",Activity_PUBBDG!$B:$B,"*"&amp;"_EX")</f>
        <v>0</v>
      </c>
      <c r="C4">
        <f>SUMIFS(Activity_PUBBDG!D:D,Activity_PUBBDG!$B:$B,$A4&amp;"*",Activity_PUBBDG!$B:$B,"*"&amp;"_EX")</f>
        <v>0</v>
      </c>
      <c r="D4">
        <f>SUMIFS(Activity_PUBBDG!E:E,Activity_PUBBDG!$B:$B,$A4&amp;"*",Activity_PUBBDG!$B:$B,"*"&amp;"_EX")</f>
        <v>0</v>
      </c>
      <c r="E4">
        <f>SUMIFS(Activity_PUBBDG!F:F,Activity_PUBBDG!$B:$B,$A4&amp;"*",Activity_PUBBDG!$B:$B,"*"&amp;"_EX")</f>
        <v>0</v>
      </c>
      <c r="F4">
        <f>SUMIFS(Activity_PUBBDG!G:G,Activity_PUBBDG!$B:$B,$A4&amp;"*",Activity_PUBBDG!$B:$B,"*"&amp;"_EX")</f>
        <v>0</v>
      </c>
      <c r="G4">
        <f>SUMIFS(Activity_PUBBDG!H:H,Activity_PUBBDG!$B:$B,$A4&amp;"*",Activity_PUBBDG!$B:$B,"*"&amp;"_EX")</f>
        <v>0</v>
      </c>
      <c r="H4">
        <f>SUMIFS(Activity_PUBBDG!I:I,Activity_PUBBDG!$B:$B,$A4&amp;"*",Activity_PUBBDG!$B:$B,"*"&amp;"_EX")</f>
        <v>0</v>
      </c>
      <c r="I4">
        <f>SUMIFS(Activity_PUBBDG!J:J,Activity_PUBBDG!$B:$B,$A4&amp;"*",Activity_PUBBDG!$B:$B,"*"&amp;"_EX")</f>
        <v>0</v>
      </c>
      <c r="J4">
        <f>SUMIFS(Activity_PUBBDG!K:K,Activity_PUBBDG!$B:$B,$A4&amp;"*",Activity_PUBBDG!$B:$B,"*"&amp;"_EX")</f>
        <v>0</v>
      </c>
      <c r="K4">
        <f>IF(PUBBDG_Split_Tech!L4="",0,IF(K$1=2016,0,IFERROR((PUBBDG_Split_Tech!L4*(SUMIFS('AGG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PUBBDG_Split_Tech!A5</f>
        <v>PUBBDGHSPNewAM______STDELC</v>
      </c>
      <c r="B5">
        <f>SUMIFS(Activity_PUBBDG!C:C,Activity_PUBBDG!$B:$B,$A5&amp;"*",Activity_PUBBDG!$B:$B,"*"&amp;"_EX")</f>
        <v>0</v>
      </c>
      <c r="C5">
        <f>SUMIFS(Activity_PUBBDG!D:D,Activity_PUBBDG!$B:$B,$A5&amp;"*",Activity_PUBBDG!$B:$B,"*"&amp;"_EX")</f>
        <v>0</v>
      </c>
      <c r="D5">
        <f>SUMIFS(Activity_PUBBDG!E:E,Activity_PUBBDG!$B:$B,$A5&amp;"*",Activity_PUBBDG!$B:$B,"*"&amp;"_EX")</f>
        <v>0</v>
      </c>
      <c r="E5">
        <f>SUMIFS(Activity_PUBBDG!F:F,Activity_PUBBDG!$B:$B,$A5&amp;"*",Activity_PUBBDG!$B:$B,"*"&amp;"_EX")</f>
        <v>0</v>
      </c>
      <c r="F5">
        <f>SUMIFS(Activity_PUBBDG!G:G,Activity_PUBBDG!$B:$B,$A5&amp;"*",Activity_PUBBDG!$B:$B,"*"&amp;"_EX")</f>
        <v>0</v>
      </c>
      <c r="G5">
        <f>SUMIFS(Activity_PUBBDG!H:H,Activity_PUBBDG!$B:$B,$A5&amp;"*",Activity_PUBBDG!$B:$B,"*"&amp;"_EX")</f>
        <v>0</v>
      </c>
      <c r="H5">
        <f>SUMIFS(Activity_PUBBDG!I:I,Activity_PUBBDG!$B:$B,$A5&amp;"*",Activity_PUBBDG!$B:$B,"*"&amp;"_EX")</f>
        <v>0</v>
      </c>
      <c r="I5">
        <f>SUMIFS(Activity_PUBBDG!J:J,Activity_PUBBDG!$B:$B,$A5&amp;"*",Activity_PUBBDG!$B:$B,"*"&amp;"_EX")</f>
        <v>0</v>
      </c>
      <c r="J5">
        <f>SUMIFS(Activity_PUBBDG!K:K,Activity_PUBBDG!$B:$B,$A5&amp;"*",Activity_PUBBDG!$B:$B,"*"&amp;"_EX")</f>
        <v>0</v>
      </c>
      <c r="K5">
        <f>IF(PUBBDG_Split_Tech!L5="",0,IF(K$1=2016,0,IFERROR((PUBBDG_Split_Tech!L5*(SUMIFS('AGG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PUBBDG_Split_Tech!A6</f>
        <v>PUBBDGHSPNewLIFLC___STDELC</v>
      </c>
      <c r="B6">
        <f>SUMIFS(Activity_PUBBDG!C:C,Activity_PUBBDG!$B:$B,$A6&amp;"*",Activity_PUBBDG!$B:$B,"*"&amp;"_EX")</f>
        <v>0</v>
      </c>
      <c r="C6">
        <f>SUMIFS(Activity_PUBBDG!D:D,Activity_PUBBDG!$B:$B,$A6&amp;"*",Activity_PUBBDG!$B:$B,"*"&amp;"_EX")</f>
        <v>0</v>
      </c>
      <c r="D6">
        <f>SUMIFS(Activity_PUBBDG!E:E,Activity_PUBBDG!$B:$B,$A6&amp;"*",Activity_PUBBDG!$B:$B,"*"&amp;"_EX")</f>
        <v>0</v>
      </c>
      <c r="E6">
        <f>SUMIFS(Activity_PUBBDG!F:F,Activity_PUBBDG!$B:$B,$A6&amp;"*",Activity_PUBBDG!$B:$B,"*"&amp;"_EX")</f>
        <v>0</v>
      </c>
      <c r="F6">
        <f>SUMIFS(Activity_PUBBDG!G:G,Activity_PUBBDG!$B:$B,$A6&amp;"*",Activity_PUBBDG!$B:$B,"*"&amp;"_EX")</f>
        <v>0</v>
      </c>
      <c r="G6">
        <f>SUMIFS(Activity_PUBBDG!H:H,Activity_PUBBDG!$B:$B,$A6&amp;"*",Activity_PUBBDG!$B:$B,"*"&amp;"_EX")</f>
        <v>0</v>
      </c>
      <c r="H6">
        <f>SUMIFS(Activity_PUBBDG!I:I,Activity_PUBBDG!$B:$B,$A6&amp;"*",Activity_PUBBDG!$B:$B,"*"&amp;"_EX")</f>
        <v>0</v>
      </c>
      <c r="I6">
        <f>SUMIFS(Activity_PUBBDG!J:J,Activity_PUBBDG!$B:$B,$A6&amp;"*",Activity_PUBBDG!$B:$B,"*"&amp;"_EX")</f>
        <v>0</v>
      </c>
      <c r="J6">
        <f>SUMIFS(Activity_PUBBDG!K:K,Activity_PUBBDG!$B:$B,$A6&amp;"*",Activity_PUBBDG!$B:$B,"*"&amp;"_EX")</f>
        <v>0</v>
      </c>
      <c r="K6">
        <f>IF(PUBBDG_Split_Tech!L6="",0,IF(K$1=2016,0,IFERROR((PUBBDG_Split_Tech!L6*(SUMIFS('AGG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PUBBDG_Split_Tech!A7</f>
        <v>PUBBDGHSPNewLIFLU___STDELC</v>
      </c>
      <c r="B7">
        <f>SUMIFS(Activity_PUBBDG!C:C,Activity_PUBBDG!$B:$B,$A7&amp;"*",Activity_PUBBDG!$B:$B,"*"&amp;"_EX")</f>
        <v>0</v>
      </c>
      <c r="C7">
        <f>SUMIFS(Activity_PUBBDG!D:D,Activity_PUBBDG!$B:$B,$A7&amp;"*",Activity_PUBBDG!$B:$B,"*"&amp;"_EX")</f>
        <v>0</v>
      </c>
      <c r="D7">
        <f>SUMIFS(Activity_PUBBDG!E:E,Activity_PUBBDG!$B:$B,$A7&amp;"*",Activity_PUBBDG!$B:$B,"*"&amp;"_EX")</f>
        <v>0</v>
      </c>
      <c r="E7">
        <f>SUMIFS(Activity_PUBBDG!F:F,Activity_PUBBDG!$B:$B,$A7&amp;"*",Activity_PUBBDG!$B:$B,"*"&amp;"_EX")</f>
        <v>0</v>
      </c>
      <c r="F7">
        <f>SUMIFS(Activity_PUBBDG!G:G,Activity_PUBBDG!$B:$B,$A7&amp;"*",Activity_PUBBDG!$B:$B,"*"&amp;"_EX")</f>
        <v>0</v>
      </c>
      <c r="G7">
        <f>SUMIFS(Activity_PUBBDG!H:H,Activity_PUBBDG!$B:$B,$A7&amp;"*",Activity_PUBBDG!$B:$B,"*"&amp;"_EX")</f>
        <v>0</v>
      </c>
      <c r="H7">
        <f>SUMIFS(Activity_PUBBDG!I:I,Activity_PUBBDG!$B:$B,$A7&amp;"*",Activity_PUBBDG!$B:$B,"*"&amp;"_EX")</f>
        <v>0</v>
      </c>
      <c r="I7">
        <f>SUMIFS(Activity_PUBBDG!J:J,Activity_PUBBDG!$B:$B,$A7&amp;"*",Activity_PUBBDG!$B:$B,"*"&amp;"_EX")</f>
        <v>0</v>
      </c>
      <c r="J7">
        <f>SUMIFS(Activity_PUBBDG!K:K,Activity_PUBBDG!$B:$B,$A7&amp;"*",Activity_PUBBDG!$B:$B,"*"&amp;"_EX")</f>
        <v>0</v>
      </c>
      <c r="K7">
        <f>IF(PUBBDG_Split_Tech!L7="",0,IF(K$1=2016,0,IFERROR((PUBBDG_Split_Tech!L7*(SUMIFS('AGG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PUBBDG_Split_Tech!A8</f>
        <v>PUBBDGHSPNewLIHAL___STDELC</v>
      </c>
      <c r="B8">
        <f>SUMIFS(Activity_PUBBDG!C:C,Activity_PUBBDG!$B:$B,$A8&amp;"*",Activity_PUBBDG!$B:$B,"*"&amp;"_EX")</f>
        <v>0</v>
      </c>
      <c r="C8">
        <f>SUMIFS(Activity_PUBBDG!D:D,Activity_PUBBDG!$B:$B,$A8&amp;"*",Activity_PUBBDG!$B:$B,"*"&amp;"_EX")</f>
        <v>0</v>
      </c>
      <c r="D8">
        <f>SUMIFS(Activity_PUBBDG!E:E,Activity_PUBBDG!$B:$B,$A8&amp;"*",Activity_PUBBDG!$B:$B,"*"&amp;"_EX")</f>
        <v>0</v>
      </c>
      <c r="E8">
        <f>SUMIFS(Activity_PUBBDG!F:F,Activity_PUBBDG!$B:$B,$A8&amp;"*",Activity_PUBBDG!$B:$B,"*"&amp;"_EX")</f>
        <v>0</v>
      </c>
      <c r="F8">
        <f>SUMIFS(Activity_PUBBDG!G:G,Activity_PUBBDG!$B:$B,$A8&amp;"*",Activity_PUBBDG!$B:$B,"*"&amp;"_EX")</f>
        <v>0</v>
      </c>
      <c r="G8">
        <f>SUMIFS(Activity_PUBBDG!H:H,Activity_PUBBDG!$B:$B,$A8&amp;"*",Activity_PUBBDG!$B:$B,"*"&amp;"_EX")</f>
        <v>0</v>
      </c>
      <c r="H8">
        <f>SUMIFS(Activity_PUBBDG!I:I,Activity_PUBBDG!$B:$B,$A8&amp;"*",Activity_PUBBDG!$B:$B,"*"&amp;"_EX")</f>
        <v>0</v>
      </c>
      <c r="I8">
        <f>SUMIFS(Activity_PUBBDG!J:J,Activity_PUBBDG!$B:$B,$A8&amp;"*",Activity_PUBBDG!$B:$B,"*"&amp;"_EX")</f>
        <v>0</v>
      </c>
      <c r="J8">
        <f>SUMIFS(Activity_PUBBDG!K:K,Activity_PUBBDG!$B:$B,$A8&amp;"*",Activity_PUBBDG!$B:$B,"*"&amp;"_EX")</f>
        <v>0</v>
      </c>
      <c r="K8">
        <f>IF(PUBBDG_Split_Tech!L8="",0,IF(K$1=2016,0,IFERROR((PUBBDG_Split_Tech!L8*(SUMIFS('AGG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PUBBDG_Split_Tech!A9</f>
        <v>PUBBDGHSPNewLIINC___STDELC</v>
      </c>
      <c r="B9">
        <f>SUMIFS(Activity_PUBBDG!C:C,Activity_PUBBDG!$B:$B,$A9&amp;"*",Activity_PUBBDG!$B:$B,"*"&amp;"_EX")</f>
        <v>0</v>
      </c>
      <c r="C9">
        <f>SUMIFS(Activity_PUBBDG!D:D,Activity_PUBBDG!$B:$B,$A9&amp;"*",Activity_PUBBDG!$B:$B,"*"&amp;"_EX")</f>
        <v>0</v>
      </c>
      <c r="D9">
        <f>SUMIFS(Activity_PUBBDG!E:E,Activity_PUBBDG!$B:$B,$A9&amp;"*",Activity_PUBBDG!$B:$B,"*"&amp;"_EX")</f>
        <v>0</v>
      </c>
      <c r="E9">
        <f>SUMIFS(Activity_PUBBDG!F:F,Activity_PUBBDG!$B:$B,$A9&amp;"*",Activity_PUBBDG!$B:$B,"*"&amp;"_EX")</f>
        <v>0</v>
      </c>
      <c r="F9">
        <f>SUMIFS(Activity_PUBBDG!G:G,Activity_PUBBDG!$B:$B,$A9&amp;"*",Activity_PUBBDG!$B:$B,"*"&amp;"_EX")</f>
        <v>0</v>
      </c>
      <c r="G9">
        <f>SUMIFS(Activity_PUBBDG!H:H,Activity_PUBBDG!$B:$B,$A9&amp;"*",Activity_PUBBDG!$B:$B,"*"&amp;"_EX")</f>
        <v>0</v>
      </c>
      <c r="H9">
        <f>SUMIFS(Activity_PUBBDG!I:I,Activity_PUBBDG!$B:$B,$A9&amp;"*",Activity_PUBBDG!$B:$B,"*"&amp;"_EX")</f>
        <v>0</v>
      </c>
      <c r="I9">
        <f>SUMIFS(Activity_PUBBDG!J:J,Activity_PUBBDG!$B:$B,$A9&amp;"*",Activity_PUBBDG!$B:$B,"*"&amp;"_EX")</f>
        <v>0</v>
      </c>
      <c r="J9">
        <f>SUMIFS(Activity_PUBBDG!K:K,Activity_PUBBDG!$B:$B,$A9&amp;"*",Activity_PUBBDG!$B:$B,"*"&amp;"_EX")</f>
        <v>0</v>
      </c>
      <c r="K9">
        <f>IF(PUBBDG_Split_Tech!L9="",0,IF(K$1=2016,0,IFERROR((PUBBDG_Split_Tech!L9*(SUMIFS('AGG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PUBBDG_Split_Tech!A10</f>
        <v>PUBBDGHSPNewLILED___STDELC</v>
      </c>
      <c r="B10">
        <f>SUMIFS(Activity_PUBBDG!C:C,Activity_PUBBDG!$B:$B,$A10&amp;"*",Activity_PUBBDG!$B:$B,"*"&amp;"_EX")</f>
        <v>0</v>
      </c>
      <c r="C10">
        <f>SUMIFS(Activity_PUBBDG!D:D,Activity_PUBBDG!$B:$B,$A10&amp;"*",Activity_PUBBDG!$B:$B,"*"&amp;"_EX")</f>
        <v>0</v>
      </c>
      <c r="D10">
        <f>SUMIFS(Activity_PUBBDG!E:E,Activity_PUBBDG!$B:$B,$A10&amp;"*",Activity_PUBBDG!$B:$B,"*"&amp;"_EX")</f>
        <v>0</v>
      </c>
      <c r="E10">
        <f>SUMIFS(Activity_PUBBDG!F:F,Activity_PUBBDG!$B:$B,$A10&amp;"*",Activity_PUBBDG!$B:$B,"*"&amp;"_EX")</f>
        <v>0</v>
      </c>
      <c r="F10">
        <f>SUMIFS(Activity_PUBBDG!G:G,Activity_PUBBDG!$B:$B,$A10&amp;"*",Activity_PUBBDG!$B:$B,"*"&amp;"_EX")</f>
        <v>0</v>
      </c>
      <c r="G10">
        <f>SUMIFS(Activity_PUBBDG!H:H,Activity_PUBBDG!$B:$B,$A10&amp;"*",Activity_PUBBDG!$B:$B,"*"&amp;"_EX")</f>
        <v>0</v>
      </c>
      <c r="H10">
        <f>SUMIFS(Activity_PUBBDG!I:I,Activity_PUBBDG!$B:$B,$A10&amp;"*",Activity_PUBBDG!$B:$B,"*"&amp;"_EX")</f>
        <v>0</v>
      </c>
      <c r="I10">
        <f>SUMIFS(Activity_PUBBDG!J:J,Activity_PUBBDG!$B:$B,$A10&amp;"*",Activity_PUBBDG!$B:$B,"*"&amp;"_EX")</f>
        <v>0</v>
      </c>
      <c r="J10">
        <f>SUMIFS(Activity_PUBBDG!K:K,Activity_PUBBDG!$B:$B,$A10&amp;"*",Activity_PUBBDG!$B:$B,"*"&amp;"_EX")</f>
        <v>0</v>
      </c>
      <c r="K10">
        <f>IF(PUBBDG_Split_Tech!L10="",0,IF(K$1=2016,0,IFERROR((PUBBDG_Split_Tech!L10*(SUMIFS('AGG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PUBBDG_Split_Tech!A11</f>
        <v>PUBBDGHSPNewSC_________DCO</v>
      </c>
      <c r="B11">
        <f>SUMIFS(Activity_PUBBDG!C:C,Activity_PUBBDG!$B:$B,$A11&amp;"*",Activity_PUBBDG!$B:$B,"*"&amp;"_EX")</f>
        <v>0</v>
      </c>
      <c r="C11">
        <f>SUMIFS(Activity_PUBBDG!D:D,Activity_PUBBDG!$B:$B,$A11&amp;"*",Activity_PUBBDG!$B:$B,"*"&amp;"_EX")</f>
        <v>0</v>
      </c>
      <c r="D11">
        <f>SUMIFS(Activity_PUBBDG!E:E,Activity_PUBBDG!$B:$B,$A11&amp;"*",Activity_PUBBDG!$B:$B,"*"&amp;"_EX")</f>
        <v>0</v>
      </c>
      <c r="E11">
        <f>SUMIFS(Activity_PUBBDG!F:F,Activity_PUBBDG!$B:$B,$A11&amp;"*",Activity_PUBBDG!$B:$B,"*"&amp;"_EX")</f>
        <v>0</v>
      </c>
      <c r="F11">
        <f>SUMIFS(Activity_PUBBDG!G:G,Activity_PUBBDG!$B:$B,$A11&amp;"*",Activity_PUBBDG!$B:$B,"*"&amp;"_EX")</f>
        <v>0</v>
      </c>
      <c r="G11">
        <f>SUMIFS(Activity_PUBBDG!H:H,Activity_PUBBDG!$B:$B,$A11&amp;"*",Activity_PUBBDG!$B:$B,"*"&amp;"_EX")</f>
        <v>0</v>
      </c>
      <c r="H11">
        <f>SUMIFS(Activity_PUBBDG!I:I,Activity_PUBBDG!$B:$B,$A11&amp;"*",Activity_PUBBDG!$B:$B,"*"&amp;"_EX")</f>
        <v>0</v>
      </c>
      <c r="I11">
        <f>SUMIFS(Activity_PUBBDG!J:J,Activity_PUBBDG!$B:$B,$A11&amp;"*",Activity_PUBBDG!$B:$B,"*"&amp;"_EX")</f>
        <v>0</v>
      </c>
      <c r="J11">
        <f>SUMIFS(Activity_PUBBDG!K:K,Activity_PUBBDG!$B:$B,$A11&amp;"*",Activity_PUBBDG!$B:$B,"*"&amp;"_EX")</f>
        <v>0</v>
      </c>
      <c r="K11">
        <f>IF(PUBBDG_Split_Tech!L11="",0,IF(K$1=2016,0,IFERROR((PUBBDG_Split_Tech!L11*(SUMIFS('AGG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1" x14ac:dyDescent="0.25">
      <c r="A12" t="str">
        <f>PUBBDG_Split_Tech!A12</f>
        <v>PUBBDGHSPNewSC______STDELC</v>
      </c>
      <c r="B12">
        <f>SUMIFS(Activity_PUBBDG!C:C,Activity_PUBBDG!$B:$B,$A12&amp;"*",Activity_PUBBDG!$B:$B,"*"&amp;"_EX")</f>
        <v>0</v>
      </c>
      <c r="C12">
        <f>SUMIFS(Activity_PUBBDG!D:D,Activity_PUBBDG!$B:$B,$A12&amp;"*",Activity_PUBBDG!$B:$B,"*"&amp;"_EX")</f>
        <v>0</v>
      </c>
      <c r="D12">
        <f>SUMIFS(Activity_PUBBDG!E:E,Activity_PUBBDG!$B:$B,$A12&amp;"*",Activity_PUBBDG!$B:$B,"*"&amp;"_EX")</f>
        <v>0</v>
      </c>
      <c r="E12">
        <f>SUMIFS(Activity_PUBBDG!F:F,Activity_PUBBDG!$B:$B,$A12&amp;"*",Activity_PUBBDG!$B:$B,"*"&amp;"_EX")</f>
        <v>0</v>
      </c>
      <c r="F12">
        <f>SUMIFS(Activity_PUBBDG!G:G,Activity_PUBBDG!$B:$B,$A12&amp;"*",Activity_PUBBDG!$B:$B,"*"&amp;"_EX")</f>
        <v>0</v>
      </c>
      <c r="G12">
        <f>SUMIFS(Activity_PUBBDG!H:H,Activity_PUBBDG!$B:$B,$A12&amp;"*",Activity_PUBBDG!$B:$B,"*"&amp;"_EX")</f>
        <v>0</v>
      </c>
      <c r="H12">
        <f>SUMIFS(Activity_PUBBDG!I:I,Activity_PUBBDG!$B:$B,$A12&amp;"*",Activity_PUBBDG!$B:$B,"*"&amp;"_EX")</f>
        <v>0</v>
      </c>
      <c r="I12">
        <f>SUMIFS(Activity_PUBBDG!J:J,Activity_PUBBDG!$B:$B,$A12&amp;"*",Activity_PUBBDG!$B:$B,"*"&amp;"_EX")</f>
        <v>0</v>
      </c>
      <c r="J12">
        <f>SUMIFS(Activity_PUBBDG!K:K,Activity_PUBBDG!$B:$B,$A12&amp;"*",Activity_PUBBDG!$B:$B,"*"&amp;"_EX")</f>
        <v>0</v>
      </c>
      <c r="K12">
        <f>IF(PUBBDG_Split_Tech!L12="",0,IF(K$1=2016,0,IFERROR((PUBBDG_Split_Tech!L12*(SUMIFS('AGG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1" x14ac:dyDescent="0.25">
      <c r="A13" t="str">
        <f>PUBBDG_Split_Tech!A13</f>
        <v>PUBBDGHSPNewSC______STDNGA</v>
      </c>
      <c r="B13">
        <f>SUMIFS(Activity_PUBBDG!C:C,Activity_PUBBDG!$B:$B,$A13&amp;"*",Activity_PUBBDG!$B:$B,"*"&amp;"_EX")</f>
        <v>0</v>
      </c>
      <c r="C13">
        <f>SUMIFS(Activity_PUBBDG!D:D,Activity_PUBBDG!$B:$B,$A13&amp;"*",Activity_PUBBDG!$B:$B,"*"&amp;"_EX")</f>
        <v>0</v>
      </c>
      <c r="D13">
        <f>SUMIFS(Activity_PUBBDG!E:E,Activity_PUBBDG!$B:$B,$A13&amp;"*",Activity_PUBBDG!$B:$B,"*"&amp;"_EX")</f>
        <v>0</v>
      </c>
      <c r="E13">
        <f>SUMIFS(Activity_PUBBDG!F:F,Activity_PUBBDG!$B:$B,$A13&amp;"*",Activity_PUBBDG!$B:$B,"*"&amp;"_EX")</f>
        <v>0</v>
      </c>
      <c r="F13">
        <f>SUMIFS(Activity_PUBBDG!G:G,Activity_PUBBDG!$B:$B,$A13&amp;"*",Activity_PUBBDG!$B:$B,"*"&amp;"_EX")</f>
        <v>0</v>
      </c>
      <c r="G13">
        <f>SUMIFS(Activity_PUBBDG!H:H,Activity_PUBBDG!$B:$B,$A13&amp;"*",Activity_PUBBDG!$B:$B,"*"&amp;"_EX")</f>
        <v>0</v>
      </c>
      <c r="H13">
        <f>SUMIFS(Activity_PUBBDG!I:I,Activity_PUBBDG!$B:$B,$A13&amp;"*",Activity_PUBBDG!$B:$B,"*"&amp;"_EX")</f>
        <v>0</v>
      </c>
      <c r="I13">
        <f>SUMIFS(Activity_PUBBDG!J:J,Activity_PUBBDG!$B:$B,$A13&amp;"*",Activity_PUBBDG!$B:$B,"*"&amp;"_EX")</f>
        <v>0</v>
      </c>
      <c r="J13">
        <f>SUMIFS(Activity_PUBBDG!K:K,Activity_PUBBDG!$B:$B,$A13&amp;"*",Activity_PUBBDG!$B:$B,"*"&amp;"_EX")</f>
        <v>0</v>
      </c>
      <c r="K13">
        <f>IF(PUBBDG_Split_Tech!L13="",0,IF(K$1=2016,0,IFERROR((PUBBDG_Split_Tech!L13*(SUMIFS('AGG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1" x14ac:dyDescent="0.25">
      <c r="A14" t="str">
        <f>PUBBDG_Split_Tech!A14</f>
        <v>PUBBDGHSPNewSH_________DHE</v>
      </c>
      <c r="B14">
        <f>SUMIFS(Activity_PUBBDG!C:C,Activity_PUBBDG!$B:$B,$A14&amp;"*",Activity_PUBBDG!$B:$B,"*"&amp;"_EX")</f>
        <v>0</v>
      </c>
      <c r="C14">
        <f>SUMIFS(Activity_PUBBDG!D:D,Activity_PUBBDG!$B:$B,$A14&amp;"*",Activity_PUBBDG!$B:$B,"*"&amp;"_EX")</f>
        <v>0</v>
      </c>
      <c r="D14">
        <f>SUMIFS(Activity_PUBBDG!E:E,Activity_PUBBDG!$B:$B,$A14&amp;"*",Activity_PUBBDG!$B:$B,"*"&amp;"_EX")</f>
        <v>0</v>
      </c>
      <c r="E14">
        <f>SUMIFS(Activity_PUBBDG!F:F,Activity_PUBBDG!$B:$B,$A14&amp;"*",Activity_PUBBDG!$B:$B,"*"&amp;"_EX")</f>
        <v>0</v>
      </c>
      <c r="F14">
        <f>SUMIFS(Activity_PUBBDG!G:G,Activity_PUBBDG!$B:$B,$A14&amp;"*",Activity_PUBBDG!$B:$B,"*"&amp;"_EX")</f>
        <v>0</v>
      </c>
      <c r="G14">
        <f>SUMIFS(Activity_PUBBDG!H:H,Activity_PUBBDG!$B:$B,$A14&amp;"*",Activity_PUBBDG!$B:$B,"*"&amp;"_EX")</f>
        <v>0</v>
      </c>
      <c r="H14">
        <f>SUMIFS(Activity_PUBBDG!I:I,Activity_PUBBDG!$B:$B,$A14&amp;"*",Activity_PUBBDG!$B:$B,"*"&amp;"_EX")</f>
        <v>0</v>
      </c>
      <c r="I14">
        <f>SUMIFS(Activity_PUBBDG!J:J,Activity_PUBBDG!$B:$B,$A14&amp;"*",Activity_PUBBDG!$B:$B,"*"&amp;"_EX")</f>
        <v>0</v>
      </c>
      <c r="J14">
        <f>SUMIFS(Activity_PUBBDG!K:K,Activity_PUBBDG!$B:$B,$A14&amp;"*",Activity_PUBBDG!$B:$B,"*"&amp;"_EX")</f>
        <v>0</v>
      </c>
      <c r="K14">
        <f>IF(PUBBDG_Split_Tech!L14="",0,IF(K$1=2016,0,IFERROR((PUBBDG_Split_Tech!L14*(SUMIFS('AGG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1" x14ac:dyDescent="0.25">
      <c r="A15" t="str">
        <f>PUBBDG_Split_Tech!A15</f>
        <v>PUBBDGHSPNewSHFUR___HIGNGA</v>
      </c>
      <c r="B15">
        <f>SUMIFS(Activity_PUBBDG!C:C,Activity_PUBBDG!$B:$B,$A15&amp;"*",Activity_PUBBDG!$B:$B,"*"&amp;"_EX")</f>
        <v>0</v>
      </c>
      <c r="C15">
        <f>SUMIFS(Activity_PUBBDG!D:D,Activity_PUBBDG!$B:$B,$A15&amp;"*",Activity_PUBBDG!$B:$B,"*"&amp;"_EX")</f>
        <v>0</v>
      </c>
      <c r="D15">
        <f>SUMIFS(Activity_PUBBDG!E:E,Activity_PUBBDG!$B:$B,$A15&amp;"*",Activity_PUBBDG!$B:$B,"*"&amp;"_EX")</f>
        <v>0</v>
      </c>
      <c r="E15">
        <f>SUMIFS(Activity_PUBBDG!F:F,Activity_PUBBDG!$B:$B,$A15&amp;"*",Activity_PUBBDG!$B:$B,"*"&amp;"_EX")</f>
        <v>0</v>
      </c>
      <c r="F15">
        <f>SUMIFS(Activity_PUBBDG!G:G,Activity_PUBBDG!$B:$B,$A15&amp;"*",Activity_PUBBDG!$B:$B,"*"&amp;"_EX")</f>
        <v>0</v>
      </c>
      <c r="G15">
        <f>SUMIFS(Activity_PUBBDG!H:H,Activity_PUBBDG!$B:$B,$A15&amp;"*",Activity_PUBBDG!$B:$B,"*"&amp;"_EX")</f>
        <v>0</v>
      </c>
      <c r="H15">
        <f>SUMIFS(Activity_PUBBDG!I:I,Activity_PUBBDG!$B:$B,$A15&amp;"*",Activity_PUBBDG!$B:$B,"*"&amp;"_EX")</f>
        <v>0</v>
      </c>
      <c r="I15">
        <f>SUMIFS(Activity_PUBBDG!J:J,Activity_PUBBDG!$B:$B,$A15&amp;"*",Activity_PUBBDG!$B:$B,"*"&amp;"_EX")</f>
        <v>0</v>
      </c>
      <c r="J15">
        <f>SUMIFS(Activity_PUBBDG!K:K,Activity_PUBBDG!$B:$B,$A15&amp;"*",Activity_PUBBDG!$B:$B,"*"&amp;"_EX")</f>
        <v>0</v>
      </c>
      <c r="K15">
        <f>IF(PUBBDG_Split_Tech!L15="",0,IF(K$1=2016,0,IFERROR((PUBBDG_Split_Tech!L15*(SUMIFS('AGG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1" x14ac:dyDescent="0.25">
      <c r="A16" t="str">
        <f>PUBBDG_Split_Tech!A16</f>
        <v>PUBBDGHSPNewSHFUR___STDELC</v>
      </c>
      <c r="B16">
        <f>SUMIFS(Activity_PUBBDG!C:C,Activity_PUBBDG!$B:$B,$A16&amp;"*",Activity_PUBBDG!$B:$B,"*"&amp;"_EX")</f>
        <v>0</v>
      </c>
      <c r="C16">
        <f>SUMIFS(Activity_PUBBDG!D:D,Activity_PUBBDG!$B:$B,$A16&amp;"*",Activity_PUBBDG!$B:$B,"*"&amp;"_EX")</f>
        <v>0</v>
      </c>
      <c r="D16">
        <f>SUMIFS(Activity_PUBBDG!E:E,Activity_PUBBDG!$B:$B,$A16&amp;"*",Activity_PUBBDG!$B:$B,"*"&amp;"_EX")</f>
        <v>0</v>
      </c>
      <c r="E16">
        <f>SUMIFS(Activity_PUBBDG!F:F,Activity_PUBBDG!$B:$B,$A16&amp;"*",Activity_PUBBDG!$B:$B,"*"&amp;"_EX")</f>
        <v>0</v>
      </c>
      <c r="F16">
        <f>SUMIFS(Activity_PUBBDG!G:G,Activity_PUBBDG!$B:$B,$A16&amp;"*",Activity_PUBBDG!$B:$B,"*"&amp;"_EX")</f>
        <v>0</v>
      </c>
      <c r="G16">
        <f>SUMIFS(Activity_PUBBDG!H:H,Activity_PUBBDG!$B:$B,$A16&amp;"*",Activity_PUBBDG!$B:$B,"*"&amp;"_EX")</f>
        <v>0</v>
      </c>
      <c r="H16">
        <f>SUMIFS(Activity_PUBBDG!I:I,Activity_PUBBDG!$B:$B,$A16&amp;"*",Activity_PUBBDG!$B:$B,"*"&amp;"_EX")</f>
        <v>0</v>
      </c>
      <c r="I16">
        <f>SUMIFS(Activity_PUBBDG!J:J,Activity_PUBBDG!$B:$B,$A16&amp;"*",Activity_PUBBDG!$B:$B,"*"&amp;"_EX")</f>
        <v>0</v>
      </c>
      <c r="J16">
        <f>SUMIFS(Activity_PUBBDG!K:K,Activity_PUBBDG!$B:$B,$A16&amp;"*",Activity_PUBBDG!$B:$B,"*"&amp;"_EX")</f>
        <v>0</v>
      </c>
      <c r="K16">
        <f>IF(PUBBDG_Split_Tech!L16="",0,IF(K$1=2016,0,IFERROR((PUBBDG_Split_Tech!L16*(SUMIFS('AGG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PUBBDG_Split_Tech!A17</f>
        <v>PUBBDGHSPNewSHFUR___STDHFO</v>
      </c>
      <c r="B17">
        <f>SUMIFS(Activity_PUBBDG!C:C,Activity_PUBBDG!$B:$B,$A17&amp;"*",Activity_PUBBDG!$B:$B,"*"&amp;"_EX")</f>
        <v>0</v>
      </c>
      <c r="C17">
        <f>SUMIFS(Activity_PUBBDG!D:D,Activity_PUBBDG!$B:$B,$A17&amp;"*",Activity_PUBBDG!$B:$B,"*"&amp;"_EX")</f>
        <v>0</v>
      </c>
      <c r="D17">
        <f>SUMIFS(Activity_PUBBDG!E:E,Activity_PUBBDG!$B:$B,$A17&amp;"*",Activity_PUBBDG!$B:$B,"*"&amp;"_EX")</f>
        <v>0</v>
      </c>
      <c r="E17">
        <f>SUMIFS(Activity_PUBBDG!F:F,Activity_PUBBDG!$B:$B,$A17&amp;"*",Activity_PUBBDG!$B:$B,"*"&amp;"_EX")</f>
        <v>0</v>
      </c>
      <c r="F17">
        <f>SUMIFS(Activity_PUBBDG!G:G,Activity_PUBBDG!$B:$B,$A17&amp;"*",Activity_PUBBDG!$B:$B,"*"&amp;"_EX")</f>
        <v>0</v>
      </c>
      <c r="G17">
        <f>SUMIFS(Activity_PUBBDG!H:H,Activity_PUBBDG!$B:$B,$A17&amp;"*",Activity_PUBBDG!$B:$B,"*"&amp;"_EX")</f>
        <v>0</v>
      </c>
      <c r="H17">
        <f>SUMIFS(Activity_PUBBDG!I:I,Activity_PUBBDG!$B:$B,$A17&amp;"*",Activity_PUBBDG!$B:$B,"*"&amp;"_EX")</f>
        <v>0</v>
      </c>
      <c r="I17">
        <f>SUMIFS(Activity_PUBBDG!J:J,Activity_PUBBDG!$B:$B,$A17&amp;"*",Activity_PUBBDG!$B:$B,"*"&amp;"_EX")</f>
        <v>0</v>
      </c>
      <c r="J17">
        <f>SUMIFS(Activity_PUBBDG!K:K,Activity_PUBBDG!$B:$B,$A17&amp;"*",Activity_PUBBDG!$B:$B,"*"&amp;"_EX")</f>
        <v>0</v>
      </c>
      <c r="K17">
        <f>IF(PUBBDG_Split_Tech!L17="",0,IF(K$1=2016,0,IFERROR((PUBBDG_Split_Tech!L17*(SUMIFS('AGG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PUBBDG_Split_Tech!A18</f>
        <v>PUBBDGHSPNewSHFUR___STDKER</v>
      </c>
      <c r="B18">
        <f>SUMIFS(Activity_PUBBDG!C:C,Activity_PUBBDG!$B:$B,$A18&amp;"*",Activity_PUBBDG!$B:$B,"*"&amp;"_EX")</f>
        <v>0</v>
      </c>
      <c r="C18">
        <f>SUMIFS(Activity_PUBBDG!D:D,Activity_PUBBDG!$B:$B,$A18&amp;"*",Activity_PUBBDG!$B:$B,"*"&amp;"_EX")</f>
        <v>0</v>
      </c>
      <c r="D18">
        <f>SUMIFS(Activity_PUBBDG!E:E,Activity_PUBBDG!$B:$B,$A18&amp;"*",Activity_PUBBDG!$B:$B,"*"&amp;"_EX")</f>
        <v>0</v>
      </c>
      <c r="E18">
        <f>SUMIFS(Activity_PUBBDG!F:F,Activity_PUBBDG!$B:$B,$A18&amp;"*",Activity_PUBBDG!$B:$B,"*"&amp;"_EX")</f>
        <v>0</v>
      </c>
      <c r="F18">
        <f>SUMIFS(Activity_PUBBDG!G:G,Activity_PUBBDG!$B:$B,$A18&amp;"*",Activity_PUBBDG!$B:$B,"*"&amp;"_EX")</f>
        <v>0</v>
      </c>
      <c r="G18">
        <f>SUMIFS(Activity_PUBBDG!H:H,Activity_PUBBDG!$B:$B,$A18&amp;"*",Activity_PUBBDG!$B:$B,"*"&amp;"_EX")</f>
        <v>0</v>
      </c>
      <c r="H18">
        <f>SUMIFS(Activity_PUBBDG!I:I,Activity_PUBBDG!$B:$B,$A18&amp;"*",Activity_PUBBDG!$B:$B,"*"&amp;"_EX")</f>
        <v>0</v>
      </c>
      <c r="I18">
        <f>SUMIFS(Activity_PUBBDG!J:J,Activity_PUBBDG!$B:$B,$A18&amp;"*",Activity_PUBBDG!$B:$B,"*"&amp;"_EX")</f>
        <v>0</v>
      </c>
      <c r="J18">
        <f>SUMIFS(Activity_PUBBDG!K:K,Activity_PUBBDG!$B:$B,$A18&amp;"*",Activity_PUBBDG!$B:$B,"*"&amp;"_EX")</f>
        <v>0</v>
      </c>
      <c r="K18">
        <f>IF(PUBBDG_Split_Tech!L18="",0,IF(K$1=2016,0,IFERROR((PUBBDG_Split_Tech!L18*(SUMIFS('AGG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PUBBDG_Split_Tech!A19</f>
        <v>PUBBDGHSPNewSHFUR___STDLFO</v>
      </c>
      <c r="B19">
        <f>SUMIFS(Activity_PUBBDG!C:C,Activity_PUBBDG!$B:$B,$A19&amp;"*",Activity_PUBBDG!$B:$B,"*"&amp;"_EX")</f>
        <v>0</v>
      </c>
      <c r="C19">
        <f>SUMIFS(Activity_PUBBDG!D:D,Activity_PUBBDG!$B:$B,$A19&amp;"*",Activity_PUBBDG!$B:$B,"*"&amp;"_EX")</f>
        <v>0</v>
      </c>
      <c r="D19">
        <f>SUMIFS(Activity_PUBBDG!E:E,Activity_PUBBDG!$B:$B,$A19&amp;"*",Activity_PUBBDG!$B:$B,"*"&amp;"_EX")</f>
        <v>0</v>
      </c>
      <c r="E19">
        <f>SUMIFS(Activity_PUBBDG!F:F,Activity_PUBBDG!$B:$B,$A19&amp;"*",Activity_PUBBDG!$B:$B,"*"&amp;"_EX")</f>
        <v>0</v>
      </c>
      <c r="F19">
        <f>SUMIFS(Activity_PUBBDG!G:G,Activity_PUBBDG!$B:$B,$A19&amp;"*",Activity_PUBBDG!$B:$B,"*"&amp;"_EX")</f>
        <v>0</v>
      </c>
      <c r="G19">
        <f>SUMIFS(Activity_PUBBDG!H:H,Activity_PUBBDG!$B:$B,$A19&amp;"*",Activity_PUBBDG!$B:$B,"*"&amp;"_EX")</f>
        <v>0</v>
      </c>
      <c r="H19">
        <f>SUMIFS(Activity_PUBBDG!I:I,Activity_PUBBDG!$B:$B,$A19&amp;"*",Activity_PUBBDG!$B:$B,"*"&amp;"_EX")</f>
        <v>0</v>
      </c>
      <c r="I19">
        <f>SUMIFS(Activity_PUBBDG!J:J,Activity_PUBBDG!$B:$B,$A19&amp;"*",Activity_PUBBDG!$B:$B,"*"&amp;"_EX")</f>
        <v>0</v>
      </c>
      <c r="J19">
        <f>SUMIFS(Activity_PUBBDG!K:K,Activity_PUBBDG!$B:$B,$A19&amp;"*",Activity_PUBBDG!$B:$B,"*"&amp;"_EX")</f>
        <v>0</v>
      </c>
      <c r="K19">
        <f>IF(PUBBDG_Split_Tech!L19="",0,IF(K$1=2016,0,IFERROR((PUBBDG_Split_Tech!L19*(SUMIFS('AGG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PUBBDG_Split_Tech!A20</f>
        <v>PUBBDGHSPNewSHFUR___STDNGA</v>
      </c>
      <c r="B20">
        <f>SUMIFS(Activity_PUBBDG!C:C,Activity_PUBBDG!$B:$B,$A20&amp;"*",Activity_PUBBDG!$B:$B,"*"&amp;"_EX")</f>
        <v>0</v>
      </c>
      <c r="C20">
        <f>SUMIFS(Activity_PUBBDG!D:D,Activity_PUBBDG!$B:$B,$A20&amp;"*",Activity_PUBBDG!$B:$B,"*"&amp;"_EX")</f>
        <v>0</v>
      </c>
      <c r="D20">
        <f>SUMIFS(Activity_PUBBDG!E:E,Activity_PUBBDG!$B:$B,$A20&amp;"*",Activity_PUBBDG!$B:$B,"*"&amp;"_EX")</f>
        <v>0</v>
      </c>
      <c r="E20">
        <f>SUMIFS(Activity_PUBBDG!F:F,Activity_PUBBDG!$B:$B,$A20&amp;"*",Activity_PUBBDG!$B:$B,"*"&amp;"_EX")</f>
        <v>0</v>
      </c>
      <c r="F20">
        <f>SUMIFS(Activity_PUBBDG!G:G,Activity_PUBBDG!$B:$B,$A20&amp;"*",Activity_PUBBDG!$B:$B,"*"&amp;"_EX")</f>
        <v>0</v>
      </c>
      <c r="G20">
        <f>SUMIFS(Activity_PUBBDG!H:H,Activity_PUBBDG!$B:$B,$A20&amp;"*",Activity_PUBBDG!$B:$B,"*"&amp;"_EX")</f>
        <v>0</v>
      </c>
      <c r="H20">
        <f>SUMIFS(Activity_PUBBDG!I:I,Activity_PUBBDG!$B:$B,$A20&amp;"*",Activity_PUBBDG!$B:$B,"*"&amp;"_EX")</f>
        <v>0</v>
      </c>
      <c r="I20">
        <f>SUMIFS(Activity_PUBBDG!J:J,Activity_PUBBDG!$B:$B,$A20&amp;"*",Activity_PUBBDG!$B:$B,"*"&amp;"_EX")</f>
        <v>0</v>
      </c>
      <c r="J20">
        <f>SUMIFS(Activity_PUBBDG!K:K,Activity_PUBBDG!$B:$B,$A20&amp;"*",Activity_PUBBDG!$B:$B,"*"&amp;"_EX")</f>
        <v>0</v>
      </c>
      <c r="K20">
        <f>IF(PUBBDG_Split_Tech!L20="",0,IF(K$1=2016,0,IFERROR((PUBBDG_Split_Tech!L20*(SUMIFS('AGG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PUBBDG_Split_Tech!A21</f>
        <v>PUBBDGHSPNewSHFUR___STDPRO</v>
      </c>
      <c r="B21">
        <f>SUMIFS(Activity_PUBBDG!C:C,Activity_PUBBDG!$B:$B,$A21&amp;"*",Activity_PUBBDG!$B:$B,"*"&amp;"_EX")</f>
        <v>0</v>
      </c>
      <c r="C21">
        <f>SUMIFS(Activity_PUBBDG!D:D,Activity_PUBBDG!$B:$B,$A21&amp;"*",Activity_PUBBDG!$B:$B,"*"&amp;"_EX")</f>
        <v>0</v>
      </c>
      <c r="D21">
        <f>SUMIFS(Activity_PUBBDG!E:E,Activity_PUBBDG!$B:$B,$A21&amp;"*",Activity_PUBBDG!$B:$B,"*"&amp;"_EX")</f>
        <v>0</v>
      </c>
      <c r="E21">
        <f>SUMIFS(Activity_PUBBDG!F:F,Activity_PUBBDG!$B:$B,$A21&amp;"*",Activity_PUBBDG!$B:$B,"*"&amp;"_EX")</f>
        <v>0</v>
      </c>
      <c r="F21">
        <f>SUMIFS(Activity_PUBBDG!G:G,Activity_PUBBDG!$B:$B,$A21&amp;"*",Activity_PUBBDG!$B:$B,"*"&amp;"_EX")</f>
        <v>0</v>
      </c>
      <c r="G21">
        <f>SUMIFS(Activity_PUBBDG!H:H,Activity_PUBBDG!$B:$B,$A21&amp;"*",Activity_PUBBDG!$B:$B,"*"&amp;"_EX")</f>
        <v>0</v>
      </c>
      <c r="H21">
        <f>SUMIFS(Activity_PUBBDG!I:I,Activity_PUBBDG!$B:$B,$A21&amp;"*",Activity_PUBBDG!$B:$B,"*"&amp;"_EX")</f>
        <v>0</v>
      </c>
      <c r="I21">
        <f>SUMIFS(Activity_PUBBDG!J:J,Activity_PUBBDG!$B:$B,$A21&amp;"*",Activity_PUBBDG!$B:$B,"*"&amp;"_EX")</f>
        <v>0</v>
      </c>
      <c r="J21">
        <f>SUMIFS(Activity_PUBBDG!K:K,Activity_PUBBDG!$B:$B,$A21&amp;"*",Activity_PUBBDG!$B:$B,"*"&amp;"_EX")</f>
        <v>0</v>
      </c>
      <c r="K21">
        <f>IF(PUBBDG_Split_Tech!L21="",0,IF(K$1=2016,0,IFERROR((PUBBDG_Split_Tech!L21*(SUMIFS('AGG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PUBBDG_Split_Tech!A22</f>
        <v>PUBBDGHSPNewSHHEP___STDELC</v>
      </c>
      <c r="B22">
        <f>SUMIFS(Activity_PUBBDG!C:C,Activity_PUBBDG!$B:$B,$A22&amp;"*",Activity_PUBBDG!$B:$B,"*"&amp;"_EX")</f>
        <v>0</v>
      </c>
      <c r="C22">
        <f>SUMIFS(Activity_PUBBDG!D:D,Activity_PUBBDG!$B:$B,$A22&amp;"*",Activity_PUBBDG!$B:$B,"*"&amp;"_EX")</f>
        <v>0</v>
      </c>
      <c r="D22">
        <f>SUMIFS(Activity_PUBBDG!E:E,Activity_PUBBDG!$B:$B,$A22&amp;"*",Activity_PUBBDG!$B:$B,"*"&amp;"_EX")</f>
        <v>0</v>
      </c>
      <c r="E22">
        <f>SUMIFS(Activity_PUBBDG!F:F,Activity_PUBBDG!$B:$B,$A22&amp;"*",Activity_PUBBDG!$B:$B,"*"&amp;"_EX")</f>
        <v>0</v>
      </c>
      <c r="F22">
        <f>SUMIFS(Activity_PUBBDG!G:G,Activity_PUBBDG!$B:$B,$A22&amp;"*",Activity_PUBBDG!$B:$B,"*"&amp;"_EX")</f>
        <v>0</v>
      </c>
      <c r="G22">
        <f>SUMIFS(Activity_PUBBDG!H:H,Activity_PUBBDG!$B:$B,$A22&amp;"*",Activity_PUBBDG!$B:$B,"*"&amp;"_EX")</f>
        <v>0</v>
      </c>
      <c r="H22">
        <f>SUMIFS(Activity_PUBBDG!I:I,Activity_PUBBDG!$B:$B,$A22&amp;"*",Activity_PUBBDG!$B:$B,"*"&amp;"_EX")</f>
        <v>0</v>
      </c>
      <c r="I22">
        <f>SUMIFS(Activity_PUBBDG!J:J,Activity_PUBBDG!$B:$B,$A22&amp;"*",Activity_PUBBDG!$B:$B,"*"&amp;"_EX")</f>
        <v>0</v>
      </c>
      <c r="J22">
        <f>SUMIFS(Activity_PUBBDG!K:K,Activity_PUBBDG!$B:$B,$A22&amp;"*",Activity_PUBBDG!$B:$B,"*"&amp;"_EX")</f>
        <v>0</v>
      </c>
      <c r="K22">
        <f>IF(PUBBDG_Split_Tech!L22="",0,IF(K$1=2016,0,IFERROR((PUBBDG_Split_Tech!L22*(SUMIFS('AGG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PUBBDG_Split_Tech!A23</f>
        <v>PUBBDGHSPNewSHPLT___STDELC</v>
      </c>
      <c r="B23">
        <f>SUMIFS(Activity_PUBBDG!C:C,Activity_PUBBDG!$B:$B,$A23&amp;"*",Activity_PUBBDG!$B:$B,"*"&amp;"_EX")</f>
        <v>0</v>
      </c>
      <c r="C23">
        <f>SUMIFS(Activity_PUBBDG!D:D,Activity_PUBBDG!$B:$B,$A23&amp;"*",Activity_PUBBDG!$B:$B,"*"&amp;"_EX")</f>
        <v>0</v>
      </c>
      <c r="D23">
        <f>SUMIFS(Activity_PUBBDG!E:E,Activity_PUBBDG!$B:$B,$A23&amp;"*",Activity_PUBBDG!$B:$B,"*"&amp;"_EX")</f>
        <v>0</v>
      </c>
      <c r="E23">
        <f>SUMIFS(Activity_PUBBDG!F:F,Activity_PUBBDG!$B:$B,$A23&amp;"*",Activity_PUBBDG!$B:$B,"*"&amp;"_EX")</f>
        <v>0</v>
      </c>
      <c r="F23">
        <f>SUMIFS(Activity_PUBBDG!G:G,Activity_PUBBDG!$B:$B,$A23&amp;"*",Activity_PUBBDG!$B:$B,"*"&amp;"_EX")</f>
        <v>0</v>
      </c>
      <c r="G23">
        <f>SUMIFS(Activity_PUBBDG!H:H,Activity_PUBBDG!$B:$B,$A23&amp;"*",Activity_PUBBDG!$B:$B,"*"&amp;"_EX")</f>
        <v>0</v>
      </c>
      <c r="H23">
        <f>SUMIFS(Activity_PUBBDG!I:I,Activity_PUBBDG!$B:$B,$A23&amp;"*",Activity_PUBBDG!$B:$B,"*"&amp;"_EX")</f>
        <v>0</v>
      </c>
      <c r="I23">
        <f>SUMIFS(Activity_PUBBDG!J:J,Activity_PUBBDG!$B:$B,$A23&amp;"*",Activity_PUBBDG!$B:$B,"*"&amp;"_EX")</f>
        <v>0</v>
      </c>
      <c r="J23">
        <f>SUMIFS(Activity_PUBBDG!K:K,Activity_PUBBDG!$B:$B,$A23&amp;"*",Activity_PUBBDG!$B:$B,"*"&amp;"_EX")</f>
        <v>0</v>
      </c>
      <c r="K23">
        <f>IF(PUBBDG_Split_Tech!L23="",0,IF(K$1=2016,0,IFERROR((PUBBDG_Split_Tech!L23*(SUMIFS('AGG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PUBBDG_Split_Tech!A24</f>
        <v>PUBBDGHSPNewWH_________DHE</v>
      </c>
      <c r="B24">
        <f>SUMIFS(Activity_PUBBDG!C:C,Activity_PUBBDG!$B:$B,$A24&amp;"*",Activity_PUBBDG!$B:$B,"*"&amp;"_EX")</f>
        <v>0</v>
      </c>
      <c r="C24">
        <f>SUMIFS(Activity_PUBBDG!D:D,Activity_PUBBDG!$B:$B,$A24&amp;"*",Activity_PUBBDG!$B:$B,"*"&amp;"_EX")</f>
        <v>0</v>
      </c>
      <c r="D24">
        <f>SUMIFS(Activity_PUBBDG!E:E,Activity_PUBBDG!$B:$B,$A24&amp;"*",Activity_PUBBDG!$B:$B,"*"&amp;"_EX")</f>
        <v>0</v>
      </c>
      <c r="E24">
        <f>SUMIFS(Activity_PUBBDG!F:F,Activity_PUBBDG!$B:$B,$A24&amp;"*",Activity_PUBBDG!$B:$B,"*"&amp;"_EX")</f>
        <v>0</v>
      </c>
      <c r="F24">
        <f>SUMIFS(Activity_PUBBDG!G:G,Activity_PUBBDG!$B:$B,$A24&amp;"*",Activity_PUBBDG!$B:$B,"*"&amp;"_EX")</f>
        <v>0</v>
      </c>
      <c r="G24">
        <f>SUMIFS(Activity_PUBBDG!H:H,Activity_PUBBDG!$B:$B,$A24&amp;"*",Activity_PUBBDG!$B:$B,"*"&amp;"_EX")</f>
        <v>0</v>
      </c>
      <c r="H24">
        <f>SUMIFS(Activity_PUBBDG!I:I,Activity_PUBBDG!$B:$B,$A24&amp;"*",Activity_PUBBDG!$B:$B,"*"&amp;"_EX")</f>
        <v>0</v>
      </c>
      <c r="I24">
        <f>SUMIFS(Activity_PUBBDG!J:J,Activity_PUBBDG!$B:$B,$A24&amp;"*",Activity_PUBBDG!$B:$B,"*"&amp;"_EX")</f>
        <v>0</v>
      </c>
      <c r="J24">
        <f>SUMIFS(Activity_PUBBDG!K:K,Activity_PUBBDG!$B:$B,$A24&amp;"*",Activity_PUBBDG!$B:$B,"*"&amp;"_EX")</f>
        <v>0</v>
      </c>
      <c r="K24">
        <f>IF(PUBBDG_Split_Tech!L24="",0,IF(K$1=2016,0,IFERROR((PUBBDG_Split_Tech!L24*(SUMIFS('AGG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PUBBDG_Split_Tech!A25</f>
        <v>PUBBDGHSPNewWH______STDELC</v>
      </c>
      <c r="B25">
        <f>SUMIFS(Activity_PUBBDG!C:C,Activity_PUBBDG!$B:$B,$A25&amp;"*",Activity_PUBBDG!$B:$B,"*"&amp;"_EX")</f>
        <v>0</v>
      </c>
      <c r="C25">
        <f>SUMIFS(Activity_PUBBDG!D:D,Activity_PUBBDG!$B:$B,$A25&amp;"*",Activity_PUBBDG!$B:$B,"*"&amp;"_EX")</f>
        <v>0</v>
      </c>
      <c r="D25">
        <f>SUMIFS(Activity_PUBBDG!E:E,Activity_PUBBDG!$B:$B,$A25&amp;"*",Activity_PUBBDG!$B:$B,"*"&amp;"_EX")</f>
        <v>0</v>
      </c>
      <c r="E25">
        <f>SUMIFS(Activity_PUBBDG!F:F,Activity_PUBBDG!$B:$B,$A25&amp;"*",Activity_PUBBDG!$B:$B,"*"&amp;"_EX")</f>
        <v>0</v>
      </c>
      <c r="F25">
        <f>SUMIFS(Activity_PUBBDG!G:G,Activity_PUBBDG!$B:$B,$A25&amp;"*",Activity_PUBBDG!$B:$B,"*"&amp;"_EX")</f>
        <v>0</v>
      </c>
      <c r="G25">
        <f>SUMIFS(Activity_PUBBDG!H:H,Activity_PUBBDG!$B:$B,$A25&amp;"*",Activity_PUBBDG!$B:$B,"*"&amp;"_EX")</f>
        <v>0</v>
      </c>
      <c r="H25">
        <f>SUMIFS(Activity_PUBBDG!I:I,Activity_PUBBDG!$B:$B,$A25&amp;"*",Activity_PUBBDG!$B:$B,"*"&amp;"_EX")</f>
        <v>0</v>
      </c>
      <c r="I25">
        <f>SUMIFS(Activity_PUBBDG!J:J,Activity_PUBBDG!$B:$B,$A25&amp;"*",Activity_PUBBDG!$B:$B,"*"&amp;"_EX")</f>
        <v>0</v>
      </c>
      <c r="J25">
        <f>SUMIFS(Activity_PUBBDG!K:K,Activity_PUBBDG!$B:$B,$A25&amp;"*",Activity_PUBBDG!$B:$B,"*"&amp;"_EX")</f>
        <v>0</v>
      </c>
      <c r="K25">
        <f>IF(PUBBDG_Split_Tech!L25="",0,IF(K$1=2016,0,IFERROR((PUBBDG_Split_Tech!L25*(SUMIFS('AGG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PUBBDG_Split_Tech!A26</f>
        <v>PUBBDGHSPNewWH______STDHFO</v>
      </c>
      <c r="B26">
        <f>SUMIFS(Activity_PUBBDG!C:C,Activity_PUBBDG!$B:$B,$A26&amp;"*",Activity_PUBBDG!$B:$B,"*"&amp;"_EX")</f>
        <v>0</v>
      </c>
      <c r="C26">
        <f>SUMIFS(Activity_PUBBDG!D:D,Activity_PUBBDG!$B:$B,$A26&amp;"*",Activity_PUBBDG!$B:$B,"*"&amp;"_EX")</f>
        <v>0</v>
      </c>
      <c r="D26">
        <f>SUMIFS(Activity_PUBBDG!E:E,Activity_PUBBDG!$B:$B,$A26&amp;"*",Activity_PUBBDG!$B:$B,"*"&amp;"_EX")</f>
        <v>0</v>
      </c>
      <c r="E26">
        <f>SUMIFS(Activity_PUBBDG!F:F,Activity_PUBBDG!$B:$B,$A26&amp;"*",Activity_PUBBDG!$B:$B,"*"&amp;"_EX")</f>
        <v>0</v>
      </c>
      <c r="F26">
        <f>SUMIFS(Activity_PUBBDG!G:G,Activity_PUBBDG!$B:$B,$A26&amp;"*",Activity_PUBBDG!$B:$B,"*"&amp;"_EX")</f>
        <v>0</v>
      </c>
      <c r="G26">
        <f>SUMIFS(Activity_PUBBDG!H:H,Activity_PUBBDG!$B:$B,$A26&amp;"*",Activity_PUBBDG!$B:$B,"*"&amp;"_EX")</f>
        <v>0</v>
      </c>
      <c r="H26">
        <f>SUMIFS(Activity_PUBBDG!I:I,Activity_PUBBDG!$B:$B,$A26&amp;"*",Activity_PUBBDG!$B:$B,"*"&amp;"_EX")</f>
        <v>0</v>
      </c>
      <c r="I26">
        <f>SUMIFS(Activity_PUBBDG!J:J,Activity_PUBBDG!$B:$B,$A26&amp;"*",Activity_PUBBDG!$B:$B,"*"&amp;"_EX")</f>
        <v>0</v>
      </c>
      <c r="J26">
        <f>SUMIFS(Activity_PUBBDG!K:K,Activity_PUBBDG!$B:$B,$A26&amp;"*",Activity_PUBBDG!$B:$B,"*"&amp;"_EX")</f>
        <v>0</v>
      </c>
      <c r="K26">
        <f>IF(PUBBDG_Split_Tech!L26="",0,IF(K$1=2016,0,IFERROR((PUBBDG_Split_Tech!L26*(SUMIFS('AGG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PUBBDG_Split_Tech!A27</f>
        <v>PUBBDGHSPNewWH______STDKER</v>
      </c>
      <c r="B27">
        <f>SUMIFS(Activity_PUBBDG!C:C,Activity_PUBBDG!$B:$B,$A27&amp;"*",Activity_PUBBDG!$B:$B,"*"&amp;"_EX")</f>
        <v>0</v>
      </c>
      <c r="C27">
        <f>SUMIFS(Activity_PUBBDG!D:D,Activity_PUBBDG!$B:$B,$A27&amp;"*",Activity_PUBBDG!$B:$B,"*"&amp;"_EX")</f>
        <v>0</v>
      </c>
      <c r="D27">
        <f>SUMIFS(Activity_PUBBDG!E:E,Activity_PUBBDG!$B:$B,$A27&amp;"*",Activity_PUBBDG!$B:$B,"*"&amp;"_EX")</f>
        <v>0</v>
      </c>
      <c r="E27">
        <f>SUMIFS(Activity_PUBBDG!F:F,Activity_PUBBDG!$B:$B,$A27&amp;"*",Activity_PUBBDG!$B:$B,"*"&amp;"_EX")</f>
        <v>0</v>
      </c>
      <c r="F27">
        <f>SUMIFS(Activity_PUBBDG!G:G,Activity_PUBBDG!$B:$B,$A27&amp;"*",Activity_PUBBDG!$B:$B,"*"&amp;"_EX")</f>
        <v>0</v>
      </c>
      <c r="G27">
        <f>SUMIFS(Activity_PUBBDG!H:H,Activity_PUBBDG!$B:$B,$A27&amp;"*",Activity_PUBBDG!$B:$B,"*"&amp;"_EX")</f>
        <v>0</v>
      </c>
      <c r="H27">
        <f>SUMIFS(Activity_PUBBDG!I:I,Activity_PUBBDG!$B:$B,$A27&amp;"*",Activity_PUBBDG!$B:$B,"*"&amp;"_EX")</f>
        <v>0</v>
      </c>
      <c r="I27">
        <f>SUMIFS(Activity_PUBBDG!J:J,Activity_PUBBDG!$B:$B,$A27&amp;"*",Activity_PUBBDG!$B:$B,"*"&amp;"_EX")</f>
        <v>0</v>
      </c>
      <c r="J27">
        <f>SUMIFS(Activity_PUBBDG!K:K,Activity_PUBBDG!$B:$B,$A27&amp;"*",Activity_PUBBDG!$B:$B,"*"&amp;"_EX")</f>
        <v>0</v>
      </c>
      <c r="K27">
        <f>IF(PUBBDG_Split_Tech!L27="",0,IF(K$1=2016,0,IFERROR((PUBBDG_Split_Tech!L27*(SUMIFS('AGG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PUBBDG_Split_Tech!A28</f>
        <v>PUBBDGHSPNewWH______STDLFO</v>
      </c>
      <c r="B28">
        <f>SUMIFS(Activity_PUBBDG!C:C,Activity_PUBBDG!$B:$B,$A28&amp;"*",Activity_PUBBDG!$B:$B,"*"&amp;"_EX")</f>
        <v>0</v>
      </c>
      <c r="C28">
        <f>SUMIFS(Activity_PUBBDG!D:D,Activity_PUBBDG!$B:$B,$A28&amp;"*",Activity_PUBBDG!$B:$B,"*"&amp;"_EX")</f>
        <v>0</v>
      </c>
      <c r="D28">
        <f>SUMIFS(Activity_PUBBDG!E:E,Activity_PUBBDG!$B:$B,$A28&amp;"*",Activity_PUBBDG!$B:$B,"*"&amp;"_EX")</f>
        <v>0</v>
      </c>
      <c r="E28">
        <f>SUMIFS(Activity_PUBBDG!F:F,Activity_PUBBDG!$B:$B,$A28&amp;"*",Activity_PUBBDG!$B:$B,"*"&amp;"_EX")</f>
        <v>0</v>
      </c>
      <c r="F28">
        <f>SUMIFS(Activity_PUBBDG!G:G,Activity_PUBBDG!$B:$B,$A28&amp;"*",Activity_PUBBDG!$B:$B,"*"&amp;"_EX")</f>
        <v>0</v>
      </c>
      <c r="G28">
        <f>SUMIFS(Activity_PUBBDG!H:H,Activity_PUBBDG!$B:$B,$A28&amp;"*",Activity_PUBBDG!$B:$B,"*"&amp;"_EX")</f>
        <v>0</v>
      </c>
      <c r="H28">
        <f>SUMIFS(Activity_PUBBDG!I:I,Activity_PUBBDG!$B:$B,$A28&amp;"*",Activity_PUBBDG!$B:$B,"*"&amp;"_EX")</f>
        <v>0</v>
      </c>
      <c r="I28">
        <f>SUMIFS(Activity_PUBBDG!J:J,Activity_PUBBDG!$B:$B,$A28&amp;"*",Activity_PUBBDG!$B:$B,"*"&amp;"_EX")</f>
        <v>0</v>
      </c>
      <c r="J28">
        <f>SUMIFS(Activity_PUBBDG!K:K,Activity_PUBBDG!$B:$B,$A28&amp;"*",Activity_PUBBDG!$B:$B,"*"&amp;"_EX")</f>
        <v>0</v>
      </c>
      <c r="K28">
        <f>IF(PUBBDG_Split_Tech!L28="",0,IF(K$1=2016,0,IFERROR((PUBBDG_Split_Tech!L28*(SUMIFS('AGG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PUBBDG_Split_Tech!A29</f>
        <v>PUBBDGHSPNewWH______STDNGA</v>
      </c>
      <c r="B29">
        <f>SUMIFS(Activity_PUBBDG!C:C,Activity_PUBBDG!$B:$B,$A29&amp;"*",Activity_PUBBDG!$B:$B,"*"&amp;"_EX")</f>
        <v>0</v>
      </c>
      <c r="C29">
        <f>SUMIFS(Activity_PUBBDG!D:D,Activity_PUBBDG!$B:$B,$A29&amp;"*",Activity_PUBBDG!$B:$B,"*"&amp;"_EX")</f>
        <v>0</v>
      </c>
      <c r="D29">
        <f>SUMIFS(Activity_PUBBDG!E:E,Activity_PUBBDG!$B:$B,$A29&amp;"*",Activity_PUBBDG!$B:$B,"*"&amp;"_EX")</f>
        <v>0</v>
      </c>
      <c r="E29">
        <f>SUMIFS(Activity_PUBBDG!F:F,Activity_PUBBDG!$B:$B,$A29&amp;"*",Activity_PUBBDG!$B:$B,"*"&amp;"_EX")</f>
        <v>0</v>
      </c>
      <c r="F29">
        <f>SUMIFS(Activity_PUBBDG!G:G,Activity_PUBBDG!$B:$B,$A29&amp;"*",Activity_PUBBDG!$B:$B,"*"&amp;"_EX")</f>
        <v>0</v>
      </c>
      <c r="G29">
        <f>SUMIFS(Activity_PUBBDG!H:H,Activity_PUBBDG!$B:$B,$A29&amp;"*",Activity_PUBBDG!$B:$B,"*"&amp;"_EX")</f>
        <v>0</v>
      </c>
      <c r="H29">
        <f>SUMIFS(Activity_PUBBDG!I:I,Activity_PUBBDG!$B:$B,$A29&amp;"*",Activity_PUBBDG!$B:$B,"*"&amp;"_EX")</f>
        <v>0</v>
      </c>
      <c r="I29">
        <f>SUMIFS(Activity_PUBBDG!J:J,Activity_PUBBDG!$B:$B,$A29&amp;"*",Activity_PUBBDG!$B:$B,"*"&amp;"_EX")</f>
        <v>0</v>
      </c>
      <c r="J29">
        <f>SUMIFS(Activity_PUBBDG!K:K,Activity_PUBBDG!$B:$B,$A29&amp;"*",Activity_PUBBDG!$B:$B,"*"&amp;"_EX")</f>
        <v>0</v>
      </c>
      <c r="K29">
        <f>IF(PUBBDG_Split_Tech!L29="",0,IF(K$1=2016,0,IFERROR((PUBBDG_Split_Tech!L29*(SUMIFS('AGG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PUBBDG_Split_Tech!A30</f>
        <v>PUBBDGHSPOldAE______STDELC</v>
      </c>
      <c r="B30">
        <f>SUMIFS(Activity_PUBBDG!C:C,Activity_PUBBDG!$B:$B,$A30&amp;"*",Activity_PUBBDG!$B:$B,"*"&amp;"_EX")</f>
        <v>616.68670842809877</v>
      </c>
      <c r="C30">
        <f>SUMIFS(Activity_PUBBDG!D:D,Activity_PUBBDG!$B:$B,$A30&amp;"*",Activity_PUBBDG!$B:$B,"*"&amp;"_EX")</f>
        <v>616.69568498844887</v>
      </c>
      <c r="D30">
        <f>SUMIFS(Activity_PUBBDG!E:E,Activity_PUBBDG!$B:$B,$A30&amp;"*",Activity_PUBBDG!$B:$B,"*"&amp;"_EX")</f>
        <v>616.69463667880734</v>
      </c>
      <c r="E30">
        <f>SUMIFS(Activity_PUBBDG!F:F,Activity_PUBBDG!$B:$B,$A30&amp;"*",Activity_PUBBDG!$B:$B,"*"&amp;"_EX")</f>
        <v>616.6934731180462</v>
      </c>
      <c r="F30">
        <f>SUMIFS(Activity_PUBBDG!G:G,Activity_PUBBDG!$B:$B,$A30&amp;"*",Activity_PUBBDG!$B:$B,"*"&amp;"_EX")</f>
        <v>308.34817710843498</v>
      </c>
      <c r="G30">
        <f>SUMIFS(Activity_PUBBDG!H:H,Activity_PUBBDG!$B:$B,$A30&amp;"*",Activity_PUBBDG!$B:$B,"*"&amp;"_EX")</f>
        <v>308.34817198644902</v>
      </c>
      <c r="H30">
        <f>SUMIFS(Activity_PUBBDG!I:I,Activity_PUBBDG!$B:$B,$A30&amp;"*",Activity_PUBBDG!$B:$B,"*"&amp;"_EX")</f>
        <v>308.34871445769738</v>
      </c>
      <c r="I30">
        <f>SUMIFS(Activity_PUBBDG!J:J,Activity_PUBBDG!$B:$B,$A30&amp;"*",Activity_PUBBDG!$B:$B,"*"&amp;"_EX")</f>
        <v>65.139710785928756</v>
      </c>
      <c r="J30">
        <f>SUMIFS(Activity_PUBBDG!K:K,Activity_PUBBDG!$B:$B,$A30&amp;"*",Activity_PUBBDG!$B:$B,"*"&amp;"_EX")</f>
        <v>5.7872659070548256</v>
      </c>
      <c r="K30">
        <f>IF(PUBBDG_Split_Tech!L30="",0,IF(K$1=2016,0,IFERROR((PUBBDG_Split_Tech!L30*(SUMIFS('AGG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PUBBDG_Split_Tech!A31</f>
        <v>PUBBDGHSPOldAE______STDNGA</v>
      </c>
      <c r="B31">
        <f>SUMIFS(Activity_PUBBDG!C:C,Activity_PUBBDG!$B:$B,$A31&amp;"*",Activity_PUBBDG!$B:$B,"*"&amp;"_EX")</f>
        <v>33.504918110855172</v>
      </c>
      <c r="C31">
        <f>SUMIFS(Activity_PUBBDG!D:D,Activity_PUBBDG!$B:$B,$A31&amp;"*",Activity_PUBBDG!$B:$B,"*"&amp;"_EX")</f>
        <v>33.514024350706713</v>
      </c>
      <c r="D31">
        <f>SUMIFS(Activity_PUBBDG!E:E,Activity_PUBBDG!$B:$B,$A31&amp;"*",Activity_PUBBDG!$B:$B,"*"&amp;"_EX")</f>
        <v>33.513907922002282</v>
      </c>
      <c r="E31">
        <f>SUMIFS(Activity_PUBBDG!F:F,Activity_PUBBDG!$B:$B,$A31&amp;"*",Activity_PUBBDG!$B:$B,"*"&amp;"_EX")</f>
        <v>33.513693141514487</v>
      </c>
      <c r="F31">
        <f>SUMIFS(Activity_PUBBDG!G:G,Activity_PUBBDG!$B:$B,$A31&amp;"*",Activity_PUBBDG!$B:$B,"*"&amp;"_EX")</f>
        <v>16.757128904329601</v>
      </c>
      <c r="G31">
        <f>SUMIFS(Activity_PUBBDG!H:H,Activity_PUBBDG!$B:$B,$A31&amp;"*",Activity_PUBBDG!$B:$B,"*"&amp;"_EX")</f>
        <v>16.757116635852839</v>
      </c>
      <c r="H31">
        <f>SUMIFS(Activity_PUBBDG!I:I,Activity_PUBBDG!$B:$B,$A31&amp;"*",Activity_PUBBDG!$B:$B,"*"&amp;"_EX")</f>
        <v>16.7576591162195</v>
      </c>
      <c r="I31">
        <f>SUMIFS(Activity_PUBBDG!J:J,Activity_PUBBDG!$B:$B,$A31&amp;"*",Activity_PUBBDG!$B:$B,"*"&amp;"_EX")</f>
        <v>8.0850064276920008</v>
      </c>
      <c r="J31">
        <f>SUMIFS(Activity_PUBBDG!K:K,Activity_PUBBDG!$B:$B,$A31&amp;"*",Activity_PUBBDG!$B:$B,"*"&amp;"_EX")</f>
        <v>0.32190406999383359</v>
      </c>
      <c r="K31">
        <f>IF(PUBBDG_Split_Tech!L31="",0,IF(K$1=2016,0,IFERROR((PUBBDG_Split_Tech!L31*(SUMIFS('AGG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PUBBDG_Split_Tech!A32</f>
        <v>PUBBDGHSPOldAE______STDPRO</v>
      </c>
      <c r="B32">
        <f>SUMIFS(Activity_PUBBDG!C:C,Activity_PUBBDG!$B:$B,$A32&amp;"*",Activity_PUBBDG!$B:$B,"*"&amp;"_EX")</f>
        <v>0</v>
      </c>
      <c r="C32">
        <f>SUMIFS(Activity_PUBBDG!D:D,Activity_PUBBDG!$B:$B,$A32&amp;"*",Activity_PUBBDG!$B:$B,"*"&amp;"_EX")</f>
        <v>0</v>
      </c>
      <c r="D32">
        <f>SUMIFS(Activity_PUBBDG!E:E,Activity_PUBBDG!$B:$B,$A32&amp;"*",Activity_PUBBDG!$B:$B,"*"&amp;"_EX")</f>
        <v>0</v>
      </c>
      <c r="E32">
        <f>SUMIFS(Activity_PUBBDG!F:F,Activity_PUBBDG!$B:$B,$A32&amp;"*",Activity_PUBBDG!$B:$B,"*"&amp;"_EX")</f>
        <v>0</v>
      </c>
      <c r="F32">
        <f>SUMIFS(Activity_PUBBDG!G:G,Activity_PUBBDG!$B:$B,$A32&amp;"*",Activity_PUBBDG!$B:$B,"*"&amp;"_EX")</f>
        <v>0</v>
      </c>
      <c r="G32">
        <f>SUMIFS(Activity_PUBBDG!H:H,Activity_PUBBDG!$B:$B,$A32&amp;"*",Activity_PUBBDG!$B:$B,"*"&amp;"_EX")</f>
        <v>0</v>
      </c>
      <c r="H32">
        <f>SUMIFS(Activity_PUBBDG!I:I,Activity_PUBBDG!$B:$B,$A32&amp;"*",Activity_PUBBDG!$B:$B,"*"&amp;"_EX")</f>
        <v>0</v>
      </c>
      <c r="I32">
        <f>SUMIFS(Activity_PUBBDG!J:J,Activity_PUBBDG!$B:$B,$A32&amp;"*",Activity_PUBBDG!$B:$B,"*"&amp;"_EX")</f>
        <v>0</v>
      </c>
      <c r="J32">
        <f>SUMIFS(Activity_PUBBDG!K:K,Activity_PUBBDG!$B:$B,$A32&amp;"*",Activity_PUBBDG!$B:$B,"*"&amp;"_EX")</f>
        <v>0</v>
      </c>
      <c r="K32">
        <f>IF(PUBBDG_Split_Tech!L32="",0,IF(K$1=2016,0,IFERROR((PUBBDG_Split_Tech!L32*(SUMIFS('AGG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PUBBDG_Split_Tech!A33</f>
        <v>PUBBDGHSPOldAM______STDELC</v>
      </c>
      <c r="B33">
        <f>SUMIFS(Activity_PUBBDG!C:C,Activity_PUBBDG!$B:$B,$A33&amp;"*",Activity_PUBBDG!$B:$B,"*"&amp;"_EX")</f>
        <v>113.94279669116609</v>
      </c>
      <c r="C33">
        <f>SUMIFS(Activity_PUBBDG!D:D,Activity_PUBBDG!$B:$B,$A33&amp;"*",Activity_PUBBDG!$B:$B,"*"&amp;"_EX")</f>
        <v>113.9457921800214</v>
      </c>
      <c r="D33">
        <f>SUMIFS(Activity_PUBBDG!E:E,Activity_PUBBDG!$B:$B,$A33&amp;"*",Activity_PUBBDG!$B:$B,"*"&amp;"_EX")</f>
        <v>113.9449599314317</v>
      </c>
      <c r="E33">
        <f>SUMIFS(Activity_PUBBDG!F:F,Activity_PUBBDG!$B:$B,$A33&amp;"*",Activity_PUBBDG!$B:$B,"*"&amp;"_EX")</f>
        <v>113.9446745657867</v>
      </c>
      <c r="F33">
        <f>SUMIFS(Activity_PUBBDG!G:G,Activity_PUBBDG!$B:$B,$A33&amp;"*",Activity_PUBBDG!$B:$B,"*"&amp;"_EX")</f>
        <v>56.972745419554883</v>
      </c>
      <c r="G33">
        <f>SUMIFS(Activity_PUBBDG!H:H,Activity_PUBBDG!$B:$B,$A33&amp;"*",Activity_PUBBDG!$B:$B,"*"&amp;"_EX")</f>
        <v>56.97250028828892</v>
      </c>
      <c r="H33">
        <f>SUMIFS(Activity_PUBBDG!I:I,Activity_PUBBDG!$B:$B,$A33&amp;"*",Activity_PUBBDG!$B:$B,"*"&amp;"_EX")</f>
        <v>56.973368441435078</v>
      </c>
      <c r="I33">
        <f>SUMIFS(Activity_PUBBDG!J:J,Activity_PUBBDG!$B:$B,$A33&amp;"*",Activity_PUBBDG!$B:$B,"*"&amp;"_EX")</f>
        <v>23.172169323276808</v>
      </c>
      <c r="J33">
        <f>SUMIFS(Activity_PUBBDG!K:K,Activity_PUBBDG!$B:$B,$A33&amp;"*",Activity_PUBBDG!$B:$B,"*"&amp;"_EX")</f>
        <v>1.086110673973119</v>
      </c>
      <c r="K33">
        <f>IF(PUBBDG_Split_Tech!L33="",0,IF(K$1=2016,0,IFERROR((PUBBDG_Split_Tech!L33*(SUMIFS('AGG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PUBBDG_Split_Tech!A34</f>
        <v>PUBBDGHSPOldLIFLC___STDELC</v>
      </c>
      <c r="B34">
        <f>SUMIFS(Activity_PUBBDG!C:C,Activity_PUBBDG!$B:$B,$A34&amp;"*",Activity_PUBBDG!$B:$B,"*"&amp;"_EX")</f>
        <v>20.215554980081539</v>
      </c>
      <c r="C34">
        <f>SUMIFS(Activity_PUBBDG!D:D,Activity_PUBBDG!$B:$B,$A34&amp;"*",Activity_PUBBDG!$B:$B,"*"&amp;"_EX")</f>
        <v>20.215602769969099</v>
      </c>
      <c r="D34">
        <f>SUMIFS(Activity_PUBBDG!E:E,Activity_PUBBDG!$B:$B,$A34&amp;"*",Activity_PUBBDG!$B:$B,"*"&amp;"_EX")</f>
        <v>20.215602083936691</v>
      </c>
      <c r="E34">
        <f>SUMIFS(Activity_PUBBDG!F:F,Activity_PUBBDG!$B:$B,$A34&amp;"*",Activity_PUBBDG!$B:$B,"*"&amp;"_EX")</f>
        <v>0</v>
      </c>
      <c r="F34">
        <f>SUMIFS(Activity_PUBBDG!G:G,Activity_PUBBDG!$B:$B,$A34&amp;"*",Activity_PUBBDG!$B:$B,"*"&amp;"_EX")</f>
        <v>0</v>
      </c>
      <c r="G34">
        <f>SUMIFS(Activity_PUBBDG!H:H,Activity_PUBBDG!$B:$B,$A34&amp;"*",Activity_PUBBDG!$B:$B,"*"&amp;"_EX")</f>
        <v>0</v>
      </c>
      <c r="H34">
        <f>SUMIFS(Activity_PUBBDG!I:I,Activity_PUBBDG!$B:$B,$A34&amp;"*",Activity_PUBBDG!$B:$B,"*"&amp;"_EX")</f>
        <v>0</v>
      </c>
      <c r="I34">
        <f>SUMIFS(Activity_PUBBDG!J:J,Activity_PUBBDG!$B:$B,$A34&amp;"*",Activity_PUBBDG!$B:$B,"*"&amp;"_EX")</f>
        <v>0</v>
      </c>
      <c r="J34">
        <f>SUMIFS(Activity_PUBBDG!K:K,Activity_PUBBDG!$B:$B,$A34&amp;"*",Activity_PUBBDG!$B:$B,"*"&amp;"_EX")</f>
        <v>0</v>
      </c>
      <c r="K34">
        <f>IF(PUBBDG_Split_Tech!L34="",0,IF(K$1=2016,0,IFERROR((PUBBDG_Split_Tech!L34*(SUMIFS('AGG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PUBBDG_Split_Tech!A35</f>
        <v>PUBBDGHSPOldLIFLU___STDELC</v>
      </c>
      <c r="B35">
        <f>SUMIFS(Activity_PUBBDG!C:C,Activity_PUBBDG!$B:$B,$A35&amp;"*",Activity_PUBBDG!$B:$B,"*"&amp;"_EX")</f>
        <v>147.8761541012519</v>
      </c>
      <c r="C35">
        <f>SUMIFS(Activity_PUBBDG!D:D,Activity_PUBBDG!$B:$B,$A35&amp;"*",Activity_PUBBDG!$B:$B,"*"&amp;"_EX")</f>
        <v>147.87620201442499</v>
      </c>
      <c r="D35">
        <f>SUMIFS(Activity_PUBBDG!E:E,Activity_PUBBDG!$B:$B,$A35&amp;"*",Activity_PUBBDG!$B:$B,"*"&amp;"_EX")</f>
        <v>73.938092824993873</v>
      </c>
      <c r="E35">
        <f>SUMIFS(Activity_PUBBDG!F:F,Activity_PUBBDG!$B:$B,$A35&amp;"*",Activity_PUBBDG!$B:$B,"*"&amp;"_EX")</f>
        <v>73.938092323613773</v>
      </c>
      <c r="F35">
        <f>SUMIFS(Activity_PUBBDG!G:G,Activity_PUBBDG!$B:$B,$A35&amp;"*",Activity_PUBBDG!$B:$B,"*"&amp;"_EX")</f>
        <v>73.938091394009135</v>
      </c>
      <c r="G35">
        <f>SUMIFS(Activity_PUBBDG!H:H,Activity_PUBBDG!$B:$B,$A35&amp;"*",Activity_PUBBDG!$B:$B,"*"&amp;"_EX")</f>
        <v>73.938090690023415</v>
      </c>
      <c r="H35">
        <f>SUMIFS(Activity_PUBBDG!I:I,Activity_PUBBDG!$B:$B,$A35&amp;"*",Activity_PUBBDG!$B:$B,"*"&amp;"_EX")</f>
        <v>73.938107571927816</v>
      </c>
      <c r="I35">
        <f>SUMIFS(Activity_PUBBDG!J:J,Activity_PUBBDG!$B:$B,$A35&amp;"*",Activity_PUBBDG!$B:$B,"*"&amp;"_EX")</f>
        <v>0</v>
      </c>
      <c r="J35">
        <f>SUMIFS(Activity_PUBBDG!K:K,Activity_PUBBDG!$B:$B,$A35&amp;"*",Activity_PUBBDG!$B:$B,"*"&amp;"_EX")</f>
        <v>0</v>
      </c>
      <c r="K35">
        <f>IF(PUBBDG_Split_Tech!L35="",0,IF(K$1=2016,0,IFERROR((PUBBDG_Split_Tech!L35*(SUMIFS('AGG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PUBBDG_Split_Tech!A36</f>
        <v>PUBBDGHSPOldLIHAL___STDELC</v>
      </c>
      <c r="B36">
        <f>SUMIFS(Activity_PUBBDG!C:C,Activity_PUBBDG!$B:$B,$A36&amp;"*",Activity_PUBBDG!$B:$B,"*"&amp;"_EX")</f>
        <v>43.394565111122937</v>
      </c>
      <c r="C36">
        <f>SUMIFS(Activity_PUBBDG!D:D,Activity_PUBBDG!$B:$B,$A36&amp;"*",Activity_PUBBDG!$B:$B,"*"&amp;"_EX")</f>
        <v>0</v>
      </c>
      <c r="D36">
        <f>SUMIFS(Activity_PUBBDG!E:E,Activity_PUBBDG!$B:$B,$A36&amp;"*",Activity_PUBBDG!$B:$B,"*"&amp;"_EX")</f>
        <v>0</v>
      </c>
      <c r="E36">
        <f>SUMIFS(Activity_PUBBDG!F:F,Activity_PUBBDG!$B:$B,$A36&amp;"*",Activity_PUBBDG!$B:$B,"*"&amp;"_EX")</f>
        <v>0</v>
      </c>
      <c r="F36">
        <f>SUMIFS(Activity_PUBBDG!G:G,Activity_PUBBDG!$B:$B,$A36&amp;"*",Activity_PUBBDG!$B:$B,"*"&amp;"_EX")</f>
        <v>0</v>
      </c>
      <c r="G36">
        <f>SUMIFS(Activity_PUBBDG!H:H,Activity_PUBBDG!$B:$B,$A36&amp;"*",Activity_PUBBDG!$B:$B,"*"&amp;"_EX")</f>
        <v>0</v>
      </c>
      <c r="H36">
        <f>SUMIFS(Activity_PUBBDG!I:I,Activity_PUBBDG!$B:$B,$A36&amp;"*",Activity_PUBBDG!$B:$B,"*"&amp;"_EX")</f>
        <v>0</v>
      </c>
      <c r="I36">
        <f>SUMIFS(Activity_PUBBDG!J:J,Activity_PUBBDG!$B:$B,$A36&amp;"*",Activity_PUBBDG!$B:$B,"*"&amp;"_EX")</f>
        <v>0</v>
      </c>
      <c r="J36">
        <f>SUMIFS(Activity_PUBBDG!K:K,Activity_PUBBDG!$B:$B,$A36&amp;"*",Activity_PUBBDG!$B:$B,"*"&amp;"_EX")</f>
        <v>0</v>
      </c>
      <c r="K36">
        <f>IF(PUBBDG_Split_Tech!L36="",0,IF(K$1=2016,0,IFERROR((PUBBDG_Split_Tech!L36*(SUMIFS('AGG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PUBBDG_Split_Tech!A37</f>
        <v>PUBBDGHSPOldLIINC___STDELC</v>
      </c>
      <c r="B37">
        <f>SUMIFS(Activity_PUBBDG!C:C,Activity_PUBBDG!$B:$B,$A37&amp;"*",Activity_PUBBDG!$B:$B,"*"&amp;"_EX")</f>
        <v>139.37438935938499</v>
      </c>
      <c r="C37">
        <f>SUMIFS(Activity_PUBBDG!D:D,Activity_PUBBDG!$B:$B,$A37&amp;"*",Activity_PUBBDG!$B:$B,"*"&amp;"_EX")</f>
        <v>0</v>
      </c>
      <c r="D37">
        <f>SUMIFS(Activity_PUBBDG!E:E,Activity_PUBBDG!$B:$B,$A37&amp;"*",Activity_PUBBDG!$B:$B,"*"&amp;"_EX")</f>
        <v>0</v>
      </c>
      <c r="E37">
        <f>SUMIFS(Activity_PUBBDG!F:F,Activity_PUBBDG!$B:$B,$A37&amp;"*",Activity_PUBBDG!$B:$B,"*"&amp;"_EX")</f>
        <v>0</v>
      </c>
      <c r="F37">
        <f>SUMIFS(Activity_PUBBDG!G:G,Activity_PUBBDG!$B:$B,$A37&amp;"*",Activity_PUBBDG!$B:$B,"*"&amp;"_EX")</f>
        <v>0</v>
      </c>
      <c r="G37">
        <f>SUMIFS(Activity_PUBBDG!H:H,Activity_PUBBDG!$B:$B,$A37&amp;"*",Activity_PUBBDG!$B:$B,"*"&amp;"_EX")</f>
        <v>0</v>
      </c>
      <c r="H37">
        <f>SUMIFS(Activity_PUBBDG!I:I,Activity_PUBBDG!$B:$B,$A37&amp;"*",Activity_PUBBDG!$B:$B,"*"&amp;"_EX")</f>
        <v>0</v>
      </c>
      <c r="I37">
        <f>SUMIFS(Activity_PUBBDG!J:J,Activity_PUBBDG!$B:$B,$A37&amp;"*",Activity_PUBBDG!$B:$B,"*"&amp;"_EX")</f>
        <v>0</v>
      </c>
      <c r="J37">
        <f>SUMIFS(Activity_PUBBDG!K:K,Activity_PUBBDG!$B:$B,$A37&amp;"*",Activity_PUBBDG!$B:$B,"*"&amp;"_EX")</f>
        <v>0</v>
      </c>
      <c r="K37">
        <f>IF(PUBBDG_Split_Tech!L37="",0,IF(K$1=2016,0,IFERROR((PUBBDG_Split_Tech!L37*(SUMIFS('AGG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PUBBDG_Split_Tech!A38</f>
        <v>PUBBDGHSPOldLILED___STDELC</v>
      </c>
      <c r="B38">
        <f>SUMIFS(Activity_PUBBDG!C:C,Activity_PUBBDG!$B:$B,$A38&amp;"*",Activity_PUBBDG!$B:$B,"*"&amp;"_EX")</f>
        <v>0.6496210644008048</v>
      </c>
      <c r="C38">
        <f>SUMIFS(Activity_PUBBDG!D:D,Activity_PUBBDG!$B:$B,$A38&amp;"*",Activity_PUBBDG!$B:$B,"*"&amp;"_EX")</f>
        <v>0.64966801125725926</v>
      </c>
      <c r="D38">
        <f>SUMIFS(Activity_PUBBDG!E:E,Activity_PUBBDG!$B:$B,$A38&amp;"*",Activity_PUBBDG!$B:$B,"*"&amp;"_EX")</f>
        <v>0.64967580092181121</v>
      </c>
      <c r="E38">
        <f>SUMIFS(Activity_PUBBDG!F:F,Activity_PUBBDG!$B:$B,$A38&amp;"*",Activity_PUBBDG!$B:$B,"*"&amp;"_EX")</f>
        <v>0.64967624439751637</v>
      </c>
      <c r="F38">
        <f>SUMIFS(Activity_PUBBDG!G:G,Activity_PUBBDG!$B:$B,$A38&amp;"*",Activity_PUBBDG!$B:$B,"*"&amp;"_EX")</f>
        <v>0.32482442358524227</v>
      </c>
      <c r="G38">
        <f>SUMIFS(Activity_PUBBDG!H:H,Activity_PUBBDG!$B:$B,$A38&amp;"*",Activity_PUBBDG!$B:$B,"*"&amp;"_EX")</f>
        <v>0.3248253682738183</v>
      </c>
      <c r="H38">
        <f>SUMIFS(Activity_PUBBDG!I:I,Activity_PUBBDG!$B:$B,$A38&amp;"*",Activity_PUBBDG!$B:$B,"*"&amp;"_EX")</f>
        <v>0.32484068077402928</v>
      </c>
      <c r="I38">
        <f>SUMIFS(Activity_PUBBDG!J:J,Activity_PUBBDG!$B:$B,$A38&amp;"*",Activity_PUBBDG!$B:$B,"*"&amp;"_EX")</f>
        <v>0.11077656281395321</v>
      </c>
      <c r="J38">
        <f>SUMIFS(Activity_PUBBDG!K:K,Activity_PUBBDG!$B:$B,$A38&amp;"*",Activity_PUBBDG!$B:$B,"*"&amp;"_EX")</f>
        <v>1.9534807486933101E-3</v>
      </c>
      <c r="K38">
        <f>IF(PUBBDG_Split_Tech!L38="",0,IF(K$1=2016,0,IFERROR((PUBBDG_Split_Tech!L38*(SUMIFS('AGG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PUBBDG_Split_Tech!A39</f>
        <v>PUBBDGHSPOldSC_________DCO</v>
      </c>
      <c r="B39">
        <f>SUMIFS(Activity_PUBBDG!C:C,Activity_PUBBDG!$B:$B,$A39&amp;"*",Activity_PUBBDG!$B:$B,"*"&amp;"_EX")</f>
        <v>0</v>
      </c>
      <c r="C39">
        <f>SUMIFS(Activity_PUBBDG!D:D,Activity_PUBBDG!$B:$B,$A39&amp;"*",Activity_PUBBDG!$B:$B,"*"&amp;"_EX")</f>
        <v>0</v>
      </c>
      <c r="D39">
        <f>SUMIFS(Activity_PUBBDG!E:E,Activity_PUBBDG!$B:$B,$A39&amp;"*",Activity_PUBBDG!$B:$B,"*"&amp;"_EX")</f>
        <v>0</v>
      </c>
      <c r="E39">
        <f>SUMIFS(Activity_PUBBDG!F:F,Activity_PUBBDG!$B:$B,$A39&amp;"*",Activity_PUBBDG!$B:$B,"*"&amp;"_EX")</f>
        <v>0</v>
      </c>
      <c r="F39">
        <f>SUMIFS(Activity_PUBBDG!G:G,Activity_PUBBDG!$B:$B,$A39&amp;"*",Activity_PUBBDG!$B:$B,"*"&amp;"_EX")</f>
        <v>0</v>
      </c>
      <c r="G39">
        <f>SUMIFS(Activity_PUBBDG!H:H,Activity_PUBBDG!$B:$B,$A39&amp;"*",Activity_PUBBDG!$B:$B,"*"&amp;"_EX")</f>
        <v>0</v>
      </c>
      <c r="H39">
        <f>SUMIFS(Activity_PUBBDG!I:I,Activity_PUBBDG!$B:$B,$A39&amp;"*",Activity_PUBBDG!$B:$B,"*"&amp;"_EX")</f>
        <v>0</v>
      </c>
      <c r="I39">
        <f>SUMIFS(Activity_PUBBDG!J:J,Activity_PUBBDG!$B:$B,$A39&amp;"*",Activity_PUBBDG!$B:$B,"*"&amp;"_EX")</f>
        <v>0</v>
      </c>
      <c r="J39">
        <f>SUMIFS(Activity_PUBBDG!K:K,Activity_PUBBDG!$B:$B,$A39&amp;"*",Activity_PUBBDG!$B:$B,"*"&amp;"_EX")</f>
        <v>0</v>
      </c>
      <c r="K39">
        <f>IF(PUBBDG_Split_Tech!L39="",0,IF(K$1=2016,0,IFERROR((PUBBDG_Split_Tech!L39*(SUMIFS('AGG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PUBBDG_Split_Tech!A40</f>
        <v>PUBBDGHSPOldSC______STDELC</v>
      </c>
      <c r="B40">
        <f>SUMIFS(Activity_PUBBDG!C:C,Activity_PUBBDG!$B:$B,$A40&amp;"*",Activity_PUBBDG!$B:$B,"*"&amp;"_EX")</f>
        <v>1099.283294418698</v>
      </c>
      <c r="C40">
        <f>SUMIFS(Activity_PUBBDG!D:D,Activity_PUBBDG!$B:$B,$A40&amp;"*",Activity_PUBBDG!$B:$B,"*"&amp;"_EX")</f>
        <v>1099.2872208879651</v>
      </c>
      <c r="D40">
        <f>SUMIFS(Activity_PUBBDG!E:E,Activity_PUBBDG!$B:$B,$A40&amp;"*",Activity_PUBBDG!$B:$B,"*"&amp;"_EX")</f>
        <v>824.46570575469661</v>
      </c>
      <c r="E40">
        <f>SUMIFS(Activity_PUBBDG!F:F,Activity_PUBBDG!$B:$B,$A40&amp;"*",Activity_PUBBDG!$B:$B,"*"&amp;"_EX")</f>
        <v>824.46564232276955</v>
      </c>
      <c r="F40">
        <f>SUMIFS(Activity_PUBBDG!G:G,Activity_PUBBDG!$B:$B,$A40&amp;"*",Activity_PUBBDG!$B:$B,"*"&amp;"_EX")</f>
        <v>824.46567423995748</v>
      </c>
      <c r="G40">
        <f>SUMIFS(Activity_PUBBDG!H:H,Activity_PUBBDG!$B:$B,$A40&amp;"*",Activity_PUBBDG!$B:$B,"*"&amp;"_EX")</f>
        <v>824.46565792212539</v>
      </c>
      <c r="H40">
        <f>SUMIFS(Activity_PUBBDG!I:I,Activity_PUBBDG!$B:$B,$A40&amp;"*",Activity_PUBBDG!$B:$B,"*"&amp;"_EX")</f>
        <v>824.46594055564833</v>
      </c>
      <c r="I40">
        <f>SUMIFS(Activity_PUBBDG!J:J,Activity_PUBBDG!$B:$B,$A40&amp;"*",Activity_PUBBDG!$B:$B,"*"&amp;"_EX")</f>
        <v>81.55555691280577</v>
      </c>
      <c r="J40">
        <f>SUMIFS(Activity_PUBBDG!K:K,Activity_PUBBDG!$B:$B,$A40&amp;"*",Activity_PUBBDG!$B:$B,"*"&amp;"_EX")</f>
        <v>64.389055188822525</v>
      </c>
      <c r="K40">
        <f>IF(PUBBDG_Split_Tech!L40="",0,IF(K$1=2016,0,IFERROR((PUBBDG_Split_Tech!L40*(SUMIFS('AGG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PUBBDG_Split_Tech!A41</f>
        <v>PUBBDGHSPOldSC______STDNGA</v>
      </c>
      <c r="B41">
        <f>SUMIFS(Activity_PUBBDG!C:C,Activity_PUBBDG!$B:$B,$A41&amp;"*",Activity_PUBBDG!$B:$B,"*"&amp;"_EX")</f>
        <v>55.356568225599702</v>
      </c>
      <c r="C41">
        <f>SUMIFS(Activity_PUBBDG!D:D,Activity_PUBBDG!$B:$B,$A41&amp;"*",Activity_PUBBDG!$B:$B,"*"&amp;"_EX")</f>
        <v>55.360631048431387</v>
      </c>
      <c r="D41">
        <f>SUMIFS(Activity_PUBBDG!E:E,Activity_PUBBDG!$B:$B,$A41&amp;"*",Activity_PUBBDG!$B:$B,"*"&amp;"_EX")</f>
        <v>55.360934989471787</v>
      </c>
      <c r="E41">
        <f>SUMIFS(Activity_PUBBDG!F:F,Activity_PUBBDG!$B:$B,$A41&amp;"*",Activity_PUBBDG!$B:$B,"*"&amp;"_EX")</f>
        <v>55.360872922555707</v>
      </c>
      <c r="F41">
        <f>SUMIFS(Activity_PUBBDG!G:G,Activity_PUBBDG!$B:$B,$A41&amp;"*",Activity_PUBBDG!$B:$B,"*"&amp;"_EX")</f>
        <v>36.907175586510029</v>
      </c>
      <c r="G41">
        <f>SUMIFS(Activity_PUBBDG!H:H,Activity_PUBBDG!$B:$B,$A41&amp;"*",Activity_PUBBDG!$B:$B,"*"&amp;"_EX")</f>
        <v>36.907160505458769</v>
      </c>
      <c r="H41">
        <f>SUMIFS(Activity_PUBBDG!I:I,Activity_PUBBDG!$B:$B,$A41&amp;"*",Activity_PUBBDG!$B:$B,"*"&amp;"_EX")</f>
        <v>36.907441449873097</v>
      </c>
      <c r="I41">
        <f>SUMIFS(Activity_PUBBDG!J:J,Activity_PUBBDG!$B:$B,$A41&amp;"*",Activity_PUBBDG!$B:$B,"*"&amp;"_EX")</f>
        <v>16.71134888168298</v>
      </c>
      <c r="J41">
        <f>SUMIFS(Activity_PUBBDG!K:K,Activity_PUBBDG!$B:$B,$A41&amp;"*",Activity_PUBBDG!$B:$B,"*"&amp;"_EX")</f>
        <v>2.4770625349822311</v>
      </c>
      <c r="K41">
        <f>IF(PUBBDG_Split_Tech!L41="",0,IF(K$1=2016,0,IFERROR((PUBBDG_Split_Tech!L41*(SUMIFS('AGG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PUBBDG_Split_Tech!A42</f>
        <v>PUBBDGHSPOldSH_________DHE</v>
      </c>
      <c r="B42">
        <f>SUMIFS(Activity_PUBBDG!C:C,Activity_PUBBDG!$B:$B,$A42&amp;"*",Activity_PUBBDG!$B:$B,"*"&amp;"_EX")</f>
        <v>328.78139952976198</v>
      </c>
      <c r="C42">
        <f>SUMIFS(Activity_PUBBDG!D:D,Activity_PUBBDG!$B:$B,$A42&amp;"*",Activity_PUBBDG!$B:$B,"*"&amp;"_EX")</f>
        <v>263.02678954987721</v>
      </c>
      <c r="D42">
        <f>SUMIFS(Activity_PUBBDG!E:E,Activity_PUBBDG!$B:$B,$A42&amp;"*",Activity_PUBBDG!$B:$B,"*"&amp;"_EX")</f>
        <v>263.02681503934298</v>
      </c>
      <c r="E42">
        <f>SUMIFS(Activity_PUBBDG!F:F,Activity_PUBBDG!$B:$B,$A42&amp;"*",Activity_PUBBDG!$B:$B,"*"&amp;"_EX")</f>
        <v>263.02679765808091</v>
      </c>
      <c r="F42">
        <f>SUMIFS(Activity_PUBBDG!G:G,Activity_PUBBDG!$B:$B,$A42&amp;"*",Activity_PUBBDG!$B:$B,"*"&amp;"_EX")</f>
        <v>263.02678947342491</v>
      </c>
      <c r="G42">
        <f>SUMIFS(Activity_PUBBDG!H:H,Activity_PUBBDG!$B:$B,$A42&amp;"*",Activity_PUBBDG!$B:$B,"*"&amp;"_EX")</f>
        <v>263.02657699375152</v>
      </c>
      <c r="H42">
        <f>SUMIFS(Activity_PUBBDG!I:I,Activity_PUBBDG!$B:$B,$A42&amp;"*",Activity_PUBBDG!$B:$B,"*"&amp;"_EX")</f>
        <v>197.27023639182619</v>
      </c>
      <c r="I42">
        <f>SUMIFS(Activity_PUBBDG!J:J,Activity_PUBBDG!$B:$B,$A42&amp;"*",Activity_PUBBDG!$B:$B,"*"&amp;"_EX")</f>
        <v>141.27227648215691</v>
      </c>
      <c r="J42">
        <f>SUMIFS(Activity_PUBBDG!K:K,Activity_PUBBDG!$B:$B,$A42&amp;"*",Activity_PUBBDG!$B:$B,"*"&amp;"_EX")</f>
        <v>56.568259785322937</v>
      </c>
      <c r="K42">
        <f>IF(PUBBDG_Split_Tech!L42="",0,IF(K$1=2016,0,IFERROR((PUBBDG_Split_Tech!L42*(SUMIFS('AGG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PUBBDG_Split_Tech!A43</f>
        <v>PUBBDGHSPOldSHFUR___HIGNGA</v>
      </c>
      <c r="B43">
        <f>SUMIFS(Activity_PUBBDG!C:C,Activity_PUBBDG!$B:$B,$A43&amp;"*",Activity_PUBBDG!$B:$B,"*"&amp;"_EX")</f>
        <v>0</v>
      </c>
      <c r="C43">
        <f>SUMIFS(Activity_PUBBDG!D:D,Activity_PUBBDG!$B:$B,$A43&amp;"*",Activity_PUBBDG!$B:$B,"*"&amp;"_EX")</f>
        <v>0</v>
      </c>
      <c r="D43">
        <f>SUMIFS(Activity_PUBBDG!E:E,Activity_PUBBDG!$B:$B,$A43&amp;"*",Activity_PUBBDG!$B:$B,"*"&amp;"_EX")</f>
        <v>0</v>
      </c>
      <c r="E43">
        <f>SUMIFS(Activity_PUBBDG!F:F,Activity_PUBBDG!$B:$B,$A43&amp;"*",Activity_PUBBDG!$B:$B,"*"&amp;"_EX")</f>
        <v>0</v>
      </c>
      <c r="F43">
        <f>SUMIFS(Activity_PUBBDG!G:G,Activity_PUBBDG!$B:$B,$A43&amp;"*",Activity_PUBBDG!$B:$B,"*"&amp;"_EX")</f>
        <v>0</v>
      </c>
      <c r="G43">
        <f>SUMIFS(Activity_PUBBDG!H:H,Activity_PUBBDG!$B:$B,$A43&amp;"*",Activity_PUBBDG!$B:$B,"*"&amp;"_EX")</f>
        <v>0</v>
      </c>
      <c r="H43">
        <f>SUMIFS(Activity_PUBBDG!I:I,Activity_PUBBDG!$B:$B,$A43&amp;"*",Activity_PUBBDG!$B:$B,"*"&amp;"_EX")</f>
        <v>0</v>
      </c>
      <c r="I43">
        <f>SUMIFS(Activity_PUBBDG!J:J,Activity_PUBBDG!$B:$B,$A43&amp;"*",Activity_PUBBDG!$B:$B,"*"&amp;"_EX")</f>
        <v>0</v>
      </c>
      <c r="J43">
        <f>SUMIFS(Activity_PUBBDG!K:K,Activity_PUBBDG!$B:$B,$A43&amp;"*",Activity_PUBBDG!$B:$B,"*"&amp;"_EX")</f>
        <v>0</v>
      </c>
      <c r="K43">
        <f>IF(PUBBDG_Split_Tech!L43="",0,IF(K$1=2016,0,IFERROR((PUBBDG_Split_Tech!L43*(SUMIFS('AGG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PUBBDG_Split_Tech!A44</f>
        <v>PUBBDGHSPOldSHFUR___STDELC</v>
      </c>
      <c r="B44">
        <f>SUMIFS(Activity_PUBBDG!C:C,Activity_PUBBDG!$B:$B,$A44&amp;"*",Activity_PUBBDG!$B:$B,"*"&amp;"_EX")</f>
        <v>58.938215329296519</v>
      </c>
      <c r="C44">
        <f>SUMIFS(Activity_PUBBDG!D:D,Activity_PUBBDG!$B:$B,$A44&amp;"*",Activity_PUBBDG!$B:$B,"*"&amp;"_EX")</f>
        <v>58.940301231761147</v>
      </c>
      <c r="D44">
        <f>SUMIFS(Activity_PUBBDG!E:E,Activity_PUBBDG!$B:$B,$A44&amp;"*",Activity_PUBBDG!$B:$B,"*"&amp;"_EX")</f>
        <v>47.152215245374023</v>
      </c>
      <c r="E44">
        <f>SUMIFS(Activity_PUBBDG!F:F,Activity_PUBBDG!$B:$B,$A44&amp;"*",Activity_PUBBDG!$B:$B,"*"&amp;"_EX")</f>
        <v>47.152196909286943</v>
      </c>
      <c r="F44">
        <f>SUMIFS(Activity_PUBBDG!G:G,Activity_PUBBDG!$B:$B,$A44&amp;"*",Activity_PUBBDG!$B:$B,"*"&amp;"_EX")</f>
        <v>47.152190504141373</v>
      </c>
      <c r="G44">
        <f>SUMIFS(Activity_PUBBDG!H:H,Activity_PUBBDG!$B:$B,$A44&amp;"*",Activity_PUBBDG!$B:$B,"*"&amp;"_EX")</f>
        <v>47.152030378779777</v>
      </c>
      <c r="H44">
        <f>SUMIFS(Activity_PUBBDG!I:I,Activity_PUBBDG!$B:$B,$A44&amp;"*",Activity_PUBBDG!$B:$B,"*"&amp;"_EX")</f>
        <v>47.152386249430492</v>
      </c>
      <c r="I44">
        <f>SUMIFS(Activity_PUBBDG!J:J,Activity_PUBBDG!$B:$B,$A44&amp;"*",Activity_PUBBDG!$B:$B,"*"&amp;"_EX")</f>
        <v>12.355255267536149</v>
      </c>
      <c r="J44">
        <f>SUMIFS(Activity_PUBBDG!K:K,Activity_PUBBDG!$B:$B,$A44&amp;"*",Activity_PUBBDG!$B:$B,"*"&amp;"_EX")</f>
        <v>5.0416636324249646</v>
      </c>
      <c r="K44">
        <f>IF(PUBBDG_Split_Tech!L44="",0,IF(K$1=2016,0,IFERROR((PUBBDG_Split_Tech!L44*(SUMIFS('AGG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PUBBDG_Split_Tech!A45</f>
        <v>PUBBDGHSPOldSHFUR___STDHFO</v>
      </c>
      <c r="B45">
        <f>SUMIFS(Activity_PUBBDG!C:C,Activity_PUBBDG!$B:$B,$A45&amp;"*",Activity_PUBBDG!$B:$B,"*"&amp;"_EX")</f>
        <v>0</v>
      </c>
      <c r="C45">
        <f>SUMIFS(Activity_PUBBDG!D:D,Activity_PUBBDG!$B:$B,$A45&amp;"*",Activity_PUBBDG!$B:$B,"*"&amp;"_EX")</f>
        <v>0</v>
      </c>
      <c r="D45">
        <f>SUMIFS(Activity_PUBBDG!E:E,Activity_PUBBDG!$B:$B,$A45&amp;"*",Activity_PUBBDG!$B:$B,"*"&amp;"_EX")</f>
        <v>0</v>
      </c>
      <c r="E45">
        <f>SUMIFS(Activity_PUBBDG!F:F,Activity_PUBBDG!$B:$B,$A45&amp;"*",Activity_PUBBDG!$B:$B,"*"&amp;"_EX")</f>
        <v>0</v>
      </c>
      <c r="F45">
        <f>SUMIFS(Activity_PUBBDG!G:G,Activity_PUBBDG!$B:$B,$A45&amp;"*",Activity_PUBBDG!$B:$B,"*"&amp;"_EX")</f>
        <v>0</v>
      </c>
      <c r="G45">
        <f>SUMIFS(Activity_PUBBDG!H:H,Activity_PUBBDG!$B:$B,$A45&amp;"*",Activity_PUBBDG!$B:$B,"*"&amp;"_EX")</f>
        <v>0</v>
      </c>
      <c r="H45">
        <f>SUMIFS(Activity_PUBBDG!I:I,Activity_PUBBDG!$B:$B,$A45&amp;"*",Activity_PUBBDG!$B:$B,"*"&amp;"_EX")</f>
        <v>0</v>
      </c>
      <c r="I45">
        <f>SUMIFS(Activity_PUBBDG!J:J,Activity_PUBBDG!$B:$B,$A45&amp;"*",Activity_PUBBDG!$B:$B,"*"&amp;"_EX")</f>
        <v>0</v>
      </c>
      <c r="J45">
        <f>SUMIFS(Activity_PUBBDG!K:K,Activity_PUBBDG!$B:$B,$A45&amp;"*",Activity_PUBBDG!$B:$B,"*"&amp;"_EX")</f>
        <v>0</v>
      </c>
      <c r="K45">
        <f>IF(PUBBDG_Split_Tech!L45="",0,IF(K$1=2016,0,IFERROR((PUBBDG_Split_Tech!L45*(SUMIFS('AGG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PUBBDG_Split_Tech!A46</f>
        <v>PUBBDGHSPOldSHFUR___STDKER</v>
      </c>
      <c r="B46">
        <f>SUMIFS(Activity_PUBBDG!C:C,Activity_PUBBDG!$B:$B,$A46&amp;"*",Activity_PUBBDG!$B:$B,"*"&amp;"_EX")</f>
        <v>0</v>
      </c>
      <c r="C46">
        <f>SUMIFS(Activity_PUBBDG!D:D,Activity_PUBBDG!$B:$B,$A46&amp;"*",Activity_PUBBDG!$B:$B,"*"&amp;"_EX")</f>
        <v>0</v>
      </c>
      <c r="D46">
        <f>SUMIFS(Activity_PUBBDG!E:E,Activity_PUBBDG!$B:$B,$A46&amp;"*",Activity_PUBBDG!$B:$B,"*"&amp;"_EX")</f>
        <v>0</v>
      </c>
      <c r="E46">
        <f>SUMIFS(Activity_PUBBDG!F:F,Activity_PUBBDG!$B:$B,$A46&amp;"*",Activity_PUBBDG!$B:$B,"*"&amp;"_EX")</f>
        <v>0</v>
      </c>
      <c r="F46">
        <f>SUMIFS(Activity_PUBBDG!G:G,Activity_PUBBDG!$B:$B,$A46&amp;"*",Activity_PUBBDG!$B:$B,"*"&amp;"_EX")</f>
        <v>0</v>
      </c>
      <c r="G46">
        <f>SUMIFS(Activity_PUBBDG!H:H,Activity_PUBBDG!$B:$B,$A46&amp;"*",Activity_PUBBDG!$B:$B,"*"&amp;"_EX")</f>
        <v>0</v>
      </c>
      <c r="H46">
        <f>SUMIFS(Activity_PUBBDG!I:I,Activity_PUBBDG!$B:$B,$A46&amp;"*",Activity_PUBBDG!$B:$B,"*"&amp;"_EX")</f>
        <v>0</v>
      </c>
      <c r="I46">
        <f>SUMIFS(Activity_PUBBDG!J:J,Activity_PUBBDG!$B:$B,$A46&amp;"*",Activity_PUBBDG!$B:$B,"*"&amp;"_EX")</f>
        <v>0</v>
      </c>
      <c r="J46">
        <f>SUMIFS(Activity_PUBBDG!K:K,Activity_PUBBDG!$B:$B,$A46&amp;"*",Activity_PUBBDG!$B:$B,"*"&amp;"_EX")</f>
        <v>0</v>
      </c>
      <c r="K46">
        <f>IF(PUBBDG_Split_Tech!L46="",0,IF(K$1=2016,0,IFERROR((PUBBDG_Split_Tech!L46*(SUMIFS('AGG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PUBBDG_Split_Tech!A47</f>
        <v>PUBBDGHSPOldSHFUR___STDLFO</v>
      </c>
      <c r="B47">
        <f>SUMIFS(Activity_PUBBDG!C:C,Activity_PUBBDG!$B:$B,$A47&amp;"*",Activity_PUBBDG!$B:$B,"*"&amp;"_EX")</f>
        <v>181.76402395891941</v>
      </c>
      <c r="C47">
        <f>SUMIFS(Activity_PUBBDG!D:D,Activity_PUBBDG!$B:$B,$A47&amp;"*",Activity_PUBBDG!$B:$B,"*"&amp;"_EX")</f>
        <v>181.7661077684638</v>
      </c>
      <c r="D47">
        <f>SUMIFS(Activity_PUBBDG!E:E,Activity_PUBBDG!$B:$B,$A47&amp;"*",Activity_PUBBDG!$B:$B,"*"&amp;"_EX")</f>
        <v>145.41286682414221</v>
      </c>
      <c r="E47">
        <f>SUMIFS(Activity_PUBBDG!F:F,Activity_PUBBDG!$B:$B,$A47&amp;"*",Activity_PUBBDG!$B:$B,"*"&amp;"_EX")</f>
        <v>145.41284826245371</v>
      </c>
      <c r="F47">
        <f>SUMIFS(Activity_PUBBDG!G:G,Activity_PUBBDG!$B:$B,$A47&amp;"*",Activity_PUBBDG!$B:$B,"*"&amp;"_EX")</f>
        <v>145.4128411964422</v>
      </c>
      <c r="G47">
        <f>SUMIFS(Activity_PUBBDG!H:H,Activity_PUBBDG!$B:$B,$A47&amp;"*",Activity_PUBBDG!$B:$B,"*"&amp;"_EX")</f>
        <v>145.4126803459705</v>
      </c>
      <c r="H47">
        <f>SUMIFS(Activity_PUBBDG!I:I,Activity_PUBBDG!$B:$B,$A47&amp;"*",Activity_PUBBDG!$B:$B,"*"&amp;"_EX")</f>
        <v>145.41303749374751</v>
      </c>
      <c r="I47">
        <f>SUMIFS(Activity_PUBBDG!J:J,Activity_PUBBDG!$B:$B,$A47&amp;"*",Activity_PUBBDG!$B:$B,"*"&amp;"_EX")</f>
        <v>20.764594190053199</v>
      </c>
      <c r="J47">
        <f>SUMIFS(Activity_PUBBDG!K:K,Activity_PUBBDG!$B:$B,$A47&amp;"*",Activity_PUBBDG!$B:$B,"*"&amp;"_EX")</f>
        <v>6.1746303522664308</v>
      </c>
      <c r="K47">
        <f>IF(PUBBDG_Split_Tech!L47="",0,IF(K$1=2016,0,IFERROR((PUBBDG_Split_Tech!L47*(SUMIFS('AGG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PUBBDG_Split_Tech!A48</f>
        <v>PUBBDGHSPOldSHFUR___STDNGA</v>
      </c>
      <c r="B48">
        <f>SUMIFS(Activity_PUBBDG!C:C,Activity_PUBBDG!$B:$B,$A48&amp;"*",Activity_PUBBDG!$B:$B,"*"&amp;"_EX")</f>
        <v>1026.061047199569</v>
      </c>
      <c r="C48">
        <f>SUMIFS(Activity_PUBBDG!D:D,Activity_PUBBDG!$B:$B,$A48&amp;"*",Activity_PUBBDG!$B:$B,"*"&amp;"_EX")</f>
        <v>1026.0631304244671</v>
      </c>
      <c r="D48">
        <f>SUMIFS(Activity_PUBBDG!E:E,Activity_PUBBDG!$B:$B,$A48&amp;"*",Activity_PUBBDG!$B:$B,"*"&amp;"_EX")</f>
        <v>820.85048678830174</v>
      </c>
      <c r="E48">
        <f>SUMIFS(Activity_PUBBDG!F:F,Activity_PUBBDG!$B:$B,$A48&amp;"*",Activity_PUBBDG!$B:$B,"*"&amp;"_EX")</f>
        <v>820.85046757569137</v>
      </c>
      <c r="F48">
        <f>SUMIFS(Activity_PUBBDG!G:G,Activity_PUBBDG!$B:$B,$A48&amp;"*",Activity_PUBBDG!$B:$B,"*"&amp;"_EX")</f>
        <v>820.85045758960291</v>
      </c>
      <c r="G48">
        <f>SUMIFS(Activity_PUBBDG!H:H,Activity_PUBBDG!$B:$B,$A48&amp;"*",Activity_PUBBDG!$B:$B,"*"&amp;"_EX")</f>
        <v>820.85029400154167</v>
      </c>
      <c r="H48">
        <f>SUMIFS(Activity_PUBBDG!I:I,Activity_PUBBDG!$B:$B,$A48&amp;"*",Activity_PUBBDG!$B:$B,"*"&amp;"_EX")</f>
        <v>820.85065598397773</v>
      </c>
      <c r="I48">
        <f>SUMIFS(Activity_PUBBDG!J:J,Activity_PUBBDG!$B:$B,$A48&amp;"*",Activity_PUBBDG!$B:$B,"*"&amp;"_EX")</f>
        <v>28.55693973193074</v>
      </c>
      <c r="J48">
        <f>SUMIFS(Activity_PUBBDG!K:K,Activity_PUBBDG!$B:$B,$A48&amp;"*",Activity_PUBBDG!$B:$B,"*"&amp;"_EX")</f>
        <v>16.395612583132522</v>
      </c>
      <c r="K48">
        <f>IF(PUBBDG_Split_Tech!L48="",0,IF(K$1=2016,0,IFERROR((PUBBDG_Split_Tech!L48*(SUMIFS('AGG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PUBBDG_Split_Tech!A49</f>
        <v>PUBBDGHSPOldSHFUR___STDPRO</v>
      </c>
      <c r="B49">
        <f>SUMIFS(Activity_PUBBDG!C:C,Activity_PUBBDG!$B:$B,$A49&amp;"*",Activity_PUBBDG!$B:$B,"*"&amp;"_EX")</f>
        <v>0</v>
      </c>
      <c r="C49">
        <f>SUMIFS(Activity_PUBBDG!D:D,Activity_PUBBDG!$B:$B,$A49&amp;"*",Activity_PUBBDG!$B:$B,"*"&amp;"_EX")</f>
        <v>0</v>
      </c>
      <c r="D49">
        <f>SUMIFS(Activity_PUBBDG!E:E,Activity_PUBBDG!$B:$B,$A49&amp;"*",Activity_PUBBDG!$B:$B,"*"&amp;"_EX")</f>
        <v>0</v>
      </c>
      <c r="E49">
        <f>SUMIFS(Activity_PUBBDG!F:F,Activity_PUBBDG!$B:$B,$A49&amp;"*",Activity_PUBBDG!$B:$B,"*"&amp;"_EX")</f>
        <v>0</v>
      </c>
      <c r="F49">
        <f>SUMIFS(Activity_PUBBDG!G:G,Activity_PUBBDG!$B:$B,$A49&amp;"*",Activity_PUBBDG!$B:$B,"*"&amp;"_EX")</f>
        <v>0</v>
      </c>
      <c r="G49">
        <f>SUMIFS(Activity_PUBBDG!H:H,Activity_PUBBDG!$B:$B,$A49&amp;"*",Activity_PUBBDG!$B:$B,"*"&amp;"_EX")</f>
        <v>0</v>
      </c>
      <c r="H49">
        <f>SUMIFS(Activity_PUBBDG!I:I,Activity_PUBBDG!$B:$B,$A49&amp;"*",Activity_PUBBDG!$B:$B,"*"&amp;"_EX")</f>
        <v>0</v>
      </c>
      <c r="I49">
        <f>SUMIFS(Activity_PUBBDG!J:J,Activity_PUBBDG!$B:$B,$A49&amp;"*",Activity_PUBBDG!$B:$B,"*"&amp;"_EX")</f>
        <v>0</v>
      </c>
      <c r="J49">
        <f>SUMIFS(Activity_PUBBDG!K:K,Activity_PUBBDG!$B:$B,$A49&amp;"*",Activity_PUBBDG!$B:$B,"*"&amp;"_EX")</f>
        <v>0</v>
      </c>
      <c r="K49">
        <f>IF(PUBBDG_Split_Tech!L49="",0,IF(K$1=2016,0,IFERROR((PUBBDG_Split_Tech!L49*(SUMIFS('AGG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  <row r="50" spans="1:11" x14ac:dyDescent="0.25">
      <c r="A50" t="str">
        <f>PUBBDG_Split_Tech!A50</f>
        <v>PUBBDGHSPOldSHHEP___STDELC</v>
      </c>
      <c r="B50">
        <f>SUMIFS(Activity_PUBBDG!C:C,Activity_PUBBDG!$B:$B,$A50&amp;"*",Activity_PUBBDG!$B:$B,"*"&amp;"_EX")</f>
        <v>0</v>
      </c>
      <c r="C50">
        <f>SUMIFS(Activity_PUBBDG!D:D,Activity_PUBBDG!$B:$B,$A50&amp;"*",Activity_PUBBDG!$B:$B,"*"&amp;"_EX")</f>
        <v>0</v>
      </c>
      <c r="D50">
        <f>SUMIFS(Activity_PUBBDG!E:E,Activity_PUBBDG!$B:$B,$A50&amp;"*",Activity_PUBBDG!$B:$B,"*"&amp;"_EX")</f>
        <v>0</v>
      </c>
      <c r="E50">
        <f>SUMIFS(Activity_PUBBDG!F:F,Activity_PUBBDG!$B:$B,$A50&amp;"*",Activity_PUBBDG!$B:$B,"*"&amp;"_EX")</f>
        <v>0</v>
      </c>
      <c r="F50">
        <f>SUMIFS(Activity_PUBBDG!G:G,Activity_PUBBDG!$B:$B,$A50&amp;"*",Activity_PUBBDG!$B:$B,"*"&amp;"_EX")</f>
        <v>0</v>
      </c>
      <c r="G50">
        <f>SUMIFS(Activity_PUBBDG!H:H,Activity_PUBBDG!$B:$B,$A50&amp;"*",Activity_PUBBDG!$B:$B,"*"&amp;"_EX")</f>
        <v>0</v>
      </c>
      <c r="H50">
        <f>SUMIFS(Activity_PUBBDG!I:I,Activity_PUBBDG!$B:$B,$A50&amp;"*",Activity_PUBBDG!$B:$B,"*"&amp;"_EX")</f>
        <v>0</v>
      </c>
      <c r="I50">
        <f>SUMIFS(Activity_PUBBDG!J:J,Activity_PUBBDG!$B:$B,$A50&amp;"*",Activity_PUBBDG!$B:$B,"*"&amp;"_EX")</f>
        <v>0</v>
      </c>
      <c r="J50">
        <f>SUMIFS(Activity_PUBBDG!K:K,Activity_PUBBDG!$B:$B,$A50&amp;"*",Activity_PUBBDG!$B:$B,"*"&amp;"_EX")</f>
        <v>0</v>
      </c>
      <c r="K50">
        <f>IF(PUBBDG_Split_Tech!L50="",0,IF(K$1=2016,0,IFERROR((PUBBDG_Split_Tech!L50*(SUMIFS('AGG Activity_16'!B:B,'AGG Activity_16'!$A:$A,$B50)+SUMIFS('AGG Activity_EX'!B:B,'AGG Activity_EX'!$A:$A,$B50))-SUMIFS(Activity_EX!B:B,Activity_EX!$A:$A,$A50))/(SUMIFS('AGG Activity_16'!B:B,'AGG Activity_16'!$A:$A,$B50)),0)))</f>
        <v>0</v>
      </c>
    </row>
    <row r="51" spans="1:11" x14ac:dyDescent="0.25">
      <c r="A51" t="str">
        <f>PUBBDG_Split_Tech!A51</f>
        <v>PUBBDGHSPOldSHPLT___STDELC</v>
      </c>
      <c r="B51">
        <f>SUMIFS(Activity_PUBBDG!C:C,Activity_PUBBDG!$B:$B,$A51&amp;"*",Activity_PUBBDG!$B:$B,"*"&amp;"_EX")</f>
        <v>100.2366577686692</v>
      </c>
      <c r="C51">
        <f>SUMIFS(Activity_PUBBDG!D:D,Activity_PUBBDG!$B:$B,$A51&amp;"*",Activity_PUBBDG!$B:$B,"*"&amp;"_EX")</f>
        <v>100.2387427806916</v>
      </c>
      <c r="D51">
        <f>SUMIFS(Activity_PUBBDG!E:E,Activity_PUBBDG!$B:$B,$A51&amp;"*",Activity_PUBBDG!$B:$B,"*"&amp;"_EX")</f>
        <v>100.2387628223015</v>
      </c>
      <c r="E51">
        <f>SUMIFS(Activity_PUBBDG!F:F,Activity_PUBBDG!$B:$B,$A51&amp;"*",Activity_PUBBDG!$B:$B,"*"&amp;"_EX")</f>
        <v>100.23874428942609</v>
      </c>
      <c r="F51">
        <f>SUMIFS(Activity_PUBBDG!G:G,Activity_PUBBDG!$B:$B,$A51&amp;"*",Activity_PUBBDG!$B:$B,"*"&amp;"_EX")</f>
        <v>87.708868924313521</v>
      </c>
      <c r="G51">
        <f>SUMIFS(Activity_PUBBDG!H:H,Activity_PUBBDG!$B:$B,$A51&amp;"*",Activity_PUBBDG!$B:$B,"*"&amp;"_EX")</f>
        <v>87.708708389798886</v>
      </c>
      <c r="H51">
        <f>SUMIFS(Activity_PUBBDG!I:I,Activity_PUBBDG!$B:$B,$A51&amp;"*",Activity_PUBBDG!$B:$B,"*"&amp;"_EX")</f>
        <v>87.709064993856416</v>
      </c>
      <c r="I51">
        <f>SUMIFS(Activity_PUBBDG!J:J,Activity_PUBBDG!$B:$B,$A51&amp;"*",Activity_PUBBDG!$B:$B,"*"&amp;"_EX")</f>
        <v>19.232984331936638</v>
      </c>
      <c r="J51">
        <f>SUMIFS(Activity_PUBBDG!K:K,Activity_PUBBDG!$B:$B,$A51&amp;"*",Activity_PUBBDG!$B:$B,"*"&amp;"_EX")</f>
        <v>11.8940652329416</v>
      </c>
      <c r="K51">
        <f>IF(PUBBDG_Split_Tech!L51="",0,IF(K$1=2016,0,IFERROR((PUBBDG_Split_Tech!L51*(SUMIFS('AGG Activity_16'!B:B,'AGG Activity_16'!$A:$A,$B51)+SUMIFS('AGG Activity_EX'!B:B,'AGG Activity_EX'!$A:$A,$B51))-SUMIFS(Activity_EX!B:B,Activity_EX!$A:$A,$A51))/(SUMIFS('AGG Activity_16'!B:B,'AGG Activity_16'!$A:$A,$B51)),0)))</f>
        <v>0</v>
      </c>
    </row>
    <row r="52" spans="1:11" x14ac:dyDescent="0.25">
      <c r="A52" t="str">
        <f>PUBBDG_Split_Tech!A52</f>
        <v>PUBBDGHSPOldWH_________DHE</v>
      </c>
      <c r="B52">
        <f>SUMIFS(Activity_PUBBDG!C:C,Activity_PUBBDG!$B:$B,$A52&amp;"*",Activity_PUBBDG!$B:$B,"*"&amp;"_EX")</f>
        <v>42.583557219327417</v>
      </c>
      <c r="C52">
        <f>SUMIFS(Activity_PUBBDG!D:D,Activity_PUBBDG!$B:$B,$A52&amp;"*",Activity_PUBBDG!$B:$B,"*"&amp;"_EX")</f>
        <v>38.283693987368878</v>
      </c>
      <c r="D52">
        <f>SUMIFS(Activity_PUBBDG!E:E,Activity_PUBBDG!$B:$B,$A52&amp;"*",Activity_PUBBDG!$B:$B,"*"&amp;"_EX")</f>
        <v>41.832041522803422</v>
      </c>
      <c r="E52">
        <f>SUMIFS(Activity_PUBBDG!F:F,Activity_PUBBDG!$B:$B,$A52&amp;"*",Activity_PUBBDG!$B:$B,"*"&amp;"_EX")</f>
        <v>41.91887862904867</v>
      </c>
      <c r="F52">
        <f>SUMIFS(Activity_PUBBDG!G:G,Activity_PUBBDG!$B:$B,$A52&amp;"*",Activity_PUBBDG!$B:$B,"*"&amp;"_EX")</f>
        <v>42.00827283276594</v>
      </c>
      <c r="G52">
        <f>SUMIFS(Activity_PUBBDG!H:H,Activity_PUBBDG!$B:$B,$A52&amp;"*",Activity_PUBBDG!$B:$B,"*"&amp;"_EX")</f>
        <v>42.118050885093908</v>
      </c>
      <c r="H52">
        <f>SUMIFS(Activity_PUBBDG!I:I,Activity_PUBBDG!$B:$B,$A52&amp;"*",Activity_PUBBDG!$B:$B,"*"&amp;"_EX")</f>
        <v>33.453567347694737</v>
      </c>
      <c r="I52">
        <f>SUMIFS(Activity_PUBBDG!J:J,Activity_PUBBDG!$B:$B,$A52&amp;"*",Activity_PUBBDG!$B:$B,"*"&amp;"_EX")</f>
        <v>14.54060407638072</v>
      </c>
      <c r="J52">
        <f>SUMIFS(Activity_PUBBDG!K:K,Activity_PUBBDG!$B:$B,$A52&amp;"*",Activity_PUBBDG!$B:$B,"*"&amp;"_EX")</f>
        <v>8.3862386118961716</v>
      </c>
      <c r="K52">
        <f>IF(PUBBDG_Split_Tech!L52="",0,IF(K$1=2016,0,IFERROR((PUBBDG_Split_Tech!L52*(SUMIFS('AGG Activity_16'!B:B,'AGG Activity_16'!$A:$A,$B52)+SUMIFS('AGG Activity_EX'!B:B,'AGG Activity_EX'!$A:$A,$B52))-SUMIFS(Activity_EX!B:B,Activity_EX!$A:$A,$A52))/(SUMIFS('AGG Activity_16'!B:B,'AGG Activity_16'!$A:$A,$B52)),0)))</f>
        <v>0</v>
      </c>
    </row>
    <row r="53" spans="1:11" x14ac:dyDescent="0.25">
      <c r="A53" t="str">
        <f>PUBBDG_Split_Tech!A53</f>
        <v>PUBBDGHSPOldWH______STDELC</v>
      </c>
      <c r="B53">
        <f>SUMIFS(Activity_PUBBDG!C:C,Activity_PUBBDG!$B:$B,$A53&amp;"*",Activity_PUBBDG!$B:$B,"*"&amp;"_EX")</f>
        <v>5.4285136315950968</v>
      </c>
      <c r="C53">
        <f>SUMIFS(Activity_PUBBDG!D:D,Activity_PUBBDG!$B:$B,$A53&amp;"*",Activity_PUBBDG!$B:$B,"*"&amp;"_EX")</f>
        <v>5.5040670604867854</v>
      </c>
      <c r="D53">
        <f>SUMIFS(Activity_PUBBDG!E:E,Activity_PUBBDG!$B:$B,$A53&amp;"*",Activity_PUBBDG!$B:$B,"*"&amp;"_EX")</f>
        <v>3.9433252792269018</v>
      </c>
      <c r="E53">
        <f>SUMIFS(Activity_PUBBDG!F:F,Activity_PUBBDG!$B:$B,$A53&amp;"*",Activity_PUBBDG!$B:$B,"*"&amp;"_EX")</f>
        <v>3.9503748854920371</v>
      </c>
      <c r="F53">
        <f>SUMIFS(Activity_PUBBDG!G:G,Activity_PUBBDG!$B:$B,$A53&amp;"*",Activity_PUBBDG!$B:$B,"*"&amp;"_EX")</f>
        <v>3.9623430267405442</v>
      </c>
      <c r="G53">
        <f>SUMIFS(Activity_PUBBDG!H:H,Activity_PUBBDG!$B:$B,$A53&amp;"*",Activity_PUBBDG!$B:$B,"*"&amp;"_EX")</f>
        <v>3.9785366822654709</v>
      </c>
      <c r="H53">
        <f>SUMIFS(Activity_PUBBDG!I:I,Activity_PUBBDG!$B:$B,$A53&amp;"*",Activity_PUBBDG!$B:$B,"*"&amp;"_EX")</f>
        <v>4.2928705815868167</v>
      </c>
      <c r="I53">
        <f>SUMIFS(Activity_PUBBDG!J:J,Activity_PUBBDG!$B:$B,$A53&amp;"*",Activity_PUBBDG!$B:$B,"*"&amp;"_EX")</f>
        <v>1.319817864107762</v>
      </c>
      <c r="J53">
        <f>SUMIFS(Activity_PUBBDG!K:K,Activity_PUBBDG!$B:$B,$A53&amp;"*",Activity_PUBBDG!$B:$B,"*"&amp;"_EX")</f>
        <v>0.21722487738584051</v>
      </c>
      <c r="K53">
        <f>IF(PUBBDG_Split_Tech!L53="",0,IF(K$1=2016,0,IFERROR((PUBBDG_Split_Tech!L53*(SUMIFS('AGG Activity_16'!B:B,'AGG Activity_16'!$A:$A,$B53)+SUMIFS('AGG Activity_EX'!B:B,'AGG Activity_EX'!$A:$A,$B53))-SUMIFS(Activity_EX!B:B,Activity_EX!$A:$A,$A53))/(SUMIFS('AGG Activity_16'!B:B,'AGG Activity_16'!$A:$A,$B53)),0)))</f>
        <v>0</v>
      </c>
    </row>
    <row r="54" spans="1:11" x14ac:dyDescent="0.25">
      <c r="A54" t="str">
        <f>PUBBDG_Split_Tech!A54</f>
        <v>PUBBDGHSPOldWH______STDHFO</v>
      </c>
      <c r="B54">
        <f>SUMIFS(Activity_PUBBDG!C:C,Activity_PUBBDG!$B:$B,$A54&amp;"*",Activity_PUBBDG!$B:$B,"*"&amp;"_EX")</f>
        <v>0</v>
      </c>
      <c r="C54">
        <f>SUMIFS(Activity_PUBBDG!D:D,Activity_PUBBDG!$B:$B,$A54&amp;"*",Activity_PUBBDG!$B:$B,"*"&amp;"_EX")</f>
        <v>0</v>
      </c>
      <c r="D54">
        <f>SUMIFS(Activity_PUBBDG!E:E,Activity_PUBBDG!$B:$B,$A54&amp;"*",Activity_PUBBDG!$B:$B,"*"&amp;"_EX")</f>
        <v>0</v>
      </c>
      <c r="E54">
        <f>SUMIFS(Activity_PUBBDG!F:F,Activity_PUBBDG!$B:$B,$A54&amp;"*",Activity_PUBBDG!$B:$B,"*"&amp;"_EX")</f>
        <v>0</v>
      </c>
      <c r="F54">
        <f>SUMIFS(Activity_PUBBDG!G:G,Activity_PUBBDG!$B:$B,$A54&amp;"*",Activity_PUBBDG!$B:$B,"*"&amp;"_EX")</f>
        <v>0</v>
      </c>
      <c r="G54">
        <f>SUMIFS(Activity_PUBBDG!H:H,Activity_PUBBDG!$B:$B,$A54&amp;"*",Activity_PUBBDG!$B:$B,"*"&amp;"_EX")</f>
        <v>0</v>
      </c>
      <c r="H54">
        <f>SUMIFS(Activity_PUBBDG!I:I,Activity_PUBBDG!$B:$B,$A54&amp;"*",Activity_PUBBDG!$B:$B,"*"&amp;"_EX")</f>
        <v>0</v>
      </c>
      <c r="I54">
        <f>SUMIFS(Activity_PUBBDG!J:J,Activity_PUBBDG!$B:$B,$A54&amp;"*",Activity_PUBBDG!$B:$B,"*"&amp;"_EX")</f>
        <v>0</v>
      </c>
      <c r="J54">
        <f>SUMIFS(Activity_PUBBDG!K:K,Activity_PUBBDG!$B:$B,$A54&amp;"*",Activity_PUBBDG!$B:$B,"*"&amp;"_EX")</f>
        <v>0</v>
      </c>
      <c r="K54">
        <f>IF(PUBBDG_Split_Tech!L54="",0,IF(K$1=2016,0,IFERROR((PUBBDG_Split_Tech!L54*(SUMIFS('AGG Activity_16'!B:B,'AGG Activity_16'!$A:$A,$B54)+SUMIFS('AGG Activity_EX'!B:B,'AGG Activity_EX'!$A:$A,$B54))-SUMIFS(Activity_EX!B:B,Activity_EX!$A:$A,$A54))/(SUMIFS('AGG Activity_16'!B:B,'AGG Activity_16'!$A:$A,$B54)),0)))</f>
        <v>0</v>
      </c>
    </row>
    <row r="55" spans="1:11" x14ac:dyDescent="0.25">
      <c r="A55" t="str">
        <f>PUBBDG_Split_Tech!A55</f>
        <v>PUBBDGHSPOldWH______STDKER</v>
      </c>
      <c r="B55">
        <f>SUMIFS(Activity_PUBBDG!C:C,Activity_PUBBDG!$B:$B,$A55&amp;"*",Activity_PUBBDG!$B:$B,"*"&amp;"_EX")</f>
        <v>0</v>
      </c>
      <c r="C55">
        <f>SUMIFS(Activity_PUBBDG!D:D,Activity_PUBBDG!$B:$B,$A55&amp;"*",Activity_PUBBDG!$B:$B,"*"&amp;"_EX")</f>
        <v>0</v>
      </c>
      <c r="D55">
        <f>SUMIFS(Activity_PUBBDG!E:E,Activity_PUBBDG!$B:$B,$A55&amp;"*",Activity_PUBBDG!$B:$B,"*"&amp;"_EX")</f>
        <v>0</v>
      </c>
      <c r="E55">
        <f>SUMIFS(Activity_PUBBDG!F:F,Activity_PUBBDG!$B:$B,$A55&amp;"*",Activity_PUBBDG!$B:$B,"*"&amp;"_EX")</f>
        <v>0</v>
      </c>
      <c r="F55">
        <f>SUMIFS(Activity_PUBBDG!G:G,Activity_PUBBDG!$B:$B,$A55&amp;"*",Activity_PUBBDG!$B:$B,"*"&amp;"_EX")</f>
        <v>0</v>
      </c>
      <c r="G55">
        <f>SUMIFS(Activity_PUBBDG!H:H,Activity_PUBBDG!$B:$B,$A55&amp;"*",Activity_PUBBDG!$B:$B,"*"&amp;"_EX")</f>
        <v>0</v>
      </c>
      <c r="H55">
        <f>SUMIFS(Activity_PUBBDG!I:I,Activity_PUBBDG!$B:$B,$A55&amp;"*",Activity_PUBBDG!$B:$B,"*"&amp;"_EX")</f>
        <v>0</v>
      </c>
      <c r="I55">
        <f>SUMIFS(Activity_PUBBDG!J:J,Activity_PUBBDG!$B:$B,$A55&amp;"*",Activity_PUBBDG!$B:$B,"*"&amp;"_EX")</f>
        <v>0</v>
      </c>
      <c r="J55">
        <f>SUMIFS(Activity_PUBBDG!K:K,Activity_PUBBDG!$B:$B,$A55&amp;"*",Activity_PUBBDG!$B:$B,"*"&amp;"_EX")</f>
        <v>0</v>
      </c>
      <c r="K55">
        <f>IF(PUBBDG_Split_Tech!L55="",0,IF(K$1=2016,0,IFERROR((PUBBDG_Split_Tech!L55*(SUMIFS('AGG Activity_16'!B:B,'AGG Activity_16'!$A:$A,$B55)+SUMIFS('AGG Activity_EX'!B:B,'AGG Activity_EX'!$A:$A,$B55))-SUMIFS(Activity_EX!B:B,Activity_EX!$A:$A,$A55))/(SUMIFS('AGG Activity_16'!B:B,'AGG Activity_16'!$A:$A,$B55)),0)))</f>
        <v>0</v>
      </c>
    </row>
    <row r="56" spans="1:11" x14ac:dyDescent="0.25">
      <c r="A56" t="str">
        <f>PUBBDG_Split_Tech!A56</f>
        <v>PUBBDGHSPOldWH______STDLFO</v>
      </c>
      <c r="B56">
        <f>SUMIFS(Activity_PUBBDG!C:C,Activity_PUBBDG!$B:$B,$A56&amp;"*",Activity_PUBBDG!$B:$B,"*"&amp;"_EX")</f>
        <v>56.148244001010838</v>
      </c>
      <c r="C56">
        <f>SUMIFS(Activity_PUBBDG!D:D,Activity_PUBBDG!$B:$B,$A56&amp;"*",Activity_PUBBDG!$B:$B,"*"&amp;"_EX")</f>
        <v>58.331244006222917</v>
      </c>
      <c r="D56">
        <f>SUMIFS(Activity_PUBBDG!E:E,Activity_PUBBDG!$B:$B,$A56&amp;"*",Activity_PUBBDG!$B:$B,"*"&amp;"_EX")</f>
        <v>40.306081899214817</v>
      </c>
      <c r="E56">
        <f>SUMIFS(Activity_PUBBDG!F:F,Activity_PUBBDG!$B:$B,$A56&amp;"*",Activity_PUBBDG!$B:$B,"*"&amp;"_EX")</f>
        <v>40.381635226172619</v>
      </c>
      <c r="F56">
        <f>SUMIFS(Activity_PUBBDG!G:G,Activity_PUBBDG!$B:$B,$A56&amp;"*",Activity_PUBBDG!$B:$B,"*"&amp;"_EX")</f>
        <v>40.465189203382323</v>
      </c>
      <c r="G56">
        <f>SUMIFS(Activity_PUBBDG!H:H,Activity_PUBBDG!$B:$B,$A56&amp;"*",Activity_PUBBDG!$B:$B,"*"&amp;"_EX")</f>
        <v>40.53695027358053</v>
      </c>
      <c r="H56">
        <f>SUMIFS(Activity_PUBBDG!I:I,Activity_PUBBDG!$B:$B,$A56&amp;"*",Activity_PUBBDG!$B:$B,"*"&amp;"_EX")</f>
        <v>41.773101034618698</v>
      </c>
      <c r="I56">
        <f>SUMIFS(Activity_PUBBDG!J:J,Activity_PUBBDG!$B:$B,$A56&amp;"*",Activity_PUBBDG!$B:$B,"*"&amp;"_EX")</f>
        <v>5.7580406153128552</v>
      </c>
      <c r="J56">
        <f>SUMIFS(Activity_PUBBDG!K:K,Activity_PUBBDG!$B:$B,$A56&amp;"*",Activity_PUBBDG!$B:$B,"*"&amp;"_EX")</f>
        <v>1.402417771309781</v>
      </c>
      <c r="K56">
        <f>IF(PUBBDG_Split_Tech!L56="",0,IF(K$1=2016,0,IFERROR((PUBBDG_Split_Tech!L56*(SUMIFS('AGG Activity_16'!B:B,'AGG Activity_16'!$A:$A,$B56)+SUMIFS('AGG Activity_EX'!B:B,'AGG Activity_EX'!$A:$A,$B56))-SUMIFS(Activity_EX!B:B,Activity_EX!$A:$A,$A56))/(SUMIFS('AGG Activity_16'!B:B,'AGG Activity_16'!$A:$A,$B56)),0)))</f>
        <v>0</v>
      </c>
    </row>
    <row r="57" spans="1:11" x14ac:dyDescent="0.25">
      <c r="A57" t="str">
        <f>PUBBDG_Split_Tech!A57</f>
        <v>PUBBDGHSPOldWH______STDNGA</v>
      </c>
      <c r="B57">
        <f>SUMIFS(Activity_PUBBDG!C:C,Activity_PUBBDG!$B:$B,$A57&amp;"*",Activity_PUBBDG!$B:$B,"*"&amp;"_EX")</f>
        <v>182.30970058213239</v>
      </c>
      <c r="C57">
        <f>SUMIFS(Activity_PUBBDG!D:D,Activity_PUBBDG!$B:$B,$A57&amp;"*",Activity_PUBBDG!$B:$B,"*"&amp;"_EX")</f>
        <v>185.31917638677339</v>
      </c>
      <c r="D57">
        <f>SUMIFS(Activity_PUBBDG!E:E,Activity_PUBBDG!$B:$B,$A57&amp;"*",Activity_PUBBDG!$B:$B,"*"&amp;"_EX")</f>
        <v>125.0259675796532</v>
      </c>
      <c r="E57">
        <f>SUMIFS(Activity_PUBBDG!F:F,Activity_PUBBDG!$B:$B,$A57&amp;"*",Activity_PUBBDG!$B:$B,"*"&amp;"_EX")</f>
        <v>125.1340814787177</v>
      </c>
      <c r="F57">
        <f>SUMIFS(Activity_PUBBDG!G:G,Activity_PUBBDG!$B:$B,$A57&amp;"*",Activity_PUBBDG!$B:$B,"*"&amp;"_EX")</f>
        <v>125.2246820522743</v>
      </c>
      <c r="G57">
        <f>SUMIFS(Activity_PUBBDG!H:H,Activity_PUBBDG!$B:$B,$A57&amp;"*",Activity_PUBBDG!$B:$B,"*"&amp;"_EX")</f>
        <v>125.32518938002831</v>
      </c>
      <c r="H57">
        <f>SUMIFS(Activity_PUBBDG!I:I,Activity_PUBBDG!$B:$B,$A57&amp;"*",Activity_PUBBDG!$B:$B,"*"&amp;"_EX")</f>
        <v>126.7441593753512</v>
      </c>
      <c r="I57">
        <f>SUMIFS(Activity_PUBBDG!J:J,Activity_PUBBDG!$B:$B,$A57&amp;"*",Activity_PUBBDG!$B:$B,"*"&amp;"_EX")</f>
        <v>7.6920591639873548</v>
      </c>
      <c r="J57">
        <f>SUMIFS(Activity_PUBBDG!K:K,Activity_PUBBDG!$B:$B,$A57&amp;"*",Activity_PUBBDG!$B:$B,"*"&amp;"_EX")</f>
        <v>3.2145826590205471</v>
      </c>
      <c r="K57">
        <f>IF(PUBBDG_Split_Tech!L57="",0,IF(K$1=2016,0,IFERROR((PUBBDG_Split_Tech!L57*(SUMIFS('AGG Activity_16'!B:B,'AGG Activity_16'!$A:$A,$B57)+SUMIFS('AGG Activity_EX'!B:B,'AGG Activity_EX'!$A:$A,$B57))-SUMIFS(Activity_EX!B:B,Activity_EX!$A:$A,$A57))/(SUMIFS('AGG Activity_16'!B:B,'AGG Activity_16'!$A:$A,$B57)),0)))</f>
        <v>0</v>
      </c>
    </row>
    <row r="58" spans="1:11" x14ac:dyDescent="0.25">
      <c r="A58" t="str">
        <f>PUBBDG_Split_Tech!A58</f>
        <v>PUBBDGMUNNewAE______STDELC</v>
      </c>
      <c r="B58">
        <f>SUMIFS(Activity_PUBBDG!C:C,Activity_PUBBDG!$B:$B,$A58&amp;"*",Activity_PUBBDG!$B:$B,"*"&amp;"_EX")</f>
        <v>0</v>
      </c>
      <c r="C58">
        <f>SUMIFS(Activity_PUBBDG!D:D,Activity_PUBBDG!$B:$B,$A58&amp;"*",Activity_PUBBDG!$B:$B,"*"&amp;"_EX")</f>
        <v>0</v>
      </c>
      <c r="D58">
        <f>SUMIFS(Activity_PUBBDG!E:E,Activity_PUBBDG!$B:$B,$A58&amp;"*",Activity_PUBBDG!$B:$B,"*"&amp;"_EX")</f>
        <v>0</v>
      </c>
      <c r="E58">
        <f>SUMIFS(Activity_PUBBDG!F:F,Activity_PUBBDG!$B:$B,$A58&amp;"*",Activity_PUBBDG!$B:$B,"*"&amp;"_EX")</f>
        <v>0</v>
      </c>
      <c r="F58">
        <f>SUMIFS(Activity_PUBBDG!G:G,Activity_PUBBDG!$B:$B,$A58&amp;"*",Activity_PUBBDG!$B:$B,"*"&amp;"_EX")</f>
        <v>0</v>
      </c>
      <c r="G58">
        <f>SUMIFS(Activity_PUBBDG!H:H,Activity_PUBBDG!$B:$B,$A58&amp;"*",Activity_PUBBDG!$B:$B,"*"&amp;"_EX")</f>
        <v>0</v>
      </c>
      <c r="H58">
        <f>SUMIFS(Activity_PUBBDG!I:I,Activity_PUBBDG!$B:$B,$A58&amp;"*",Activity_PUBBDG!$B:$B,"*"&amp;"_EX")</f>
        <v>0</v>
      </c>
      <c r="I58">
        <f>SUMIFS(Activity_PUBBDG!J:J,Activity_PUBBDG!$B:$B,$A58&amp;"*",Activity_PUBBDG!$B:$B,"*"&amp;"_EX")</f>
        <v>0</v>
      </c>
      <c r="J58">
        <f>SUMIFS(Activity_PUBBDG!K:K,Activity_PUBBDG!$B:$B,$A58&amp;"*",Activity_PUBBDG!$B:$B,"*"&amp;"_EX")</f>
        <v>0</v>
      </c>
      <c r="K58">
        <f>IF(PUBBDG_Split_Tech!L58="",0,IF(K$1=2016,0,IFERROR((PUBBDG_Split_Tech!L58*(SUMIFS('AGG Activity_16'!B:B,'AGG Activity_16'!$A:$A,$B58)+SUMIFS('AGG Activity_EX'!B:B,'AGG Activity_EX'!$A:$A,$B58))-SUMIFS(Activity_EX!B:B,Activity_EX!$A:$A,$A58))/(SUMIFS('AGG Activity_16'!B:B,'AGG Activity_16'!$A:$A,$B58)),0)))</f>
        <v>0</v>
      </c>
    </row>
    <row r="59" spans="1:11" x14ac:dyDescent="0.25">
      <c r="A59" t="str">
        <f>PUBBDG_Split_Tech!A59</f>
        <v>PUBBDGMUNNewAE______STDNGA</v>
      </c>
      <c r="B59">
        <f>SUMIFS(Activity_PUBBDG!C:C,Activity_PUBBDG!$B:$B,$A59&amp;"*",Activity_PUBBDG!$B:$B,"*"&amp;"_EX")</f>
        <v>0</v>
      </c>
      <c r="C59">
        <f>SUMIFS(Activity_PUBBDG!D:D,Activity_PUBBDG!$B:$B,$A59&amp;"*",Activity_PUBBDG!$B:$B,"*"&amp;"_EX")</f>
        <v>0</v>
      </c>
      <c r="D59">
        <f>SUMIFS(Activity_PUBBDG!E:E,Activity_PUBBDG!$B:$B,$A59&amp;"*",Activity_PUBBDG!$B:$B,"*"&amp;"_EX")</f>
        <v>0</v>
      </c>
      <c r="E59">
        <f>SUMIFS(Activity_PUBBDG!F:F,Activity_PUBBDG!$B:$B,$A59&amp;"*",Activity_PUBBDG!$B:$B,"*"&amp;"_EX")</f>
        <v>0</v>
      </c>
      <c r="F59">
        <f>SUMIFS(Activity_PUBBDG!G:G,Activity_PUBBDG!$B:$B,$A59&amp;"*",Activity_PUBBDG!$B:$B,"*"&amp;"_EX")</f>
        <v>0</v>
      </c>
      <c r="G59">
        <f>SUMIFS(Activity_PUBBDG!H:H,Activity_PUBBDG!$B:$B,$A59&amp;"*",Activity_PUBBDG!$B:$B,"*"&amp;"_EX")</f>
        <v>0</v>
      </c>
      <c r="H59">
        <f>SUMIFS(Activity_PUBBDG!I:I,Activity_PUBBDG!$B:$B,$A59&amp;"*",Activity_PUBBDG!$B:$B,"*"&amp;"_EX")</f>
        <v>0</v>
      </c>
      <c r="I59">
        <f>SUMIFS(Activity_PUBBDG!J:J,Activity_PUBBDG!$B:$B,$A59&amp;"*",Activity_PUBBDG!$B:$B,"*"&amp;"_EX")</f>
        <v>0</v>
      </c>
      <c r="J59">
        <f>SUMIFS(Activity_PUBBDG!K:K,Activity_PUBBDG!$B:$B,$A59&amp;"*",Activity_PUBBDG!$B:$B,"*"&amp;"_EX")</f>
        <v>0</v>
      </c>
      <c r="K59">
        <f>IF(PUBBDG_Split_Tech!L59="",0,IF(K$1=2016,0,IFERROR((PUBBDG_Split_Tech!L59*(SUMIFS('AGG Activity_16'!B:B,'AGG Activity_16'!$A:$A,$B59)+SUMIFS('AGG Activity_EX'!B:B,'AGG Activity_EX'!$A:$A,$B59))-SUMIFS(Activity_EX!B:B,Activity_EX!$A:$A,$A59))/(SUMIFS('AGG Activity_16'!B:B,'AGG Activity_16'!$A:$A,$B59)),0)))</f>
        <v>0</v>
      </c>
    </row>
    <row r="60" spans="1:11" x14ac:dyDescent="0.25">
      <c r="A60" t="str">
        <f>PUBBDG_Split_Tech!A60</f>
        <v>PUBBDGMUNNewAE______STDPRO</v>
      </c>
      <c r="B60">
        <f>SUMIFS(Activity_PUBBDG!C:C,Activity_PUBBDG!$B:$B,$A60&amp;"*",Activity_PUBBDG!$B:$B,"*"&amp;"_EX")</f>
        <v>0</v>
      </c>
      <c r="C60">
        <f>SUMIFS(Activity_PUBBDG!D:D,Activity_PUBBDG!$B:$B,$A60&amp;"*",Activity_PUBBDG!$B:$B,"*"&amp;"_EX")</f>
        <v>0</v>
      </c>
      <c r="D60">
        <f>SUMIFS(Activity_PUBBDG!E:E,Activity_PUBBDG!$B:$B,$A60&amp;"*",Activity_PUBBDG!$B:$B,"*"&amp;"_EX")</f>
        <v>0</v>
      </c>
      <c r="E60">
        <f>SUMIFS(Activity_PUBBDG!F:F,Activity_PUBBDG!$B:$B,$A60&amp;"*",Activity_PUBBDG!$B:$B,"*"&amp;"_EX")</f>
        <v>0</v>
      </c>
      <c r="F60">
        <f>SUMIFS(Activity_PUBBDG!G:G,Activity_PUBBDG!$B:$B,$A60&amp;"*",Activity_PUBBDG!$B:$B,"*"&amp;"_EX")</f>
        <v>0</v>
      </c>
      <c r="G60">
        <f>SUMIFS(Activity_PUBBDG!H:H,Activity_PUBBDG!$B:$B,$A60&amp;"*",Activity_PUBBDG!$B:$B,"*"&amp;"_EX")</f>
        <v>0</v>
      </c>
      <c r="H60">
        <f>SUMIFS(Activity_PUBBDG!I:I,Activity_PUBBDG!$B:$B,$A60&amp;"*",Activity_PUBBDG!$B:$B,"*"&amp;"_EX")</f>
        <v>0</v>
      </c>
      <c r="I60">
        <f>SUMIFS(Activity_PUBBDG!J:J,Activity_PUBBDG!$B:$B,$A60&amp;"*",Activity_PUBBDG!$B:$B,"*"&amp;"_EX")</f>
        <v>0</v>
      </c>
      <c r="J60">
        <f>SUMIFS(Activity_PUBBDG!K:K,Activity_PUBBDG!$B:$B,$A60&amp;"*",Activity_PUBBDG!$B:$B,"*"&amp;"_EX")</f>
        <v>0</v>
      </c>
      <c r="K60">
        <f>IF(PUBBDG_Split_Tech!L60="",0,IF(K$1=2016,0,IFERROR((PUBBDG_Split_Tech!L60*(SUMIFS('AGG Activity_16'!B:B,'AGG Activity_16'!$A:$A,$B60)+SUMIFS('AGG Activity_EX'!B:B,'AGG Activity_EX'!$A:$A,$B60))-SUMIFS(Activity_EX!B:B,Activity_EX!$A:$A,$A60))/(SUMIFS('AGG Activity_16'!B:B,'AGG Activity_16'!$A:$A,$B60)),0)))</f>
        <v>0</v>
      </c>
    </row>
    <row r="61" spans="1:11" x14ac:dyDescent="0.25">
      <c r="A61" t="str">
        <f>PUBBDG_Split_Tech!A61</f>
        <v>PUBBDGMUNNewAM______STDELC</v>
      </c>
      <c r="B61">
        <f>SUMIFS(Activity_PUBBDG!C:C,Activity_PUBBDG!$B:$B,$A61&amp;"*",Activity_PUBBDG!$B:$B,"*"&amp;"_EX")</f>
        <v>0</v>
      </c>
      <c r="C61">
        <f>SUMIFS(Activity_PUBBDG!D:D,Activity_PUBBDG!$B:$B,$A61&amp;"*",Activity_PUBBDG!$B:$B,"*"&amp;"_EX")</f>
        <v>0</v>
      </c>
      <c r="D61">
        <f>SUMIFS(Activity_PUBBDG!E:E,Activity_PUBBDG!$B:$B,$A61&amp;"*",Activity_PUBBDG!$B:$B,"*"&amp;"_EX")</f>
        <v>0</v>
      </c>
      <c r="E61">
        <f>SUMIFS(Activity_PUBBDG!F:F,Activity_PUBBDG!$B:$B,$A61&amp;"*",Activity_PUBBDG!$B:$B,"*"&amp;"_EX")</f>
        <v>0</v>
      </c>
      <c r="F61">
        <f>SUMIFS(Activity_PUBBDG!G:G,Activity_PUBBDG!$B:$B,$A61&amp;"*",Activity_PUBBDG!$B:$B,"*"&amp;"_EX")</f>
        <v>0</v>
      </c>
      <c r="G61">
        <f>SUMIFS(Activity_PUBBDG!H:H,Activity_PUBBDG!$B:$B,$A61&amp;"*",Activity_PUBBDG!$B:$B,"*"&amp;"_EX")</f>
        <v>0</v>
      </c>
      <c r="H61">
        <f>SUMIFS(Activity_PUBBDG!I:I,Activity_PUBBDG!$B:$B,$A61&amp;"*",Activity_PUBBDG!$B:$B,"*"&amp;"_EX")</f>
        <v>0</v>
      </c>
      <c r="I61">
        <f>SUMIFS(Activity_PUBBDG!J:J,Activity_PUBBDG!$B:$B,$A61&amp;"*",Activity_PUBBDG!$B:$B,"*"&amp;"_EX")</f>
        <v>0</v>
      </c>
      <c r="J61">
        <f>SUMIFS(Activity_PUBBDG!K:K,Activity_PUBBDG!$B:$B,$A61&amp;"*",Activity_PUBBDG!$B:$B,"*"&amp;"_EX")</f>
        <v>0</v>
      </c>
      <c r="K61">
        <f>IF(PUBBDG_Split_Tech!L61="",0,IF(K$1=2016,0,IFERROR((PUBBDG_Split_Tech!L61*(SUMIFS('AGG Activity_16'!B:B,'AGG Activity_16'!$A:$A,$B61)+SUMIFS('AGG Activity_EX'!B:B,'AGG Activity_EX'!$A:$A,$B61))-SUMIFS(Activity_EX!B:B,Activity_EX!$A:$A,$A61))/(SUMIFS('AGG Activity_16'!B:B,'AGG Activity_16'!$A:$A,$B61)),0)))</f>
        <v>0</v>
      </c>
    </row>
    <row r="62" spans="1:11" x14ac:dyDescent="0.25">
      <c r="A62" t="str">
        <f>PUBBDG_Split_Tech!A62</f>
        <v>PUBBDGMUNNewLIFLC___STDELC</v>
      </c>
      <c r="B62">
        <f>SUMIFS(Activity_PUBBDG!C:C,Activity_PUBBDG!$B:$B,$A62&amp;"*",Activity_PUBBDG!$B:$B,"*"&amp;"_EX")</f>
        <v>0</v>
      </c>
      <c r="C62">
        <f>SUMIFS(Activity_PUBBDG!D:D,Activity_PUBBDG!$B:$B,$A62&amp;"*",Activity_PUBBDG!$B:$B,"*"&amp;"_EX")</f>
        <v>0</v>
      </c>
      <c r="D62">
        <f>SUMIFS(Activity_PUBBDG!E:E,Activity_PUBBDG!$B:$B,$A62&amp;"*",Activity_PUBBDG!$B:$B,"*"&amp;"_EX")</f>
        <v>0</v>
      </c>
      <c r="E62">
        <f>SUMIFS(Activity_PUBBDG!F:F,Activity_PUBBDG!$B:$B,$A62&amp;"*",Activity_PUBBDG!$B:$B,"*"&amp;"_EX")</f>
        <v>0</v>
      </c>
      <c r="F62">
        <f>SUMIFS(Activity_PUBBDG!G:G,Activity_PUBBDG!$B:$B,$A62&amp;"*",Activity_PUBBDG!$B:$B,"*"&amp;"_EX")</f>
        <v>0</v>
      </c>
      <c r="G62">
        <f>SUMIFS(Activity_PUBBDG!H:H,Activity_PUBBDG!$B:$B,$A62&amp;"*",Activity_PUBBDG!$B:$B,"*"&amp;"_EX")</f>
        <v>0</v>
      </c>
      <c r="H62">
        <f>SUMIFS(Activity_PUBBDG!I:I,Activity_PUBBDG!$B:$B,$A62&amp;"*",Activity_PUBBDG!$B:$B,"*"&amp;"_EX")</f>
        <v>0</v>
      </c>
      <c r="I62">
        <f>SUMIFS(Activity_PUBBDG!J:J,Activity_PUBBDG!$B:$B,$A62&amp;"*",Activity_PUBBDG!$B:$B,"*"&amp;"_EX")</f>
        <v>0</v>
      </c>
      <c r="J62">
        <f>SUMIFS(Activity_PUBBDG!K:K,Activity_PUBBDG!$B:$B,$A62&amp;"*",Activity_PUBBDG!$B:$B,"*"&amp;"_EX")</f>
        <v>0</v>
      </c>
      <c r="K62">
        <f>IF(PUBBDG_Split_Tech!L62="",0,IF(K$1=2016,0,IFERROR((PUBBDG_Split_Tech!L62*(SUMIFS('AGG Activity_16'!B:B,'AGG Activity_16'!$A:$A,$B62)+SUMIFS('AGG Activity_EX'!B:B,'AGG Activity_EX'!$A:$A,$B62))-SUMIFS(Activity_EX!B:B,Activity_EX!$A:$A,$A62))/(SUMIFS('AGG Activity_16'!B:B,'AGG Activity_16'!$A:$A,$B62)),0)))</f>
        <v>0</v>
      </c>
    </row>
    <row r="63" spans="1:11" x14ac:dyDescent="0.25">
      <c r="A63" t="str">
        <f>PUBBDG_Split_Tech!A63</f>
        <v>PUBBDGMUNNewLIFLU___STDELC</v>
      </c>
      <c r="B63">
        <f>SUMIFS(Activity_PUBBDG!C:C,Activity_PUBBDG!$B:$B,$A63&amp;"*",Activity_PUBBDG!$B:$B,"*"&amp;"_EX")</f>
        <v>0</v>
      </c>
      <c r="C63">
        <f>SUMIFS(Activity_PUBBDG!D:D,Activity_PUBBDG!$B:$B,$A63&amp;"*",Activity_PUBBDG!$B:$B,"*"&amp;"_EX")</f>
        <v>0</v>
      </c>
      <c r="D63">
        <f>SUMIFS(Activity_PUBBDG!E:E,Activity_PUBBDG!$B:$B,$A63&amp;"*",Activity_PUBBDG!$B:$B,"*"&amp;"_EX")</f>
        <v>0</v>
      </c>
      <c r="E63">
        <f>SUMIFS(Activity_PUBBDG!F:F,Activity_PUBBDG!$B:$B,$A63&amp;"*",Activity_PUBBDG!$B:$B,"*"&amp;"_EX")</f>
        <v>0</v>
      </c>
      <c r="F63">
        <f>SUMIFS(Activity_PUBBDG!G:G,Activity_PUBBDG!$B:$B,$A63&amp;"*",Activity_PUBBDG!$B:$B,"*"&amp;"_EX")</f>
        <v>0</v>
      </c>
      <c r="G63">
        <f>SUMIFS(Activity_PUBBDG!H:H,Activity_PUBBDG!$B:$B,$A63&amp;"*",Activity_PUBBDG!$B:$B,"*"&amp;"_EX")</f>
        <v>0</v>
      </c>
      <c r="H63">
        <f>SUMIFS(Activity_PUBBDG!I:I,Activity_PUBBDG!$B:$B,$A63&amp;"*",Activity_PUBBDG!$B:$B,"*"&amp;"_EX")</f>
        <v>0</v>
      </c>
      <c r="I63">
        <f>SUMIFS(Activity_PUBBDG!J:J,Activity_PUBBDG!$B:$B,$A63&amp;"*",Activity_PUBBDG!$B:$B,"*"&amp;"_EX")</f>
        <v>0</v>
      </c>
      <c r="J63">
        <f>SUMIFS(Activity_PUBBDG!K:K,Activity_PUBBDG!$B:$B,$A63&amp;"*",Activity_PUBBDG!$B:$B,"*"&amp;"_EX")</f>
        <v>0</v>
      </c>
      <c r="K63">
        <f>IF(PUBBDG_Split_Tech!L63="",0,IF(K$1=2016,0,IFERROR((PUBBDG_Split_Tech!L63*(SUMIFS('AGG Activity_16'!B:B,'AGG Activity_16'!$A:$A,$B63)+SUMIFS('AGG Activity_EX'!B:B,'AGG Activity_EX'!$A:$A,$B63))-SUMIFS(Activity_EX!B:B,Activity_EX!$A:$A,$A63))/(SUMIFS('AGG Activity_16'!B:B,'AGG Activity_16'!$A:$A,$B63)),0)))</f>
        <v>0</v>
      </c>
    </row>
    <row r="64" spans="1:11" x14ac:dyDescent="0.25">
      <c r="A64" t="str">
        <f>PUBBDG_Split_Tech!A64</f>
        <v>PUBBDGMUNNewLIHAL___STDELC</v>
      </c>
      <c r="B64">
        <f>SUMIFS(Activity_PUBBDG!C:C,Activity_PUBBDG!$B:$B,$A64&amp;"*",Activity_PUBBDG!$B:$B,"*"&amp;"_EX")</f>
        <v>0</v>
      </c>
      <c r="C64">
        <f>SUMIFS(Activity_PUBBDG!D:D,Activity_PUBBDG!$B:$B,$A64&amp;"*",Activity_PUBBDG!$B:$B,"*"&amp;"_EX")</f>
        <v>0</v>
      </c>
      <c r="D64">
        <f>SUMIFS(Activity_PUBBDG!E:E,Activity_PUBBDG!$B:$B,$A64&amp;"*",Activity_PUBBDG!$B:$B,"*"&amp;"_EX")</f>
        <v>0</v>
      </c>
      <c r="E64">
        <f>SUMIFS(Activity_PUBBDG!F:F,Activity_PUBBDG!$B:$B,$A64&amp;"*",Activity_PUBBDG!$B:$B,"*"&amp;"_EX")</f>
        <v>0</v>
      </c>
      <c r="F64">
        <f>SUMIFS(Activity_PUBBDG!G:G,Activity_PUBBDG!$B:$B,$A64&amp;"*",Activity_PUBBDG!$B:$B,"*"&amp;"_EX")</f>
        <v>0</v>
      </c>
      <c r="G64">
        <f>SUMIFS(Activity_PUBBDG!H:H,Activity_PUBBDG!$B:$B,$A64&amp;"*",Activity_PUBBDG!$B:$B,"*"&amp;"_EX")</f>
        <v>0</v>
      </c>
      <c r="H64">
        <f>SUMIFS(Activity_PUBBDG!I:I,Activity_PUBBDG!$B:$B,$A64&amp;"*",Activity_PUBBDG!$B:$B,"*"&amp;"_EX")</f>
        <v>0</v>
      </c>
      <c r="I64">
        <f>SUMIFS(Activity_PUBBDG!J:J,Activity_PUBBDG!$B:$B,$A64&amp;"*",Activity_PUBBDG!$B:$B,"*"&amp;"_EX")</f>
        <v>0</v>
      </c>
      <c r="J64">
        <f>SUMIFS(Activity_PUBBDG!K:K,Activity_PUBBDG!$B:$B,$A64&amp;"*",Activity_PUBBDG!$B:$B,"*"&amp;"_EX")</f>
        <v>0</v>
      </c>
      <c r="K64">
        <f>IF(PUBBDG_Split_Tech!L64="",0,IF(K$1=2016,0,IFERROR((PUBBDG_Split_Tech!L64*(SUMIFS('AGG Activity_16'!B:B,'AGG Activity_16'!$A:$A,$B64)+SUMIFS('AGG Activity_EX'!B:B,'AGG Activity_EX'!$A:$A,$B64))-SUMIFS(Activity_EX!B:B,Activity_EX!$A:$A,$A64))/(SUMIFS('AGG Activity_16'!B:B,'AGG Activity_16'!$A:$A,$B64)),0)))</f>
        <v>0</v>
      </c>
    </row>
    <row r="65" spans="1:11" x14ac:dyDescent="0.25">
      <c r="A65" t="str">
        <f>PUBBDG_Split_Tech!A65</f>
        <v>PUBBDGMUNNewLIINC___STDELC</v>
      </c>
      <c r="B65">
        <f>SUMIFS(Activity_PUBBDG!C:C,Activity_PUBBDG!$B:$B,$A65&amp;"*",Activity_PUBBDG!$B:$B,"*"&amp;"_EX")</f>
        <v>0</v>
      </c>
      <c r="C65">
        <f>SUMIFS(Activity_PUBBDG!D:D,Activity_PUBBDG!$B:$B,$A65&amp;"*",Activity_PUBBDG!$B:$B,"*"&amp;"_EX")</f>
        <v>0</v>
      </c>
      <c r="D65">
        <f>SUMIFS(Activity_PUBBDG!E:E,Activity_PUBBDG!$B:$B,$A65&amp;"*",Activity_PUBBDG!$B:$B,"*"&amp;"_EX")</f>
        <v>0</v>
      </c>
      <c r="E65">
        <f>SUMIFS(Activity_PUBBDG!F:F,Activity_PUBBDG!$B:$B,$A65&amp;"*",Activity_PUBBDG!$B:$B,"*"&amp;"_EX")</f>
        <v>0</v>
      </c>
      <c r="F65">
        <f>SUMIFS(Activity_PUBBDG!G:G,Activity_PUBBDG!$B:$B,$A65&amp;"*",Activity_PUBBDG!$B:$B,"*"&amp;"_EX")</f>
        <v>0</v>
      </c>
      <c r="G65">
        <f>SUMIFS(Activity_PUBBDG!H:H,Activity_PUBBDG!$B:$B,$A65&amp;"*",Activity_PUBBDG!$B:$B,"*"&amp;"_EX")</f>
        <v>0</v>
      </c>
      <c r="H65">
        <f>SUMIFS(Activity_PUBBDG!I:I,Activity_PUBBDG!$B:$B,$A65&amp;"*",Activity_PUBBDG!$B:$B,"*"&amp;"_EX")</f>
        <v>0</v>
      </c>
      <c r="I65">
        <f>SUMIFS(Activity_PUBBDG!J:J,Activity_PUBBDG!$B:$B,$A65&amp;"*",Activity_PUBBDG!$B:$B,"*"&amp;"_EX")</f>
        <v>0</v>
      </c>
      <c r="J65">
        <f>SUMIFS(Activity_PUBBDG!K:K,Activity_PUBBDG!$B:$B,$A65&amp;"*",Activity_PUBBDG!$B:$B,"*"&amp;"_EX")</f>
        <v>0</v>
      </c>
      <c r="K65">
        <f>IF(PUBBDG_Split_Tech!L65="",0,IF(K$1=2016,0,IFERROR((PUBBDG_Split_Tech!L65*(SUMIFS('AGG Activity_16'!B:B,'AGG Activity_16'!$A:$A,$B65)+SUMIFS('AGG Activity_EX'!B:B,'AGG Activity_EX'!$A:$A,$B65))-SUMIFS(Activity_EX!B:B,Activity_EX!$A:$A,$A65))/(SUMIFS('AGG Activity_16'!B:B,'AGG Activity_16'!$A:$A,$B65)),0)))</f>
        <v>0</v>
      </c>
    </row>
    <row r="66" spans="1:11" x14ac:dyDescent="0.25">
      <c r="A66" t="str">
        <f>PUBBDG_Split_Tech!A66</f>
        <v>PUBBDGMUNNewLILED___STDELC</v>
      </c>
      <c r="B66">
        <f>SUMIFS(Activity_PUBBDG!C:C,Activity_PUBBDG!$B:$B,$A66&amp;"*",Activity_PUBBDG!$B:$B,"*"&amp;"_EX")</f>
        <v>0</v>
      </c>
      <c r="C66">
        <f>SUMIFS(Activity_PUBBDG!D:D,Activity_PUBBDG!$B:$B,$A66&amp;"*",Activity_PUBBDG!$B:$B,"*"&amp;"_EX")</f>
        <v>0</v>
      </c>
      <c r="D66">
        <f>SUMIFS(Activity_PUBBDG!E:E,Activity_PUBBDG!$B:$B,$A66&amp;"*",Activity_PUBBDG!$B:$B,"*"&amp;"_EX")</f>
        <v>0</v>
      </c>
      <c r="E66">
        <f>SUMIFS(Activity_PUBBDG!F:F,Activity_PUBBDG!$B:$B,$A66&amp;"*",Activity_PUBBDG!$B:$B,"*"&amp;"_EX")</f>
        <v>0</v>
      </c>
      <c r="F66">
        <f>SUMIFS(Activity_PUBBDG!G:G,Activity_PUBBDG!$B:$B,$A66&amp;"*",Activity_PUBBDG!$B:$B,"*"&amp;"_EX")</f>
        <v>0</v>
      </c>
      <c r="G66">
        <f>SUMIFS(Activity_PUBBDG!H:H,Activity_PUBBDG!$B:$B,$A66&amp;"*",Activity_PUBBDG!$B:$B,"*"&amp;"_EX")</f>
        <v>0</v>
      </c>
      <c r="H66">
        <f>SUMIFS(Activity_PUBBDG!I:I,Activity_PUBBDG!$B:$B,$A66&amp;"*",Activity_PUBBDG!$B:$B,"*"&amp;"_EX")</f>
        <v>0</v>
      </c>
      <c r="I66">
        <f>SUMIFS(Activity_PUBBDG!J:J,Activity_PUBBDG!$B:$B,$A66&amp;"*",Activity_PUBBDG!$B:$B,"*"&amp;"_EX")</f>
        <v>0</v>
      </c>
      <c r="J66">
        <f>SUMIFS(Activity_PUBBDG!K:K,Activity_PUBBDG!$B:$B,$A66&amp;"*",Activity_PUBBDG!$B:$B,"*"&amp;"_EX")</f>
        <v>0</v>
      </c>
      <c r="K66">
        <f>IF(PUBBDG_Split_Tech!L66="",0,IF(K$1=2016,0,IFERROR((PUBBDG_Split_Tech!L66*(SUMIFS('AGG Activity_16'!B:B,'AGG Activity_16'!$A:$A,$B66)+SUMIFS('AGG Activity_EX'!B:B,'AGG Activity_EX'!$A:$A,$B66))-SUMIFS(Activity_EX!B:B,Activity_EX!$A:$A,$A66))/(SUMIFS('AGG Activity_16'!B:B,'AGG Activity_16'!$A:$A,$B66)),0)))</f>
        <v>0</v>
      </c>
    </row>
    <row r="67" spans="1:11" x14ac:dyDescent="0.25">
      <c r="A67" t="str">
        <f>PUBBDG_Split_Tech!A67</f>
        <v>PUBBDGMUNNewSC_________DCO</v>
      </c>
      <c r="B67">
        <f>SUMIFS(Activity_PUBBDG!C:C,Activity_PUBBDG!$B:$B,$A67&amp;"*",Activity_PUBBDG!$B:$B,"*"&amp;"_EX")</f>
        <v>0</v>
      </c>
      <c r="C67">
        <f>SUMIFS(Activity_PUBBDG!D:D,Activity_PUBBDG!$B:$B,$A67&amp;"*",Activity_PUBBDG!$B:$B,"*"&amp;"_EX")</f>
        <v>0</v>
      </c>
      <c r="D67">
        <f>SUMIFS(Activity_PUBBDG!E:E,Activity_PUBBDG!$B:$B,$A67&amp;"*",Activity_PUBBDG!$B:$B,"*"&amp;"_EX")</f>
        <v>0</v>
      </c>
      <c r="E67">
        <f>SUMIFS(Activity_PUBBDG!F:F,Activity_PUBBDG!$B:$B,$A67&amp;"*",Activity_PUBBDG!$B:$B,"*"&amp;"_EX")</f>
        <v>0</v>
      </c>
      <c r="F67">
        <f>SUMIFS(Activity_PUBBDG!G:G,Activity_PUBBDG!$B:$B,$A67&amp;"*",Activity_PUBBDG!$B:$B,"*"&amp;"_EX")</f>
        <v>0</v>
      </c>
      <c r="G67">
        <f>SUMIFS(Activity_PUBBDG!H:H,Activity_PUBBDG!$B:$B,$A67&amp;"*",Activity_PUBBDG!$B:$B,"*"&amp;"_EX")</f>
        <v>0</v>
      </c>
      <c r="H67">
        <f>SUMIFS(Activity_PUBBDG!I:I,Activity_PUBBDG!$B:$B,$A67&amp;"*",Activity_PUBBDG!$B:$B,"*"&amp;"_EX")</f>
        <v>0</v>
      </c>
      <c r="I67">
        <f>SUMIFS(Activity_PUBBDG!J:J,Activity_PUBBDG!$B:$B,$A67&amp;"*",Activity_PUBBDG!$B:$B,"*"&amp;"_EX")</f>
        <v>0</v>
      </c>
      <c r="J67">
        <f>SUMIFS(Activity_PUBBDG!K:K,Activity_PUBBDG!$B:$B,$A67&amp;"*",Activity_PUBBDG!$B:$B,"*"&amp;"_EX")</f>
        <v>0</v>
      </c>
      <c r="K67">
        <f>IF(PUBBDG_Split_Tech!L67="",0,IF(K$1=2016,0,IFERROR((PUBBDG_Split_Tech!L67*(SUMIFS('AGG Activity_16'!B:B,'AGG Activity_16'!$A:$A,$B67)+SUMIFS('AGG Activity_EX'!B:B,'AGG Activity_EX'!$A:$A,$B67))-SUMIFS(Activity_EX!B:B,Activity_EX!$A:$A,$A67))/(SUMIFS('AGG Activity_16'!B:B,'AGG Activity_16'!$A:$A,$B67)),0)))</f>
        <v>0</v>
      </c>
    </row>
    <row r="68" spans="1:11" x14ac:dyDescent="0.25">
      <c r="A68" t="str">
        <f>PUBBDG_Split_Tech!A68</f>
        <v>PUBBDGMUNNewSC______STDELC</v>
      </c>
      <c r="B68">
        <f>SUMIFS(Activity_PUBBDG!C:C,Activity_PUBBDG!$B:$B,$A68&amp;"*",Activity_PUBBDG!$B:$B,"*"&amp;"_EX")</f>
        <v>0</v>
      </c>
      <c r="C68">
        <f>SUMIFS(Activity_PUBBDG!D:D,Activity_PUBBDG!$B:$B,$A68&amp;"*",Activity_PUBBDG!$B:$B,"*"&amp;"_EX")</f>
        <v>0</v>
      </c>
      <c r="D68">
        <f>SUMIFS(Activity_PUBBDG!E:E,Activity_PUBBDG!$B:$B,$A68&amp;"*",Activity_PUBBDG!$B:$B,"*"&amp;"_EX")</f>
        <v>0</v>
      </c>
      <c r="E68">
        <f>SUMIFS(Activity_PUBBDG!F:F,Activity_PUBBDG!$B:$B,$A68&amp;"*",Activity_PUBBDG!$B:$B,"*"&amp;"_EX")</f>
        <v>0</v>
      </c>
      <c r="F68">
        <f>SUMIFS(Activity_PUBBDG!G:G,Activity_PUBBDG!$B:$B,$A68&amp;"*",Activity_PUBBDG!$B:$B,"*"&amp;"_EX")</f>
        <v>0</v>
      </c>
      <c r="G68">
        <f>SUMIFS(Activity_PUBBDG!H:H,Activity_PUBBDG!$B:$B,$A68&amp;"*",Activity_PUBBDG!$B:$B,"*"&amp;"_EX")</f>
        <v>0</v>
      </c>
      <c r="H68">
        <f>SUMIFS(Activity_PUBBDG!I:I,Activity_PUBBDG!$B:$B,$A68&amp;"*",Activity_PUBBDG!$B:$B,"*"&amp;"_EX")</f>
        <v>0</v>
      </c>
      <c r="I68">
        <f>SUMIFS(Activity_PUBBDG!J:J,Activity_PUBBDG!$B:$B,$A68&amp;"*",Activity_PUBBDG!$B:$B,"*"&amp;"_EX")</f>
        <v>0</v>
      </c>
      <c r="J68">
        <f>SUMIFS(Activity_PUBBDG!K:K,Activity_PUBBDG!$B:$B,$A68&amp;"*",Activity_PUBBDG!$B:$B,"*"&amp;"_EX")</f>
        <v>0</v>
      </c>
      <c r="K68">
        <f>IF(PUBBDG_Split_Tech!L68="",0,IF(K$1=2016,0,IFERROR((PUBBDG_Split_Tech!L68*(SUMIFS('AGG Activity_16'!B:B,'AGG Activity_16'!$A:$A,$B68)+SUMIFS('AGG Activity_EX'!B:B,'AGG Activity_EX'!$A:$A,$B68))-SUMIFS(Activity_EX!B:B,Activity_EX!$A:$A,$A68))/(SUMIFS('AGG Activity_16'!B:B,'AGG Activity_16'!$A:$A,$B68)),0)))</f>
        <v>0</v>
      </c>
    </row>
    <row r="69" spans="1:11" x14ac:dyDescent="0.25">
      <c r="A69" t="str">
        <f>PUBBDG_Split_Tech!A69</f>
        <v>PUBBDGMUNNewSC______STDNGA</v>
      </c>
      <c r="B69">
        <f>SUMIFS(Activity_PUBBDG!C:C,Activity_PUBBDG!$B:$B,$A69&amp;"*",Activity_PUBBDG!$B:$B,"*"&amp;"_EX")</f>
        <v>0</v>
      </c>
      <c r="C69">
        <f>SUMIFS(Activity_PUBBDG!D:D,Activity_PUBBDG!$B:$B,$A69&amp;"*",Activity_PUBBDG!$B:$B,"*"&amp;"_EX")</f>
        <v>0</v>
      </c>
      <c r="D69">
        <f>SUMIFS(Activity_PUBBDG!E:E,Activity_PUBBDG!$B:$B,$A69&amp;"*",Activity_PUBBDG!$B:$B,"*"&amp;"_EX")</f>
        <v>0</v>
      </c>
      <c r="E69">
        <f>SUMIFS(Activity_PUBBDG!F:F,Activity_PUBBDG!$B:$B,$A69&amp;"*",Activity_PUBBDG!$B:$B,"*"&amp;"_EX")</f>
        <v>0</v>
      </c>
      <c r="F69">
        <f>SUMIFS(Activity_PUBBDG!G:G,Activity_PUBBDG!$B:$B,$A69&amp;"*",Activity_PUBBDG!$B:$B,"*"&amp;"_EX")</f>
        <v>0</v>
      </c>
      <c r="G69">
        <f>SUMIFS(Activity_PUBBDG!H:H,Activity_PUBBDG!$B:$B,$A69&amp;"*",Activity_PUBBDG!$B:$B,"*"&amp;"_EX")</f>
        <v>0</v>
      </c>
      <c r="H69">
        <f>SUMIFS(Activity_PUBBDG!I:I,Activity_PUBBDG!$B:$B,$A69&amp;"*",Activity_PUBBDG!$B:$B,"*"&amp;"_EX")</f>
        <v>0</v>
      </c>
      <c r="I69">
        <f>SUMIFS(Activity_PUBBDG!J:J,Activity_PUBBDG!$B:$B,$A69&amp;"*",Activity_PUBBDG!$B:$B,"*"&amp;"_EX")</f>
        <v>0</v>
      </c>
      <c r="J69">
        <f>SUMIFS(Activity_PUBBDG!K:K,Activity_PUBBDG!$B:$B,$A69&amp;"*",Activity_PUBBDG!$B:$B,"*"&amp;"_EX")</f>
        <v>0</v>
      </c>
      <c r="K69">
        <f>IF(PUBBDG_Split_Tech!L69="",0,IF(K$1=2016,0,IFERROR((PUBBDG_Split_Tech!L69*(SUMIFS('AGG Activity_16'!B:B,'AGG Activity_16'!$A:$A,$B69)+SUMIFS('AGG Activity_EX'!B:B,'AGG Activity_EX'!$A:$A,$B69))-SUMIFS(Activity_EX!B:B,Activity_EX!$A:$A,$A69))/(SUMIFS('AGG Activity_16'!B:B,'AGG Activity_16'!$A:$A,$B69)),0)))</f>
        <v>0</v>
      </c>
    </row>
    <row r="70" spans="1:11" x14ac:dyDescent="0.25">
      <c r="A70" t="str">
        <f>PUBBDG_Split_Tech!A70</f>
        <v>PUBBDGMUNNewSH_________DHE</v>
      </c>
      <c r="B70">
        <f>SUMIFS(Activity_PUBBDG!C:C,Activity_PUBBDG!$B:$B,$A70&amp;"*",Activity_PUBBDG!$B:$B,"*"&amp;"_EX")</f>
        <v>0</v>
      </c>
      <c r="C70">
        <f>SUMIFS(Activity_PUBBDG!D:D,Activity_PUBBDG!$B:$B,$A70&amp;"*",Activity_PUBBDG!$B:$B,"*"&amp;"_EX")</f>
        <v>0</v>
      </c>
      <c r="D70">
        <f>SUMIFS(Activity_PUBBDG!E:E,Activity_PUBBDG!$B:$B,$A70&amp;"*",Activity_PUBBDG!$B:$B,"*"&amp;"_EX")</f>
        <v>0</v>
      </c>
      <c r="E70">
        <f>SUMIFS(Activity_PUBBDG!F:F,Activity_PUBBDG!$B:$B,$A70&amp;"*",Activity_PUBBDG!$B:$B,"*"&amp;"_EX")</f>
        <v>0</v>
      </c>
      <c r="F70">
        <f>SUMIFS(Activity_PUBBDG!G:G,Activity_PUBBDG!$B:$B,$A70&amp;"*",Activity_PUBBDG!$B:$B,"*"&amp;"_EX")</f>
        <v>0</v>
      </c>
      <c r="G70">
        <f>SUMIFS(Activity_PUBBDG!H:H,Activity_PUBBDG!$B:$B,$A70&amp;"*",Activity_PUBBDG!$B:$B,"*"&amp;"_EX")</f>
        <v>0</v>
      </c>
      <c r="H70">
        <f>SUMIFS(Activity_PUBBDG!I:I,Activity_PUBBDG!$B:$B,$A70&amp;"*",Activity_PUBBDG!$B:$B,"*"&amp;"_EX")</f>
        <v>0</v>
      </c>
      <c r="I70">
        <f>SUMIFS(Activity_PUBBDG!J:J,Activity_PUBBDG!$B:$B,$A70&amp;"*",Activity_PUBBDG!$B:$B,"*"&amp;"_EX")</f>
        <v>0</v>
      </c>
      <c r="J70">
        <f>SUMIFS(Activity_PUBBDG!K:K,Activity_PUBBDG!$B:$B,$A70&amp;"*",Activity_PUBBDG!$B:$B,"*"&amp;"_EX")</f>
        <v>0</v>
      </c>
      <c r="K70">
        <f>IF(PUBBDG_Split_Tech!L70="",0,IF(K$1=2016,0,IFERROR((PUBBDG_Split_Tech!L70*(SUMIFS('AGG Activity_16'!B:B,'AGG Activity_16'!$A:$A,$B70)+SUMIFS('AGG Activity_EX'!B:B,'AGG Activity_EX'!$A:$A,$B70))-SUMIFS(Activity_EX!B:B,Activity_EX!$A:$A,$A70))/(SUMIFS('AGG Activity_16'!B:B,'AGG Activity_16'!$A:$A,$B70)),0)))</f>
        <v>0</v>
      </c>
    </row>
    <row r="71" spans="1:11" x14ac:dyDescent="0.25">
      <c r="A71" t="str">
        <f>PUBBDG_Split_Tech!A71</f>
        <v>PUBBDGMUNNewSHFUR___HIGNGA</v>
      </c>
      <c r="B71">
        <f>SUMIFS(Activity_PUBBDG!C:C,Activity_PUBBDG!$B:$B,$A71&amp;"*",Activity_PUBBDG!$B:$B,"*"&amp;"_EX")</f>
        <v>0</v>
      </c>
      <c r="C71">
        <f>SUMIFS(Activity_PUBBDG!D:D,Activity_PUBBDG!$B:$B,$A71&amp;"*",Activity_PUBBDG!$B:$B,"*"&amp;"_EX")</f>
        <v>0</v>
      </c>
      <c r="D71">
        <f>SUMIFS(Activity_PUBBDG!E:E,Activity_PUBBDG!$B:$B,$A71&amp;"*",Activity_PUBBDG!$B:$B,"*"&amp;"_EX")</f>
        <v>0</v>
      </c>
      <c r="E71">
        <f>SUMIFS(Activity_PUBBDG!F:F,Activity_PUBBDG!$B:$B,$A71&amp;"*",Activity_PUBBDG!$B:$B,"*"&amp;"_EX")</f>
        <v>0</v>
      </c>
      <c r="F71">
        <f>SUMIFS(Activity_PUBBDG!G:G,Activity_PUBBDG!$B:$B,$A71&amp;"*",Activity_PUBBDG!$B:$B,"*"&amp;"_EX")</f>
        <v>0</v>
      </c>
      <c r="G71">
        <f>SUMIFS(Activity_PUBBDG!H:H,Activity_PUBBDG!$B:$B,$A71&amp;"*",Activity_PUBBDG!$B:$B,"*"&amp;"_EX")</f>
        <v>0</v>
      </c>
      <c r="H71">
        <f>SUMIFS(Activity_PUBBDG!I:I,Activity_PUBBDG!$B:$B,$A71&amp;"*",Activity_PUBBDG!$B:$B,"*"&amp;"_EX")</f>
        <v>0</v>
      </c>
      <c r="I71">
        <f>SUMIFS(Activity_PUBBDG!J:J,Activity_PUBBDG!$B:$B,$A71&amp;"*",Activity_PUBBDG!$B:$B,"*"&amp;"_EX")</f>
        <v>0</v>
      </c>
      <c r="J71">
        <f>SUMIFS(Activity_PUBBDG!K:K,Activity_PUBBDG!$B:$B,$A71&amp;"*",Activity_PUBBDG!$B:$B,"*"&amp;"_EX")</f>
        <v>0</v>
      </c>
      <c r="K71">
        <f>IF(PUBBDG_Split_Tech!L71="",0,IF(K$1=2016,0,IFERROR((PUBBDG_Split_Tech!L71*(SUMIFS('AGG Activity_16'!B:B,'AGG Activity_16'!$A:$A,$B71)+SUMIFS('AGG Activity_EX'!B:B,'AGG Activity_EX'!$A:$A,$B71))-SUMIFS(Activity_EX!B:B,Activity_EX!$A:$A,$A71))/(SUMIFS('AGG Activity_16'!B:B,'AGG Activity_16'!$A:$A,$B71)),0)))</f>
        <v>0</v>
      </c>
    </row>
    <row r="72" spans="1:11" x14ac:dyDescent="0.25">
      <c r="A72" t="str">
        <f>PUBBDG_Split_Tech!A72</f>
        <v>PUBBDGMUNNewSHFUR___STDELC</v>
      </c>
      <c r="B72">
        <f>SUMIFS(Activity_PUBBDG!C:C,Activity_PUBBDG!$B:$B,$A72&amp;"*",Activity_PUBBDG!$B:$B,"*"&amp;"_EX")</f>
        <v>0</v>
      </c>
      <c r="C72">
        <f>SUMIFS(Activity_PUBBDG!D:D,Activity_PUBBDG!$B:$B,$A72&amp;"*",Activity_PUBBDG!$B:$B,"*"&amp;"_EX")</f>
        <v>0</v>
      </c>
      <c r="D72">
        <f>SUMIFS(Activity_PUBBDG!E:E,Activity_PUBBDG!$B:$B,$A72&amp;"*",Activity_PUBBDG!$B:$B,"*"&amp;"_EX")</f>
        <v>0</v>
      </c>
      <c r="E72">
        <f>SUMIFS(Activity_PUBBDG!F:F,Activity_PUBBDG!$B:$B,$A72&amp;"*",Activity_PUBBDG!$B:$B,"*"&amp;"_EX")</f>
        <v>0</v>
      </c>
      <c r="F72">
        <f>SUMIFS(Activity_PUBBDG!G:G,Activity_PUBBDG!$B:$B,$A72&amp;"*",Activity_PUBBDG!$B:$B,"*"&amp;"_EX")</f>
        <v>0</v>
      </c>
      <c r="G72">
        <f>SUMIFS(Activity_PUBBDG!H:H,Activity_PUBBDG!$B:$B,$A72&amp;"*",Activity_PUBBDG!$B:$B,"*"&amp;"_EX")</f>
        <v>0</v>
      </c>
      <c r="H72">
        <f>SUMIFS(Activity_PUBBDG!I:I,Activity_PUBBDG!$B:$B,$A72&amp;"*",Activity_PUBBDG!$B:$B,"*"&amp;"_EX")</f>
        <v>0</v>
      </c>
      <c r="I72">
        <f>SUMIFS(Activity_PUBBDG!J:J,Activity_PUBBDG!$B:$B,$A72&amp;"*",Activity_PUBBDG!$B:$B,"*"&amp;"_EX")</f>
        <v>0</v>
      </c>
      <c r="J72">
        <f>SUMIFS(Activity_PUBBDG!K:K,Activity_PUBBDG!$B:$B,$A72&amp;"*",Activity_PUBBDG!$B:$B,"*"&amp;"_EX")</f>
        <v>0</v>
      </c>
      <c r="K72">
        <f>IF(PUBBDG_Split_Tech!L72="",0,IF(K$1=2016,0,IFERROR((PUBBDG_Split_Tech!L72*(SUMIFS('AGG Activity_16'!B:B,'AGG Activity_16'!$A:$A,$B72)+SUMIFS('AGG Activity_EX'!B:B,'AGG Activity_EX'!$A:$A,$B72))-SUMIFS(Activity_EX!B:B,Activity_EX!$A:$A,$A72))/(SUMIFS('AGG Activity_16'!B:B,'AGG Activity_16'!$A:$A,$B72)),0)))</f>
        <v>0</v>
      </c>
    </row>
    <row r="73" spans="1:11" x14ac:dyDescent="0.25">
      <c r="A73" t="str">
        <f>PUBBDG_Split_Tech!A73</f>
        <v>PUBBDGMUNNewSHFUR___STDHFO</v>
      </c>
      <c r="B73">
        <f>SUMIFS(Activity_PUBBDG!C:C,Activity_PUBBDG!$B:$B,$A73&amp;"*",Activity_PUBBDG!$B:$B,"*"&amp;"_EX")</f>
        <v>0</v>
      </c>
      <c r="C73">
        <f>SUMIFS(Activity_PUBBDG!D:D,Activity_PUBBDG!$B:$B,$A73&amp;"*",Activity_PUBBDG!$B:$B,"*"&amp;"_EX")</f>
        <v>0</v>
      </c>
      <c r="D73">
        <f>SUMIFS(Activity_PUBBDG!E:E,Activity_PUBBDG!$B:$B,$A73&amp;"*",Activity_PUBBDG!$B:$B,"*"&amp;"_EX")</f>
        <v>0</v>
      </c>
      <c r="E73">
        <f>SUMIFS(Activity_PUBBDG!F:F,Activity_PUBBDG!$B:$B,$A73&amp;"*",Activity_PUBBDG!$B:$B,"*"&amp;"_EX")</f>
        <v>0</v>
      </c>
      <c r="F73">
        <f>SUMIFS(Activity_PUBBDG!G:G,Activity_PUBBDG!$B:$B,$A73&amp;"*",Activity_PUBBDG!$B:$B,"*"&amp;"_EX")</f>
        <v>0</v>
      </c>
      <c r="G73">
        <f>SUMIFS(Activity_PUBBDG!H:H,Activity_PUBBDG!$B:$B,$A73&amp;"*",Activity_PUBBDG!$B:$B,"*"&amp;"_EX")</f>
        <v>0</v>
      </c>
      <c r="H73">
        <f>SUMIFS(Activity_PUBBDG!I:I,Activity_PUBBDG!$B:$B,$A73&amp;"*",Activity_PUBBDG!$B:$B,"*"&amp;"_EX")</f>
        <v>0</v>
      </c>
      <c r="I73">
        <f>SUMIFS(Activity_PUBBDG!J:J,Activity_PUBBDG!$B:$B,$A73&amp;"*",Activity_PUBBDG!$B:$B,"*"&amp;"_EX")</f>
        <v>0</v>
      </c>
      <c r="J73">
        <f>SUMIFS(Activity_PUBBDG!K:K,Activity_PUBBDG!$B:$B,$A73&amp;"*",Activity_PUBBDG!$B:$B,"*"&amp;"_EX")</f>
        <v>0</v>
      </c>
      <c r="K73">
        <f>IF(PUBBDG_Split_Tech!L73="",0,IF(K$1=2016,0,IFERROR((PUBBDG_Split_Tech!L73*(SUMIFS('AGG Activity_16'!B:B,'AGG Activity_16'!$A:$A,$B73)+SUMIFS('AGG Activity_EX'!B:B,'AGG Activity_EX'!$A:$A,$B73))-SUMIFS(Activity_EX!B:B,Activity_EX!$A:$A,$A73))/(SUMIFS('AGG Activity_16'!B:B,'AGG Activity_16'!$A:$A,$B73)),0)))</f>
        <v>0</v>
      </c>
    </row>
    <row r="74" spans="1:11" x14ac:dyDescent="0.25">
      <c r="A74" t="str">
        <f>PUBBDG_Split_Tech!A74</f>
        <v>PUBBDGMUNNewSHFUR___STDKER</v>
      </c>
      <c r="B74">
        <f>SUMIFS(Activity_PUBBDG!C:C,Activity_PUBBDG!$B:$B,$A74&amp;"*",Activity_PUBBDG!$B:$B,"*"&amp;"_EX")</f>
        <v>0</v>
      </c>
      <c r="C74">
        <f>SUMIFS(Activity_PUBBDG!D:D,Activity_PUBBDG!$B:$B,$A74&amp;"*",Activity_PUBBDG!$B:$B,"*"&amp;"_EX")</f>
        <v>0</v>
      </c>
      <c r="D74">
        <f>SUMIFS(Activity_PUBBDG!E:E,Activity_PUBBDG!$B:$B,$A74&amp;"*",Activity_PUBBDG!$B:$B,"*"&amp;"_EX")</f>
        <v>0</v>
      </c>
      <c r="E74">
        <f>SUMIFS(Activity_PUBBDG!F:F,Activity_PUBBDG!$B:$B,$A74&amp;"*",Activity_PUBBDG!$B:$B,"*"&amp;"_EX")</f>
        <v>0</v>
      </c>
      <c r="F74">
        <f>SUMIFS(Activity_PUBBDG!G:G,Activity_PUBBDG!$B:$B,$A74&amp;"*",Activity_PUBBDG!$B:$B,"*"&amp;"_EX")</f>
        <v>0</v>
      </c>
      <c r="G74">
        <f>SUMIFS(Activity_PUBBDG!H:H,Activity_PUBBDG!$B:$B,$A74&amp;"*",Activity_PUBBDG!$B:$B,"*"&amp;"_EX")</f>
        <v>0</v>
      </c>
      <c r="H74">
        <f>SUMIFS(Activity_PUBBDG!I:I,Activity_PUBBDG!$B:$B,$A74&amp;"*",Activity_PUBBDG!$B:$B,"*"&amp;"_EX")</f>
        <v>0</v>
      </c>
      <c r="I74">
        <f>SUMIFS(Activity_PUBBDG!J:J,Activity_PUBBDG!$B:$B,$A74&amp;"*",Activity_PUBBDG!$B:$B,"*"&amp;"_EX")</f>
        <v>0</v>
      </c>
      <c r="J74">
        <f>SUMIFS(Activity_PUBBDG!K:K,Activity_PUBBDG!$B:$B,$A74&amp;"*",Activity_PUBBDG!$B:$B,"*"&amp;"_EX")</f>
        <v>0</v>
      </c>
      <c r="K74">
        <f>IF(PUBBDG_Split_Tech!L74="",0,IF(K$1=2016,0,IFERROR((PUBBDG_Split_Tech!L74*(SUMIFS('AGG Activity_16'!B:B,'AGG Activity_16'!$A:$A,$B74)+SUMIFS('AGG Activity_EX'!B:B,'AGG Activity_EX'!$A:$A,$B74))-SUMIFS(Activity_EX!B:B,Activity_EX!$A:$A,$A74))/(SUMIFS('AGG Activity_16'!B:B,'AGG Activity_16'!$A:$A,$B74)),0)))</f>
        <v>0</v>
      </c>
    </row>
    <row r="75" spans="1:11" x14ac:dyDescent="0.25">
      <c r="A75" t="str">
        <f>PUBBDG_Split_Tech!A75</f>
        <v>PUBBDGMUNNewSHFUR___STDLFO</v>
      </c>
      <c r="B75">
        <f>SUMIFS(Activity_PUBBDG!C:C,Activity_PUBBDG!$B:$B,$A75&amp;"*",Activity_PUBBDG!$B:$B,"*"&amp;"_EX")</f>
        <v>0</v>
      </c>
      <c r="C75">
        <f>SUMIFS(Activity_PUBBDG!D:D,Activity_PUBBDG!$B:$B,$A75&amp;"*",Activity_PUBBDG!$B:$B,"*"&amp;"_EX")</f>
        <v>0</v>
      </c>
      <c r="D75">
        <f>SUMIFS(Activity_PUBBDG!E:E,Activity_PUBBDG!$B:$B,$A75&amp;"*",Activity_PUBBDG!$B:$B,"*"&amp;"_EX")</f>
        <v>0</v>
      </c>
      <c r="E75">
        <f>SUMIFS(Activity_PUBBDG!F:F,Activity_PUBBDG!$B:$B,$A75&amp;"*",Activity_PUBBDG!$B:$B,"*"&amp;"_EX")</f>
        <v>0</v>
      </c>
      <c r="F75">
        <f>SUMIFS(Activity_PUBBDG!G:G,Activity_PUBBDG!$B:$B,$A75&amp;"*",Activity_PUBBDG!$B:$B,"*"&amp;"_EX")</f>
        <v>0</v>
      </c>
      <c r="G75">
        <f>SUMIFS(Activity_PUBBDG!H:H,Activity_PUBBDG!$B:$B,$A75&amp;"*",Activity_PUBBDG!$B:$B,"*"&amp;"_EX")</f>
        <v>0</v>
      </c>
      <c r="H75">
        <f>SUMIFS(Activity_PUBBDG!I:I,Activity_PUBBDG!$B:$B,$A75&amp;"*",Activity_PUBBDG!$B:$B,"*"&amp;"_EX")</f>
        <v>0</v>
      </c>
      <c r="I75">
        <f>SUMIFS(Activity_PUBBDG!J:J,Activity_PUBBDG!$B:$B,$A75&amp;"*",Activity_PUBBDG!$B:$B,"*"&amp;"_EX")</f>
        <v>0</v>
      </c>
      <c r="J75">
        <f>SUMIFS(Activity_PUBBDG!K:K,Activity_PUBBDG!$B:$B,$A75&amp;"*",Activity_PUBBDG!$B:$B,"*"&amp;"_EX")</f>
        <v>0</v>
      </c>
      <c r="K75">
        <f>IF(PUBBDG_Split_Tech!L75="",0,IF(K$1=2016,0,IFERROR((PUBBDG_Split_Tech!L75*(SUMIFS('AGG Activity_16'!B:B,'AGG Activity_16'!$A:$A,$B75)+SUMIFS('AGG Activity_EX'!B:B,'AGG Activity_EX'!$A:$A,$B75))-SUMIFS(Activity_EX!B:B,Activity_EX!$A:$A,$A75))/(SUMIFS('AGG Activity_16'!B:B,'AGG Activity_16'!$A:$A,$B75)),0)))</f>
        <v>0</v>
      </c>
    </row>
    <row r="76" spans="1:11" x14ac:dyDescent="0.25">
      <c r="A76" t="str">
        <f>PUBBDG_Split_Tech!A76</f>
        <v>PUBBDGMUNNewSHFUR___STDNGA</v>
      </c>
      <c r="B76">
        <f>SUMIFS(Activity_PUBBDG!C:C,Activity_PUBBDG!$B:$B,$A76&amp;"*",Activity_PUBBDG!$B:$B,"*"&amp;"_EX")</f>
        <v>0</v>
      </c>
      <c r="C76">
        <f>SUMIFS(Activity_PUBBDG!D:D,Activity_PUBBDG!$B:$B,$A76&amp;"*",Activity_PUBBDG!$B:$B,"*"&amp;"_EX")</f>
        <v>0</v>
      </c>
      <c r="D76">
        <f>SUMIFS(Activity_PUBBDG!E:E,Activity_PUBBDG!$B:$B,$A76&amp;"*",Activity_PUBBDG!$B:$B,"*"&amp;"_EX")</f>
        <v>0</v>
      </c>
      <c r="E76">
        <f>SUMIFS(Activity_PUBBDG!F:F,Activity_PUBBDG!$B:$B,$A76&amp;"*",Activity_PUBBDG!$B:$B,"*"&amp;"_EX")</f>
        <v>0</v>
      </c>
      <c r="F76">
        <f>SUMIFS(Activity_PUBBDG!G:G,Activity_PUBBDG!$B:$B,$A76&amp;"*",Activity_PUBBDG!$B:$B,"*"&amp;"_EX")</f>
        <v>0</v>
      </c>
      <c r="G76">
        <f>SUMIFS(Activity_PUBBDG!H:H,Activity_PUBBDG!$B:$B,$A76&amp;"*",Activity_PUBBDG!$B:$B,"*"&amp;"_EX")</f>
        <v>0</v>
      </c>
      <c r="H76">
        <f>SUMIFS(Activity_PUBBDG!I:I,Activity_PUBBDG!$B:$B,$A76&amp;"*",Activity_PUBBDG!$B:$B,"*"&amp;"_EX")</f>
        <v>0</v>
      </c>
      <c r="I76">
        <f>SUMIFS(Activity_PUBBDG!J:J,Activity_PUBBDG!$B:$B,$A76&amp;"*",Activity_PUBBDG!$B:$B,"*"&amp;"_EX")</f>
        <v>0</v>
      </c>
      <c r="J76">
        <f>SUMIFS(Activity_PUBBDG!K:K,Activity_PUBBDG!$B:$B,$A76&amp;"*",Activity_PUBBDG!$B:$B,"*"&amp;"_EX")</f>
        <v>0</v>
      </c>
      <c r="K76">
        <f>IF(PUBBDG_Split_Tech!L76="",0,IF(K$1=2016,0,IFERROR((PUBBDG_Split_Tech!L76*(SUMIFS('AGG Activity_16'!B:B,'AGG Activity_16'!$A:$A,$B76)+SUMIFS('AGG Activity_EX'!B:B,'AGG Activity_EX'!$A:$A,$B76))-SUMIFS(Activity_EX!B:B,Activity_EX!$A:$A,$A76))/(SUMIFS('AGG Activity_16'!B:B,'AGG Activity_16'!$A:$A,$B76)),0)))</f>
        <v>0</v>
      </c>
    </row>
    <row r="77" spans="1:11" x14ac:dyDescent="0.25">
      <c r="A77" t="str">
        <f>PUBBDG_Split_Tech!A77</f>
        <v>PUBBDGMUNNewSHFUR___STDPRO</v>
      </c>
      <c r="B77">
        <f>SUMIFS(Activity_PUBBDG!C:C,Activity_PUBBDG!$B:$B,$A77&amp;"*",Activity_PUBBDG!$B:$B,"*"&amp;"_EX")</f>
        <v>0</v>
      </c>
      <c r="C77">
        <f>SUMIFS(Activity_PUBBDG!D:D,Activity_PUBBDG!$B:$B,$A77&amp;"*",Activity_PUBBDG!$B:$B,"*"&amp;"_EX")</f>
        <v>0</v>
      </c>
      <c r="D77">
        <f>SUMIFS(Activity_PUBBDG!E:E,Activity_PUBBDG!$B:$B,$A77&amp;"*",Activity_PUBBDG!$B:$B,"*"&amp;"_EX")</f>
        <v>0</v>
      </c>
      <c r="E77">
        <f>SUMIFS(Activity_PUBBDG!F:F,Activity_PUBBDG!$B:$B,$A77&amp;"*",Activity_PUBBDG!$B:$B,"*"&amp;"_EX")</f>
        <v>0</v>
      </c>
      <c r="F77">
        <f>SUMIFS(Activity_PUBBDG!G:G,Activity_PUBBDG!$B:$B,$A77&amp;"*",Activity_PUBBDG!$B:$B,"*"&amp;"_EX")</f>
        <v>0</v>
      </c>
      <c r="G77">
        <f>SUMIFS(Activity_PUBBDG!H:H,Activity_PUBBDG!$B:$B,$A77&amp;"*",Activity_PUBBDG!$B:$B,"*"&amp;"_EX")</f>
        <v>0</v>
      </c>
      <c r="H77">
        <f>SUMIFS(Activity_PUBBDG!I:I,Activity_PUBBDG!$B:$B,$A77&amp;"*",Activity_PUBBDG!$B:$B,"*"&amp;"_EX")</f>
        <v>0</v>
      </c>
      <c r="I77">
        <f>SUMIFS(Activity_PUBBDG!J:J,Activity_PUBBDG!$B:$B,$A77&amp;"*",Activity_PUBBDG!$B:$B,"*"&amp;"_EX")</f>
        <v>0</v>
      </c>
      <c r="J77">
        <f>SUMIFS(Activity_PUBBDG!K:K,Activity_PUBBDG!$B:$B,$A77&amp;"*",Activity_PUBBDG!$B:$B,"*"&amp;"_EX")</f>
        <v>0</v>
      </c>
      <c r="K77">
        <f>IF(PUBBDG_Split_Tech!L77="",0,IF(K$1=2016,0,IFERROR((PUBBDG_Split_Tech!L77*(SUMIFS('AGG Activity_16'!B:B,'AGG Activity_16'!$A:$A,$B77)+SUMIFS('AGG Activity_EX'!B:B,'AGG Activity_EX'!$A:$A,$B77))-SUMIFS(Activity_EX!B:B,Activity_EX!$A:$A,$A77))/(SUMIFS('AGG Activity_16'!B:B,'AGG Activity_16'!$A:$A,$B77)),0)))</f>
        <v>0</v>
      </c>
    </row>
    <row r="78" spans="1:11" x14ac:dyDescent="0.25">
      <c r="A78" t="str">
        <f>PUBBDG_Split_Tech!A78</f>
        <v>PUBBDGMUNNewSHHEP___STDELC</v>
      </c>
      <c r="B78">
        <f>SUMIFS(Activity_PUBBDG!C:C,Activity_PUBBDG!$B:$B,$A78&amp;"*",Activity_PUBBDG!$B:$B,"*"&amp;"_EX")</f>
        <v>0</v>
      </c>
      <c r="C78">
        <f>SUMIFS(Activity_PUBBDG!D:D,Activity_PUBBDG!$B:$B,$A78&amp;"*",Activity_PUBBDG!$B:$B,"*"&amp;"_EX")</f>
        <v>0</v>
      </c>
      <c r="D78">
        <f>SUMIFS(Activity_PUBBDG!E:E,Activity_PUBBDG!$B:$B,$A78&amp;"*",Activity_PUBBDG!$B:$B,"*"&amp;"_EX")</f>
        <v>0</v>
      </c>
      <c r="E78">
        <f>SUMIFS(Activity_PUBBDG!F:F,Activity_PUBBDG!$B:$B,$A78&amp;"*",Activity_PUBBDG!$B:$B,"*"&amp;"_EX")</f>
        <v>0</v>
      </c>
      <c r="F78">
        <f>SUMIFS(Activity_PUBBDG!G:G,Activity_PUBBDG!$B:$B,$A78&amp;"*",Activity_PUBBDG!$B:$B,"*"&amp;"_EX")</f>
        <v>0</v>
      </c>
      <c r="G78">
        <f>SUMIFS(Activity_PUBBDG!H:H,Activity_PUBBDG!$B:$B,$A78&amp;"*",Activity_PUBBDG!$B:$B,"*"&amp;"_EX")</f>
        <v>0</v>
      </c>
      <c r="H78">
        <f>SUMIFS(Activity_PUBBDG!I:I,Activity_PUBBDG!$B:$B,$A78&amp;"*",Activity_PUBBDG!$B:$B,"*"&amp;"_EX")</f>
        <v>0</v>
      </c>
      <c r="I78">
        <f>SUMIFS(Activity_PUBBDG!J:J,Activity_PUBBDG!$B:$B,$A78&amp;"*",Activity_PUBBDG!$B:$B,"*"&amp;"_EX")</f>
        <v>0</v>
      </c>
      <c r="J78">
        <f>SUMIFS(Activity_PUBBDG!K:K,Activity_PUBBDG!$B:$B,$A78&amp;"*",Activity_PUBBDG!$B:$B,"*"&amp;"_EX")</f>
        <v>0</v>
      </c>
      <c r="K78">
        <f>IF(PUBBDG_Split_Tech!L78="",0,IF(K$1=2016,0,IFERROR((PUBBDG_Split_Tech!L78*(SUMIFS('AGG Activity_16'!B:B,'AGG Activity_16'!$A:$A,$B78)+SUMIFS('AGG Activity_EX'!B:B,'AGG Activity_EX'!$A:$A,$B78))-SUMIFS(Activity_EX!B:B,Activity_EX!$A:$A,$A78))/(SUMIFS('AGG Activity_16'!B:B,'AGG Activity_16'!$A:$A,$B78)),0)))</f>
        <v>0</v>
      </c>
    </row>
    <row r="79" spans="1:11" x14ac:dyDescent="0.25">
      <c r="A79" t="str">
        <f>PUBBDG_Split_Tech!A79</f>
        <v>PUBBDGMUNNewSHPLT___STDELC</v>
      </c>
      <c r="B79">
        <f>SUMIFS(Activity_PUBBDG!C:C,Activity_PUBBDG!$B:$B,$A79&amp;"*",Activity_PUBBDG!$B:$B,"*"&amp;"_EX")</f>
        <v>0</v>
      </c>
      <c r="C79">
        <f>SUMIFS(Activity_PUBBDG!D:D,Activity_PUBBDG!$B:$B,$A79&amp;"*",Activity_PUBBDG!$B:$B,"*"&amp;"_EX")</f>
        <v>0</v>
      </c>
      <c r="D79">
        <f>SUMIFS(Activity_PUBBDG!E:E,Activity_PUBBDG!$B:$B,$A79&amp;"*",Activity_PUBBDG!$B:$B,"*"&amp;"_EX")</f>
        <v>0</v>
      </c>
      <c r="E79">
        <f>SUMIFS(Activity_PUBBDG!F:F,Activity_PUBBDG!$B:$B,$A79&amp;"*",Activity_PUBBDG!$B:$B,"*"&amp;"_EX")</f>
        <v>0</v>
      </c>
      <c r="F79">
        <f>SUMIFS(Activity_PUBBDG!G:G,Activity_PUBBDG!$B:$B,$A79&amp;"*",Activity_PUBBDG!$B:$B,"*"&amp;"_EX")</f>
        <v>0</v>
      </c>
      <c r="G79">
        <f>SUMIFS(Activity_PUBBDG!H:H,Activity_PUBBDG!$B:$B,$A79&amp;"*",Activity_PUBBDG!$B:$B,"*"&amp;"_EX")</f>
        <v>0</v>
      </c>
      <c r="H79">
        <f>SUMIFS(Activity_PUBBDG!I:I,Activity_PUBBDG!$B:$B,$A79&amp;"*",Activity_PUBBDG!$B:$B,"*"&amp;"_EX")</f>
        <v>0</v>
      </c>
      <c r="I79">
        <f>SUMIFS(Activity_PUBBDG!J:J,Activity_PUBBDG!$B:$B,$A79&amp;"*",Activity_PUBBDG!$B:$B,"*"&amp;"_EX")</f>
        <v>0</v>
      </c>
      <c r="J79">
        <f>SUMIFS(Activity_PUBBDG!K:K,Activity_PUBBDG!$B:$B,$A79&amp;"*",Activity_PUBBDG!$B:$B,"*"&amp;"_EX")</f>
        <v>0</v>
      </c>
      <c r="K79">
        <f>IF(PUBBDG_Split_Tech!L79="",0,IF(K$1=2016,0,IFERROR((PUBBDG_Split_Tech!L79*(SUMIFS('AGG Activity_16'!B:B,'AGG Activity_16'!$A:$A,$B79)+SUMIFS('AGG Activity_EX'!B:B,'AGG Activity_EX'!$A:$A,$B79))-SUMIFS(Activity_EX!B:B,Activity_EX!$A:$A,$A79))/(SUMIFS('AGG Activity_16'!B:B,'AGG Activity_16'!$A:$A,$B79)),0)))</f>
        <v>0</v>
      </c>
    </row>
    <row r="80" spans="1:11" x14ac:dyDescent="0.25">
      <c r="A80" t="str">
        <f>PUBBDG_Split_Tech!A80</f>
        <v>PUBBDGMUNNewWH_________DHE</v>
      </c>
      <c r="B80">
        <f>SUMIFS(Activity_PUBBDG!C:C,Activity_PUBBDG!$B:$B,$A80&amp;"*",Activity_PUBBDG!$B:$B,"*"&amp;"_EX")</f>
        <v>0</v>
      </c>
      <c r="C80">
        <f>SUMIFS(Activity_PUBBDG!D:D,Activity_PUBBDG!$B:$B,$A80&amp;"*",Activity_PUBBDG!$B:$B,"*"&amp;"_EX")</f>
        <v>0</v>
      </c>
      <c r="D80">
        <f>SUMIFS(Activity_PUBBDG!E:E,Activity_PUBBDG!$B:$B,$A80&amp;"*",Activity_PUBBDG!$B:$B,"*"&amp;"_EX")</f>
        <v>0</v>
      </c>
      <c r="E80">
        <f>SUMIFS(Activity_PUBBDG!F:F,Activity_PUBBDG!$B:$B,$A80&amp;"*",Activity_PUBBDG!$B:$B,"*"&amp;"_EX")</f>
        <v>0</v>
      </c>
      <c r="F80">
        <f>SUMIFS(Activity_PUBBDG!G:G,Activity_PUBBDG!$B:$B,$A80&amp;"*",Activity_PUBBDG!$B:$B,"*"&amp;"_EX")</f>
        <v>0</v>
      </c>
      <c r="G80">
        <f>SUMIFS(Activity_PUBBDG!H:H,Activity_PUBBDG!$B:$B,$A80&amp;"*",Activity_PUBBDG!$B:$B,"*"&amp;"_EX")</f>
        <v>0</v>
      </c>
      <c r="H80">
        <f>SUMIFS(Activity_PUBBDG!I:I,Activity_PUBBDG!$B:$B,$A80&amp;"*",Activity_PUBBDG!$B:$B,"*"&amp;"_EX")</f>
        <v>0</v>
      </c>
      <c r="I80">
        <f>SUMIFS(Activity_PUBBDG!J:J,Activity_PUBBDG!$B:$B,$A80&amp;"*",Activity_PUBBDG!$B:$B,"*"&amp;"_EX")</f>
        <v>0</v>
      </c>
      <c r="J80">
        <f>SUMIFS(Activity_PUBBDG!K:K,Activity_PUBBDG!$B:$B,$A80&amp;"*",Activity_PUBBDG!$B:$B,"*"&amp;"_EX")</f>
        <v>0</v>
      </c>
      <c r="K80">
        <f>IF(PUBBDG_Split_Tech!L80="",0,IF(K$1=2016,0,IFERROR((PUBBDG_Split_Tech!L80*(SUMIFS('AGG Activity_16'!B:B,'AGG Activity_16'!$A:$A,$B80)+SUMIFS('AGG Activity_EX'!B:B,'AGG Activity_EX'!$A:$A,$B80))-SUMIFS(Activity_EX!B:B,Activity_EX!$A:$A,$A80))/(SUMIFS('AGG Activity_16'!B:B,'AGG Activity_16'!$A:$A,$B80)),0)))</f>
        <v>0</v>
      </c>
    </row>
    <row r="81" spans="1:11" x14ac:dyDescent="0.25">
      <c r="A81" t="str">
        <f>PUBBDG_Split_Tech!A81</f>
        <v>PUBBDGMUNNewWH______STDELC</v>
      </c>
      <c r="B81">
        <f>SUMIFS(Activity_PUBBDG!C:C,Activity_PUBBDG!$B:$B,$A81&amp;"*",Activity_PUBBDG!$B:$B,"*"&amp;"_EX")</f>
        <v>0</v>
      </c>
      <c r="C81">
        <f>SUMIFS(Activity_PUBBDG!D:D,Activity_PUBBDG!$B:$B,$A81&amp;"*",Activity_PUBBDG!$B:$B,"*"&amp;"_EX")</f>
        <v>0</v>
      </c>
      <c r="D81">
        <f>SUMIFS(Activity_PUBBDG!E:E,Activity_PUBBDG!$B:$B,$A81&amp;"*",Activity_PUBBDG!$B:$B,"*"&amp;"_EX")</f>
        <v>0</v>
      </c>
      <c r="E81">
        <f>SUMIFS(Activity_PUBBDG!F:F,Activity_PUBBDG!$B:$B,$A81&amp;"*",Activity_PUBBDG!$B:$B,"*"&amp;"_EX")</f>
        <v>0</v>
      </c>
      <c r="F81">
        <f>SUMIFS(Activity_PUBBDG!G:G,Activity_PUBBDG!$B:$B,$A81&amp;"*",Activity_PUBBDG!$B:$B,"*"&amp;"_EX")</f>
        <v>0</v>
      </c>
      <c r="G81">
        <f>SUMIFS(Activity_PUBBDG!H:H,Activity_PUBBDG!$B:$B,$A81&amp;"*",Activity_PUBBDG!$B:$B,"*"&amp;"_EX")</f>
        <v>0</v>
      </c>
      <c r="H81">
        <f>SUMIFS(Activity_PUBBDG!I:I,Activity_PUBBDG!$B:$B,$A81&amp;"*",Activity_PUBBDG!$B:$B,"*"&amp;"_EX")</f>
        <v>0</v>
      </c>
      <c r="I81">
        <f>SUMIFS(Activity_PUBBDG!J:J,Activity_PUBBDG!$B:$B,$A81&amp;"*",Activity_PUBBDG!$B:$B,"*"&amp;"_EX")</f>
        <v>0</v>
      </c>
      <c r="J81">
        <f>SUMIFS(Activity_PUBBDG!K:K,Activity_PUBBDG!$B:$B,$A81&amp;"*",Activity_PUBBDG!$B:$B,"*"&amp;"_EX")</f>
        <v>0</v>
      </c>
      <c r="K81">
        <f>IF(PUBBDG_Split_Tech!L81="",0,IF(K$1=2016,0,IFERROR((PUBBDG_Split_Tech!L81*(SUMIFS('AGG Activity_16'!B:B,'AGG Activity_16'!$A:$A,$B81)+SUMIFS('AGG Activity_EX'!B:B,'AGG Activity_EX'!$A:$A,$B81))-SUMIFS(Activity_EX!B:B,Activity_EX!$A:$A,$A81))/(SUMIFS('AGG Activity_16'!B:B,'AGG Activity_16'!$A:$A,$B81)),0)))</f>
        <v>0</v>
      </c>
    </row>
    <row r="82" spans="1:11" x14ac:dyDescent="0.25">
      <c r="A82" t="str">
        <f>PUBBDG_Split_Tech!A82</f>
        <v>PUBBDGMUNNewWH______STDHFO</v>
      </c>
      <c r="B82">
        <f>SUMIFS(Activity_PUBBDG!C:C,Activity_PUBBDG!$B:$B,$A82&amp;"*",Activity_PUBBDG!$B:$B,"*"&amp;"_EX")</f>
        <v>0</v>
      </c>
      <c r="C82">
        <f>SUMIFS(Activity_PUBBDG!D:D,Activity_PUBBDG!$B:$B,$A82&amp;"*",Activity_PUBBDG!$B:$B,"*"&amp;"_EX")</f>
        <v>0</v>
      </c>
      <c r="D82">
        <f>SUMIFS(Activity_PUBBDG!E:E,Activity_PUBBDG!$B:$B,$A82&amp;"*",Activity_PUBBDG!$B:$B,"*"&amp;"_EX")</f>
        <v>0</v>
      </c>
      <c r="E82">
        <f>SUMIFS(Activity_PUBBDG!F:F,Activity_PUBBDG!$B:$B,$A82&amp;"*",Activity_PUBBDG!$B:$B,"*"&amp;"_EX")</f>
        <v>0</v>
      </c>
      <c r="F82">
        <f>SUMIFS(Activity_PUBBDG!G:G,Activity_PUBBDG!$B:$B,$A82&amp;"*",Activity_PUBBDG!$B:$B,"*"&amp;"_EX")</f>
        <v>0</v>
      </c>
      <c r="G82">
        <f>SUMIFS(Activity_PUBBDG!H:H,Activity_PUBBDG!$B:$B,$A82&amp;"*",Activity_PUBBDG!$B:$B,"*"&amp;"_EX")</f>
        <v>0</v>
      </c>
      <c r="H82">
        <f>SUMIFS(Activity_PUBBDG!I:I,Activity_PUBBDG!$B:$B,$A82&amp;"*",Activity_PUBBDG!$B:$B,"*"&amp;"_EX")</f>
        <v>0</v>
      </c>
      <c r="I82">
        <f>SUMIFS(Activity_PUBBDG!J:J,Activity_PUBBDG!$B:$B,$A82&amp;"*",Activity_PUBBDG!$B:$B,"*"&amp;"_EX")</f>
        <v>0</v>
      </c>
      <c r="J82">
        <f>SUMIFS(Activity_PUBBDG!K:K,Activity_PUBBDG!$B:$B,$A82&amp;"*",Activity_PUBBDG!$B:$B,"*"&amp;"_EX")</f>
        <v>0</v>
      </c>
      <c r="K82">
        <f>IF(PUBBDG_Split_Tech!L82="",0,IF(K$1=2016,0,IFERROR((PUBBDG_Split_Tech!L82*(SUMIFS('AGG Activity_16'!B:B,'AGG Activity_16'!$A:$A,$B82)+SUMIFS('AGG Activity_EX'!B:B,'AGG Activity_EX'!$A:$A,$B82))-SUMIFS(Activity_EX!B:B,Activity_EX!$A:$A,$A82))/(SUMIFS('AGG Activity_16'!B:B,'AGG Activity_16'!$A:$A,$B82)),0)))</f>
        <v>0</v>
      </c>
    </row>
    <row r="83" spans="1:11" x14ac:dyDescent="0.25">
      <c r="A83" t="str">
        <f>PUBBDG_Split_Tech!A83</f>
        <v>PUBBDGMUNNewWH______STDKER</v>
      </c>
      <c r="B83">
        <f>SUMIFS(Activity_PUBBDG!C:C,Activity_PUBBDG!$B:$B,$A83&amp;"*",Activity_PUBBDG!$B:$B,"*"&amp;"_EX")</f>
        <v>0</v>
      </c>
      <c r="C83">
        <f>SUMIFS(Activity_PUBBDG!D:D,Activity_PUBBDG!$B:$B,$A83&amp;"*",Activity_PUBBDG!$B:$B,"*"&amp;"_EX")</f>
        <v>0</v>
      </c>
      <c r="D83">
        <f>SUMIFS(Activity_PUBBDG!E:E,Activity_PUBBDG!$B:$B,$A83&amp;"*",Activity_PUBBDG!$B:$B,"*"&amp;"_EX")</f>
        <v>0</v>
      </c>
      <c r="E83">
        <f>SUMIFS(Activity_PUBBDG!F:F,Activity_PUBBDG!$B:$B,$A83&amp;"*",Activity_PUBBDG!$B:$B,"*"&amp;"_EX")</f>
        <v>0</v>
      </c>
      <c r="F83">
        <f>SUMIFS(Activity_PUBBDG!G:G,Activity_PUBBDG!$B:$B,$A83&amp;"*",Activity_PUBBDG!$B:$B,"*"&amp;"_EX")</f>
        <v>0</v>
      </c>
      <c r="G83">
        <f>SUMIFS(Activity_PUBBDG!H:H,Activity_PUBBDG!$B:$B,$A83&amp;"*",Activity_PUBBDG!$B:$B,"*"&amp;"_EX")</f>
        <v>0</v>
      </c>
      <c r="H83">
        <f>SUMIFS(Activity_PUBBDG!I:I,Activity_PUBBDG!$B:$B,$A83&amp;"*",Activity_PUBBDG!$B:$B,"*"&amp;"_EX")</f>
        <v>0</v>
      </c>
      <c r="I83">
        <f>SUMIFS(Activity_PUBBDG!J:J,Activity_PUBBDG!$B:$B,$A83&amp;"*",Activity_PUBBDG!$B:$B,"*"&amp;"_EX")</f>
        <v>0</v>
      </c>
      <c r="J83">
        <f>SUMIFS(Activity_PUBBDG!K:K,Activity_PUBBDG!$B:$B,$A83&amp;"*",Activity_PUBBDG!$B:$B,"*"&amp;"_EX")</f>
        <v>0</v>
      </c>
      <c r="K83">
        <f>IF(PUBBDG_Split_Tech!L83="",0,IF(K$1=2016,0,IFERROR((PUBBDG_Split_Tech!L83*(SUMIFS('AGG Activity_16'!B:B,'AGG Activity_16'!$A:$A,$B83)+SUMIFS('AGG Activity_EX'!B:B,'AGG Activity_EX'!$A:$A,$B83))-SUMIFS(Activity_EX!B:B,Activity_EX!$A:$A,$A83))/(SUMIFS('AGG Activity_16'!B:B,'AGG Activity_16'!$A:$A,$B83)),0)))</f>
        <v>0</v>
      </c>
    </row>
    <row r="84" spans="1:11" x14ac:dyDescent="0.25">
      <c r="A84" t="str">
        <f>PUBBDG_Split_Tech!A84</f>
        <v>PUBBDGMUNNewWH______STDLFO</v>
      </c>
      <c r="B84">
        <f>SUMIFS(Activity_PUBBDG!C:C,Activity_PUBBDG!$B:$B,$A84&amp;"*",Activity_PUBBDG!$B:$B,"*"&amp;"_EX")</f>
        <v>0</v>
      </c>
      <c r="C84">
        <f>SUMIFS(Activity_PUBBDG!D:D,Activity_PUBBDG!$B:$B,$A84&amp;"*",Activity_PUBBDG!$B:$B,"*"&amp;"_EX")</f>
        <v>0</v>
      </c>
      <c r="D84">
        <f>SUMIFS(Activity_PUBBDG!E:E,Activity_PUBBDG!$B:$B,$A84&amp;"*",Activity_PUBBDG!$B:$B,"*"&amp;"_EX")</f>
        <v>0</v>
      </c>
      <c r="E84">
        <f>SUMIFS(Activity_PUBBDG!F:F,Activity_PUBBDG!$B:$B,$A84&amp;"*",Activity_PUBBDG!$B:$B,"*"&amp;"_EX")</f>
        <v>0</v>
      </c>
      <c r="F84">
        <f>SUMIFS(Activity_PUBBDG!G:G,Activity_PUBBDG!$B:$B,$A84&amp;"*",Activity_PUBBDG!$B:$B,"*"&amp;"_EX")</f>
        <v>0</v>
      </c>
      <c r="G84">
        <f>SUMIFS(Activity_PUBBDG!H:H,Activity_PUBBDG!$B:$B,$A84&amp;"*",Activity_PUBBDG!$B:$B,"*"&amp;"_EX")</f>
        <v>0</v>
      </c>
      <c r="H84">
        <f>SUMIFS(Activity_PUBBDG!I:I,Activity_PUBBDG!$B:$B,$A84&amp;"*",Activity_PUBBDG!$B:$B,"*"&amp;"_EX")</f>
        <v>0</v>
      </c>
      <c r="I84">
        <f>SUMIFS(Activity_PUBBDG!J:J,Activity_PUBBDG!$B:$B,$A84&amp;"*",Activity_PUBBDG!$B:$B,"*"&amp;"_EX")</f>
        <v>0</v>
      </c>
      <c r="J84">
        <f>SUMIFS(Activity_PUBBDG!K:K,Activity_PUBBDG!$B:$B,$A84&amp;"*",Activity_PUBBDG!$B:$B,"*"&amp;"_EX")</f>
        <v>0</v>
      </c>
      <c r="K84">
        <f>IF(PUBBDG_Split_Tech!L84="",0,IF(K$1=2016,0,IFERROR((PUBBDG_Split_Tech!L84*(SUMIFS('AGG Activity_16'!B:B,'AGG Activity_16'!$A:$A,$B84)+SUMIFS('AGG Activity_EX'!B:B,'AGG Activity_EX'!$A:$A,$B84))-SUMIFS(Activity_EX!B:B,Activity_EX!$A:$A,$A84))/(SUMIFS('AGG Activity_16'!B:B,'AGG Activity_16'!$A:$A,$B84)),0)))</f>
        <v>0</v>
      </c>
    </row>
    <row r="85" spans="1:11" x14ac:dyDescent="0.25">
      <c r="A85" t="str">
        <f>PUBBDG_Split_Tech!A85</f>
        <v>PUBBDGMUNNewWH______STDNGA</v>
      </c>
      <c r="B85">
        <f>SUMIFS(Activity_PUBBDG!C:C,Activity_PUBBDG!$B:$B,$A85&amp;"*",Activity_PUBBDG!$B:$B,"*"&amp;"_EX")</f>
        <v>0</v>
      </c>
      <c r="C85">
        <f>SUMIFS(Activity_PUBBDG!D:D,Activity_PUBBDG!$B:$B,$A85&amp;"*",Activity_PUBBDG!$B:$B,"*"&amp;"_EX")</f>
        <v>0</v>
      </c>
      <c r="D85">
        <f>SUMIFS(Activity_PUBBDG!E:E,Activity_PUBBDG!$B:$B,$A85&amp;"*",Activity_PUBBDG!$B:$B,"*"&amp;"_EX")</f>
        <v>0</v>
      </c>
      <c r="E85">
        <f>SUMIFS(Activity_PUBBDG!F:F,Activity_PUBBDG!$B:$B,$A85&amp;"*",Activity_PUBBDG!$B:$B,"*"&amp;"_EX")</f>
        <v>0</v>
      </c>
      <c r="F85">
        <f>SUMIFS(Activity_PUBBDG!G:G,Activity_PUBBDG!$B:$B,$A85&amp;"*",Activity_PUBBDG!$B:$B,"*"&amp;"_EX")</f>
        <v>0</v>
      </c>
      <c r="G85">
        <f>SUMIFS(Activity_PUBBDG!H:H,Activity_PUBBDG!$B:$B,$A85&amp;"*",Activity_PUBBDG!$B:$B,"*"&amp;"_EX")</f>
        <v>0</v>
      </c>
      <c r="H85">
        <f>SUMIFS(Activity_PUBBDG!I:I,Activity_PUBBDG!$B:$B,$A85&amp;"*",Activity_PUBBDG!$B:$B,"*"&amp;"_EX")</f>
        <v>0</v>
      </c>
      <c r="I85">
        <f>SUMIFS(Activity_PUBBDG!J:J,Activity_PUBBDG!$B:$B,$A85&amp;"*",Activity_PUBBDG!$B:$B,"*"&amp;"_EX")</f>
        <v>0</v>
      </c>
      <c r="J85">
        <f>SUMIFS(Activity_PUBBDG!K:K,Activity_PUBBDG!$B:$B,$A85&amp;"*",Activity_PUBBDG!$B:$B,"*"&amp;"_EX")</f>
        <v>0</v>
      </c>
      <c r="K85">
        <f>IF(PUBBDG_Split_Tech!L85="",0,IF(K$1=2016,0,IFERROR((PUBBDG_Split_Tech!L85*(SUMIFS('AGG Activity_16'!B:B,'AGG Activity_16'!$A:$A,$B85)+SUMIFS('AGG Activity_EX'!B:B,'AGG Activity_EX'!$A:$A,$B85))-SUMIFS(Activity_EX!B:B,Activity_EX!$A:$A,$A85))/(SUMIFS('AGG Activity_16'!B:B,'AGG Activity_16'!$A:$A,$B85)),0)))</f>
        <v>0</v>
      </c>
    </row>
    <row r="86" spans="1:11" x14ac:dyDescent="0.25">
      <c r="A86" t="str">
        <f>PUBBDG_Split_Tech!A86</f>
        <v>PUBBDGMUNOldAE______STDELC</v>
      </c>
      <c r="B86">
        <f>SUMIFS(Activity_PUBBDG!C:C,Activity_PUBBDG!$B:$B,$A86&amp;"*",Activity_PUBBDG!$B:$B,"*"&amp;"_EX")</f>
        <v>266.97725720437739</v>
      </c>
      <c r="C86">
        <f>SUMIFS(Activity_PUBBDG!D:D,Activity_PUBBDG!$B:$B,$A86&amp;"*",Activity_PUBBDG!$B:$B,"*"&amp;"_EX")</f>
        <v>266.98544294304241</v>
      </c>
      <c r="D86">
        <f>SUMIFS(Activity_PUBBDG!E:E,Activity_PUBBDG!$B:$B,$A86&amp;"*",Activity_PUBBDG!$B:$B,"*"&amp;"_EX")</f>
        <v>266.98496547700279</v>
      </c>
      <c r="E86">
        <f>SUMIFS(Activity_PUBBDG!F:F,Activity_PUBBDG!$B:$B,$A86&amp;"*",Activity_PUBBDG!$B:$B,"*"&amp;"_EX")</f>
        <v>266.98426295389982</v>
      </c>
      <c r="F86">
        <f>SUMIFS(Activity_PUBBDG!G:G,Activity_PUBBDG!$B:$B,$A86&amp;"*",Activity_PUBBDG!$B:$B,"*"&amp;"_EX")</f>
        <v>133.49291987296729</v>
      </c>
      <c r="G86">
        <f>SUMIFS(Activity_PUBBDG!H:H,Activity_PUBBDG!$B:$B,$A86&amp;"*",Activity_PUBBDG!$B:$B,"*"&amp;"_EX")</f>
        <v>133.49291855119671</v>
      </c>
      <c r="H86">
        <f>SUMIFS(Activity_PUBBDG!I:I,Activity_PUBBDG!$B:$B,$A86&amp;"*",Activity_PUBBDG!$B:$B,"*"&amp;"_EX")</f>
        <v>133.49346504690479</v>
      </c>
      <c r="I86">
        <f>SUMIFS(Activity_PUBBDG!J:J,Activity_PUBBDG!$B:$B,$A86&amp;"*",Activity_PUBBDG!$B:$B,"*"&amp;"_EX")</f>
        <v>30.186350391535001</v>
      </c>
      <c r="J86">
        <f>SUMIFS(Activity_PUBBDG!K:K,Activity_PUBBDG!$B:$B,$A86&amp;"*",Activity_PUBBDG!$B:$B,"*"&amp;"_EX")</f>
        <v>2.4919269454989288</v>
      </c>
      <c r="K86">
        <f>IF(PUBBDG_Split_Tech!L86="",0,IF(K$1=2016,0,IFERROR((PUBBDG_Split_Tech!L86*(SUMIFS('AGG Activity_16'!B:B,'AGG Activity_16'!$A:$A,$B86)+SUMIFS('AGG Activity_EX'!B:B,'AGG Activity_EX'!$A:$A,$B86))-SUMIFS(Activity_EX!B:B,Activity_EX!$A:$A,$A86))/(SUMIFS('AGG Activity_16'!B:B,'AGG Activity_16'!$A:$A,$B86)),0)))</f>
        <v>0</v>
      </c>
    </row>
    <row r="87" spans="1:11" x14ac:dyDescent="0.25">
      <c r="A87" t="str">
        <f>PUBBDG_Split_Tech!A87</f>
        <v>PUBBDGMUNOldAE______STDNGA</v>
      </c>
      <c r="B87">
        <f>SUMIFS(Activity_PUBBDG!C:C,Activity_PUBBDG!$B:$B,$A87&amp;"*",Activity_PUBBDG!$B:$B,"*"&amp;"_EX")</f>
        <v>4.7957167588285721</v>
      </c>
      <c r="C87">
        <f>SUMIFS(Activity_PUBBDG!D:D,Activity_PUBBDG!$B:$B,$A87&amp;"*",Activity_PUBBDG!$B:$B,"*"&amp;"_EX")</f>
        <v>4.8044953071070582</v>
      </c>
      <c r="D87">
        <f>SUMIFS(Activity_PUBBDG!E:E,Activity_PUBBDG!$B:$B,$A87&amp;"*",Activity_PUBBDG!$B:$B,"*"&amp;"_EX")</f>
        <v>4.8046534785405459</v>
      </c>
      <c r="E87">
        <f>SUMIFS(Activity_PUBBDG!F:F,Activity_PUBBDG!$B:$B,$A87&amp;"*",Activity_PUBBDG!$B:$B,"*"&amp;"_EX")</f>
        <v>4.8042146640968806</v>
      </c>
      <c r="F87">
        <f>SUMIFS(Activity_PUBBDG!G:G,Activity_PUBBDG!$B:$B,$A87&amp;"*",Activity_PUBBDG!$B:$B,"*"&amp;"_EX")</f>
        <v>2.4020732119933959</v>
      </c>
      <c r="G87">
        <f>SUMIFS(Activity_PUBBDG!H:H,Activity_PUBBDG!$B:$B,$A87&amp;"*",Activity_PUBBDG!$B:$B,"*"&amp;"_EX")</f>
        <v>2.4020595769673618</v>
      </c>
      <c r="H87">
        <f>SUMIFS(Activity_PUBBDG!I:I,Activity_PUBBDG!$B:$B,$A87&amp;"*",Activity_PUBBDG!$B:$B,"*"&amp;"_EX")</f>
        <v>2.4026061931955121</v>
      </c>
      <c r="I87">
        <f>SUMIFS(Activity_PUBBDG!J:J,Activity_PUBBDG!$B:$B,$A87&amp;"*",Activity_PUBBDG!$B:$B,"*"&amp;"_EX")</f>
        <v>1.1863979963815989</v>
      </c>
      <c r="J87">
        <f>SUMIFS(Activity_PUBBDG!K:K,Activity_PUBBDG!$B:$B,$A87&amp;"*",Activity_PUBBDG!$B:$B,"*"&amp;"_EX")</f>
        <v>4.6181334921104031E-2</v>
      </c>
      <c r="K87">
        <f>IF(PUBBDG_Split_Tech!L87="",0,IF(K$1=2016,0,IFERROR((PUBBDG_Split_Tech!L87*(SUMIFS('AGG Activity_16'!B:B,'AGG Activity_16'!$A:$A,$B87)+SUMIFS('AGG Activity_EX'!B:B,'AGG Activity_EX'!$A:$A,$B87))-SUMIFS(Activity_EX!B:B,Activity_EX!$A:$A,$A87))/(SUMIFS('AGG Activity_16'!B:B,'AGG Activity_16'!$A:$A,$B87)),0)))</f>
        <v>0</v>
      </c>
    </row>
    <row r="88" spans="1:11" x14ac:dyDescent="0.25">
      <c r="A88" t="str">
        <f>PUBBDG_Split_Tech!A88</f>
        <v>PUBBDGMUNOldAE______STDPRO</v>
      </c>
      <c r="B88">
        <f>SUMIFS(Activity_PUBBDG!C:C,Activity_PUBBDG!$B:$B,$A88&amp;"*",Activity_PUBBDG!$B:$B,"*"&amp;"_EX")</f>
        <v>0</v>
      </c>
      <c r="C88">
        <f>SUMIFS(Activity_PUBBDG!D:D,Activity_PUBBDG!$B:$B,$A88&amp;"*",Activity_PUBBDG!$B:$B,"*"&amp;"_EX")</f>
        <v>0</v>
      </c>
      <c r="D88">
        <f>SUMIFS(Activity_PUBBDG!E:E,Activity_PUBBDG!$B:$B,$A88&amp;"*",Activity_PUBBDG!$B:$B,"*"&amp;"_EX")</f>
        <v>0</v>
      </c>
      <c r="E88">
        <f>SUMIFS(Activity_PUBBDG!F:F,Activity_PUBBDG!$B:$B,$A88&amp;"*",Activity_PUBBDG!$B:$B,"*"&amp;"_EX")</f>
        <v>0</v>
      </c>
      <c r="F88">
        <f>SUMIFS(Activity_PUBBDG!G:G,Activity_PUBBDG!$B:$B,$A88&amp;"*",Activity_PUBBDG!$B:$B,"*"&amp;"_EX")</f>
        <v>0</v>
      </c>
      <c r="G88">
        <f>SUMIFS(Activity_PUBBDG!H:H,Activity_PUBBDG!$B:$B,$A88&amp;"*",Activity_PUBBDG!$B:$B,"*"&amp;"_EX")</f>
        <v>0</v>
      </c>
      <c r="H88">
        <f>SUMIFS(Activity_PUBBDG!I:I,Activity_PUBBDG!$B:$B,$A88&amp;"*",Activity_PUBBDG!$B:$B,"*"&amp;"_EX")</f>
        <v>0</v>
      </c>
      <c r="I88">
        <f>SUMIFS(Activity_PUBBDG!J:J,Activity_PUBBDG!$B:$B,$A88&amp;"*",Activity_PUBBDG!$B:$B,"*"&amp;"_EX")</f>
        <v>0</v>
      </c>
      <c r="J88">
        <f>SUMIFS(Activity_PUBBDG!K:K,Activity_PUBBDG!$B:$B,$A88&amp;"*",Activity_PUBBDG!$B:$B,"*"&amp;"_EX")</f>
        <v>0</v>
      </c>
      <c r="K88">
        <f>IF(PUBBDG_Split_Tech!L88="",0,IF(K$1=2016,0,IFERROR((PUBBDG_Split_Tech!L88*(SUMIFS('AGG Activity_16'!B:B,'AGG Activity_16'!$A:$A,$B88)+SUMIFS('AGG Activity_EX'!B:B,'AGG Activity_EX'!$A:$A,$B88))-SUMIFS(Activity_EX!B:B,Activity_EX!$A:$A,$A88))/(SUMIFS('AGG Activity_16'!B:B,'AGG Activity_16'!$A:$A,$B88)),0)))</f>
        <v>0</v>
      </c>
    </row>
    <row r="89" spans="1:11" x14ac:dyDescent="0.25">
      <c r="A89" t="str">
        <f>PUBBDG_Split_Tech!A89</f>
        <v>PUBBDGMUNOldAM______STDELC</v>
      </c>
      <c r="B89">
        <f>SUMIFS(Activity_PUBBDG!C:C,Activity_PUBBDG!$B:$B,$A89&amp;"*",Activity_PUBBDG!$B:$B,"*"&amp;"_EX")</f>
        <v>86.883351991826828</v>
      </c>
      <c r="C89">
        <f>SUMIFS(Activity_PUBBDG!D:D,Activity_PUBBDG!$B:$B,$A89&amp;"*",Activity_PUBBDG!$B:$B,"*"&amp;"_EX")</f>
        <v>86.8860036585682</v>
      </c>
      <c r="D89">
        <f>SUMIFS(Activity_PUBBDG!E:E,Activity_PUBBDG!$B:$B,$A89&amp;"*",Activity_PUBBDG!$B:$B,"*"&amp;"_EX")</f>
        <v>86.885917522645627</v>
      </c>
      <c r="E89">
        <f>SUMIFS(Activity_PUBBDG!F:F,Activity_PUBBDG!$B:$B,$A89&amp;"*",Activity_PUBBDG!$B:$B,"*"&amp;"_EX")</f>
        <v>86.885602302665461</v>
      </c>
      <c r="F89">
        <f>SUMIFS(Activity_PUBBDG!G:G,Activity_PUBBDG!$B:$B,$A89&amp;"*",Activity_PUBBDG!$B:$B,"*"&amp;"_EX")</f>
        <v>43.442767137805433</v>
      </c>
      <c r="G89">
        <f>SUMIFS(Activity_PUBBDG!H:H,Activity_PUBBDG!$B:$B,$A89&amp;"*",Activity_PUBBDG!$B:$B,"*"&amp;"_EX")</f>
        <v>43.442761314111529</v>
      </c>
      <c r="H89">
        <f>SUMIFS(Activity_PUBBDG!I:I,Activity_PUBBDG!$B:$B,$A89&amp;"*",Activity_PUBBDG!$B:$B,"*"&amp;"_EX")</f>
        <v>43.443416112511628</v>
      </c>
      <c r="I89">
        <f>SUMIFS(Activity_PUBBDG!J:J,Activity_PUBBDG!$B:$B,$A89&amp;"*",Activity_PUBBDG!$B:$B,"*"&amp;"_EX")</f>
        <v>17.83373950310493</v>
      </c>
      <c r="J89">
        <f>SUMIFS(Activity_PUBBDG!K:K,Activity_PUBBDG!$B:$B,$A89&amp;"*",Activity_PUBBDG!$B:$B,"*"&amp;"_EX")</f>
        <v>0.82837838569902122</v>
      </c>
      <c r="K89">
        <f>IF(PUBBDG_Split_Tech!L89="",0,IF(K$1=2016,0,IFERROR((PUBBDG_Split_Tech!L89*(SUMIFS('AGG Activity_16'!B:B,'AGG Activity_16'!$A:$A,$B89)+SUMIFS('AGG Activity_EX'!B:B,'AGG Activity_EX'!$A:$A,$B89))-SUMIFS(Activity_EX!B:B,Activity_EX!$A:$A,$A89))/(SUMIFS('AGG Activity_16'!B:B,'AGG Activity_16'!$A:$A,$B89)),0)))</f>
        <v>0</v>
      </c>
    </row>
    <row r="90" spans="1:11" x14ac:dyDescent="0.25">
      <c r="A90" t="str">
        <f>PUBBDG_Split_Tech!A90</f>
        <v>PUBBDGMUNOldLIFLC___STDELC</v>
      </c>
      <c r="B90">
        <f>SUMIFS(Activity_PUBBDG!C:C,Activity_PUBBDG!$B:$B,$A90&amp;"*",Activity_PUBBDG!$B:$B,"*"&amp;"_EX")</f>
        <v>12.788549829688909</v>
      </c>
      <c r="C90">
        <f>SUMIFS(Activity_PUBBDG!D:D,Activity_PUBBDG!$B:$B,$A90&amp;"*",Activity_PUBBDG!$B:$B,"*"&amp;"_EX")</f>
        <v>12.788597597475549</v>
      </c>
      <c r="D90">
        <f>SUMIFS(Activity_PUBBDG!E:E,Activity_PUBBDG!$B:$B,$A90&amp;"*",Activity_PUBBDG!$B:$B,"*"&amp;"_EX")</f>
        <v>12.788596919473999</v>
      </c>
      <c r="E90">
        <f>SUMIFS(Activity_PUBBDG!F:F,Activity_PUBBDG!$B:$B,$A90&amp;"*",Activity_PUBBDG!$B:$B,"*"&amp;"_EX")</f>
        <v>0</v>
      </c>
      <c r="F90">
        <f>SUMIFS(Activity_PUBBDG!G:G,Activity_PUBBDG!$B:$B,$A90&amp;"*",Activity_PUBBDG!$B:$B,"*"&amp;"_EX")</f>
        <v>0</v>
      </c>
      <c r="G90">
        <f>SUMIFS(Activity_PUBBDG!H:H,Activity_PUBBDG!$B:$B,$A90&amp;"*",Activity_PUBBDG!$B:$B,"*"&amp;"_EX")</f>
        <v>0</v>
      </c>
      <c r="H90">
        <f>SUMIFS(Activity_PUBBDG!I:I,Activity_PUBBDG!$B:$B,$A90&amp;"*",Activity_PUBBDG!$B:$B,"*"&amp;"_EX")</f>
        <v>0</v>
      </c>
      <c r="I90">
        <f>SUMIFS(Activity_PUBBDG!J:J,Activity_PUBBDG!$B:$B,$A90&amp;"*",Activity_PUBBDG!$B:$B,"*"&amp;"_EX")</f>
        <v>0</v>
      </c>
      <c r="J90">
        <f>SUMIFS(Activity_PUBBDG!K:K,Activity_PUBBDG!$B:$B,$A90&amp;"*",Activity_PUBBDG!$B:$B,"*"&amp;"_EX")</f>
        <v>0</v>
      </c>
      <c r="K90">
        <f>IF(PUBBDG_Split_Tech!L90="",0,IF(K$1=2016,0,IFERROR((PUBBDG_Split_Tech!L90*(SUMIFS('AGG Activity_16'!B:B,'AGG Activity_16'!$A:$A,$B90)+SUMIFS('AGG Activity_EX'!B:B,'AGG Activity_EX'!$A:$A,$B90))-SUMIFS(Activity_EX!B:B,Activity_EX!$A:$A,$A90))/(SUMIFS('AGG Activity_16'!B:B,'AGG Activity_16'!$A:$A,$B90)),0)))</f>
        <v>0</v>
      </c>
    </row>
    <row r="91" spans="1:11" x14ac:dyDescent="0.25">
      <c r="A91" t="str">
        <f>PUBBDG_Split_Tech!A91</f>
        <v>PUBBDGMUNOldLIFLU___STDELC</v>
      </c>
      <c r="B91">
        <f>SUMIFS(Activity_PUBBDG!C:C,Activity_PUBBDG!$B:$B,$A91&amp;"*",Activity_PUBBDG!$B:$B,"*"&amp;"_EX")</f>
        <v>93.547988445852425</v>
      </c>
      <c r="C91">
        <f>SUMIFS(Activity_PUBBDG!D:D,Activity_PUBBDG!$B:$B,$A91&amp;"*",Activity_PUBBDG!$B:$B,"*"&amp;"_EX")</f>
        <v>93.548036388798479</v>
      </c>
      <c r="D91">
        <f>SUMIFS(Activity_PUBBDG!E:E,Activity_PUBBDG!$B:$B,$A91&amp;"*",Activity_PUBBDG!$B:$B,"*"&amp;"_EX")</f>
        <v>46.77401002544751</v>
      </c>
      <c r="E91">
        <f>SUMIFS(Activity_PUBBDG!F:F,Activity_PUBBDG!$B:$B,$A91&amp;"*",Activity_PUBBDG!$B:$B,"*"&amp;"_EX")</f>
        <v>46.774009395481407</v>
      </c>
      <c r="F91">
        <f>SUMIFS(Activity_PUBBDG!G:G,Activity_PUBBDG!$B:$B,$A91&amp;"*",Activity_PUBBDG!$B:$B,"*"&amp;"_EX")</f>
        <v>46.774008457900223</v>
      </c>
      <c r="G91">
        <f>SUMIFS(Activity_PUBBDG!H:H,Activity_PUBBDG!$B:$B,$A91&amp;"*",Activity_PUBBDG!$B:$B,"*"&amp;"_EX")</f>
        <v>46.774007766285173</v>
      </c>
      <c r="H91">
        <f>SUMIFS(Activity_PUBBDG!I:I,Activity_PUBBDG!$B:$B,$A91&amp;"*",Activity_PUBBDG!$B:$B,"*"&amp;"_EX")</f>
        <v>46.77402475912389</v>
      </c>
      <c r="I91">
        <f>SUMIFS(Activity_PUBBDG!J:J,Activity_PUBBDG!$B:$B,$A91&amp;"*",Activity_PUBBDG!$B:$B,"*"&amp;"_EX")</f>
        <v>0</v>
      </c>
      <c r="J91">
        <f>SUMIFS(Activity_PUBBDG!K:K,Activity_PUBBDG!$B:$B,$A91&amp;"*",Activity_PUBBDG!$B:$B,"*"&amp;"_EX")</f>
        <v>0</v>
      </c>
      <c r="K91">
        <f>IF(PUBBDG_Split_Tech!L91="",0,IF(K$1=2016,0,IFERROR((PUBBDG_Split_Tech!L91*(SUMIFS('AGG Activity_16'!B:B,'AGG Activity_16'!$A:$A,$B91)+SUMIFS('AGG Activity_EX'!B:B,'AGG Activity_EX'!$A:$A,$B91))-SUMIFS(Activity_EX!B:B,Activity_EX!$A:$A,$A91))/(SUMIFS('AGG Activity_16'!B:B,'AGG Activity_16'!$A:$A,$B91)),0)))</f>
        <v>0</v>
      </c>
    </row>
    <row r="92" spans="1:11" x14ac:dyDescent="0.25">
      <c r="A92" t="str">
        <f>PUBBDG_Split_Tech!A92</f>
        <v>PUBBDGMUNOldLIHAL___STDELC</v>
      </c>
      <c r="B92">
        <f>SUMIFS(Activity_PUBBDG!C:C,Activity_PUBBDG!$B:$B,$A92&amp;"*",Activity_PUBBDG!$B:$B,"*"&amp;"_EX")</f>
        <v>27.45183555368536</v>
      </c>
      <c r="C92">
        <f>SUMIFS(Activity_PUBBDG!D:D,Activity_PUBBDG!$B:$B,$A92&amp;"*",Activity_PUBBDG!$B:$B,"*"&amp;"_EX")</f>
        <v>0</v>
      </c>
      <c r="D92">
        <f>SUMIFS(Activity_PUBBDG!E:E,Activity_PUBBDG!$B:$B,$A92&amp;"*",Activity_PUBBDG!$B:$B,"*"&amp;"_EX")</f>
        <v>0</v>
      </c>
      <c r="E92">
        <f>SUMIFS(Activity_PUBBDG!F:F,Activity_PUBBDG!$B:$B,$A92&amp;"*",Activity_PUBBDG!$B:$B,"*"&amp;"_EX")</f>
        <v>0</v>
      </c>
      <c r="F92">
        <f>SUMIFS(Activity_PUBBDG!G:G,Activity_PUBBDG!$B:$B,$A92&amp;"*",Activity_PUBBDG!$B:$B,"*"&amp;"_EX")</f>
        <v>0</v>
      </c>
      <c r="G92">
        <f>SUMIFS(Activity_PUBBDG!H:H,Activity_PUBBDG!$B:$B,$A92&amp;"*",Activity_PUBBDG!$B:$B,"*"&amp;"_EX")</f>
        <v>0</v>
      </c>
      <c r="H92">
        <f>SUMIFS(Activity_PUBBDG!I:I,Activity_PUBBDG!$B:$B,$A92&amp;"*",Activity_PUBBDG!$B:$B,"*"&amp;"_EX")</f>
        <v>0</v>
      </c>
      <c r="I92">
        <f>SUMIFS(Activity_PUBBDG!J:J,Activity_PUBBDG!$B:$B,$A92&amp;"*",Activity_PUBBDG!$B:$B,"*"&amp;"_EX")</f>
        <v>0</v>
      </c>
      <c r="J92">
        <f>SUMIFS(Activity_PUBBDG!K:K,Activity_PUBBDG!$B:$B,$A92&amp;"*",Activity_PUBBDG!$B:$B,"*"&amp;"_EX")</f>
        <v>0</v>
      </c>
      <c r="K92">
        <f>IF(PUBBDG_Split_Tech!L92="",0,IF(K$1=2016,0,IFERROR((PUBBDG_Split_Tech!L92*(SUMIFS('AGG Activity_16'!B:B,'AGG Activity_16'!$A:$A,$B92)+SUMIFS('AGG Activity_EX'!B:B,'AGG Activity_EX'!$A:$A,$B92))-SUMIFS(Activity_EX!B:B,Activity_EX!$A:$A,$A92))/(SUMIFS('AGG Activity_16'!B:B,'AGG Activity_16'!$A:$A,$B92)),0)))</f>
        <v>0</v>
      </c>
    </row>
    <row r="93" spans="1:11" x14ac:dyDescent="0.25">
      <c r="A93" t="str">
        <f>PUBBDG_Split_Tech!A93</f>
        <v>PUBBDGMUNOldLIINC___STDELC</v>
      </c>
      <c r="B93">
        <f>SUMIFS(Activity_PUBBDG!C:C,Activity_PUBBDG!$B:$B,$A93&amp;"*",Activity_PUBBDG!$B:$B,"*"&amp;"_EX")</f>
        <v>88.169682584644335</v>
      </c>
      <c r="C93">
        <f>SUMIFS(Activity_PUBBDG!D:D,Activity_PUBBDG!$B:$B,$A93&amp;"*",Activity_PUBBDG!$B:$B,"*"&amp;"_EX")</f>
        <v>0</v>
      </c>
      <c r="D93">
        <f>SUMIFS(Activity_PUBBDG!E:E,Activity_PUBBDG!$B:$B,$A93&amp;"*",Activity_PUBBDG!$B:$B,"*"&amp;"_EX")</f>
        <v>0</v>
      </c>
      <c r="E93">
        <f>SUMIFS(Activity_PUBBDG!F:F,Activity_PUBBDG!$B:$B,$A93&amp;"*",Activity_PUBBDG!$B:$B,"*"&amp;"_EX")</f>
        <v>0</v>
      </c>
      <c r="F93">
        <f>SUMIFS(Activity_PUBBDG!G:G,Activity_PUBBDG!$B:$B,$A93&amp;"*",Activity_PUBBDG!$B:$B,"*"&amp;"_EX")</f>
        <v>0</v>
      </c>
      <c r="G93">
        <f>SUMIFS(Activity_PUBBDG!H:H,Activity_PUBBDG!$B:$B,$A93&amp;"*",Activity_PUBBDG!$B:$B,"*"&amp;"_EX")</f>
        <v>0</v>
      </c>
      <c r="H93">
        <f>SUMIFS(Activity_PUBBDG!I:I,Activity_PUBBDG!$B:$B,$A93&amp;"*",Activity_PUBBDG!$B:$B,"*"&amp;"_EX")</f>
        <v>0</v>
      </c>
      <c r="I93">
        <f>SUMIFS(Activity_PUBBDG!J:J,Activity_PUBBDG!$B:$B,$A93&amp;"*",Activity_PUBBDG!$B:$B,"*"&amp;"_EX")</f>
        <v>0</v>
      </c>
      <c r="J93">
        <f>SUMIFS(Activity_PUBBDG!K:K,Activity_PUBBDG!$B:$B,$A93&amp;"*",Activity_PUBBDG!$B:$B,"*"&amp;"_EX")</f>
        <v>0</v>
      </c>
      <c r="K93">
        <f>IF(PUBBDG_Split_Tech!L93="",0,IF(K$1=2016,0,IFERROR((PUBBDG_Split_Tech!L93*(SUMIFS('AGG Activity_16'!B:B,'AGG Activity_16'!$A:$A,$B93)+SUMIFS('AGG Activity_EX'!B:B,'AGG Activity_EX'!$A:$A,$B93))-SUMIFS(Activity_EX!B:B,Activity_EX!$A:$A,$A93))/(SUMIFS('AGG Activity_16'!B:B,'AGG Activity_16'!$A:$A,$B93)),0)))</f>
        <v>0</v>
      </c>
    </row>
    <row r="94" spans="1:11" x14ac:dyDescent="0.25">
      <c r="A94" t="str">
        <f>PUBBDG_Split_Tech!A94</f>
        <v>PUBBDGMUNOldLILED___STDELC</v>
      </c>
      <c r="B94">
        <f>SUMIFS(Activity_PUBBDG!C:C,Activity_PUBBDG!$B:$B,$A94&amp;"*",Activity_PUBBDG!$B:$B,"*"&amp;"_EX")</f>
        <v>0.410934690919949</v>
      </c>
      <c r="C94">
        <f>SUMIFS(Activity_PUBBDG!D:D,Activity_PUBBDG!$B:$B,$A94&amp;"*",Activity_PUBBDG!$B:$B,"*"&amp;"_EX")</f>
        <v>0.41098137991500222</v>
      </c>
      <c r="D94">
        <f>SUMIFS(Activity_PUBBDG!E:E,Activity_PUBBDG!$B:$B,$A94&amp;"*",Activity_PUBBDG!$B:$B,"*"&amp;"_EX")</f>
        <v>0.41098635548944501</v>
      </c>
      <c r="E94">
        <f>SUMIFS(Activity_PUBBDG!F:F,Activity_PUBBDG!$B:$B,$A94&amp;"*",Activity_PUBBDG!$B:$B,"*"&amp;"_EX")</f>
        <v>0.41098491436321383</v>
      </c>
      <c r="F94">
        <f>SUMIFS(Activity_PUBBDG!G:G,Activity_PUBBDG!$B:$B,$A94&amp;"*",Activity_PUBBDG!$B:$B,"*"&amp;"_EX")</f>
        <v>0.20548183901830361</v>
      </c>
      <c r="G94">
        <f>SUMIFS(Activity_PUBBDG!H:H,Activity_PUBBDG!$B:$B,$A94&amp;"*",Activity_PUBBDG!$B:$B,"*"&amp;"_EX")</f>
        <v>0.20548114338753651</v>
      </c>
      <c r="H94">
        <f>SUMIFS(Activity_PUBBDG!I:I,Activity_PUBBDG!$B:$B,$A94&amp;"*",Activity_PUBBDG!$B:$B,"*"&amp;"_EX")</f>
        <v>0.2054974909935795</v>
      </c>
      <c r="I94">
        <f>SUMIFS(Activity_PUBBDG!J:J,Activity_PUBBDG!$B:$B,$A94&amp;"*",Activity_PUBBDG!$B:$B,"*"&amp;"_EX")</f>
        <v>5.9914247737319397E-2</v>
      </c>
      <c r="J94">
        <f>SUMIFS(Activity_PUBBDG!K:K,Activity_PUBBDG!$B:$B,$A94&amp;"*",Activity_PUBBDG!$B:$B,"*"&amp;"_EX")</f>
        <v>7.3526934636396223E-4</v>
      </c>
      <c r="K94">
        <f>IF(PUBBDG_Split_Tech!L94="",0,IF(K$1=2016,0,IFERROR((PUBBDG_Split_Tech!L94*(SUMIFS('AGG Activity_16'!B:B,'AGG Activity_16'!$A:$A,$B94)+SUMIFS('AGG Activity_EX'!B:B,'AGG Activity_EX'!$A:$A,$B94))-SUMIFS(Activity_EX!B:B,Activity_EX!$A:$A,$A94))/(SUMIFS('AGG Activity_16'!B:B,'AGG Activity_16'!$A:$A,$B94)),0)))</f>
        <v>0</v>
      </c>
    </row>
    <row r="95" spans="1:11" x14ac:dyDescent="0.25">
      <c r="A95" t="str">
        <f>PUBBDG_Split_Tech!A95</f>
        <v>PUBBDGMUNOldSC_________DCO</v>
      </c>
      <c r="B95">
        <f>SUMIFS(Activity_PUBBDG!C:C,Activity_PUBBDG!$B:$B,$A95&amp;"*",Activity_PUBBDG!$B:$B,"*"&amp;"_EX")</f>
        <v>21.15257821389547</v>
      </c>
      <c r="C95">
        <f>SUMIFS(Activity_PUBBDG!D:D,Activity_PUBBDG!$B:$B,$A95&amp;"*",Activity_PUBBDG!$B:$B,"*"&amp;"_EX")</f>
        <v>21.152527957317961</v>
      </c>
      <c r="D95">
        <f>SUMIFS(Activity_PUBBDG!E:E,Activity_PUBBDG!$B:$B,$A95&amp;"*",Activity_PUBBDG!$B:$B,"*"&amp;"_EX")</f>
        <v>21.152591605627151</v>
      </c>
      <c r="E95">
        <f>SUMIFS(Activity_PUBBDG!F:F,Activity_PUBBDG!$B:$B,$A95&amp;"*",Activity_PUBBDG!$B:$B,"*"&amp;"_EX")</f>
        <v>21.152553786669859</v>
      </c>
      <c r="F95">
        <f>SUMIFS(Activity_PUBBDG!G:G,Activity_PUBBDG!$B:$B,$A95&amp;"*",Activity_PUBBDG!$B:$B,"*"&amp;"_EX")</f>
        <v>21.152559679342019</v>
      </c>
      <c r="G95">
        <f>SUMIFS(Activity_PUBBDG!H:H,Activity_PUBBDG!$B:$B,$A95&amp;"*",Activity_PUBBDG!$B:$B,"*"&amp;"_EX")</f>
        <v>21.152547248624931</v>
      </c>
      <c r="H95">
        <f>SUMIFS(Activity_PUBBDG!I:I,Activity_PUBBDG!$B:$B,$A95&amp;"*",Activity_PUBBDG!$B:$B,"*"&amp;"_EX")</f>
        <v>21.152834627391659</v>
      </c>
      <c r="I95">
        <f>SUMIFS(Activity_PUBBDG!J:J,Activity_PUBBDG!$B:$B,$A95&amp;"*",Activity_PUBBDG!$B:$B,"*"&amp;"_EX")</f>
        <v>11.45826828182471</v>
      </c>
      <c r="J95">
        <f>SUMIFS(Activity_PUBBDG!K:K,Activity_PUBBDG!$B:$B,$A95&amp;"*",Activity_PUBBDG!$B:$B,"*"&amp;"_EX")</f>
        <v>13.569914818494929</v>
      </c>
      <c r="K95">
        <f>IF(PUBBDG_Split_Tech!L95="",0,IF(K$1=2016,0,IFERROR((PUBBDG_Split_Tech!L95*(SUMIFS('AGG Activity_16'!B:B,'AGG Activity_16'!$A:$A,$B95)+SUMIFS('AGG Activity_EX'!B:B,'AGG Activity_EX'!$A:$A,$B95))-SUMIFS(Activity_EX!B:B,Activity_EX!$A:$A,$A95))/(SUMIFS('AGG Activity_16'!B:B,'AGG Activity_16'!$A:$A,$B95)),0)))</f>
        <v>0</v>
      </c>
    </row>
    <row r="96" spans="1:11" x14ac:dyDescent="0.25">
      <c r="A96" t="str">
        <f>PUBBDG_Split_Tech!A96</f>
        <v>PUBBDGMUNOldSC______STDELC</v>
      </c>
      <c r="B96">
        <f>SUMIFS(Activity_PUBBDG!C:C,Activity_PUBBDG!$B:$B,$A96&amp;"*",Activity_PUBBDG!$B:$B,"*"&amp;"_EX")</f>
        <v>752.68908583844029</v>
      </c>
      <c r="C96">
        <f>SUMIFS(Activity_PUBBDG!D:D,Activity_PUBBDG!$B:$B,$A96&amp;"*",Activity_PUBBDG!$B:$B,"*"&amp;"_EX")</f>
        <v>752.68897889957725</v>
      </c>
      <c r="D96">
        <f>SUMIFS(Activity_PUBBDG!E:E,Activity_PUBBDG!$B:$B,$A96&amp;"*",Activity_PUBBDG!$B:$B,"*"&amp;"_EX")</f>
        <v>564.51677141059611</v>
      </c>
      <c r="E96">
        <f>SUMIFS(Activity_PUBBDG!F:F,Activity_PUBBDG!$B:$B,$A96&amp;"*",Activity_PUBBDG!$B:$B,"*"&amp;"_EX")</f>
        <v>564.51673165573482</v>
      </c>
      <c r="F96">
        <f>SUMIFS(Activity_PUBBDG!G:G,Activity_PUBBDG!$B:$B,$A96&amp;"*",Activity_PUBBDG!$B:$B,"*"&amp;"_EX")</f>
        <v>564.51673741953459</v>
      </c>
      <c r="G96">
        <f>SUMIFS(Activity_PUBBDG!H:H,Activity_PUBBDG!$B:$B,$A96&amp;"*",Activity_PUBBDG!$B:$B,"*"&amp;"_EX")</f>
        <v>564.51672403681619</v>
      </c>
      <c r="H96">
        <f>SUMIFS(Activity_PUBBDG!I:I,Activity_PUBBDG!$B:$B,$A96&amp;"*",Activity_PUBBDG!$B:$B,"*"&amp;"_EX")</f>
        <v>564.51701306441225</v>
      </c>
      <c r="I96">
        <f>SUMIFS(Activity_PUBBDG!J:J,Activity_PUBBDG!$B:$B,$A96&amp;"*",Activity_PUBBDG!$B:$B,"*"&amp;"_EX")</f>
        <v>51.986911676942043</v>
      </c>
      <c r="J96">
        <f>SUMIFS(Activity_PUBBDG!K:K,Activity_PUBBDG!$B:$B,$A96&amp;"*",Activity_PUBBDG!$B:$B,"*"&amp;"_EX")</f>
        <v>35.485304205770277</v>
      </c>
      <c r="K96">
        <f>IF(PUBBDG_Split_Tech!L96="",0,IF(K$1=2016,0,IFERROR((PUBBDG_Split_Tech!L96*(SUMIFS('AGG Activity_16'!B:B,'AGG Activity_16'!$A:$A,$B96)+SUMIFS('AGG Activity_EX'!B:B,'AGG Activity_EX'!$A:$A,$B96))-SUMIFS(Activity_EX!B:B,Activity_EX!$A:$A,$A96))/(SUMIFS('AGG Activity_16'!B:B,'AGG Activity_16'!$A:$A,$B96)),0)))</f>
        <v>0</v>
      </c>
    </row>
    <row r="97" spans="1:11" x14ac:dyDescent="0.25">
      <c r="A97" t="str">
        <f>PUBBDG_Split_Tech!A97</f>
        <v>PUBBDGMUNOldSC______STDNGA</v>
      </c>
      <c r="B97">
        <f>SUMIFS(Activity_PUBBDG!C:C,Activity_PUBBDG!$B:$B,$A97&amp;"*",Activity_PUBBDG!$B:$B,"*"&amp;"_EX")</f>
        <v>48.385474626740503</v>
      </c>
      <c r="C97">
        <f>SUMIFS(Activity_PUBBDG!D:D,Activity_PUBBDG!$B:$B,$A97&amp;"*",Activity_PUBBDG!$B:$B,"*"&amp;"_EX")</f>
        <v>48.385409288631138</v>
      </c>
      <c r="D97">
        <f>SUMIFS(Activity_PUBBDG!E:E,Activity_PUBBDG!$B:$B,$A97&amp;"*",Activity_PUBBDG!$B:$B,"*"&amp;"_EX")</f>
        <v>48.385495269943803</v>
      </c>
      <c r="E97">
        <f>SUMIFS(Activity_PUBBDG!F:F,Activity_PUBBDG!$B:$B,$A97&amp;"*",Activity_PUBBDG!$B:$B,"*"&amp;"_EX")</f>
        <v>48.38545679692394</v>
      </c>
      <c r="F97">
        <f>SUMIFS(Activity_PUBBDG!G:G,Activity_PUBBDG!$B:$B,$A97&amp;"*",Activity_PUBBDG!$B:$B,"*"&amp;"_EX")</f>
        <v>32.25687814744429</v>
      </c>
      <c r="G97">
        <f>SUMIFS(Activity_PUBBDG!H:H,Activity_PUBBDG!$B:$B,$A97&amp;"*",Activity_PUBBDG!$B:$B,"*"&amp;"_EX")</f>
        <v>32.25686568187156</v>
      </c>
      <c r="H97">
        <f>SUMIFS(Activity_PUBBDG!I:I,Activity_PUBBDG!$B:$B,$A97&amp;"*",Activity_PUBBDG!$B:$B,"*"&amp;"_EX")</f>
        <v>32.257153232161031</v>
      </c>
      <c r="I97">
        <f>SUMIFS(Activity_PUBBDG!J:J,Activity_PUBBDG!$B:$B,$A97&amp;"*",Activity_PUBBDG!$B:$B,"*"&amp;"_EX")</f>
        <v>13.9523254074203</v>
      </c>
      <c r="J97">
        <f>SUMIFS(Activity_PUBBDG!K:K,Activity_PUBBDG!$B:$B,$A97&amp;"*",Activity_PUBBDG!$B:$B,"*"&amp;"_EX")</f>
        <v>2.1397904018731531</v>
      </c>
      <c r="K97">
        <f>IF(PUBBDG_Split_Tech!L97="",0,IF(K$1=2016,0,IFERROR((PUBBDG_Split_Tech!L97*(SUMIFS('AGG Activity_16'!B:B,'AGG Activity_16'!$A:$A,$B97)+SUMIFS('AGG Activity_EX'!B:B,'AGG Activity_EX'!$A:$A,$B97))-SUMIFS(Activity_EX!B:B,Activity_EX!$A:$A,$A97))/(SUMIFS('AGG Activity_16'!B:B,'AGG Activity_16'!$A:$A,$B97)),0)))</f>
        <v>0</v>
      </c>
    </row>
    <row r="98" spans="1:11" x14ac:dyDescent="0.25">
      <c r="A98" t="str">
        <f>PUBBDG_Split_Tech!A98</f>
        <v>PUBBDGMUNOldSH_________DHE</v>
      </c>
      <c r="B98">
        <f>SUMIFS(Activity_PUBBDG!C:C,Activity_PUBBDG!$B:$B,$A98&amp;"*",Activity_PUBBDG!$B:$B,"*"&amp;"_EX")</f>
        <v>60.635110884384709</v>
      </c>
      <c r="C98">
        <f>SUMIFS(Activity_PUBBDG!D:D,Activity_PUBBDG!$B:$B,$A98&amp;"*",Activity_PUBBDG!$B:$B,"*"&amp;"_EX")</f>
        <v>48.510121215713497</v>
      </c>
      <c r="D98">
        <f>SUMIFS(Activity_PUBBDG!E:E,Activity_PUBBDG!$B:$B,$A98&amp;"*",Activity_PUBBDG!$B:$B,"*"&amp;"_EX")</f>
        <v>48.510152980301307</v>
      </c>
      <c r="E98">
        <f>SUMIFS(Activity_PUBBDG!F:F,Activity_PUBBDG!$B:$B,$A98&amp;"*",Activity_PUBBDG!$B:$B,"*"&amp;"_EX")</f>
        <v>48.51014241557013</v>
      </c>
      <c r="F98">
        <f>SUMIFS(Activity_PUBBDG!G:G,Activity_PUBBDG!$B:$B,$A98&amp;"*",Activity_PUBBDG!$B:$B,"*"&amp;"_EX")</f>
        <v>48.510135192314173</v>
      </c>
      <c r="G98">
        <f>SUMIFS(Activity_PUBBDG!H:H,Activity_PUBBDG!$B:$B,$A98&amp;"*",Activity_PUBBDG!$B:$B,"*"&amp;"_EX")</f>
        <v>48.509936198308367</v>
      </c>
      <c r="H98">
        <f>SUMIFS(Activity_PUBBDG!I:I,Activity_PUBBDG!$B:$B,$A98&amp;"*",Activity_PUBBDG!$B:$B,"*"&amp;"_EX")</f>
        <v>36.382742253250107</v>
      </c>
      <c r="I98">
        <f>SUMIFS(Activity_PUBBDG!J:J,Activity_PUBBDG!$B:$B,$A98&amp;"*",Activity_PUBBDG!$B:$B,"*"&amp;"_EX")</f>
        <v>19.183939077490422</v>
      </c>
      <c r="J98">
        <f>SUMIFS(Activity_PUBBDG!K:K,Activity_PUBBDG!$B:$B,$A98&amp;"*",Activity_PUBBDG!$B:$B,"*"&amp;"_EX")</f>
        <v>8.2523681887273828</v>
      </c>
      <c r="K98">
        <f>IF(PUBBDG_Split_Tech!L98="",0,IF(K$1=2016,0,IFERROR((PUBBDG_Split_Tech!L98*(SUMIFS('AGG Activity_16'!B:B,'AGG Activity_16'!$A:$A,$B98)+SUMIFS('AGG Activity_EX'!B:B,'AGG Activity_EX'!$A:$A,$B98))-SUMIFS(Activity_EX!B:B,Activity_EX!$A:$A,$A98))/(SUMIFS('AGG Activity_16'!B:B,'AGG Activity_16'!$A:$A,$B98)),0)))</f>
        <v>0</v>
      </c>
    </row>
    <row r="99" spans="1:11" x14ac:dyDescent="0.25">
      <c r="A99" t="str">
        <f>PUBBDG_Split_Tech!A99</f>
        <v>PUBBDGMUNOldSHFUR___HIGNGA</v>
      </c>
      <c r="B99">
        <f>SUMIFS(Activity_PUBBDG!C:C,Activity_PUBBDG!$B:$B,$A99&amp;"*",Activity_PUBBDG!$B:$B,"*"&amp;"_EX")</f>
        <v>0</v>
      </c>
      <c r="C99">
        <f>SUMIFS(Activity_PUBBDG!D:D,Activity_PUBBDG!$B:$B,$A99&amp;"*",Activity_PUBBDG!$B:$B,"*"&amp;"_EX")</f>
        <v>0</v>
      </c>
      <c r="D99">
        <f>SUMIFS(Activity_PUBBDG!E:E,Activity_PUBBDG!$B:$B,$A99&amp;"*",Activity_PUBBDG!$B:$B,"*"&amp;"_EX")</f>
        <v>0</v>
      </c>
      <c r="E99">
        <f>SUMIFS(Activity_PUBBDG!F:F,Activity_PUBBDG!$B:$B,$A99&amp;"*",Activity_PUBBDG!$B:$B,"*"&amp;"_EX")</f>
        <v>0</v>
      </c>
      <c r="F99">
        <f>SUMIFS(Activity_PUBBDG!G:G,Activity_PUBBDG!$B:$B,$A99&amp;"*",Activity_PUBBDG!$B:$B,"*"&amp;"_EX")</f>
        <v>0</v>
      </c>
      <c r="G99">
        <f>SUMIFS(Activity_PUBBDG!H:H,Activity_PUBBDG!$B:$B,$A99&amp;"*",Activity_PUBBDG!$B:$B,"*"&amp;"_EX")</f>
        <v>0</v>
      </c>
      <c r="H99">
        <f>SUMIFS(Activity_PUBBDG!I:I,Activity_PUBBDG!$B:$B,$A99&amp;"*",Activity_PUBBDG!$B:$B,"*"&amp;"_EX")</f>
        <v>0</v>
      </c>
      <c r="I99">
        <f>SUMIFS(Activity_PUBBDG!J:J,Activity_PUBBDG!$B:$B,$A99&amp;"*",Activity_PUBBDG!$B:$B,"*"&amp;"_EX")</f>
        <v>0</v>
      </c>
      <c r="J99">
        <f>SUMIFS(Activity_PUBBDG!K:K,Activity_PUBBDG!$B:$B,$A99&amp;"*",Activity_PUBBDG!$B:$B,"*"&amp;"_EX")</f>
        <v>0</v>
      </c>
      <c r="K99">
        <f>IF(PUBBDG_Split_Tech!L99="",0,IF(K$1=2016,0,IFERROR((PUBBDG_Split_Tech!L99*(SUMIFS('AGG Activity_16'!B:B,'AGG Activity_16'!$A:$A,$B99)+SUMIFS('AGG Activity_EX'!B:B,'AGG Activity_EX'!$A:$A,$B99))-SUMIFS(Activity_EX!B:B,Activity_EX!$A:$A,$A99))/(SUMIFS('AGG Activity_16'!B:B,'AGG Activity_16'!$A:$A,$B99)),0)))</f>
        <v>0</v>
      </c>
    </row>
    <row r="100" spans="1:11" x14ac:dyDescent="0.25">
      <c r="A100" t="str">
        <f>PUBBDG_Split_Tech!A100</f>
        <v>PUBBDGMUNOldSHFUR___STDELC</v>
      </c>
      <c r="B100">
        <f>SUMIFS(Activity_PUBBDG!C:C,Activity_PUBBDG!$B:$B,$A100&amp;"*",Activity_PUBBDG!$B:$B,"*"&amp;"_EX")</f>
        <v>45.708914154372529</v>
      </c>
      <c r="C100">
        <f>SUMIFS(Activity_PUBBDG!D:D,Activity_PUBBDG!$B:$B,$A100&amp;"*",Activity_PUBBDG!$B:$B,"*"&amp;"_EX")</f>
        <v>45.711448569243437</v>
      </c>
      <c r="D100">
        <f>SUMIFS(Activity_PUBBDG!E:E,Activity_PUBBDG!$B:$B,$A100&amp;"*",Activity_PUBBDG!$B:$B,"*"&amp;"_EX")</f>
        <v>36.56914718113206</v>
      </c>
      <c r="E100">
        <f>SUMIFS(Activity_PUBBDG!F:F,Activity_PUBBDG!$B:$B,$A100&amp;"*",Activity_PUBBDG!$B:$B,"*"&amp;"_EX")</f>
        <v>36.569135137668653</v>
      </c>
      <c r="F100">
        <f>SUMIFS(Activity_PUBBDG!G:G,Activity_PUBBDG!$B:$B,$A100&amp;"*",Activity_PUBBDG!$B:$B,"*"&amp;"_EX")</f>
        <v>36.569128086165328</v>
      </c>
      <c r="G100">
        <f>SUMIFS(Activity_PUBBDG!H:H,Activity_PUBBDG!$B:$B,$A100&amp;"*",Activity_PUBBDG!$B:$B,"*"&amp;"_EX")</f>
        <v>36.568977383882093</v>
      </c>
      <c r="H100">
        <f>SUMIFS(Activity_PUBBDG!I:I,Activity_PUBBDG!$B:$B,$A100&amp;"*",Activity_PUBBDG!$B:$B,"*"&amp;"_EX")</f>
        <v>36.569320496839516</v>
      </c>
      <c r="I100">
        <f>SUMIFS(Activity_PUBBDG!J:J,Activity_PUBBDG!$B:$B,$A100&amp;"*",Activity_PUBBDG!$B:$B,"*"&amp;"_EX")</f>
        <v>9.993518737875668</v>
      </c>
      <c r="J100">
        <f>SUMIFS(Activity_PUBBDG!K:K,Activity_PUBBDG!$B:$B,$A100&amp;"*",Activity_PUBBDG!$B:$B,"*"&amp;"_EX")</f>
        <v>3.9491583484805859</v>
      </c>
      <c r="K100">
        <f>IF(PUBBDG_Split_Tech!L100="",0,IF(K$1=2016,0,IFERROR((PUBBDG_Split_Tech!L100*(SUMIFS('AGG Activity_16'!B:B,'AGG Activity_16'!$A:$A,$B100)+SUMIFS('AGG Activity_EX'!B:B,'AGG Activity_EX'!$A:$A,$B100))-SUMIFS(Activity_EX!B:B,Activity_EX!$A:$A,$A100))/(SUMIFS('AGG Activity_16'!B:B,'AGG Activity_16'!$A:$A,$B100)),0)))</f>
        <v>0</v>
      </c>
    </row>
    <row r="101" spans="1:11" x14ac:dyDescent="0.25">
      <c r="A101" t="str">
        <f>PUBBDG_Split_Tech!A101</f>
        <v>PUBBDGMUNOldSHFUR___STDHFO</v>
      </c>
      <c r="B101">
        <f>SUMIFS(Activity_PUBBDG!C:C,Activity_PUBBDG!$B:$B,$A101&amp;"*",Activity_PUBBDG!$B:$B,"*"&amp;"_EX")</f>
        <v>0</v>
      </c>
      <c r="C101">
        <f>SUMIFS(Activity_PUBBDG!D:D,Activity_PUBBDG!$B:$B,$A101&amp;"*",Activity_PUBBDG!$B:$B,"*"&amp;"_EX")</f>
        <v>0</v>
      </c>
      <c r="D101">
        <f>SUMIFS(Activity_PUBBDG!E:E,Activity_PUBBDG!$B:$B,$A101&amp;"*",Activity_PUBBDG!$B:$B,"*"&amp;"_EX")</f>
        <v>0</v>
      </c>
      <c r="E101">
        <f>SUMIFS(Activity_PUBBDG!F:F,Activity_PUBBDG!$B:$B,$A101&amp;"*",Activity_PUBBDG!$B:$B,"*"&amp;"_EX")</f>
        <v>0</v>
      </c>
      <c r="F101">
        <f>SUMIFS(Activity_PUBBDG!G:G,Activity_PUBBDG!$B:$B,$A101&amp;"*",Activity_PUBBDG!$B:$B,"*"&amp;"_EX")</f>
        <v>0</v>
      </c>
      <c r="G101">
        <f>SUMIFS(Activity_PUBBDG!H:H,Activity_PUBBDG!$B:$B,$A101&amp;"*",Activity_PUBBDG!$B:$B,"*"&amp;"_EX")</f>
        <v>0</v>
      </c>
      <c r="H101">
        <f>SUMIFS(Activity_PUBBDG!I:I,Activity_PUBBDG!$B:$B,$A101&amp;"*",Activity_PUBBDG!$B:$B,"*"&amp;"_EX")</f>
        <v>0</v>
      </c>
      <c r="I101">
        <f>SUMIFS(Activity_PUBBDG!J:J,Activity_PUBBDG!$B:$B,$A101&amp;"*",Activity_PUBBDG!$B:$B,"*"&amp;"_EX")</f>
        <v>0</v>
      </c>
      <c r="J101">
        <f>SUMIFS(Activity_PUBBDG!K:K,Activity_PUBBDG!$B:$B,$A101&amp;"*",Activity_PUBBDG!$B:$B,"*"&amp;"_EX")</f>
        <v>0</v>
      </c>
      <c r="K101">
        <f>IF(PUBBDG_Split_Tech!L101="",0,IF(K$1=2016,0,IFERROR((PUBBDG_Split_Tech!L101*(SUMIFS('AGG Activity_16'!B:B,'AGG Activity_16'!$A:$A,$B101)+SUMIFS('AGG Activity_EX'!B:B,'AGG Activity_EX'!$A:$A,$B101))-SUMIFS(Activity_EX!B:B,Activity_EX!$A:$A,$A101))/(SUMIFS('AGG Activity_16'!B:B,'AGG Activity_16'!$A:$A,$B101)),0)))</f>
        <v>0</v>
      </c>
    </row>
    <row r="102" spans="1:11" x14ac:dyDescent="0.25">
      <c r="A102" t="str">
        <f>PUBBDG_Split_Tech!A102</f>
        <v>PUBBDGMUNOldSHFUR___STDKER</v>
      </c>
      <c r="B102">
        <f>SUMIFS(Activity_PUBBDG!C:C,Activity_PUBBDG!$B:$B,$A102&amp;"*",Activity_PUBBDG!$B:$B,"*"&amp;"_EX")</f>
        <v>0</v>
      </c>
      <c r="C102">
        <f>SUMIFS(Activity_PUBBDG!D:D,Activity_PUBBDG!$B:$B,$A102&amp;"*",Activity_PUBBDG!$B:$B,"*"&amp;"_EX")</f>
        <v>0</v>
      </c>
      <c r="D102">
        <f>SUMIFS(Activity_PUBBDG!E:E,Activity_PUBBDG!$B:$B,$A102&amp;"*",Activity_PUBBDG!$B:$B,"*"&amp;"_EX")</f>
        <v>0</v>
      </c>
      <c r="E102">
        <f>SUMIFS(Activity_PUBBDG!F:F,Activity_PUBBDG!$B:$B,$A102&amp;"*",Activity_PUBBDG!$B:$B,"*"&amp;"_EX")</f>
        <v>0</v>
      </c>
      <c r="F102">
        <f>SUMIFS(Activity_PUBBDG!G:G,Activity_PUBBDG!$B:$B,$A102&amp;"*",Activity_PUBBDG!$B:$B,"*"&amp;"_EX")</f>
        <v>0</v>
      </c>
      <c r="G102">
        <f>SUMIFS(Activity_PUBBDG!H:H,Activity_PUBBDG!$B:$B,$A102&amp;"*",Activity_PUBBDG!$B:$B,"*"&amp;"_EX")</f>
        <v>0</v>
      </c>
      <c r="H102">
        <f>SUMIFS(Activity_PUBBDG!I:I,Activity_PUBBDG!$B:$B,$A102&amp;"*",Activity_PUBBDG!$B:$B,"*"&amp;"_EX")</f>
        <v>0</v>
      </c>
      <c r="I102">
        <f>SUMIFS(Activity_PUBBDG!J:J,Activity_PUBBDG!$B:$B,$A102&amp;"*",Activity_PUBBDG!$B:$B,"*"&amp;"_EX")</f>
        <v>0</v>
      </c>
      <c r="J102">
        <f>SUMIFS(Activity_PUBBDG!K:K,Activity_PUBBDG!$B:$B,$A102&amp;"*",Activity_PUBBDG!$B:$B,"*"&amp;"_EX")</f>
        <v>0</v>
      </c>
      <c r="K102">
        <f>IF(PUBBDG_Split_Tech!L102="",0,IF(K$1=2016,0,IFERROR((PUBBDG_Split_Tech!L102*(SUMIFS('AGG Activity_16'!B:B,'AGG Activity_16'!$A:$A,$B102)+SUMIFS('AGG Activity_EX'!B:B,'AGG Activity_EX'!$A:$A,$B102))-SUMIFS(Activity_EX!B:B,Activity_EX!$A:$A,$A102))/(SUMIFS('AGG Activity_16'!B:B,'AGG Activity_16'!$A:$A,$B102)),0)))</f>
        <v>0</v>
      </c>
    </row>
    <row r="103" spans="1:11" x14ac:dyDescent="0.25">
      <c r="A103" t="str">
        <f>PUBBDG_Split_Tech!A103</f>
        <v>PUBBDGMUNOldSHFUR___STDLFO</v>
      </c>
      <c r="B103">
        <f>SUMIFS(Activity_PUBBDG!C:C,Activity_PUBBDG!$B:$B,$A103&amp;"*",Activity_PUBBDG!$B:$B,"*"&amp;"_EX")</f>
        <v>0</v>
      </c>
      <c r="C103">
        <f>SUMIFS(Activity_PUBBDG!D:D,Activity_PUBBDG!$B:$B,$A103&amp;"*",Activity_PUBBDG!$B:$B,"*"&amp;"_EX")</f>
        <v>0</v>
      </c>
      <c r="D103">
        <f>SUMIFS(Activity_PUBBDG!E:E,Activity_PUBBDG!$B:$B,$A103&amp;"*",Activity_PUBBDG!$B:$B,"*"&amp;"_EX")</f>
        <v>0</v>
      </c>
      <c r="E103">
        <f>SUMIFS(Activity_PUBBDG!F:F,Activity_PUBBDG!$B:$B,$A103&amp;"*",Activity_PUBBDG!$B:$B,"*"&amp;"_EX")</f>
        <v>0</v>
      </c>
      <c r="F103">
        <f>SUMIFS(Activity_PUBBDG!G:G,Activity_PUBBDG!$B:$B,$A103&amp;"*",Activity_PUBBDG!$B:$B,"*"&amp;"_EX")</f>
        <v>0</v>
      </c>
      <c r="G103">
        <f>SUMIFS(Activity_PUBBDG!H:H,Activity_PUBBDG!$B:$B,$A103&amp;"*",Activity_PUBBDG!$B:$B,"*"&amp;"_EX")</f>
        <v>0</v>
      </c>
      <c r="H103">
        <f>SUMIFS(Activity_PUBBDG!I:I,Activity_PUBBDG!$B:$B,$A103&amp;"*",Activity_PUBBDG!$B:$B,"*"&amp;"_EX")</f>
        <v>0</v>
      </c>
      <c r="I103">
        <f>SUMIFS(Activity_PUBBDG!J:J,Activity_PUBBDG!$B:$B,$A103&amp;"*",Activity_PUBBDG!$B:$B,"*"&amp;"_EX")</f>
        <v>0</v>
      </c>
      <c r="J103">
        <f>SUMIFS(Activity_PUBBDG!K:K,Activity_PUBBDG!$B:$B,$A103&amp;"*",Activity_PUBBDG!$B:$B,"*"&amp;"_EX")</f>
        <v>0</v>
      </c>
      <c r="K103">
        <f>IF(PUBBDG_Split_Tech!L103="",0,IF(K$1=2016,0,IFERROR((PUBBDG_Split_Tech!L103*(SUMIFS('AGG Activity_16'!B:B,'AGG Activity_16'!$A:$A,$B103)+SUMIFS('AGG Activity_EX'!B:B,'AGG Activity_EX'!$A:$A,$B103))-SUMIFS(Activity_EX!B:B,Activity_EX!$A:$A,$A103))/(SUMIFS('AGG Activity_16'!B:B,'AGG Activity_16'!$A:$A,$B103)),0)))</f>
        <v>0</v>
      </c>
    </row>
    <row r="104" spans="1:11" x14ac:dyDescent="0.25">
      <c r="A104" t="str">
        <f>PUBBDG_Split_Tech!A104</f>
        <v>PUBBDGMUNOldSHFUR___STDNGA</v>
      </c>
      <c r="B104">
        <f>SUMIFS(Activity_PUBBDG!C:C,Activity_PUBBDG!$B:$B,$A104&amp;"*",Activity_PUBBDG!$B:$B,"*"&amp;"_EX")</f>
        <v>1095.83346576856</v>
      </c>
      <c r="C104">
        <f>SUMIFS(Activity_PUBBDG!D:D,Activity_PUBBDG!$B:$B,$A104&amp;"*",Activity_PUBBDG!$B:$B,"*"&amp;"_EX")</f>
        <v>1095.8359678245599</v>
      </c>
      <c r="D104">
        <f>SUMIFS(Activity_PUBBDG!E:E,Activity_PUBBDG!$B:$B,$A104&amp;"*",Activity_PUBBDG!$B:$B,"*"&amp;"_EX")</f>
        <v>876.66879956883588</v>
      </c>
      <c r="E104">
        <f>SUMIFS(Activity_PUBBDG!F:F,Activity_PUBBDG!$B:$B,$A104&amp;"*",Activity_PUBBDG!$B:$B,"*"&amp;"_EX")</f>
        <v>876.66878518792009</v>
      </c>
      <c r="F104">
        <f>SUMIFS(Activity_PUBBDG!G:G,Activity_PUBBDG!$B:$B,$A104&amp;"*",Activity_PUBBDG!$B:$B,"*"&amp;"_EX")</f>
        <v>876.6687769370219</v>
      </c>
      <c r="G104">
        <f>SUMIFS(Activity_PUBBDG!H:H,Activity_PUBBDG!$B:$B,$A104&amp;"*",Activity_PUBBDG!$B:$B,"*"&amp;"_EX")</f>
        <v>876.66862344075082</v>
      </c>
      <c r="H104">
        <f>SUMIFS(Activity_PUBBDG!I:I,Activity_PUBBDG!$B:$B,$A104&amp;"*",Activity_PUBBDG!$B:$B,"*"&amp;"_EX")</f>
        <v>876.66896962786541</v>
      </c>
      <c r="I104">
        <f>SUMIFS(Activity_PUBBDG!J:J,Activity_PUBBDG!$B:$B,$A104&amp;"*",Activity_PUBBDG!$B:$B,"*"&amp;"_EX")</f>
        <v>24.964839924844419</v>
      </c>
      <c r="J104">
        <f>SUMIFS(Activity_PUBBDG!K:K,Activity_PUBBDG!$B:$B,$A104&amp;"*",Activity_PUBBDG!$B:$B,"*"&amp;"_EX")</f>
        <v>13.52050406187646</v>
      </c>
      <c r="K104">
        <f>IF(PUBBDG_Split_Tech!L104="",0,IF(K$1=2016,0,IFERROR((PUBBDG_Split_Tech!L104*(SUMIFS('AGG Activity_16'!B:B,'AGG Activity_16'!$A:$A,$B104)+SUMIFS('AGG Activity_EX'!B:B,'AGG Activity_EX'!$A:$A,$B104))-SUMIFS(Activity_EX!B:B,Activity_EX!$A:$A,$A104))/(SUMIFS('AGG Activity_16'!B:B,'AGG Activity_16'!$A:$A,$B104)),0)))</f>
        <v>0</v>
      </c>
    </row>
    <row r="105" spans="1:11" x14ac:dyDescent="0.25">
      <c r="A105" t="str">
        <f>PUBBDG_Split_Tech!A105</f>
        <v>PUBBDGMUNOldSHFUR___STDPRO</v>
      </c>
      <c r="B105">
        <f>SUMIFS(Activity_PUBBDG!C:C,Activity_PUBBDG!$B:$B,$A105&amp;"*",Activity_PUBBDG!$B:$B,"*"&amp;"_EX")</f>
        <v>0</v>
      </c>
      <c r="C105">
        <f>SUMIFS(Activity_PUBBDG!D:D,Activity_PUBBDG!$B:$B,$A105&amp;"*",Activity_PUBBDG!$B:$B,"*"&amp;"_EX")</f>
        <v>0</v>
      </c>
      <c r="D105">
        <f>SUMIFS(Activity_PUBBDG!E:E,Activity_PUBBDG!$B:$B,$A105&amp;"*",Activity_PUBBDG!$B:$B,"*"&amp;"_EX")</f>
        <v>0</v>
      </c>
      <c r="E105">
        <f>SUMIFS(Activity_PUBBDG!F:F,Activity_PUBBDG!$B:$B,$A105&amp;"*",Activity_PUBBDG!$B:$B,"*"&amp;"_EX")</f>
        <v>0</v>
      </c>
      <c r="F105">
        <f>SUMIFS(Activity_PUBBDG!G:G,Activity_PUBBDG!$B:$B,$A105&amp;"*",Activity_PUBBDG!$B:$B,"*"&amp;"_EX")</f>
        <v>0</v>
      </c>
      <c r="G105">
        <f>SUMIFS(Activity_PUBBDG!H:H,Activity_PUBBDG!$B:$B,$A105&amp;"*",Activity_PUBBDG!$B:$B,"*"&amp;"_EX")</f>
        <v>0</v>
      </c>
      <c r="H105">
        <f>SUMIFS(Activity_PUBBDG!I:I,Activity_PUBBDG!$B:$B,$A105&amp;"*",Activity_PUBBDG!$B:$B,"*"&amp;"_EX")</f>
        <v>0</v>
      </c>
      <c r="I105">
        <f>SUMIFS(Activity_PUBBDG!J:J,Activity_PUBBDG!$B:$B,$A105&amp;"*",Activity_PUBBDG!$B:$B,"*"&amp;"_EX")</f>
        <v>0</v>
      </c>
      <c r="J105">
        <f>SUMIFS(Activity_PUBBDG!K:K,Activity_PUBBDG!$B:$B,$A105&amp;"*",Activity_PUBBDG!$B:$B,"*"&amp;"_EX")</f>
        <v>0</v>
      </c>
      <c r="K105">
        <f>IF(PUBBDG_Split_Tech!L105="",0,IF(K$1=2016,0,IFERROR((PUBBDG_Split_Tech!L105*(SUMIFS('AGG Activity_16'!B:B,'AGG Activity_16'!$A:$A,$B105)+SUMIFS('AGG Activity_EX'!B:B,'AGG Activity_EX'!$A:$A,$B105))-SUMIFS(Activity_EX!B:B,Activity_EX!$A:$A,$A105))/(SUMIFS('AGG Activity_16'!B:B,'AGG Activity_16'!$A:$A,$B105)),0)))</f>
        <v>0</v>
      </c>
    </row>
    <row r="106" spans="1:11" x14ac:dyDescent="0.25">
      <c r="A106" t="str">
        <f>PUBBDG_Split_Tech!A106</f>
        <v>PUBBDGMUNOldSHHEP___STDELC</v>
      </c>
      <c r="B106">
        <f>SUMIFS(Activity_PUBBDG!C:C,Activity_PUBBDG!$B:$B,$A106&amp;"*",Activity_PUBBDG!$B:$B,"*"&amp;"_EX")</f>
        <v>0</v>
      </c>
      <c r="C106">
        <f>SUMIFS(Activity_PUBBDG!D:D,Activity_PUBBDG!$B:$B,$A106&amp;"*",Activity_PUBBDG!$B:$B,"*"&amp;"_EX")</f>
        <v>0</v>
      </c>
      <c r="D106">
        <f>SUMIFS(Activity_PUBBDG!E:E,Activity_PUBBDG!$B:$B,$A106&amp;"*",Activity_PUBBDG!$B:$B,"*"&amp;"_EX")</f>
        <v>0</v>
      </c>
      <c r="E106">
        <f>SUMIFS(Activity_PUBBDG!F:F,Activity_PUBBDG!$B:$B,$A106&amp;"*",Activity_PUBBDG!$B:$B,"*"&amp;"_EX")</f>
        <v>0</v>
      </c>
      <c r="F106">
        <f>SUMIFS(Activity_PUBBDG!G:G,Activity_PUBBDG!$B:$B,$A106&amp;"*",Activity_PUBBDG!$B:$B,"*"&amp;"_EX")</f>
        <v>0</v>
      </c>
      <c r="G106">
        <f>SUMIFS(Activity_PUBBDG!H:H,Activity_PUBBDG!$B:$B,$A106&amp;"*",Activity_PUBBDG!$B:$B,"*"&amp;"_EX")</f>
        <v>0</v>
      </c>
      <c r="H106">
        <f>SUMIFS(Activity_PUBBDG!I:I,Activity_PUBBDG!$B:$B,$A106&amp;"*",Activity_PUBBDG!$B:$B,"*"&amp;"_EX")</f>
        <v>0</v>
      </c>
      <c r="I106">
        <f>SUMIFS(Activity_PUBBDG!J:J,Activity_PUBBDG!$B:$B,$A106&amp;"*",Activity_PUBBDG!$B:$B,"*"&amp;"_EX")</f>
        <v>0</v>
      </c>
      <c r="J106">
        <f>SUMIFS(Activity_PUBBDG!K:K,Activity_PUBBDG!$B:$B,$A106&amp;"*",Activity_PUBBDG!$B:$B,"*"&amp;"_EX")</f>
        <v>0</v>
      </c>
      <c r="K106">
        <f>IF(PUBBDG_Split_Tech!L106="",0,IF(K$1=2016,0,IFERROR((PUBBDG_Split_Tech!L106*(SUMIFS('AGG Activity_16'!B:B,'AGG Activity_16'!$A:$A,$B106)+SUMIFS('AGG Activity_EX'!B:B,'AGG Activity_EX'!$A:$A,$B106))-SUMIFS(Activity_EX!B:B,Activity_EX!$A:$A,$A106))/(SUMIFS('AGG Activity_16'!B:B,'AGG Activity_16'!$A:$A,$B106)),0)))</f>
        <v>0</v>
      </c>
    </row>
    <row r="107" spans="1:11" x14ac:dyDescent="0.25">
      <c r="A107" t="str">
        <f>PUBBDG_Split_Tech!A107</f>
        <v>PUBBDGMUNOldSHPLT___STDELC</v>
      </c>
      <c r="B107">
        <f>SUMIFS(Activity_PUBBDG!C:C,Activity_PUBBDG!$B:$B,$A107&amp;"*",Activity_PUBBDG!$B:$B,"*"&amp;"_EX")</f>
        <v>77.738172709928605</v>
      </c>
      <c r="C107">
        <f>SUMIFS(Activity_PUBBDG!D:D,Activity_PUBBDG!$B:$B,$A107&amp;"*",Activity_PUBBDG!$B:$B,"*"&amp;"_EX")</f>
        <v>77.740704742028498</v>
      </c>
      <c r="D107">
        <f>SUMIFS(Activity_PUBBDG!E:E,Activity_PUBBDG!$B:$B,$A107&amp;"*",Activity_PUBBDG!$B:$B,"*"&amp;"_EX")</f>
        <v>77.740746798218822</v>
      </c>
      <c r="E107">
        <f>SUMIFS(Activity_PUBBDG!F:F,Activity_PUBBDG!$B:$B,$A107&amp;"*",Activity_PUBBDG!$B:$B,"*"&amp;"_EX")</f>
        <v>77.740734582657723</v>
      </c>
      <c r="F107">
        <f>SUMIFS(Activity_PUBBDG!G:G,Activity_PUBBDG!$B:$B,$A107&amp;"*",Activity_PUBBDG!$B:$B,"*"&amp;"_EX")</f>
        <v>68.023110380840848</v>
      </c>
      <c r="G107">
        <f>SUMIFS(Activity_PUBBDG!H:H,Activity_PUBBDG!$B:$B,$A107&amp;"*",Activity_PUBBDG!$B:$B,"*"&amp;"_EX")</f>
        <v>68.022959298652353</v>
      </c>
      <c r="H107">
        <f>SUMIFS(Activity_PUBBDG!I:I,Activity_PUBBDG!$B:$B,$A107&amp;"*",Activity_PUBBDG!$B:$B,"*"&amp;"_EX")</f>
        <v>68.023302123433055</v>
      </c>
      <c r="I107">
        <f>SUMIFS(Activity_PUBBDG!J:J,Activity_PUBBDG!$B:$B,$A107&amp;"*",Activity_PUBBDG!$B:$B,"*"&amp;"_EX")</f>
        <v>16.152901222800359</v>
      </c>
      <c r="J107">
        <f>SUMIFS(Activity_PUBBDG!K:K,Activity_PUBBDG!$B:$B,$A107&amp;"*",Activity_PUBBDG!$B:$B,"*"&amp;"_EX")</f>
        <v>9.5139798133092945</v>
      </c>
      <c r="K107">
        <f>IF(PUBBDG_Split_Tech!L107="",0,IF(K$1=2016,0,IFERROR((PUBBDG_Split_Tech!L107*(SUMIFS('AGG Activity_16'!B:B,'AGG Activity_16'!$A:$A,$B107)+SUMIFS('AGG Activity_EX'!B:B,'AGG Activity_EX'!$A:$A,$B107))-SUMIFS(Activity_EX!B:B,Activity_EX!$A:$A,$A107))/(SUMIFS('AGG Activity_16'!B:B,'AGG Activity_16'!$A:$A,$B107)),0)))</f>
        <v>0</v>
      </c>
    </row>
    <row r="108" spans="1:11" x14ac:dyDescent="0.25">
      <c r="A108" t="str">
        <f>PUBBDG_Split_Tech!A108</f>
        <v>PUBBDGMUNOldWH_________DHE</v>
      </c>
      <c r="B108">
        <f>SUMIFS(Activity_PUBBDG!C:C,Activity_PUBBDG!$B:$B,$A108&amp;"*",Activity_PUBBDG!$B:$B,"*"&amp;"_EX")</f>
        <v>5.6549169963763974</v>
      </c>
      <c r="C108">
        <f>SUMIFS(Activity_PUBBDG!D:D,Activity_PUBBDG!$B:$B,$A108&amp;"*",Activity_PUBBDG!$B:$B,"*"&amp;"_EX")</f>
        <v>5.5182955141269971</v>
      </c>
      <c r="D108">
        <f>SUMIFS(Activity_PUBBDG!E:E,Activity_PUBBDG!$B:$B,$A108&amp;"*",Activity_PUBBDG!$B:$B,"*"&amp;"_EX")</f>
        <v>5.2174358747409189</v>
      </c>
      <c r="E108">
        <f>SUMIFS(Activity_PUBBDG!F:F,Activity_PUBBDG!$B:$B,$A108&amp;"*",Activity_PUBBDG!$B:$B,"*"&amp;"_EX")</f>
        <v>5.330686311027379</v>
      </c>
      <c r="F108">
        <f>SUMIFS(Activity_PUBBDG!G:G,Activity_PUBBDG!$B:$B,$A108&amp;"*",Activity_PUBBDG!$B:$B,"*"&amp;"_EX")</f>
        <v>5.429863520982682</v>
      </c>
      <c r="G108">
        <f>SUMIFS(Activity_PUBBDG!H:H,Activity_PUBBDG!$B:$B,$A108&amp;"*",Activity_PUBBDG!$B:$B,"*"&amp;"_EX")</f>
        <v>5.5121207113080626</v>
      </c>
      <c r="H108">
        <f>SUMIFS(Activity_PUBBDG!I:I,Activity_PUBBDG!$B:$B,$A108&amp;"*",Activity_PUBBDG!$B:$B,"*"&amp;"_EX")</f>
        <v>4.6064006773879536</v>
      </c>
      <c r="I108">
        <f>SUMIFS(Activity_PUBBDG!J:J,Activity_PUBBDG!$B:$B,$A108&amp;"*",Activity_PUBBDG!$B:$B,"*"&amp;"_EX")</f>
        <v>2.0562853180422489</v>
      </c>
      <c r="J108">
        <f>SUMIFS(Activity_PUBBDG!K:K,Activity_PUBBDG!$B:$B,$A108&amp;"*",Activity_PUBBDG!$B:$B,"*"&amp;"_EX")</f>
        <v>0.76377631722347017</v>
      </c>
      <c r="K108">
        <f>IF(PUBBDG_Split_Tech!L108="",0,IF(K$1=2016,0,IFERROR((PUBBDG_Split_Tech!L108*(SUMIFS('AGG Activity_16'!B:B,'AGG Activity_16'!$A:$A,$B108)+SUMIFS('AGG Activity_EX'!B:B,'AGG Activity_EX'!$A:$A,$B108))-SUMIFS(Activity_EX!B:B,Activity_EX!$A:$A,$A108))/(SUMIFS('AGG Activity_16'!B:B,'AGG Activity_16'!$A:$A,$B108)),0)))</f>
        <v>0</v>
      </c>
    </row>
    <row r="109" spans="1:11" x14ac:dyDescent="0.25">
      <c r="A109" t="str">
        <f>PUBBDG_Split_Tech!A109</f>
        <v>PUBBDGMUNOldWH______STDELC</v>
      </c>
      <c r="B109">
        <f>SUMIFS(Activity_PUBBDG!C:C,Activity_PUBBDG!$B:$B,$A109&amp;"*",Activity_PUBBDG!$B:$B,"*"&amp;"_EX")</f>
        <v>36.075536383278973</v>
      </c>
      <c r="C109">
        <f>SUMIFS(Activity_PUBBDG!D:D,Activity_PUBBDG!$B:$B,$A109&amp;"*",Activity_PUBBDG!$B:$B,"*"&amp;"_EX")</f>
        <v>37.048437667246453</v>
      </c>
      <c r="D109">
        <f>SUMIFS(Activity_PUBBDG!E:E,Activity_PUBBDG!$B:$B,$A109&amp;"*",Activity_PUBBDG!$B:$B,"*"&amp;"_EX")</f>
        <v>24.596280357415409</v>
      </c>
      <c r="E109">
        <f>SUMIFS(Activity_PUBBDG!F:F,Activity_PUBBDG!$B:$B,$A109&amp;"*",Activity_PUBBDG!$B:$B,"*"&amp;"_EX")</f>
        <v>24.69263058834477</v>
      </c>
      <c r="F109">
        <f>SUMIFS(Activity_PUBBDG!G:G,Activity_PUBBDG!$B:$B,$A109&amp;"*",Activity_PUBBDG!$B:$B,"*"&amp;"_EX")</f>
        <v>24.769270523410821</v>
      </c>
      <c r="G109">
        <f>SUMIFS(Activity_PUBBDG!H:H,Activity_PUBBDG!$B:$B,$A109&amp;"*",Activity_PUBBDG!$B:$B,"*"&amp;"_EX")</f>
        <v>24.831580207076598</v>
      </c>
      <c r="H109">
        <f>SUMIFS(Activity_PUBBDG!I:I,Activity_PUBBDG!$B:$B,$A109&amp;"*",Activity_PUBBDG!$B:$B,"*"&amp;"_EX")</f>
        <v>25.01757810411835</v>
      </c>
      <c r="I109">
        <f>SUMIFS(Activity_PUBBDG!J:J,Activity_PUBBDG!$B:$B,$A109&amp;"*",Activity_PUBBDG!$B:$B,"*"&amp;"_EX")</f>
        <v>3.2960036436407818</v>
      </c>
      <c r="J109">
        <f>SUMIFS(Activity_PUBBDG!K:K,Activity_PUBBDG!$B:$B,$A109&amp;"*",Activity_PUBBDG!$B:$B,"*"&amp;"_EX")</f>
        <v>0.82349921306086871</v>
      </c>
      <c r="K109">
        <f>IF(PUBBDG_Split_Tech!L109="",0,IF(K$1=2016,0,IFERROR((PUBBDG_Split_Tech!L109*(SUMIFS('AGG Activity_16'!B:B,'AGG Activity_16'!$A:$A,$B109)+SUMIFS('AGG Activity_EX'!B:B,'AGG Activity_EX'!$A:$A,$B109))-SUMIFS(Activity_EX!B:B,Activity_EX!$A:$A,$A109))/(SUMIFS('AGG Activity_16'!B:B,'AGG Activity_16'!$A:$A,$B109)),0)))</f>
        <v>0</v>
      </c>
    </row>
    <row r="110" spans="1:11" x14ac:dyDescent="0.25">
      <c r="A110" t="str">
        <f>PUBBDG_Split_Tech!A110</f>
        <v>PUBBDGMUNOldWH______STDHFO</v>
      </c>
      <c r="B110">
        <f>SUMIFS(Activity_PUBBDG!C:C,Activity_PUBBDG!$B:$B,$A110&amp;"*",Activity_PUBBDG!$B:$B,"*"&amp;"_EX")</f>
        <v>0</v>
      </c>
      <c r="C110">
        <f>SUMIFS(Activity_PUBBDG!D:D,Activity_PUBBDG!$B:$B,$A110&amp;"*",Activity_PUBBDG!$B:$B,"*"&amp;"_EX")</f>
        <v>0</v>
      </c>
      <c r="D110">
        <f>SUMIFS(Activity_PUBBDG!E:E,Activity_PUBBDG!$B:$B,$A110&amp;"*",Activity_PUBBDG!$B:$B,"*"&amp;"_EX")</f>
        <v>0</v>
      </c>
      <c r="E110">
        <f>SUMIFS(Activity_PUBBDG!F:F,Activity_PUBBDG!$B:$B,$A110&amp;"*",Activity_PUBBDG!$B:$B,"*"&amp;"_EX")</f>
        <v>0</v>
      </c>
      <c r="F110">
        <f>SUMIFS(Activity_PUBBDG!G:G,Activity_PUBBDG!$B:$B,$A110&amp;"*",Activity_PUBBDG!$B:$B,"*"&amp;"_EX")</f>
        <v>0</v>
      </c>
      <c r="G110">
        <f>SUMIFS(Activity_PUBBDG!H:H,Activity_PUBBDG!$B:$B,$A110&amp;"*",Activity_PUBBDG!$B:$B,"*"&amp;"_EX")</f>
        <v>0</v>
      </c>
      <c r="H110">
        <f>SUMIFS(Activity_PUBBDG!I:I,Activity_PUBBDG!$B:$B,$A110&amp;"*",Activity_PUBBDG!$B:$B,"*"&amp;"_EX")</f>
        <v>0</v>
      </c>
      <c r="I110">
        <f>SUMIFS(Activity_PUBBDG!J:J,Activity_PUBBDG!$B:$B,$A110&amp;"*",Activity_PUBBDG!$B:$B,"*"&amp;"_EX")</f>
        <v>0</v>
      </c>
      <c r="J110">
        <f>SUMIFS(Activity_PUBBDG!K:K,Activity_PUBBDG!$B:$B,$A110&amp;"*",Activity_PUBBDG!$B:$B,"*"&amp;"_EX")</f>
        <v>0</v>
      </c>
      <c r="K110">
        <f>IF(PUBBDG_Split_Tech!L110="",0,IF(K$1=2016,0,IFERROR((PUBBDG_Split_Tech!L110*(SUMIFS('AGG Activity_16'!B:B,'AGG Activity_16'!$A:$A,$B110)+SUMIFS('AGG Activity_EX'!B:B,'AGG Activity_EX'!$A:$A,$B110))-SUMIFS(Activity_EX!B:B,Activity_EX!$A:$A,$A110))/(SUMIFS('AGG Activity_16'!B:B,'AGG Activity_16'!$A:$A,$B110)),0)))</f>
        <v>0</v>
      </c>
    </row>
    <row r="111" spans="1:11" x14ac:dyDescent="0.25">
      <c r="A111" t="str">
        <f>PUBBDG_Split_Tech!A111</f>
        <v>PUBBDGMUNOldWH______STDKER</v>
      </c>
      <c r="B111">
        <f>SUMIFS(Activity_PUBBDG!C:C,Activity_PUBBDG!$B:$B,$A111&amp;"*",Activity_PUBBDG!$B:$B,"*"&amp;"_EX")</f>
        <v>0</v>
      </c>
      <c r="C111">
        <f>SUMIFS(Activity_PUBBDG!D:D,Activity_PUBBDG!$B:$B,$A111&amp;"*",Activity_PUBBDG!$B:$B,"*"&amp;"_EX")</f>
        <v>0</v>
      </c>
      <c r="D111">
        <f>SUMIFS(Activity_PUBBDG!E:E,Activity_PUBBDG!$B:$B,$A111&amp;"*",Activity_PUBBDG!$B:$B,"*"&amp;"_EX")</f>
        <v>0</v>
      </c>
      <c r="E111">
        <f>SUMIFS(Activity_PUBBDG!F:F,Activity_PUBBDG!$B:$B,$A111&amp;"*",Activity_PUBBDG!$B:$B,"*"&amp;"_EX")</f>
        <v>0</v>
      </c>
      <c r="F111">
        <f>SUMIFS(Activity_PUBBDG!G:G,Activity_PUBBDG!$B:$B,$A111&amp;"*",Activity_PUBBDG!$B:$B,"*"&amp;"_EX")</f>
        <v>0</v>
      </c>
      <c r="G111">
        <f>SUMIFS(Activity_PUBBDG!H:H,Activity_PUBBDG!$B:$B,$A111&amp;"*",Activity_PUBBDG!$B:$B,"*"&amp;"_EX")</f>
        <v>0</v>
      </c>
      <c r="H111">
        <f>SUMIFS(Activity_PUBBDG!I:I,Activity_PUBBDG!$B:$B,$A111&amp;"*",Activity_PUBBDG!$B:$B,"*"&amp;"_EX")</f>
        <v>0</v>
      </c>
      <c r="I111">
        <f>SUMIFS(Activity_PUBBDG!J:J,Activity_PUBBDG!$B:$B,$A111&amp;"*",Activity_PUBBDG!$B:$B,"*"&amp;"_EX")</f>
        <v>0</v>
      </c>
      <c r="J111">
        <f>SUMIFS(Activity_PUBBDG!K:K,Activity_PUBBDG!$B:$B,$A111&amp;"*",Activity_PUBBDG!$B:$B,"*"&amp;"_EX")</f>
        <v>0</v>
      </c>
      <c r="K111">
        <f>IF(PUBBDG_Split_Tech!L111="",0,IF(K$1=2016,0,IFERROR((PUBBDG_Split_Tech!L111*(SUMIFS('AGG Activity_16'!B:B,'AGG Activity_16'!$A:$A,$B111)+SUMIFS('AGG Activity_EX'!B:B,'AGG Activity_EX'!$A:$A,$B111))-SUMIFS(Activity_EX!B:B,Activity_EX!$A:$A,$A111))/(SUMIFS('AGG Activity_16'!B:B,'AGG Activity_16'!$A:$A,$B111)),0)))</f>
        <v>0</v>
      </c>
    </row>
    <row r="112" spans="1:11" x14ac:dyDescent="0.25">
      <c r="A112" t="str">
        <f>PUBBDG_Split_Tech!A112</f>
        <v>PUBBDGMUNOldWH______STDLFO</v>
      </c>
      <c r="B112">
        <f>SUMIFS(Activity_PUBBDG!C:C,Activity_PUBBDG!$B:$B,$A112&amp;"*",Activity_PUBBDG!$B:$B,"*"&amp;"_EX")</f>
        <v>0</v>
      </c>
      <c r="C112">
        <f>SUMIFS(Activity_PUBBDG!D:D,Activity_PUBBDG!$B:$B,$A112&amp;"*",Activity_PUBBDG!$B:$B,"*"&amp;"_EX")</f>
        <v>0</v>
      </c>
      <c r="D112">
        <f>SUMIFS(Activity_PUBBDG!E:E,Activity_PUBBDG!$B:$B,$A112&amp;"*",Activity_PUBBDG!$B:$B,"*"&amp;"_EX")</f>
        <v>0</v>
      </c>
      <c r="E112">
        <f>SUMIFS(Activity_PUBBDG!F:F,Activity_PUBBDG!$B:$B,$A112&amp;"*",Activity_PUBBDG!$B:$B,"*"&amp;"_EX")</f>
        <v>0</v>
      </c>
      <c r="F112">
        <f>SUMIFS(Activity_PUBBDG!G:G,Activity_PUBBDG!$B:$B,$A112&amp;"*",Activity_PUBBDG!$B:$B,"*"&amp;"_EX")</f>
        <v>0</v>
      </c>
      <c r="G112">
        <f>SUMIFS(Activity_PUBBDG!H:H,Activity_PUBBDG!$B:$B,$A112&amp;"*",Activity_PUBBDG!$B:$B,"*"&amp;"_EX")</f>
        <v>0</v>
      </c>
      <c r="H112">
        <f>SUMIFS(Activity_PUBBDG!I:I,Activity_PUBBDG!$B:$B,$A112&amp;"*",Activity_PUBBDG!$B:$B,"*"&amp;"_EX")</f>
        <v>0</v>
      </c>
      <c r="I112">
        <f>SUMIFS(Activity_PUBBDG!J:J,Activity_PUBBDG!$B:$B,$A112&amp;"*",Activity_PUBBDG!$B:$B,"*"&amp;"_EX")</f>
        <v>0</v>
      </c>
      <c r="J112">
        <f>SUMIFS(Activity_PUBBDG!K:K,Activity_PUBBDG!$B:$B,$A112&amp;"*",Activity_PUBBDG!$B:$B,"*"&amp;"_EX")</f>
        <v>0</v>
      </c>
      <c r="K112">
        <f>IF(PUBBDG_Split_Tech!L112="",0,IF(K$1=2016,0,IFERROR((PUBBDG_Split_Tech!L112*(SUMIFS('AGG Activity_16'!B:B,'AGG Activity_16'!$A:$A,$B112)+SUMIFS('AGG Activity_EX'!B:B,'AGG Activity_EX'!$A:$A,$B112))-SUMIFS(Activity_EX!B:B,Activity_EX!$A:$A,$A112))/(SUMIFS('AGG Activity_16'!B:B,'AGG Activity_16'!$A:$A,$B112)),0)))</f>
        <v>0</v>
      </c>
    </row>
    <row r="113" spans="1:11" x14ac:dyDescent="0.25">
      <c r="A113" t="str">
        <f>PUBBDG_Split_Tech!A113</f>
        <v>PUBBDGMUNOldWH______STDNGA</v>
      </c>
      <c r="B113">
        <f>SUMIFS(Activity_PUBBDG!C:C,Activity_PUBBDG!$B:$B,$A113&amp;"*",Activity_PUBBDG!$B:$B,"*"&amp;"_EX")</f>
        <v>123.6629719306984</v>
      </c>
      <c r="C113">
        <f>SUMIFS(Activity_PUBBDG!D:D,Activity_PUBBDG!$B:$B,$A113&amp;"*",Activity_PUBBDG!$B:$B,"*"&amp;"_EX")</f>
        <v>124.67815973559711</v>
      </c>
      <c r="D113">
        <f>SUMIFS(Activity_PUBBDG!E:E,Activity_PUBBDG!$B:$B,$A113&amp;"*",Activity_PUBBDG!$B:$B,"*"&amp;"_EX")</f>
        <v>82.92575402143494</v>
      </c>
      <c r="E113">
        <f>SUMIFS(Activity_PUBBDG!F:F,Activity_PUBBDG!$B:$B,$A113&amp;"*",Activity_PUBBDG!$B:$B,"*"&amp;"_EX")</f>
        <v>83.04933840422072</v>
      </c>
      <c r="F113">
        <f>SUMIFS(Activity_PUBBDG!G:G,Activity_PUBBDG!$B:$B,$A113&amp;"*",Activity_PUBBDG!$B:$B,"*"&amp;"_EX")</f>
        <v>83.141514066667085</v>
      </c>
      <c r="G113">
        <f>SUMIFS(Activity_PUBBDG!H:H,Activity_PUBBDG!$B:$B,$A113&amp;"*",Activity_PUBBDG!$B:$B,"*"&amp;"_EX")</f>
        <v>83.201351138263036</v>
      </c>
      <c r="H113">
        <f>SUMIFS(Activity_PUBBDG!I:I,Activity_PUBBDG!$B:$B,$A113&amp;"*",Activity_PUBBDG!$B:$B,"*"&amp;"_EX")</f>
        <v>83.41022925515378</v>
      </c>
      <c r="I113">
        <f>SUMIFS(Activity_PUBBDG!J:J,Activity_PUBBDG!$B:$B,$A113&amp;"*",Activity_PUBBDG!$B:$B,"*"&amp;"_EX")</f>
        <v>4.5495290646349753</v>
      </c>
      <c r="J113">
        <f>SUMIFS(Activity_PUBBDG!K:K,Activity_PUBBDG!$B:$B,$A113&amp;"*",Activity_PUBBDG!$B:$B,"*"&amp;"_EX")</f>
        <v>1.888795608291711</v>
      </c>
      <c r="K113">
        <f>IF(PUBBDG_Split_Tech!L113="",0,IF(K$1=2016,0,IFERROR((PUBBDG_Split_Tech!L113*(SUMIFS('AGG Activity_16'!B:B,'AGG Activity_16'!$A:$A,$B113)+SUMIFS('AGG Activity_EX'!B:B,'AGG Activity_EX'!$A:$A,$B113))-SUMIFS(Activity_EX!B:B,Activity_EX!$A:$A,$A113))/(SUMIFS('AGG Activity_16'!B:B,'AGG Activity_16'!$A:$A,$B113)),0)))</f>
        <v>0</v>
      </c>
    </row>
    <row r="114" spans="1:11" x14ac:dyDescent="0.25">
      <c r="A114" t="str">
        <f>PUBBDG_Split_Tech!A114</f>
        <v>PUBBDGPSINewAE______STDELC</v>
      </c>
      <c r="B114">
        <f>SUMIFS(Activity_PUBBDG!C:C,Activity_PUBBDG!$B:$B,$A114&amp;"*",Activity_PUBBDG!$B:$B,"*"&amp;"_EX")</f>
        <v>0</v>
      </c>
      <c r="C114">
        <f>SUMIFS(Activity_PUBBDG!D:D,Activity_PUBBDG!$B:$B,$A114&amp;"*",Activity_PUBBDG!$B:$B,"*"&amp;"_EX")</f>
        <v>0</v>
      </c>
      <c r="D114">
        <f>SUMIFS(Activity_PUBBDG!E:E,Activity_PUBBDG!$B:$B,$A114&amp;"*",Activity_PUBBDG!$B:$B,"*"&amp;"_EX")</f>
        <v>0</v>
      </c>
      <c r="E114">
        <f>SUMIFS(Activity_PUBBDG!F:F,Activity_PUBBDG!$B:$B,$A114&amp;"*",Activity_PUBBDG!$B:$B,"*"&amp;"_EX")</f>
        <v>0</v>
      </c>
      <c r="F114">
        <f>SUMIFS(Activity_PUBBDG!G:G,Activity_PUBBDG!$B:$B,$A114&amp;"*",Activity_PUBBDG!$B:$B,"*"&amp;"_EX")</f>
        <v>0</v>
      </c>
      <c r="G114">
        <f>SUMIFS(Activity_PUBBDG!H:H,Activity_PUBBDG!$B:$B,$A114&amp;"*",Activity_PUBBDG!$B:$B,"*"&amp;"_EX")</f>
        <v>0</v>
      </c>
      <c r="H114">
        <f>SUMIFS(Activity_PUBBDG!I:I,Activity_PUBBDG!$B:$B,$A114&amp;"*",Activity_PUBBDG!$B:$B,"*"&amp;"_EX")</f>
        <v>0</v>
      </c>
      <c r="I114">
        <f>SUMIFS(Activity_PUBBDG!J:J,Activity_PUBBDG!$B:$B,$A114&amp;"*",Activity_PUBBDG!$B:$B,"*"&amp;"_EX")</f>
        <v>0</v>
      </c>
      <c r="J114">
        <f>SUMIFS(Activity_PUBBDG!K:K,Activity_PUBBDG!$B:$B,$A114&amp;"*",Activity_PUBBDG!$B:$B,"*"&amp;"_EX")</f>
        <v>0</v>
      </c>
      <c r="K114">
        <f>IF(PUBBDG_Split_Tech!L114="",0,IF(K$1=2016,0,IFERROR((PUBBDG_Split_Tech!L114*(SUMIFS('AGG Activity_16'!B:B,'AGG Activity_16'!$A:$A,$B114)+SUMIFS('AGG Activity_EX'!B:B,'AGG Activity_EX'!$A:$A,$B114))-SUMIFS(Activity_EX!B:B,Activity_EX!$A:$A,$A114))/(SUMIFS('AGG Activity_16'!B:B,'AGG Activity_16'!$A:$A,$B114)),0)))</f>
        <v>0</v>
      </c>
    </row>
    <row r="115" spans="1:11" x14ac:dyDescent="0.25">
      <c r="A115" t="str">
        <f>PUBBDG_Split_Tech!A115</f>
        <v>PUBBDGPSINewAE______STDNGA</v>
      </c>
      <c r="B115">
        <f>SUMIFS(Activity_PUBBDG!C:C,Activity_PUBBDG!$B:$B,$A115&amp;"*",Activity_PUBBDG!$B:$B,"*"&amp;"_EX")</f>
        <v>0</v>
      </c>
      <c r="C115">
        <f>SUMIFS(Activity_PUBBDG!D:D,Activity_PUBBDG!$B:$B,$A115&amp;"*",Activity_PUBBDG!$B:$B,"*"&amp;"_EX")</f>
        <v>0</v>
      </c>
      <c r="D115">
        <f>SUMIFS(Activity_PUBBDG!E:E,Activity_PUBBDG!$B:$B,$A115&amp;"*",Activity_PUBBDG!$B:$B,"*"&amp;"_EX")</f>
        <v>0</v>
      </c>
      <c r="E115">
        <f>SUMIFS(Activity_PUBBDG!F:F,Activity_PUBBDG!$B:$B,$A115&amp;"*",Activity_PUBBDG!$B:$B,"*"&amp;"_EX")</f>
        <v>0</v>
      </c>
      <c r="F115">
        <f>SUMIFS(Activity_PUBBDG!G:G,Activity_PUBBDG!$B:$B,$A115&amp;"*",Activity_PUBBDG!$B:$B,"*"&amp;"_EX")</f>
        <v>0</v>
      </c>
      <c r="G115">
        <f>SUMIFS(Activity_PUBBDG!H:H,Activity_PUBBDG!$B:$B,$A115&amp;"*",Activity_PUBBDG!$B:$B,"*"&amp;"_EX")</f>
        <v>0</v>
      </c>
      <c r="H115">
        <f>SUMIFS(Activity_PUBBDG!I:I,Activity_PUBBDG!$B:$B,$A115&amp;"*",Activity_PUBBDG!$B:$B,"*"&amp;"_EX")</f>
        <v>0</v>
      </c>
      <c r="I115">
        <f>SUMIFS(Activity_PUBBDG!J:J,Activity_PUBBDG!$B:$B,$A115&amp;"*",Activity_PUBBDG!$B:$B,"*"&amp;"_EX")</f>
        <v>0</v>
      </c>
      <c r="J115">
        <f>SUMIFS(Activity_PUBBDG!K:K,Activity_PUBBDG!$B:$B,$A115&amp;"*",Activity_PUBBDG!$B:$B,"*"&amp;"_EX")</f>
        <v>0</v>
      </c>
      <c r="K115">
        <f>IF(PUBBDG_Split_Tech!L115="",0,IF(K$1=2016,0,IFERROR((PUBBDG_Split_Tech!L115*(SUMIFS('AGG Activity_16'!B:B,'AGG Activity_16'!$A:$A,$B115)+SUMIFS('AGG Activity_EX'!B:B,'AGG Activity_EX'!$A:$A,$B115))-SUMIFS(Activity_EX!B:B,Activity_EX!$A:$A,$A115))/(SUMIFS('AGG Activity_16'!B:B,'AGG Activity_16'!$A:$A,$B115)),0)))</f>
        <v>0</v>
      </c>
    </row>
    <row r="116" spans="1:11" x14ac:dyDescent="0.25">
      <c r="A116" t="str">
        <f>PUBBDG_Split_Tech!A116</f>
        <v>PUBBDGPSINewAE______STDPRO</v>
      </c>
      <c r="B116">
        <f>SUMIFS(Activity_PUBBDG!C:C,Activity_PUBBDG!$B:$B,$A116&amp;"*",Activity_PUBBDG!$B:$B,"*"&amp;"_EX")</f>
        <v>0</v>
      </c>
      <c r="C116">
        <f>SUMIFS(Activity_PUBBDG!D:D,Activity_PUBBDG!$B:$B,$A116&amp;"*",Activity_PUBBDG!$B:$B,"*"&amp;"_EX")</f>
        <v>0</v>
      </c>
      <c r="D116">
        <f>SUMIFS(Activity_PUBBDG!E:E,Activity_PUBBDG!$B:$B,$A116&amp;"*",Activity_PUBBDG!$B:$B,"*"&amp;"_EX")</f>
        <v>0</v>
      </c>
      <c r="E116">
        <f>SUMIFS(Activity_PUBBDG!F:F,Activity_PUBBDG!$B:$B,$A116&amp;"*",Activity_PUBBDG!$B:$B,"*"&amp;"_EX")</f>
        <v>0</v>
      </c>
      <c r="F116">
        <f>SUMIFS(Activity_PUBBDG!G:G,Activity_PUBBDG!$B:$B,$A116&amp;"*",Activity_PUBBDG!$B:$B,"*"&amp;"_EX")</f>
        <v>0</v>
      </c>
      <c r="G116">
        <f>SUMIFS(Activity_PUBBDG!H:H,Activity_PUBBDG!$B:$B,$A116&amp;"*",Activity_PUBBDG!$B:$B,"*"&amp;"_EX")</f>
        <v>0</v>
      </c>
      <c r="H116">
        <f>SUMIFS(Activity_PUBBDG!I:I,Activity_PUBBDG!$B:$B,$A116&amp;"*",Activity_PUBBDG!$B:$B,"*"&amp;"_EX")</f>
        <v>0</v>
      </c>
      <c r="I116">
        <f>SUMIFS(Activity_PUBBDG!J:J,Activity_PUBBDG!$B:$B,$A116&amp;"*",Activity_PUBBDG!$B:$B,"*"&amp;"_EX")</f>
        <v>0</v>
      </c>
      <c r="J116">
        <f>SUMIFS(Activity_PUBBDG!K:K,Activity_PUBBDG!$B:$B,$A116&amp;"*",Activity_PUBBDG!$B:$B,"*"&amp;"_EX")</f>
        <v>0</v>
      </c>
      <c r="K116">
        <f>IF(PUBBDG_Split_Tech!L116="",0,IF(K$1=2016,0,IFERROR((PUBBDG_Split_Tech!L116*(SUMIFS('AGG Activity_16'!B:B,'AGG Activity_16'!$A:$A,$B116)+SUMIFS('AGG Activity_EX'!B:B,'AGG Activity_EX'!$A:$A,$B116))-SUMIFS(Activity_EX!B:B,Activity_EX!$A:$A,$A116))/(SUMIFS('AGG Activity_16'!B:B,'AGG Activity_16'!$A:$A,$B116)),0)))</f>
        <v>0</v>
      </c>
    </row>
    <row r="117" spans="1:11" x14ac:dyDescent="0.25">
      <c r="A117" t="str">
        <f>PUBBDG_Split_Tech!A117</f>
        <v>PUBBDGPSINewAM______STDELC</v>
      </c>
      <c r="B117">
        <f>SUMIFS(Activity_PUBBDG!C:C,Activity_PUBBDG!$B:$B,$A117&amp;"*",Activity_PUBBDG!$B:$B,"*"&amp;"_EX")</f>
        <v>0</v>
      </c>
      <c r="C117">
        <f>SUMIFS(Activity_PUBBDG!D:D,Activity_PUBBDG!$B:$B,$A117&amp;"*",Activity_PUBBDG!$B:$B,"*"&amp;"_EX")</f>
        <v>0</v>
      </c>
      <c r="D117">
        <f>SUMIFS(Activity_PUBBDG!E:E,Activity_PUBBDG!$B:$B,$A117&amp;"*",Activity_PUBBDG!$B:$B,"*"&amp;"_EX")</f>
        <v>0</v>
      </c>
      <c r="E117">
        <f>SUMIFS(Activity_PUBBDG!F:F,Activity_PUBBDG!$B:$B,$A117&amp;"*",Activity_PUBBDG!$B:$B,"*"&amp;"_EX")</f>
        <v>0</v>
      </c>
      <c r="F117">
        <f>SUMIFS(Activity_PUBBDG!G:G,Activity_PUBBDG!$B:$B,$A117&amp;"*",Activity_PUBBDG!$B:$B,"*"&amp;"_EX")</f>
        <v>0</v>
      </c>
      <c r="G117">
        <f>SUMIFS(Activity_PUBBDG!H:H,Activity_PUBBDG!$B:$B,$A117&amp;"*",Activity_PUBBDG!$B:$B,"*"&amp;"_EX")</f>
        <v>0</v>
      </c>
      <c r="H117">
        <f>SUMIFS(Activity_PUBBDG!I:I,Activity_PUBBDG!$B:$B,$A117&amp;"*",Activity_PUBBDG!$B:$B,"*"&amp;"_EX")</f>
        <v>0</v>
      </c>
      <c r="I117">
        <f>SUMIFS(Activity_PUBBDG!J:J,Activity_PUBBDG!$B:$B,$A117&amp;"*",Activity_PUBBDG!$B:$B,"*"&amp;"_EX")</f>
        <v>0</v>
      </c>
      <c r="J117">
        <f>SUMIFS(Activity_PUBBDG!K:K,Activity_PUBBDG!$B:$B,$A117&amp;"*",Activity_PUBBDG!$B:$B,"*"&amp;"_EX")</f>
        <v>0</v>
      </c>
      <c r="K117">
        <f>IF(PUBBDG_Split_Tech!L117="",0,IF(K$1=2016,0,IFERROR((PUBBDG_Split_Tech!L117*(SUMIFS('AGG Activity_16'!B:B,'AGG Activity_16'!$A:$A,$B117)+SUMIFS('AGG Activity_EX'!B:B,'AGG Activity_EX'!$A:$A,$B117))-SUMIFS(Activity_EX!B:B,Activity_EX!$A:$A,$A117))/(SUMIFS('AGG Activity_16'!B:B,'AGG Activity_16'!$A:$A,$B117)),0)))</f>
        <v>0</v>
      </c>
    </row>
    <row r="118" spans="1:11" x14ac:dyDescent="0.25">
      <c r="A118" t="str">
        <f>PUBBDG_Split_Tech!A118</f>
        <v>PUBBDGPSINewLIFLC___STDELC</v>
      </c>
      <c r="B118">
        <f>SUMIFS(Activity_PUBBDG!C:C,Activity_PUBBDG!$B:$B,$A118&amp;"*",Activity_PUBBDG!$B:$B,"*"&amp;"_EX")</f>
        <v>0</v>
      </c>
      <c r="C118">
        <f>SUMIFS(Activity_PUBBDG!D:D,Activity_PUBBDG!$B:$B,$A118&amp;"*",Activity_PUBBDG!$B:$B,"*"&amp;"_EX")</f>
        <v>0</v>
      </c>
      <c r="D118">
        <f>SUMIFS(Activity_PUBBDG!E:E,Activity_PUBBDG!$B:$B,$A118&amp;"*",Activity_PUBBDG!$B:$B,"*"&amp;"_EX")</f>
        <v>0</v>
      </c>
      <c r="E118">
        <f>SUMIFS(Activity_PUBBDG!F:F,Activity_PUBBDG!$B:$B,$A118&amp;"*",Activity_PUBBDG!$B:$B,"*"&amp;"_EX")</f>
        <v>0</v>
      </c>
      <c r="F118">
        <f>SUMIFS(Activity_PUBBDG!G:G,Activity_PUBBDG!$B:$B,$A118&amp;"*",Activity_PUBBDG!$B:$B,"*"&amp;"_EX")</f>
        <v>0</v>
      </c>
      <c r="G118">
        <f>SUMIFS(Activity_PUBBDG!H:H,Activity_PUBBDG!$B:$B,$A118&amp;"*",Activity_PUBBDG!$B:$B,"*"&amp;"_EX")</f>
        <v>0</v>
      </c>
      <c r="H118">
        <f>SUMIFS(Activity_PUBBDG!I:I,Activity_PUBBDG!$B:$B,$A118&amp;"*",Activity_PUBBDG!$B:$B,"*"&amp;"_EX")</f>
        <v>0</v>
      </c>
      <c r="I118">
        <f>SUMIFS(Activity_PUBBDG!J:J,Activity_PUBBDG!$B:$B,$A118&amp;"*",Activity_PUBBDG!$B:$B,"*"&amp;"_EX")</f>
        <v>0</v>
      </c>
      <c r="J118">
        <f>SUMIFS(Activity_PUBBDG!K:K,Activity_PUBBDG!$B:$B,$A118&amp;"*",Activity_PUBBDG!$B:$B,"*"&amp;"_EX")</f>
        <v>0</v>
      </c>
      <c r="K118">
        <f>IF(PUBBDG_Split_Tech!L118="",0,IF(K$1=2016,0,IFERROR((PUBBDG_Split_Tech!L118*(SUMIFS('AGG Activity_16'!B:B,'AGG Activity_16'!$A:$A,$B118)+SUMIFS('AGG Activity_EX'!B:B,'AGG Activity_EX'!$A:$A,$B118))-SUMIFS(Activity_EX!B:B,Activity_EX!$A:$A,$A118))/(SUMIFS('AGG Activity_16'!B:B,'AGG Activity_16'!$A:$A,$B118)),0)))</f>
        <v>0</v>
      </c>
    </row>
    <row r="119" spans="1:11" x14ac:dyDescent="0.25">
      <c r="A119" t="str">
        <f>PUBBDG_Split_Tech!A119</f>
        <v>PUBBDGPSINewLIFLU___STDELC</v>
      </c>
      <c r="B119">
        <f>SUMIFS(Activity_PUBBDG!C:C,Activity_PUBBDG!$B:$B,$A119&amp;"*",Activity_PUBBDG!$B:$B,"*"&amp;"_EX")</f>
        <v>0</v>
      </c>
      <c r="C119">
        <f>SUMIFS(Activity_PUBBDG!D:D,Activity_PUBBDG!$B:$B,$A119&amp;"*",Activity_PUBBDG!$B:$B,"*"&amp;"_EX")</f>
        <v>0</v>
      </c>
      <c r="D119">
        <f>SUMIFS(Activity_PUBBDG!E:E,Activity_PUBBDG!$B:$B,$A119&amp;"*",Activity_PUBBDG!$B:$B,"*"&amp;"_EX")</f>
        <v>0</v>
      </c>
      <c r="E119">
        <f>SUMIFS(Activity_PUBBDG!F:F,Activity_PUBBDG!$B:$B,$A119&amp;"*",Activity_PUBBDG!$B:$B,"*"&amp;"_EX")</f>
        <v>0</v>
      </c>
      <c r="F119">
        <f>SUMIFS(Activity_PUBBDG!G:G,Activity_PUBBDG!$B:$B,$A119&amp;"*",Activity_PUBBDG!$B:$B,"*"&amp;"_EX")</f>
        <v>0</v>
      </c>
      <c r="G119">
        <f>SUMIFS(Activity_PUBBDG!H:H,Activity_PUBBDG!$B:$B,$A119&amp;"*",Activity_PUBBDG!$B:$B,"*"&amp;"_EX")</f>
        <v>0</v>
      </c>
      <c r="H119">
        <f>SUMIFS(Activity_PUBBDG!I:I,Activity_PUBBDG!$B:$B,$A119&amp;"*",Activity_PUBBDG!$B:$B,"*"&amp;"_EX")</f>
        <v>0</v>
      </c>
      <c r="I119">
        <f>SUMIFS(Activity_PUBBDG!J:J,Activity_PUBBDG!$B:$B,$A119&amp;"*",Activity_PUBBDG!$B:$B,"*"&amp;"_EX")</f>
        <v>0</v>
      </c>
      <c r="J119">
        <f>SUMIFS(Activity_PUBBDG!K:K,Activity_PUBBDG!$B:$B,$A119&amp;"*",Activity_PUBBDG!$B:$B,"*"&amp;"_EX")</f>
        <v>0</v>
      </c>
      <c r="K119">
        <f>IF(PUBBDG_Split_Tech!L119="",0,IF(K$1=2016,0,IFERROR((PUBBDG_Split_Tech!L119*(SUMIFS('AGG Activity_16'!B:B,'AGG Activity_16'!$A:$A,$B119)+SUMIFS('AGG Activity_EX'!B:B,'AGG Activity_EX'!$A:$A,$B119))-SUMIFS(Activity_EX!B:B,Activity_EX!$A:$A,$A119))/(SUMIFS('AGG Activity_16'!B:B,'AGG Activity_16'!$A:$A,$B119)),0)))</f>
        <v>0</v>
      </c>
    </row>
    <row r="120" spans="1:11" x14ac:dyDescent="0.25">
      <c r="A120" t="str">
        <f>PUBBDG_Split_Tech!A120</f>
        <v>PUBBDGPSINewLIHAL___STDELC</v>
      </c>
      <c r="B120">
        <f>SUMIFS(Activity_PUBBDG!C:C,Activity_PUBBDG!$B:$B,$A120&amp;"*",Activity_PUBBDG!$B:$B,"*"&amp;"_EX")</f>
        <v>0</v>
      </c>
      <c r="C120">
        <f>SUMIFS(Activity_PUBBDG!D:D,Activity_PUBBDG!$B:$B,$A120&amp;"*",Activity_PUBBDG!$B:$B,"*"&amp;"_EX")</f>
        <v>0</v>
      </c>
      <c r="D120">
        <f>SUMIFS(Activity_PUBBDG!E:E,Activity_PUBBDG!$B:$B,$A120&amp;"*",Activity_PUBBDG!$B:$B,"*"&amp;"_EX")</f>
        <v>0</v>
      </c>
      <c r="E120">
        <f>SUMIFS(Activity_PUBBDG!F:F,Activity_PUBBDG!$B:$B,$A120&amp;"*",Activity_PUBBDG!$B:$B,"*"&amp;"_EX")</f>
        <v>0</v>
      </c>
      <c r="F120">
        <f>SUMIFS(Activity_PUBBDG!G:G,Activity_PUBBDG!$B:$B,$A120&amp;"*",Activity_PUBBDG!$B:$B,"*"&amp;"_EX")</f>
        <v>0</v>
      </c>
      <c r="G120">
        <f>SUMIFS(Activity_PUBBDG!H:H,Activity_PUBBDG!$B:$B,$A120&amp;"*",Activity_PUBBDG!$B:$B,"*"&amp;"_EX")</f>
        <v>0</v>
      </c>
      <c r="H120">
        <f>SUMIFS(Activity_PUBBDG!I:I,Activity_PUBBDG!$B:$B,$A120&amp;"*",Activity_PUBBDG!$B:$B,"*"&amp;"_EX")</f>
        <v>0</v>
      </c>
      <c r="I120">
        <f>SUMIFS(Activity_PUBBDG!J:J,Activity_PUBBDG!$B:$B,$A120&amp;"*",Activity_PUBBDG!$B:$B,"*"&amp;"_EX")</f>
        <v>0</v>
      </c>
      <c r="J120">
        <f>SUMIFS(Activity_PUBBDG!K:K,Activity_PUBBDG!$B:$B,$A120&amp;"*",Activity_PUBBDG!$B:$B,"*"&amp;"_EX")</f>
        <v>0</v>
      </c>
      <c r="K120">
        <f>IF(PUBBDG_Split_Tech!L120="",0,IF(K$1=2016,0,IFERROR((PUBBDG_Split_Tech!L120*(SUMIFS('AGG Activity_16'!B:B,'AGG Activity_16'!$A:$A,$B120)+SUMIFS('AGG Activity_EX'!B:B,'AGG Activity_EX'!$A:$A,$B120))-SUMIFS(Activity_EX!B:B,Activity_EX!$A:$A,$A120))/(SUMIFS('AGG Activity_16'!B:B,'AGG Activity_16'!$A:$A,$B120)),0)))</f>
        <v>0</v>
      </c>
    </row>
    <row r="121" spans="1:11" x14ac:dyDescent="0.25">
      <c r="A121" t="str">
        <f>PUBBDG_Split_Tech!A121</f>
        <v>PUBBDGPSINewLIINC___STDELC</v>
      </c>
      <c r="B121">
        <f>SUMIFS(Activity_PUBBDG!C:C,Activity_PUBBDG!$B:$B,$A121&amp;"*",Activity_PUBBDG!$B:$B,"*"&amp;"_EX")</f>
        <v>0</v>
      </c>
      <c r="C121">
        <f>SUMIFS(Activity_PUBBDG!D:D,Activity_PUBBDG!$B:$B,$A121&amp;"*",Activity_PUBBDG!$B:$B,"*"&amp;"_EX")</f>
        <v>0</v>
      </c>
      <c r="D121">
        <f>SUMIFS(Activity_PUBBDG!E:E,Activity_PUBBDG!$B:$B,$A121&amp;"*",Activity_PUBBDG!$B:$B,"*"&amp;"_EX")</f>
        <v>0</v>
      </c>
      <c r="E121">
        <f>SUMIFS(Activity_PUBBDG!F:F,Activity_PUBBDG!$B:$B,$A121&amp;"*",Activity_PUBBDG!$B:$B,"*"&amp;"_EX")</f>
        <v>0</v>
      </c>
      <c r="F121">
        <f>SUMIFS(Activity_PUBBDG!G:G,Activity_PUBBDG!$B:$B,$A121&amp;"*",Activity_PUBBDG!$B:$B,"*"&amp;"_EX")</f>
        <v>0</v>
      </c>
      <c r="G121">
        <f>SUMIFS(Activity_PUBBDG!H:H,Activity_PUBBDG!$B:$B,$A121&amp;"*",Activity_PUBBDG!$B:$B,"*"&amp;"_EX")</f>
        <v>0</v>
      </c>
      <c r="H121">
        <f>SUMIFS(Activity_PUBBDG!I:I,Activity_PUBBDG!$B:$B,$A121&amp;"*",Activity_PUBBDG!$B:$B,"*"&amp;"_EX")</f>
        <v>0</v>
      </c>
      <c r="I121">
        <f>SUMIFS(Activity_PUBBDG!J:J,Activity_PUBBDG!$B:$B,$A121&amp;"*",Activity_PUBBDG!$B:$B,"*"&amp;"_EX")</f>
        <v>0</v>
      </c>
      <c r="J121">
        <f>SUMIFS(Activity_PUBBDG!K:K,Activity_PUBBDG!$B:$B,$A121&amp;"*",Activity_PUBBDG!$B:$B,"*"&amp;"_EX")</f>
        <v>0</v>
      </c>
      <c r="K121">
        <f>IF(PUBBDG_Split_Tech!L121="",0,IF(K$1=2016,0,IFERROR((PUBBDG_Split_Tech!L121*(SUMIFS('AGG Activity_16'!B:B,'AGG Activity_16'!$A:$A,$B121)+SUMIFS('AGG Activity_EX'!B:B,'AGG Activity_EX'!$A:$A,$B121))-SUMIFS(Activity_EX!B:B,Activity_EX!$A:$A,$A121))/(SUMIFS('AGG Activity_16'!B:B,'AGG Activity_16'!$A:$A,$B121)),0)))</f>
        <v>0</v>
      </c>
    </row>
    <row r="122" spans="1:11" x14ac:dyDescent="0.25">
      <c r="A122" t="str">
        <f>PUBBDG_Split_Tech!A122</f>
        <v>PUBBDGPSINewLILED___STDELC</v>
      </c>
      <c r="B122">
        <f>SUMIFS(Activity_PUBBDG!C:C,Activity_PUBBDG!$B:$B,$A122&amp;"*",Activity_PUBBDG!$B:$B,"*"&amp;"_EX")</f>
        <v>0</v>
      </c>
      <c r="C122">
        <f>SUMIFS(Activity_PUBBDG!D:D,Activity_PUBBDG!$B:$B,$A122&amp;"*",Activity_PUBBDG!$B:$B,"*"&amp;"_EX")</f>
        <v>0</v>
      </c>
      <c r="D122">
        <f>SUMIFS(Activity_PUBBDG!E:E,Activity_PUBBDG!$B:$B,$A122&amp;"*",Activity_PUBBDG!$B:$B,"*"&amp;"_EX")</f>
        <v>0</v>
      </c>
      <c r="E122">
        <f>SUMIFS(Activity_PUBBDG!F:F,Activity_PUBBDG!$B:$B,$A122&amp;"*",Activity_PUBBDG!$B:$B,"*"&amp;"_EX")</f>
        <v>0</v>
      </c>
      <c r="F122">
        <f>SUMIFS(Activity_PUBBDG!G:G,Activity_PUBBDG!$B:$B,$A122&amp;"*",Activity_PUBBDG!$B:$B,"*"&amp;"_EX")</f>
        <v>0</v>
      </c>
      <c r="G122">
        <f>SUMIFS(Activity_PUBBDG!H:H,Activity_PUBBDG!$B:$B,$A122&amp;"*",Activity_PUBBDG!$B:$B,"*"&amp;"_EX")</f>
        <v>0</v>
      </c>
      <c r="H122">
        <f>SUMIFS(Activity_PUBBDG!I:I,Activity_PUBBDG!$B:$B,$A122&amp;"*",Activity_PUBBDG!$B:$B,"*"&amp;"_EX")</f>
        <v>0</v>
      </c>
      <c r="I122">
        <f>SUMIFS(Activity_PUBBDG!J:J,Activity_PUBBDG!$B:$B,$A122&amp;"*",Activity_PUBBDG!$B:$B,"*"&amp;"_EX")</f>
        <v>0</v>
      </c>
      <c r="J122">
        <f>SUMIFS(Activity_PUBBDG!K:K,Activity_PUBBDG!$B:$B,$A122&amp;"*",Activity_PUBBDG!$B:$B,"*"&amp;"_EX")</f>
        <v>0</v>
      </c>
      <c r="K122">
        <f>IF(PUBBDG_Split_Tech!L122="",0,IF(K$1=2016,0,IFERROR((PUBBDG_Split_Tech!L122*(SUMIFS('AGG Activity_16'!B:B,'AGG Activity_16'!$A:$A,$B122)+SUMIFS('AGG Activity_EX'!B:B,'AGG Activity_EX'!$A:$A,$B122))-SUMIFS(Activity_EX!B:B,Activity_EX!$A:$A,$A122))/(SUMIFS('AGG Activity_16'!B:B,'AGG Activity_16'!$A:$A,$B122)),0)))</f>
        <v>0</v>
      </c>
    </row>
    <row r="123" spans="1:11" x14ac:dyDescent="0.25">
      <c r="A123" t="str">
        <f>PUBBDG_Split_Tech!A123</f>
        <v>PUBBDGPSINewSC_________DCO</v>
      </c>
      <c r="B123">
        <f>SUMIFS(Activity_PUBBDG!C:C,Activity_PUBBDG!$B:$B,$A123&amp;"*",Activity_PUBBDG!$B:$B,"*"&amp;"_EX")</f>
        <v>0</v>
      </c>
      <c r="C123">
        <f>SUMIFS(Activity_PUBBDG!D:D,Activity_PUBBDG!$B:$B,$A123&amp;"*",Activity_PUBBDG!$B:$B,"*"&amp;"_EX")</f>
        <v>0</v>
      </c>
      <c r="D123">
        <f>SUMIFS(Activity_PUBBDG!E:E,Activity_PUBBDG!$B:$B,$A123&amp;"*",Activity_PUBBDG!$B:$B,"*"&amp;"_EX")</f>
        <v>0</v>
      </c>
      <c r="E123">
        <f>SUMIFS(Activity_PUBBDG!F:F,Activity_PUBBDG!$B:$B,$A123&amp;"*",Activity_PUBBDG!$B:$B,"*"&amp;"_EX")</f>
        <v>0</v>
      </c>
      <c r="F123">
        <f>SUMIFS(Activity_PUBBDG!G:G,Activity_PUBBDG!$B:$B,$A123&amp;"*",Activity_PUBBDG!$B:$B,"*"&amp;"_EX")</f>
        <v>0</v>
      </c>
      <c r="G123">
        <f>SUMIFS(Activity_PUBBDG!H:H,Activity_PUBBDG!$B:$B,$A123&amp;"*",Activity_PUBBDG!$B:$B,"*"&amp;"_EX")</f>
        <v>0</v>
      </c>
      <c r="H123">
        <f>SUMIFS(Activity_PUBBDG!I:I,Activity_PUBBDG!$B:$B,$A123&amp;"*",Activity_PUBBDG!$B:$B,"*"&amp;"_EX")</f>
        <v>0</v>
      </c>
      <c r="I123">
        <f>SUMIFS(Activity_PUBBDG!J:J,Activity_PUBBDG!$B:$B,$A123&amp;"*",Activity_PUBBDG!$B:$B,"*"&amp;"_EX")</f>
        <v>0</v>
      </c>
      <c r="J123">
        <f>SUMIFS(Activity_PUBBDG!K:K,Activity_PUBBDG!$B:$B,$A123&amp;"*",Activity_PUBBDG!$B:$B,"*"&amp;"_EX")</f>
        <v>0</v>
      </c>
      <c r="K123">
        <f>IF(PUBBDG_Split_Tech!L123="",0,IF(K$1=2016,0,IFERROR((PUBBDG_Split_Tech!L123*(SUMIFS('AGG Activity_16'!B:B,'AGG Activity_16'!$A:$A,$B123)+SUMIFS('AGG Activity_EX'!B:B,'AGG Activity_EX'!$A:$A,$B123))-SUMIFS(Activity_EX!B:B,Activity_EX!$A:$A,$A123))/(SUMIFS('AGG Activity_16'!B:B,'AGG Activity_16'!$A:$A,$B123)),0)))</f>
        <v>0</v>
      </c>
    </row>
    <row r="124" spans="1:11" x14ac:dyDescent="0.25">
      <c r="A124" t="str">
        <f>PUBBDG_Split_Tech!A124</f>
        <v>PUBBDGPSINewSC______STDELC</v>
      </c>
      <c r="B124">
        <f>SUMIFS(Activity_PUBBDG!C:C,Activity_PUBBDG!$B:$B,$A124&amp;"*",Activity_PUBBDG!$B:$B,"*"&amp;"_EX")</f>
        <v>0</v>
      </c>
      <c r="C124">
        <f>SUMIFS(Activity_PUBBDG!D:D,Activity_PUBBDG!$B:$B,$A124&amp;"*",Activity_PUBBDG!$B:$B,"*"&amp;"_EX")</f>
        <v>0</v>
      </c>
      <c r="D124">
        <f>SUMIFS(Activity_PUBBDG!E:E,Activity_PUBBDG!$B:$B,$A124&amp;"*",Activity_PUBBDG!$B:$B,"*"&amp;"_EX")</f>
        <v>0</v>
      </c>
      <c r="E124">
        <f>SUMIFS(Activity_PUBBDG!F:F,Activity_PUBBDG!$B:$B,$A124&amp;"*",Activity_PUBBDG!$B:$B,"*"&amp;"_EX")</f>
        <v>0</v>
      </c>
      <c r="F124">
        <f>SUMIFS(Activity_PUBBDG!G:G,Activity_PUBBDG!$B:$B,$A124&amp;"*",Activity_PUBBDG!$B:$B,"*"&amp;"_EX")</f>
        <v>0</v>
      </c>
      <c r="G124">
        <f>SUMIFS(Activity_PUBBDG!H:H,Activity_PUBBDG!$B:$B,$A124&amp;"*",Activity_PUBBDG!$B:$B,"*"&amp;"_EX")</f>
        <v>0</v>
      </c>
      <c r="H124">
        <f>SUMIFS(Activity_PUBBDG!I:I,Activity_PUBBDG!$B:$B,$A124&amp;"*",Activity_PUBBDG!$B:$B,"*"&amp;"_EX")</f>
        <v>0</v>
      </c>
      <c r="I124">
        <f>SUMIFS(Activity_PUBBDG!J:J,Activity_PUBBDG!$B:$B,$A124&amp;"*",Activity_PUBBDG!$B:$B,"*"&amp;"_EX")</f>
        <v>0</v>
      </c>
      <c r="J124">
        <f>SUMIFS(Activity_PUBBDG!K:K,Activity_PUBBDG!$B:$B,$A124&amp;"*",Activity_PUBBDG!$B:$B,"*"&amp;"_EX")</f>
        <v>0</v>
      </c>
      <c r="K124">
        <f>IF(PUBBDG_Split_Tech!L124="",0,IF(K$1=2016,0,IFERROR((PUBBDG_Split_Tech!L124*(SUMIFS('AGG Activity_16'!B:B,'AGG Activity_16'!$A:$A,$B124)+SUMIFS('AGG Activity_EX'!B:B,'AGG Activity_EX'!$A:$A,$B124))-SUMIFS(Activity_EX!B:B,Activity_EX!$A:$A,$A124))/(SUMIFS('AGG Activity_16'!B:B,'AGG Activity_16'!$A:$A,$B124)),0)))</f>
        <v>0</v>
      </c>
    </row>
    <row r="125" spans="1:11" x14ac:dyDescent="0.25">
      <c r="A125" t="str">
        <f>PUBBDG_Split_Tech!A125</f>
        <v>PUBBDGPSINewSC______STDNGA</v>
      </c>
      <c r="B125">
        <f>SUMIFS(Activity_PUBBDG!C:C,Activity_PUBBDG!$B:$B,$A125&amp;"*",Activity_PUBBDG!$B:$B,"*"&amp;"_EX")</f>
        <v>0</v>
      </c>
      <c r="C125">
        <f>SUMIFS(Activity_PUBBDG!D:D,Activity_PUBBDG!$B:$B,$A125&amp;"*",Activity_PUBBDG!$B:$B,"*"&amp;"_EX")</f>
        <v>0</v>
      </c>
      <c r="D125">
        <f>SUMIFS(Activity_PUBBDG!E:E,Activity_PUBBDG!$B:$B,$A125&amp;"*",Activity_PUBBDG!$B:$B,"*"&amp;"_EX")</f>
        <v>0</v>
      </c>
      <c r="E125">
        <f>SUMIFS(Activity_PUBBDG!F:F,Activity_PUBBDG!$B:$B,$A125&amp;"*",Activity_PUBBDG!$B:$B,"*"&amp;"_EX")</f>
        <v>0</v>
      </c>
      <c r="F125">
        <f>SUMIFS(Activity_PUBBDG!G:G,Activity_PUBBDG!$B:$B,$A125&amp;"*",Activity_PUBBDG!$B:$B,"*"&amp;"_EX")</f>
        <v>0</v>
      </c>
      <c r="G125">
        <f>SUMIFS(Activity_PUBBDG!H:H,Activity_PUBBDG!$B:$B,$A125&amp;"*",Activity_PUBBDG!$B:$B,"*"&amp;"_EX")</f>
        <v>0</v>
      </c>
      <c r="H125">
        <f>SUMIFS(Activity_PUBBDG!I:I,Activity_PUBBDG!$B:$B,$A125&amp;"*",Activity_PUBBDG!$B:$B,"*"&amp;"_EX")</f>
        <v>0</v>
      </c>
      <c r="I125">
        <f>SUMIFS(Activity_PUBBDG!J:J,Activity_PUBBDG!$B:$B,$A125&amp;"*",Activity_PUBBDG!$B:$B,"*"&amp;"_EX")</f>
        <v>0</v>
      </c>
      <c r="J125">
        <f>SUMIFS(Activity_PUBBDG!K:K,Activity_PUBBDG!$B:$B,$A125&amp;"*",Activity_PUBBDG!$B:$B,"*"&amp;"_EX")</f>
        <v>0</v>
      </c>
      <c r="K125">
        <f>IF(PUBBDG_Split_Tech!L125="",0,IF(K$1=2016,0,IFERROR((PUBBDG_Split_Tech!L125*(SUMIFS('AGG Activity_16'!B:B,'AGG Activity_16'!$A:$A,$B125)+SUMIFS('AGG Activity_EX'!B:B,'AGG Activity_EX'!$A:$A,$B125))-SUMIFS(Activity_EX!B:B,Activity_EX!$A:$A,$A125))/(SUMIFS('AGG Activity_16'!B:B,'AGG Activity_16'!$A:$A,$B125)),0)))</f>
        <v>0</v>
      </c>
    </row>
    <row r="126" spans="1:11" x14ac:dyDescent="0.25">
      <c r="A126" t="str">
        <f>PUBBDG_Split_Tech!A126</f>
        <v>PUBBDGPSINewSH_________DHE</v>
      </c>
      <c r="B126">
        <f>SUMIFS(Activity_PUBBDG!C:C,Activity_PUBBDG!$B:$B,$A126&amp;"*",Activity_PUBBDG!$B:$B,"*"&amp;"_EX")</f>
        <v>0</v>
      </c>
      <c r="C126">
        <f>SUMIFS(Activity_PUBBDG!D:D,Activity_PUBBDG!$B:$B,$A126&amp;"*",Activity_PUBBDG!$B:$B,"*"&amp;"_EX")</f>
        <v>0</v>
      </c>
      <c r="D126">
        <f>SUMIFS(Activity_PUBBDG!E:E,Activity_PUBBDG!$B:$B,$A126&amp;"*",Activity_PUBBDG!$B:$B,"*"&amp;"_EX")</f>
        <v>0</v>
      </c>
      <c r="E126">
        <f>SUMIFS(Activity_PUBBDG!F:F,Activity_PUBBDG!$B:$B,$A126&amp;"*",Activity_PUBBDG!$B:$B,"*"&amp;"_EX")</f>
        <v>0</v>
      </c>
      <c r="F126">
        <f>SUMIFS(Activity_PUBBDG!G:G,Activity_PUBBDG!$B:$B,$A126&amp;"*",Activity_PUBBDG!$B:$B,"*"&amp;"_EX")</f>
        <v>0</v>
      </c>
      <c r="G126">
        <f>SUMIFS(Activity_PUBBDG!H:H,Activity_PUBBDG!$B:$B,$A126&amp;"*",Activity_PUBBDG!$B:$B,"*"&amp;"_EX")</f>
        <v>0</v>
      </c>
      <c r="H126">
        <f>SUMIFS(Activity_PUBBDG!I:I,Activity_PUBBDG!$B:$B,$A126&amp;"*",Activity_PUBBDG!$B:$B,"*"&amp;"_EX")</f>
        <v>0</v>
      </c>
      <c r="I126">
        <f>SUMIFS(Activity_PUBBDG!J:J,Activity_PUBBDG!$B:$B,$A126&amp;"*",Activity_PUBBDG!$B:$B,"*"&amp;"_EX")</f>
        <v>0</v>
      </c>
      <c r="J126">
        <f>SUMIFS(Activity_PUBBDG!K:K,Activity_PUBBDG!$B:$B,$A126&amp;"*",Activity_PUBBDG!$B:$B,"*"&amp;"_EX")</f>
        <v>0</v>
      </c>
      <c r="K126">
        <f>IF(PUBBDG_Split_Tech!L126="",0,IF(K$1=2016,0,IFERROR((PUBBDG_Split_Tech!L126*(SUMIFS('AGG Activity_16'!B:B,'AGG Activity_16'!$A:$A,$B126)+SUMIFS('AGG Activity_EX'!B:B,'AGG Activity_EX'!$A:$A,$B126))-SUMIFS(Activity_EX!B:B,Activity_EX!$A:$A,$A126))/(SUMIFS('AGG Activity_16'!B:B,'AGG Activity_16'!$A:$A,$B126)),0)))</f>
        <v>0</v>
      </c>
    </row>
    <row r="127" spans="1:11" x14ac:dyDescent="0.25">
      <c r="A127" t="str">
        <f>PUBBDG_Split_Tech!A127</f>
        <v>PUBBDGPSINewSHFUR___HIGNGA</v>
      </c>
      <c r="B127">
        <f>SUMIFS(Activity_PUBBDG!C:C,Activity_PUBBDG!$B:$B,$A127&amp;"*",Activity_PUBBDG!$B:$B,"*"&amp;"_EX")</f>
        <v>0</v>
      </c>
      <c r="C127">
        <f>SUMIFS(Activity_PUBBDG!D:D,Activity_PUBBDG!$B:$B,$A127&amp;"*",Activity_PUBBDG!$B:$B,"*"&amp;"_EX")</f>
        <v>0</v>
      </c>
      <c r="D127">
        <f>SUMIFS(Activity_PUBBDG!E:E,Activity_PUBBDG!$B:$B,$A127&amp;"*",Activity_PUBBDG!$B:$B,"*"&amp;"_EX")</f>
        <v>0</v>
      </c>
      <c r="E127">
        <f>SUMIFS(Activity_PUBBDG!F:F,Activity_PUBBDG!$B:$B,$A127&amp;"*",Activity_PUBBDG!$B:$B,"*"&amp;"_EX")</f>
        <v>0</v>
      </c>
      <c r="F127">
        <f>SUMIFS(Activity_PUBBDG!G:G,Activity_PUBBDG!$B:$B,$A127&amp;"*",Activity_PUBBDG!$B:$B,"*"&amp;"_EX")</f>
        <v>0</v>
      </c>
      <c r="G127">
        <f>SUMIFS(Activity_PUBBDG!H:H,Activity_PUBBDG!$B:$B,$A127&amp;"*",Activity_PUBBDG!$B:$B,"*"&amp;"_EX")</f>
        <v>0</v>
      </c>
      <c r="H127">
        <f>SUMIFS(Activity_PUBBDG!I:I,Activity_PUBBDG!$B:$B,$A127&amp;"*",Activity_PUBBDG!$B:$B,"*"&amp;"_EX")</f>
        <v>0</v>
      </c>
      <c r="I127">
        <f>SUMIFS(Activity_PUBBDG!J:J,Activity_PUBBDG!$B:$B,$A127&amp;"*",Activity_PUBBDG!$B:$B,"*"&amp;"_EX")</f>
        <v>0</v>
      </c>
      <c r="J127">
        <f>SUMIFS(Activity_PUBBDG!K:K,Activity_PUBBDG!$B:$B,$A127&amp;"*",Activity_PUBBDG!$B:$B,"*"&amp;"_EX")</f>
        <v>0</v>
      </c>
      <c r="K127">
        <f>IF(PUBBDG_Split_Tech!L127="",0,IF(K$1=2016,0,IFERROR((PUBBDG_Split_Tech!L127*(SUMIFS('AGG Activity_16'!B:B,'AGG Activity_16'!$A:$A,$B127)+SUMIFS('AGG Activity_EX'!B:B,'AGG Activity_EX'!$A:$A,$B127))-SUMIFS(Activity_EX!B:B,Activity_EX!$A:$A,$A127))/(SUMIFS('AGG Activity_16'!B:B,'AGG Activity_16'!$A:$A,$B127)),0)))</f>
        <v>0</v>
      </c>
    </row>
    <row r="128" spans="1:11" x14ac:dyDescent="0.25">
      <c r="A128" t="str">
        <f>PUBBDG_Split_Tech!A128</f>
        <v>PUBBDGPSINewSHFUR___STDELC</v>
      </c>
      <c r="B128">
        <f>SUMIFS(Activity_PUBBDG!C:C,Activity_PUBBDG!$B:$B,$A128&amp;"*",Activity_PUBBDG!$B:$B,"*"&amp;"_EX")</f>
        <v>0</v>
      </c>
      <c r="C128">
        <f>SUMIFS(Activity_PUBBDG!D:D,Activity_PUBBDG!$B:$B,$A128&amp;"*",Activity_PUBBDG!$B:$B,"*"&amp;"_EX")</f>
        <v>0</v>
      </c>
      <c r="D128">
        <f>SUMIFS(Activity_PUBBDG!E:E,Activity_PUBBDG!$B:$B,$A128&amp;"*",Activity_PUBBDG!$B:$B,"*"&amp;"_EX")</f>
        <v>0</v>
      </c>
      <c r="E128">
        <f>SUMIFS(Activity_PUBBDG!F:F,Activity_PUBBDG!$B:$B,$A128&amp;"*",Activity_PUBBDG!$B:$B,"*"&amp;"_EX")</f>
        <v>0</v>
      </c>
      <c r="F128">
        <f>SUMIFS(Activity_PUBBDG!G:G,Activity_PUBBDG!$B:$B,$A128&amp;"*",Activity_PUBBDG!$B:$B,"*"&amp;"_EX")</f>
        <v>0</v>
      </c>
      <c r="G128">
        <f>SUMIFS(Activity_PUBBDG!H:H,Activity_PUBBDG!$B:$B,$A128&amp;"*",Activity_PUBBDG!$B:$B,"*"&amp;"_EX")</f>
        <v>0</v>
      </c>
      <c r="H128">
        <f>SUMIFS(Activity_PUBBDG!I:I,Activity_PUBBDG!$B:$B,$A128&amp;"*",Activity_PUBBDG!$B:$B,"*"&amp;"_EX")</f>
        <v>0</v>
      </c>
      <c r="I128">
        <f>SUMIFS(Activity_PUBBDG!J:J,Activity_PUBBDG!$B:$B,$A128&amp;"*",Activity_PUBBDG!$B:$B,"*"&amp;"_EX")</f>
        <v>0</v>
      </c>
      <c r="J128">
        <f>SUMIFS(Activity_PUBBDG!K:K,Activity_PUBBDG!$B:$B,$A128&amp;"*",Activity_PUBBDG!$B:$B,"*"&amp;"_EX")</f>
        <v>0</v>
      </c>
      <c r="K128">
        <f>IF(PUBBDG_Split_Tech!L128="",0,IF(K$1=2016,0,IFERROR((PUBBDG_Split_Tech!L128*(SUMIFS('AGG Activity_16'!B:B,'AGG Activity_16'!$A:$A,$B128)+SUMIFS('AGG Activity_EX'!B:B,'AGG Activity_EX'!$A:$A,$B128))-SUMIFS(Activity_EX!B:B,Activity_EX!$A:$A,$A128))/(SUMIFS('AGG Activity_16'!B:B,'AGG Activity_16'!$A:$A,$B128)),0)))</f>
        <v>0</v>
      </c>
    </row>
    <row r="129" spans="1:11" x14ac:dyDescent="0.25">
      <c r="A129" t="str">
        <f>PUBBDG_Split_Tech!A129</f>
        <v>PUBBDGPSINewSHFUR___STDHFO</v>
      </c>
      <c r="B129">
        <f>SUMIFS(Activity_PUBBDG!C:C,Activity_PUBBDG!$B:$B,$A129&amp;"*",Activity_PUBBDG!$B:$B,"*"&amp;"_EX")</f>
        <v>0</v>
      </c>
      <c r="C129">
        <f>SUMIFS(Activity_PUBBDG!D:D,Activity_PUBBDG!$B:$B,$A129&amp;"*",Activity_PUBBDG!$B:$B,"*"&amp;"_EX")</f>
        <v>0</v>
      </c>
      <c r="D129">
        <f>SUMIFS(Activity_PUBBDG!E:E,Activity_PUBBDG!$B:$B,$A129&amp;"*",Activity_PUBBDG!$B:$B,"*"&amp;"_EX")</f>
        <v>0</v>
      </c>
      <c r="E129">
        <f>SUMIFS(Activity_PUBBDG!F:F,Activity_PUBBDG!$B:$B,$A129&amp;"*",Activity_PUBBDG!$B:$B,"*"&amp;"_EX")</f>
        <v>0</v>
      </c>
      <c r="F129">
        <f>SUMIFS(Activity_PUBBDG!G:G,Activity_PUBBDG!$B:$B,$A129&amp;"*",Activity_PUBBDG!$B:$B,"*"&amp;"_EX")</f>
        <v>0</v>
      </c>
      <c r="G129">
        <f>SUMIFS(Activity_PUBBDG!H:H,Activity_PUBBDG!$B:$B,$A129&amp;"*",Activity_PUBBDG!$B:$B,"*"&amp;"_EX")</f>
        <v>0</v>
      </c>
      <c r="H129">
        <f>SUMIFS(Activity_PUBBDG!I:I,Activity_PUBBDG!$B:$B,$A129&amp;"*",Activity_PUBBDG!$B:$B,"*"&amp;"_EX")</f>
        <v>0</v>
      </c>
      <c r="I129">
        <f>SUMIFS(Activity_PUBBDG!J:J,Activity_PUBBDG!$B:$B,$A129&amp;"*",Activity_PUBBDG!$B:$B,"*"&amp;"_EX")</f>
        <v>0</v>
      </c>
      <c r="J129">
        <f>SUMIFS(Activity_PUBBDG!K:K,Activity_PUBBDG!$B:$B,$A129&amp;"*",Activity_PUBBDG!$B:$B,"*"&amp;"_EX")</f>
        <v>0</v>
      </c>
      <c r="K129">
        <f>IF(PUBBDG_Split_Tech!L129="",0,IF(K$1=2016,0,IFERROR((PUBBDG_Split_Tech!L129*(SUMIFS('AGG Activity_16'!B:B,'AGG Activity_16'!$A:$A,$B129)+SUMIFS('AGG Activity_EX'!B:B,'AGG Activity_EX'!$A:$A,$B129))-SUMIFS(Activity_EX!B:B,Activity_EX!$A:$A,$A129))/(SUMIFS('AGG Activity_16'!B:B,'AGG Activity_16'!$A:$A,$B129)),0)))</f>
        <v>0</v>
      </c>
    </row>
    <row r="130" spans="1:11" x14ac:dyDescent="0.25">
      <c r="A130" t="str">
        <f>PUBBDG_Split_Tech!A130</f>
        <v>PUBBDGPSINewSHFUR___STDKER</v>
      </c>
      <c r="B130">
        <f>SUMIFS(Activity_PUBBDG!C:C,Activity_PUBBDG!$B:$B,$A130&amp;"*",Activity_PUBBDG!$B:$B,"*"&amp;"_EX")</f>
        <v>0</v>
      </c>
      <c r="C130">
        <f>SUMIFS(Activity_PUBBDG!D:D,Activity_PUBBDG!$B:$B,$A130&amp;"*",Activity_PUBBDG!$B:$B,"*"&amp;"_EX")</f>
        <v>0</v>
      </c>
      <c r="D130">
        <f>SUMIFS(Activity_PUBBDG!E:E,Activity_PUBBDG!$B:$B,$A130&amp;"*",Activity_PUBBDG!$B:$B,"*"&amp;"_EX")</f>
        <v>0</v>
      </c>
      <c r="E130">
        <f>SUMIFS(Activity_PUBBDG!F:F,Activity_PUBBDG!$B:$B,$A130&amp;"*",Activity_PUBBDG!$B:$B,"*"&amp;"_EX")</f>
        <v>0</v>
      </c>
      <c r="F130">
        <f>SUMIFS(Activity_PUBBDG!G:G,Activity_PUBBDG!$B:$B,$A130&amp;"*",Activity_PUBBDG!$B:$B,"*"&amp;"_EX")</f>
        <v>0</v>
      </c>
      <c r="G130">
        <f>SUMIFS(Activity_PUBBDG!H:H,Activity_PUBBDG!$B:$B,$A130&amp;"*",Activity_PUBBDG!$B:$B,"*"&amp;"_EX")</f>
        <v>0</v>
      </c>
      <c r="H130">
        <f>SUMIFS(Activity_PUBBDG!I:I,Activity_PUBBDG!$B:$B,$A130&amp;"*",Activity_PUBBDG!$B:$B,"*"&amp;"_EX")</f>
        <v>0</v>
      </c>
      <c r="I130">
        <f>SUMIFS(Activity_PUBBDG!J:J,Activity_PUBBDG!$B:$B,$A130&amp;"*",Activity_PUBBDG!$B:$B,"*"&amp;"_EX")</f>
        <v>0</v>
      </c>
      <c r="J130">
        <f>SUMIFS(Activity_PUBBDG!K:K,Activity_PUBBDG!$B:$B,$A130&amp;"*",Activity_PUBBDG!$B:$B,"*"&amp;"_EX")</f>
        <v>0</v>
      </c>
      <c r="K130">
        <f>IF(PUBBDG_Split_Tech!L130="",0,IF(K$1=2016,0,IFERROR((PUBBDG_Split_Tech!L130*(SUMIFS('AGG Activity_16'!B:B,'AGG Activity_16'!$A:$A,$B130)+SUMIFS('AGG Activity_EX'!B:B,'AGG Activity_EX'!$A:$A,$B130))-SUMIFS(Activity_EX!B:B,Activity_EX!$A:$A,$A130))/(SUMIFS('AGG Activity_16'!B:B,'AGG Activity_16'!$A:$A,$B130)),0)))</f>
        <v>0</v>
      </c>
    </row>
    <row r="131" spans="1:11" x14ac:dyDescent="0.25">
      <c r="A131" t="str">
        <f>PUBBDG_Split_Tech!A131</f>
        <v>PUBBDGPSINewSHFUR___STDLFO</v>
      </c>
      <c r="B131">
        <f>SUMIFS(Activity_PUBBDG!C:C,Activity_PUBBDG!$B:$B,$A131&amp;"*",Activity_PUBBDG!$B:$B,"*"&amp;"_EX")</f>
        <v>0</v>
      </c>
      <c r="C131">
        <f>SUMIFS(Activity_PUBBDG!D:D,Activity_PUBBDG!$B:$B,$A131&amp;"*",Activity_PUBBDG!$B:$B,"*"&amp;"_EX")</f>
        <v>0</v>
      </c>
      <c r="D131">
        <f>SUMIFS(Activity_PUBBDG!E:E,Activity_PUBBDG!$B:$B,$A131&amp;"*",Activity_PUBBDG!$B:$B,"*"&amp;"_EX")</f>
        <v>0</v>
      </c>
      <c r="E131">
        <f>SUMIFS(Activity_PUBBDG!F:F,Activity_PUBBDG!$B:$B,$A131&amp;"*",Activity_PUBBDG!$B:$B,"*"&amp;"_EX")</f>
        <v>0</v>
      </c>
      <c r="F131">
        <f>SUMIFS(Activity_PUBBDG!G:G,Activity_PUBBDG!$B:$B,$A131&amp;"*",Activity_PUBBDG!$B:$B,"*"&amp;"_EX")</f>
        <v>0</v>
      </c>
      <c r="G131">
        <f>SUMIFS(Activity_PUBBDG!H:H,Activity_PUBBDG!$B:$B,$A131&amp;"*",Activity_PUBBDG!$B:$B,"*"&amp;"_EX")</f>
        <v>0</v>
      </c>
      <c r="H131">
        <f>SUMIFS(Activity_PUBBDG!I:I,Activity_PUBBDG!$B:$B,$A131&amp;"*",Activity_PUBBDG!$B:$B,"*"&amp;"_EX")</f>
        <v>0</v>
      </c>
      <c r="I131">
        <f>SUMIFS(Activity_PUBBDG!J:J,Activity_PUBBDG!$B:$B,$A131&amp;"*",Activity_PUBBDG!$B:$B,"*"&amp;"_EX")</f>
        <v>0</v>
      </c>
      <c r="J131">
        <f>SUMIFS(Activity_PUBBDG!K:K,Activity_PUBBDG!$B:$B,$A131&amp;"*",Activity_PUBBDG!$B:$B,"*"&amp;"_EX")</f>
        <v>0</v>
      </c>
      <c r="K131">
        <f>IF(PUBBDG_Split_Tech!L131="",0,IF(K$1=2016,0,IFERROR((PUBBDG_Split_Tech!L131*(SUMIFS('AGG Activity_16'!B:B,'AGG Activity_16'!$A:$A,$B131)+SUMIFS('AGG Activity_EX'!B:B,'AGG Activity_EX'!$A:$A,$B131))-SUMIFS(Activity_EX!B:B,Activity_EX!$A:$A,$A131))/(SUMIFS('AGG Activity_16'!B:B,'AGG Activity_16'!$A:$A,$B131)),0)))</f>
        <v>0</v>
      </c>
    </row>
    <row r="132" spans="1:11" x14ac:dyDescent="0.25">
      <c r="A132" t="str">
        <f>PUBBDG_Split_Tech!A132</f>
        <v>PUBBDGPSINewSHFUR___STDNGA</v>
      </c>
      <c r="B132">
        <f>SUMIFS(Activity_PUBBDG!C:C,Activity_PUBBDG!$B:$B,$A132&amp;"*",Activity_PUBBDG!$B:$B,"*"&amp;"_EX")</f>
        <v>0</v>
      </c>
      <c r="C132">
        <f>SUMIFS(Activity_PUBBDG!D:D,Activity_PUBBDG!$B:$B,$A132&amp;"*",Activity_PUBBDG!$B:$B,"*"&amp;"_EX")</f>
        <v>0</v>
      </c>
      <c r="D132">
        <f>SUMIFS(Activity_PUBBDG!E:E,Activity_PUBBDG!$B:$B,$A132&amp;"*",Activity_PUBBDG!$B:$B,"*"&amp;"_EX")</f>
        <v>0</v>
      </c>
      <c r="E132">
        <f>SUMIFS(Activity_PUBBDG!F:F,Activity_PUBBDG!$B:$B,$A132&amp;"*",Activity_PUBBDG!$B:$B,"*"&amp;"_EX")</f>
        <v>0</v>
      </c>
      <c r="F132">
        <f>SUMIFS(Activity_PUBBDG!G:G,Activity_PUBBDG!$B:$B,$A132&amp;"*",Activity_PUBBDG!$B:$B,"*"&amp;"_EX")</f>
        <v>0</v>
      </c>
      <c r="G132">
        <f>SUMIFS(Activity_PUBBDG!H:H,Activity_PUBBDG!$B:$B,$A132&amp;"*",Activity_PUBBDG!$B:$B,"*"&amp;"_EX")</f>
        <v>0</v>
      </c>
      <c r="H132">
        <f>SUMIFS(Activity_PUBBDG!I:I,Activity_PUBBDG!$B:$B,$A132&amp;"*",Activity_PUBBDG!$B:$B,"*"&amp;"_EX")</f>
        <v>0</v>
      </c>
      <c r="I132">
        <f>SUMIFS(Activity_PUBBDG!J:J,Activity_PUBBDG!$B:$B,$A132&amp;"*",Activity_PUBBDG!$B:$B,"*"&amp;"_EX")</f>
        <v>0</v>
      </c>
      <c r="J132">
        <f>SUMIFS(Activity_PUBBDG!K:K,Activity_PUBBDG!$B:$B,$A132&amp;"*",Activity_PUBBDG!$B:$B,"*"&amp;"_EX")</f>
        <v>0</v>
      </c>
      <c r="K132">
        <f>IF(PUBBDG_Split_Tech!L132="",0,IF(K$1=2016,0,IFERROR((PUBBDG_Split_Tech!L132*(SUMIFS('AGG Activity_16'!B:B,'AGG Activity_16'!$A:$A,$B132)+SUMIFS('AGG Activity_EX'!B:B,'AGG Activity_EX'!$A:$A,$B132))-SUMIFS(Activity_EX!B:B,Activity_EX!$A:$A,$A132))/(SUMIFS('AGG Activity_16'!B:B,'AGG Activity_16'!$A:$A,$B132)),0)))</f>
        <v>0</v>
      </c>
    </row>
    <row r="133" spans="1:11" x14ac:dyDescent="0.25">
      <c r="A133" t="str">
        <f>PUBBDG_Split_Tech!A133</f>
        <v>PUBBDGPSINewSHFUR___STDPRO</v>
      </c>
      <c r="B133">
        <f>SUMIFS(Activity_PUBBDG!C:C,Activity_PUBBDG!$B:$B,$A133&amp;"*",Activity_PUBBDG!$B:$B,"*"&amp;"_EX")</f>
        <v>0</v>
      </c>
      <c r="C133">
        <f>SUMIFS(Activity_PUBBDG!D:D,Activity_PUBBDG!$B:$B,$A133&amp;"*",Activity_PUBBDG!$B:$B,"*"&amp;"_EX")</f>
        <v>0</v>
      </c>
      <c r="D133">
        <f>SUMIFS(Activity_PUBBDG!E:E,Activity_PUBBDG!$B:$B,$A133&amp;"*",Activity_PUBBDG!$B:$B,"*"&amp;"_EX")</f>
        <v>0</v>
      </c>
      <c r="E133">
        <f>SUMIFS(Activity_PUBBDG!F:F,Activity_PUBBDG!$B:$B,$A133&amp;"*",Activity_PUBBDG!$B:$B,"*"&amp;"_EX")</f>
        <v>0</v>
      </c>
      <c r="F133">
        <f>SUMIFS(Activity_PUBBDG!G:G,Activity_PUBBDG!$B:$B,$A133&amp;"*",Activity_PUBBDG!$B:$B,"*"&amp;"_EX")</f>
        <v>0</v>
      </c>
      <c r="G133">
        <f>SUMIFS(Activity_PUBBDG!H:H,Activity_PUBBDG!$B:$B,$A133&amp;"*",Activity_PUBBDG!$B:$B,"*"&amp;"_EX")</f>
        <v>0</v>
      </c>
      <c r="H133">
        <f>SUMIFS(Activity_PUBBDG!I:I,Activity_PUBBDG!$B:$B,$A133&amp;"*",Activity_PUBBDG!$B:$B,"*"&amp;"_EX")</f>
        <v>0</v>
      </c>
      <c r="I133">
        <f>SUMIFS(Activity_PUBBDG!J:J,Activity_PUBBDG!$B:$B,$A133&amp;"*",Activity_PUBBDG!$B:$B,"*"&amp;"_EX")</f>
        <v>0</v>
      </c>
      <c r="J133">
        <f>SUMIFS(Activity_PUBBDG!K:K,Activity_PUBBDG!$B:$B,$A133&amp;"*",Activity_PUBBDG!$B:$B,"*"&amp;"_EX")</f>
        <v>0</v>
      </c>
      <c r="K133">
        <f>IF(PUBBDG_Split_Tech!L133="",0,IF(K$1=2016,0,IFERROR((PUBBDG_Split_Tech!L133*(SUMIFS('AGG Activity_16'!B:B,'AGG Activity_16'!$A:$A,$B133)+SUMIFS('AGG Activity_EX'!B:B,'AGG Activity_EX'!$A:$A,$B133))-SUMIFS(Activity_EX!B:B,Activity_EX!$A:$A,$A133))/(SUMIFS('AGG Activity_16'!B:B,'AGG Activity_16'!$A:$A,$B133)),0)))</f>
        <v>0</v>
      </c>
    </row>
    <row r="134" spans="1:11" x14ac:dyDescent="0.25">
      <c r="A134" t="str">
        <f>PUBBDG_Split_Tech!A134</f>
        <v>PUBBDGPSINewSHHEP___STDELC</v>
      </c>
      <c r="B134">
        <f>SUMIFS(Activity_PUBBDG!C:C,Activity_PUBBDG!$B:$B,$A134&amp;"*",Activity_PUBBDG!$B:$B,"*"&amp;"_EX")</f>
        <v>0</v>
      </c>
      <c r="C134">
        <f>SUMIFS(Activity_PUBBDG!D:D,Activity_PUBBDG!$B:$B,$A134&amp;"*",Activity_PUBBDG!$B:$B,"*"&amp;"_EX")</f>
        <v>0</v>
      </c>
      <c r="D134">
        <f>SUMIFS(Activity_PUBBDG!E:E,Activity_PUBBDG!$B:$B,$A134&amp;"*",Activity_PUBBDG!$B:$B,"*"&amp;"_EX")</f>
        <v>0</v>
      </c>
      <c r="E134">
        <f>SUMIFS(Activity_PUBBDG!F:F,Activity_PUBBDG!$B:$B,$A134&amp;"*",Activity_PUBBDG!$B:$B,"*"&amp;"_EX")</f>
        <v>0</v>
      </c>
      <c r="F134">
        <f>SUMIFS(Activity_PUBBDG!G:G,Activity_PUBBDG!$B:$B,$A134&amp;"*",Activity_PUBBDG!$B:$B,"*"&amp;"_EX")</f>
        <v>0</v>
      </c>
      <c r="G134">
        <f>SUMIFS(Activity_PUBBDG!H:H,Activity_PUBBDG!$B:$B,$A134&amp;"*",Activity_PUBBDG!$B:$B,"*"&amp;"_EX")</f>
        <v>0</v>
      </c>
      <c r="H134">
        <f>SUMIFS(Activity_PUBBDG!I:I,Activity_PUBBDG!$B:$B,$A134&amp;"*",Activity_PUBBDG!$B:$B,"*"&amp;"_EX")</f>
        <v>0</v>
      </c>
      <c r="I134">
        <f>SUMIFS(Activity_PUBBDG!J:J,Activity_PUBBDG!$B:$B,$A134&amp;"*",Activity_PUBBDG!$B:$B,"*"&amp;"_EX")</f>
        <v>0</v>
      </c>
      <c r="J134">
        <f>SUMIFS(Activity_PUBBDG!K:K,Activity_PUBBDG!$B:$B,$A134&amp;"*",Activity_PUBBDG!$B:$B,"*"&amp;"_EX")</f>
        <v>0</v>
      </c>
      <c r="K134">
        <f>IF(PUBBDG_Split_Tech!L134="",0,IF(K$1=2016,0,IFERROR((PUBBDG_Split_Tech!L134*(SUMIFS('AGG Activity_16'!B:B,'AGG Activity_16'!$A:$A,$B134)+SUMIFS('AGG Activity_EX'!B:B,'AGG Activity_EX'!$A:$A,$B134))-SUMIFS(Activity_EX!B:B,Activity_EX!$A:$A,$A134))/(SUMIFS('AGG Activity_16'!B:B,'AGG Activity_16'!$A:$A,$B134)),0)))</f>
        <v>0</v>
      </c>
    </row>
    <row r="135" spans="1:11" x14ac:dyDescent="0.25">
      <c r="A135" t="str">
        <f>PUBBDG_Split_Tech!A135</f>
        <v>PUBBDGPSINewSHPLT___STDELC</v>
      </c>
      <c r="B135">
        <f>SUMIFS(Activity_PUBBDG!C:C,Activity_PUBBDG!$B:$B,$A135&amp;"*",Activity_PUBBDG!$B:$B,"*"&amp;"_EX")</f>
        <v>0</v>
      </c>
      <c r="C135">
        <f>SUMIFS(Activity_PUBBDG!D:D,Activity_PUBBDG!$B:$B,$A135&amp;"*",Activity_PUBBDG!$B:$B,"*"&amp;"_EX")</f>
        <v>0</v>
      </c>
      <c r="D135">
        <f>SUMIFS(Activity_PUBBDG!E:E,Activity_PUBBDG!$B:$B,$A135&amp;"*",Activity_PUBBDG!$B:$B,"*"&amp;"_EX")</f>
        <v>0</v>
      </c>
      <c r="E135">
        <f>SUMIFS(Activity_PUBBDG!F:F,Activity_PUBBDG!$B:$B,$A135&amp;"*",Activity_PUBBDG!$B:$B,"*"&amp;"_EX")</f>
        <v>0</v>
      </c>
      <c r="F135">
        <f>SUMIFS(Activity_PUBBDG!G:G,Activity_PUBBDG!$B:$B,$A135&amp;"*",Activity_PUBBDG!$B:$B,"*"&amp;"_EX")</f>
        <v>0</v>
      </c>
      <c r="G135">
        <f>SUMIFS(Activity_PUBBDG!H:H,Activity_PUBBDG!$B:$B,$A135&amp;"*",Activity_PUBBDG!$B:$B,"*"&amp;"_EX")</f>
        <v>0</v>
      </c>
      <c r="H135">
        <f>SUMIFS(Activity_PUBBDG!I:I,Activity_PUBBDG!$B:$B,$A135&amp;"*",Activity_PUBBDG!$B:$B,"*"&amp;"_EX")</f>
        <v>0</v>
      </c>
      <c r="I135">
        <f>SUMIFS(Activity_PUBBDG!J:J,Activity_PUBBDG!$B:$B,$A135&amp;"*",Activity_PUBBDG!$B:$B,"*"&amp;"_EX")</f>
        <v>0</v>
      </c>
      <c r="J135">
        <f>SUMIFS(Activity_PUBBDG!K:K,Activity_PUBBDG!$B:$B,$A135&amp;"*",Activity_PUBBDG!$B:$B,"*"&amp;"_EX")</f>
        <v>0</v>
      </c>
      <c r="K135">
        <f>IF(PUBBDG_Split_Tech!L135="",0,IF(K$1=2016,0,IFERROR((PUBBDG_Split_Tech!L135*(SUMIFS('AGG Activity_16'!B:B,'AGG Activity_16'!$A:$A,$B135)+SUMIFS('AGG Activity_EX'!B:B,'AGG Activity_EX'!$A:$A,$B135))-SUMIFS(Activity_EX!B:B,Activity_EX!$A:$A,$A135))/(SUMIFS('AGG Activity_16'!B:B,'AGG Activity_16'!$A:$A,$B135)),0)))</f>
        <v>0</v>
      </c>
    </row>
    <row r="136" spans="1:11" x14ac:dyDescent="0.25">
      <c r="A136" t="str">
        <f>PUBBDG_Split_Tech!A136</f>
        <v>PUBBDGPSINewWH_________DHE</v>
      </c>
      <c r="B136">
        <f>SUMIFS(Activity_PUBBDG!C:C,Activity_PUBBDG!$B:$B,$A136&amp;"*",Activity_PUBBDG!$B:$B,"*"&amp;"_EX")</f>
        <v>0</v>
      </c>
      <c r="C136">
        <f>SUMIFS(Activity_PUBBDG!D:D,Activity_PUBBDG!$B:$B,$A136&amp;"*",Activity_PUBBDG!$B:$B,"*"&amp;"_EX")</f>
        <v>0</v>
      </c>
      <c r="D136">
        <f>SUMIFS(Activity_PUBBDG!E:E,Activity_PUBBDG!$B:$B,$A136&amp;"*",Activity_PUBBDG!$B:$B,"*"&amp;"_EX")</f>
        <v>0</v>
      </c>
      <c r="E136">
        <f>SUMIFS(Activity_PUBBDG!F:F,Activity_PUBBDG!$B:$B,$A136&amp;"*",Activity_PUBBDG!$B:$B,"*"&amp;"_EX")</f>
        <v>0</v>
      </c>
      <c r="F136">
        <f>SUMIFS(Activity_PUBBDG!G:G,Activity_PUBBDG!$B:$B,$A136&amp;"*",Activity_PUBBDG!$B:$B,"*"&amp;"_EX")</f>
        <v>0</v>
      </c>
      <c r="G136">
        <f>SUMIFS(Activity_PUBBDG!H:H,Activity_PUBBDG!$B:$B,$A136&amp;"*",Activity_PUBBDG!$B:$B,"*"&amp;"_EX")</f>
        <v>0</v>
      </c>
      <c r="H136">
        <f>SUMIFS(Activity_PUBBDG!I:I,Activity_PUBBDG!$B:$B,$A136&amp;"*",Activity_PUBBDG!$B:$B,"*"&amp;"_EX")</f>
        <v>0</v>
      </c>
      <c r="I136">
        <f>SUMIFS(Activity_PUBBDG!J:J,Activity_PUBBDG!$B:$B,$A136&amp;"*",Activity_PUBBDG!$B:$B,"*"&amp;"_EX")</f>
        <v>0</v>
      </c>
      <c r="J136">
        <f>SUMIFS(Activity_PUBBDG!K:K,Activity_PUBBDG!$B:$B,$A136&amp;"*",Activity_PUBBDG!$B:$B,"*"&amp;"_EX")</f>
        <v>0</v>
      </c>
      <c r="K136">
        <f>IF(PUBBDG_Split_Tech!L136="",0,IF(K$1=2016,0,IFERROR((PUBBDG_Split_Tech!L136*(SUMIFS('AGG Activity_16'!B:B,'AGG Activity_16'!$A:$A,$B136)+SUMIFS('AGG Activity_EX'!B:B,'AGG Activity_EX'!$A:$A,$B136))-SUMIFS(Activity_EX!B:B,Activity_EX!$A:$A,$A136))/(SUMIFS('AGG Activity_16'!B:B,'AGG Activity_16'!$A:$A,$B136)),0)))</f>
        <v>0</v>
      </c>
    </row>
    <row r="137" spans="1:11" x14ac:dyDescent="0.25">
      <c r="A137" t="str">
        <f>PUBBDG_Split_Tech!A137</f>
        <v>PUBBDGPSINewWH______STDELC</v>
      </c>
      <c r="B137">
        <f>SUMIFS(Activity_PUBBDG!C:C,Activity_PUBBDG!$B:$B,$A137&amp;"*",Activity_PUBBDG!$B:$B,"*"&amp;"_EX")</f>
        <v>0</v>
      </c>
      <c r="C137">
        <f>SUMIFS(Activity_PUBBDG!D:D,Activity_PUBBDG!$B:$B,$A137&amp;"*",Activity_PUBBDG!$B:$B,"*"&amp;"_EX")</f>
        <v>0</v>
      </c>
      <c r="D137">
        <f>SUMIFS(Activity_PUBBDG!E:E,Activity_PUBBDG!$B:$B,$A137&amp;"*",Activity_PUBBDG!$B:$B,"*"&amp;"_EX")</f>
        <v>0</v>
      </c>
      <c r="E137">
        <f>SUMIFS(Activity_PUBBDG!F:F,Activity_PUBBDG!$B:$B,$A137&amp;"*",Activity_PUBBDG!$B:$B,"*"&amp;"_EX")</f>
        <v>0</v>
      </c>
      <c r="F137">
        <f>SUMIFS(Activity_PUBBDG!G:G,Activity_PUBBDG!$B:$B,$A137&amp;"*",Activity_PUBBDG!$B:$B,"*"&amp;"_EX")</f>
        <v>0</v>
      </c>
      <c r="G137">
        <f>SUMIFS(Activity_PUBBDG!H:H,Activity_PUBBDG!$B:$B,$A137&amp;"*",Activity_PUBBDG!$B:$B,"*"&amp;"_EX")</f>
        <v>0</v>
      </c>
      <c r="H137">
        <f>SUMIFS(Activity_PUBBDG!I:I,Activity_PUBBDG!$B:$B,$A137&amp;"*",Activity_PUBBDG!$B:$B,"*"&amp;"_EX")</f>
        <v>0</v>
      </c>
      <c r="I137">
        <f>SUMIFS(Activity_PUBBDG!J:J,Activity_PUBBDG!$B:$B,$A137&amp;"*",Activity_PUBBDG!$B:$B,"*"&amp;"_EX")</f>
        <v>0</v>
      </c>
      <c r="J137">
        <f>SUMIFS(Activity_PUBBDG!K:K,Activity_PUBBDG!$B:$B,$A137&amp;"*",Activity_PUBBDG!$B:$B,"*"&amp;"_EX")</f>
        <v>0</v>
      </c>
      <c r="K137">
        <f>IF(PUBBDG_Split_Tech!L137="",0,IF(K$1=2016,0,IFERROR((PUBBDG_Split_Tech!L137*(SUMIFS('AGG Activity_16'!B:B,'AGG Activity_16'!$A:$A,$B137)+SUMIFS('AGG Activity_EX'!B:B,'AGG Activity_EX'!$A:$A,$B137))-SUMIFS(Activity_EX!B:B,Activity_EX!$A:$A,$A137))/(SUMIFS('AGG Activity_16'!B:B,'AGG Activity_16'!$A:$A,$B137)),0)))</f>
        <v>0</v>
      </c>
    </row>
    <row r="138" spans="1:11" x14ac:dyDescent="0.25">
      <c r="A138" t="str">
        <f>PUBBDG_Split_Tech!A138</f>
        <v>PUBBDGPSINewWH______STDHFO</v>
      </c>
      <c r="B138">
        <f>SUMIFS(Activity_PUBBDG!C:C,Activity_PUBBDG!$B:$B,$A138&amp;"*",Activity_PUBBDG!$B:$B,"*"&amp;"_EX")</f>
        <v>0</v>
      </c>
      <c r="C138">
        <f>SUMIFS(Activity_PUBBDG!D:D,Activity_PUBBDG!$B:$B,$A138&amp;"*",Activity_PUBBDG!$B:$B,"*"&amp;"_EX")</f>
        <v>0</v>
      </c>
      <c r="D138">
        <f>SUMIFS(Activity_PUBBDG!E:E,Activity_PUBBDG!$B:$B,$A138&amp;"*",Activity_PUBBDG!$B:$B,"*"&amp;"_EX")</f>
        <v>0</v>
      </c>
      <c r="E138">
        <f>SUMIFS(Activity_PUBBDG!F:F,Activity_PUBBDG!$B:$B,$A138&amp;"*",Activity_PUBBDG!$B:$B,"*"&amp;"_EX")</f>
        <v>0</v>
      </c>
      <c r="F138">
        <f>SUMIFS(Activity_PUBBDG!G:G,Activity_PUBBDG!$B:$B,$A138&amp;"*",Activity_PUBBDG!$B:$B,"*"&amp;"_EX")</f>
        <v>0</v>
      </c>
      <c r="G138">
        <f>SUMIFS(Activity_PUBBDG!H:H,Activity_PUBBDG!$B:$B,$A138&amp;"*",Activity_PUBBDG!$B:$B,"*"&amp;"_EX")</f>
        <v>0</v>
      </c>
      <c r="H138">
        <f>SUMIFS(Activity_PUBBDG!I:I,Activity_PUBBDG!$B:$B,$A138&amp;"*",Activity_PUBBDG!$B:$B,"*"&amp;"_EX")</f>
        <v>0</v>
      </c>
      <c r="I138">
        <f>SUMIFS(Activity_PUBBDG!J:J,Activity_PUBBDG!$B:$B,$A138&amp;"*",Activity_PUBBDG!$B:$B,"*"&amp;"_EX")</f>
        <v>0</v>
      </c>
      <c r="J138">
        <f>SUMIFS(Activity_PUBBDG!K:K,Activity_PUBBDG!$B:$B,$A138&amp;"*",Activity_PUBBDG!$B:$B,"*"&amp;"_EX")</f>
        <v>0</v>
      </c>
      <c r="K138">
        <f>IF(PUBBDG_Split_Tech!L138="",0,IF(K$1=2016,0,IFERROR((PUBBDG_Split_Tech!L138*(SUMIFS('AGG Activity_16'!B:B,'AGG Activity_16'!$A:$A,$B138)+SUMIFS('AGG Activity_EX'!B:B,'AGG Activity_EX'!$A:$A,$B138))-SUMIFS(Activity_EX!B:B,Activity_EX!$A:$A,$A138))/(SUMIFS('AGG Activity_16'!B:B,'AGG Activity_16'!$A:$A,$B138)),0)))</f>
        <v>0</v>
      </c>
    </row>
    <row r="139" spans="1:11" x14ac:dyDescent="0.25">
      <c r="A139" t="str">
        <f>PUBBDG_Split_Tech!A139</f>
        <v>PUBBDGPSINewWH______STDKER</v>
      </c>
      <c r="B139">
        <f>SUMIFS(Activity_PUBBDG!C:C,Activity_PUBBDG!$B:$B,$A139&amp;"*",Activity_PUBBDG!$B:$B,"*"&amp;"_EX")</f>
        <v>0</v>
      </c>
      <c r="C139">
        <f>SUMIFS(Activity_PUBBDG!D:D,Activity_PUBBDG!$B:$B,$A139&amp;"*",Activity_PUBBDG!$B:$B,"*"&amp;"_EX")</f>
        <v>0</v>
      </c>
      <c r="D139">
        <f>SUMIFS(Activity_PUBBDG!E:E,Activity_PUBBDG!$B:$B,$A139&amp;"*",Activity_PUBBDG!$B:$B,"*"&amp;"_EX")</f>
        <v>0</v>
      </c>
      <c r="E139">
        <f>SUMIFS(Activity_PUBBDG!F:F,Activity_PUBBDG!$B:$B,$A139&amp;"*",Activity_PUBBDG!$B:$B,"*"&amp;"_EX")</f>
        <v>0</v>
      </c>
      <c r="F139">
        <f>SUMIFS(Activity_PUBBDG!G:G,Activity_PUBBDG!$B:$B,$A139&amp;"*",Activity_PUBBDG!$B:$B,"*"&amp;"_EX")</f>
        <v>0</v>
      </c>
      <c r="G139">
        <f>SUMIFS(Activity_PUBBDG!H:H,Activity_PUBBDG!$B:$B,$A139&amp;"*",Activity_PUBBDG!$B:$B,"*"&amp;"_EX")</f>
        <v>0</v>
      </c>
      <c r="H139">
        <f>SUMIFS(Activity_PUBBDG!I:I,Activity_PUBBDG!$B:$B,$A139&amp;"*",Activity_PUBBDG!$B:$B,"*"&amp;"_EX")</f>
        <v>0</v>
      </c>
      <c r="I139">
        <f>SUMIFS(Activity_PUBBDG!J:J,Activity_PUBBDG!$B:$B,$A139&amp;"*",Activity_PUBBDG!$B:$B,"*"&amp;"_EX")</f>
        <v>0</v>
      </c>
      <c r="J139">
        <f>SUMIFS(Activity_PUBBDG!K:K,Activity_PUBBDG!$B:$B,$A139&amp;"*",Activity_PUBBDG!$B:$B,"*"&amp;"_EX")</f>
        <v>0</v>
      </c>
      <c r="K139">
        <f>IF(PUBBDG_Split_Tech!L139="",0,IF(K$1=2016,0,IFERROR((PUBBDG_Split_Tech!L139*(SUMIFS('AGG Activity_16'!B:B,'AGG Activity_16'!$A:$A,$B139)+SUMIFS('AGG Activity_EX'!B:B,'AGG Activity_EX'!$A:$A,$B139))-SUMIFS(Activity_EX!B:B,Activity_EX!$A:$A,$A139))/(SUMIFS('AGG Activity_16'!B:B,'AGG Activity_16'!$A:$A,$B139)),0)))</f>
        <v>0</v>
      </c>
    </row>
    <row r="140" spans="1:11" x14ac:dyDescent="0.25">
      <c r="A140" t="str">
        <f>PUBBDG_Split_Tech!A140</f>
        <v>PUBBDGPSINewWH______STDLFO</v>
      </c>
      <c r="B140">
        <f>SUMIFS(Activity_PUBBDG!C:C,Activity_PUBBDG!$B:$B,$A140&amp;"*",Activity_PUBBDG!$B:$B,"*"&amp;"_EX")</f>
        <v>0</v>
      </c>
      <c r="C140">
        <f>SUMIFS(Activity_PUBBDG!D:D,Activity_PUBBDG!$B:$B,$A140&amp;"*",Activity_PUBBDG!$B:$B,"*"&amp;"_EX")</f>
        <v>0</v>
      </c>
      <c r="D140">
        <f>SUMIFS(Activity_PUBBDG!E:E,Activity_PUBBDG!$B:$B,$A140&amp;"*",Activity_PUBBDG!$B:$B,"*"&amp;"_EX")</f>
        <v>0</v>
      </c>
      <c r="E140">
        <f>SUMIFS(Activity_PUBBDG!F:F,Activity_PUBBDG!$B:$B,$A140&amp;"*",Activity_PUBBDG!$B:$B,"*"&amp;"_EX")</f>
        <v>0</v>
      </c>
      <c r="F140">
        <f>SUMIFS(Activity_PUBBDG!G:G,Activity_PUBBDG!$B:$B,$A140&amp;"*",Activity_PUBBDG!$B:$B,"*"&amp;"_EX")</f>
        <v>0</v>
      </c>
      <c r="G140">
        <f>SUMIFS(Activity_PUBBDG!H:H,Activity_PUBBDG!$B:$B,$A140&amp;"*",Activity_PUBBDG!$B:$B,"*"&amp;"_EX")</f>
        <v>0</v>
      </c>
      <c r="H140">
        <f>SUMIFS(Activity_PUBBDG!I:I,Activity_PUBBDG!$B:$B,$A140&amp;"*",Activity_PUBBDG!$B:$B,"*"&amp;"_EX")</f>
        <v>0</v>
      </c>
      <c r="I140">
        <f>SUMIFS(Activity_PUBBDG!J:J,Activity_PUBBDG!$B:$B,$A140&amp;"*",Activity_PUBBDG!$B:$B,"*"&amp;"_EX")</f>
        <v>0</v>
      </c>
      <c r="J140">
        <f>SUMIFS(Activity_PUBBDG!K:K,Activity_PUBBDG!$B:$B,$A140&amp;"*",Activity_PUBBDG!$B:$B,"*"&amp;"_EX")</f>
        <v>0</v>
      </c>
      <c r="K140">
        <f>IF(PUBBDG_Split_Tech!L140="",0,IF(K$1=2016,0,IFERROR((PUBBDG_Split_Tech!L140*(SUMIFS('AGG Activity_16'!B:B,'AGG Activity_16'!$A:$A,$B140)+SUMIFS('AGG Activity_EX'!B:B,'AGG Activity_EX'!$A:$A,$B140))-SUMIFS(Activity_EX!B:B,Activity_EX!$A:$A,$A140))/(SUMIFS('AGG Activity_16'!B:B,'AGG Activity_16'!$A:$A,$B140)),0)))</f>
        <v>0</v>
      </c>
    </row>
    <row r="141" spans="1:11" x14ac:dyDescent="0.25">
      <c r="A141" t="str">
        <f>PUBBDG_Split_Tech!A141</f>
        <v>PUBBDGPSINewWH______STDNGA</v>
      </c>
      <c r="B141">
        <f>SUMIFS(Activity_PUBBDG!C:C,Activity_PUBBDG!$B:$B,$A141&amp;"*",Activity_PUBBDG!$B:$B,"*"&amp;"_EX")</f>
        <v>0</v>
      </c>
      <c r="C141">
        <f>SUMIFS(Activity_PUBBDG!D:D,Activity_PUBBDG!$B:$B,$A141&amp;"*",Activity_PUBBDG!$B:$B,"*"&amp;"_EX")</f>
        <v>0</v>
      </c>
      <c r="D141">
        <f>SUMIFS(Activity_PUBBDG!E:E,Activity_PUBBDG!$B:$B,$A141&amp;"*",Activity_PUBBDG!$B:$B,"*"&amp;"_EX")</f>
        <v>0</v>
      </c>
      <c r="E141">
        <f>SUMIFS(Activity_PUBBDG!F:F,Activity_PUBBDG!$B:$B,$A141&amp;"*",Activity_PUBBDG!$B:$B,"*"&amp;"_EX")</f>
        <v>0</v>
      </c>
      <c r="F141">
        <f>SUMIFS(Activity_PUBBDG!G:G,Activity_PUBBDG!$B:$B,$A141&amp;"*",Activity_PUBBDG!$B:$B,"*"&amp;"_EX")</f>
        <v>0</v>
      </c>
      <c r="G141">
        <f>SUMIFS(Activity_PUBBDG!H:H,Activity_PUBBDG!$B:$B,$A141&amp;"*",Activity_PUBBDG!$B:$B,"*"&amp;"_EX")</f>
        <v>0</v>
      </c>
      <c r="H141">
        <f>SUMIFS(Activity_PUBBDG!I:I,Activity_PUBBDG!$B:$B,$A141&amp;"*",Activity_PUBBDG!$B:$B,"*"&amp;"_EX")</f>
        <v>0</v>
      </c>
      <c r="I141">
        <f>SUMIFS(Activity_PUBBDG!J:J,Activity_PUBBDG!$B:$B,$A141&amp;"*",Activity_PUBBDG!$B:$B,"*"&amp;"_EX")</f>
        <v>0</v>
      </c>
      <c r="J141">
        <f>SUMIFS(Activity_PUBBDG!K:K,Activity_PUBBDG!$B:$B,$A141&amp;"*",Activity_PUBBDG!$B:$B,"*"&amp;"_EX")</f>
        <v>0</v>
      </c>
      <c r="K141">
        <f>IF(PUBBDG_Split_Tech!L141="",0,IF(K$1=2016,0,IFERROR((PUBBDG_Split_Tech!L141*(SUMIFS('AGG Activity_16'!B:B,'AGG Activity_16'!$A:$A,$B141)+SUMIFS('AGG Activity_EX'!B:B,'AGG Activity_EX'!$A:$A,$B141))-SUMIFS(Activity_EX!B:B,Activity_EX!$A:$A,$A141))/(SUMIFS('AGG Activity_16'!B:B,'AGG Activity_16'!$A:$A,$B141)),0)))</f>
        <v>0</v>
      </c>
    </row>
    <row r="142" spans="1:11" x14ac:dyDescent="0.25">
      <c r="A142" t="str">
        <f>PUBBDG_Split_Tech!A142</f>
        <v>PUBBDGPSIOldAE______STDELC</v>
      </c>
      <c r="B142">
        <f>SUMIFS(Activity_PUBBDG!C:C,Activity_PUBBDG!$B:$B,$A142&amp;"*",Activity_PUBBDG!$B:$B,"*"&amp;"_EX")</f>
        <v>826.42509247029773</v>
      </c>
      <c r="C142">
        <f>SUMIFS(Activity_PUBBDG!D:D,Activity_PUBBDG!$B:$B,$A142&amp;"*",Activity_PUBBDG!$B:$B,"*"&amp;"_EX")</f>
        <v>826.43545220364967</v>
      </c>
      <c r="D142">
        <f>SUMIFS(Activity_PUBBDG!E:E,Activity_PUBBDG!$B:$B,$A142&amp;"*",Activity_PUBBDG!$B:$B,"*"&amp;"_EX")</f>
        <v>826.42877380537664</v>
      </c>
      <c r="E142">
        <f>SUMIFS(Activity_PUBBDG!F:F,Activity_PUBBDG!$B:$B,$A142&amp;"*",Activity_PUBBDG!$B:$B,"*"&amp;"_EX")</f>
        <v>826.43014996863883</v>
      </c>
      <c r="F142">
        <f>SUMIFS(Activity_PUBBDG!G:G,Activity_PUBBDG!$B:$B,$A142&amp;"*",Activity_PUBBDG!$B:$B,"*"&amp;"_EX")</f>
        <v>413.21810707193993</v>
      </c>
      <c r="G142">
        <f>SUMIFS(Activity_PUBBDG!H:H,Activity_PUBBDG!$B:$B,$A142&amp;"*",Activity_PUBBDG!$B:$B,"*"&amp;"_EX")</f>
        <v>413.21812314191601</v>
      </c>
      <c r="H142">
        <f>SUMIFS(Activity_PUBBDG!I:I,Activity_PUBBDG!$B:$B,$A142&amp;"*",Activity_PUBBDG!$B:$B,"*"&amp;"_EX")</f>
        <v>413.21864148507262</v>
      </c>
      <c r="I142">
        <f>SUMIFS(Activity_PUBBDG!J:J,Activity_PUBBDG!$B:$B,$A142&amp;"*",Activity_PUBBDG!$B:$B,"*"&amp;"_EX")</f>
        <v>82.234566326475544</v>
      </c>
      <c r="J142">
        <f>SUMIFS(Activity_PUBBDG!K:K,Activity_PUBBDG!$B:$B,$A142&amp;"*",Activity_PUBBDG!$B:$B,"*"&amp;"_EX")</f>
        <v>7.7658262652184584</v>
      </c>
      <c r="K142">
        <f>IF(PUBBDG_Split_Tech!L142="",0,IF(K$1=2016,0,IFERROR((PUBBDG_Split_Tech!L142*(SUMIFS('AGG Activity_16'!B:B,'AGG Activity_16'!$A:$A,$B142)+SUMIFS('AGG Activity_EX'!B:B,'AGG Activity_EX'!$A:$A,$B142))-SUMIFS(Activity_EX!B:B,Activity_EX!$A:$A,$A142))/(SUMIFS('AGG Activity_16'!B:B,'AGG Activity_16'!$A:$A,$B142)),0)))</f>
        <v>0</v>
      </c>
    </row>
    <row r="143" spans="1:11" x14ac:dyDescent="0.25">
      <c r="A143" t="str">
        <f>PUBBDG_Split_Tech!A143</f>
        <v>PUBBDGPSIOldAE______STDNGA</v>
      </c>
      <c r="B143">
        <f>SUMIFS(Activity_PUBBDG!C:C,Activity_PUBBDG!$B:$B,$A143&amp;"*",Activity_PUBBDG!$B:$B,"*"&amp;"_EX")</f>
        <v>11.99132824684343</v>
      </c>
      <c r="C143">
        <f>SUMIFS(Activity_PUBBDG!D:D,Activity_PUBBDG!$B:$B,$A143&amp;"*",Activity_PUBBDG!$B:$B,"*"&amp;"_EX")</f>
        <v>12.000827293411151</v>
      </c>
      <c r="D143">
        <f>SUMIFS(Activity_PUBBDG!E:E,Activity_PUBBDG!$B:$B,$A143&amp;"*",Activity_PUBBDG!$B:$B,"*"&amp;"_EX")</f>
        <v>11.999734030303051</v>
      </c>
      <c r="E143">
        <f>SUMIFS(Activity_PUBBDG!F:F,Activity_PUBBDG!$B:$B,$A143&amp;"*",Activity_PUBBDG!$B:$B,"*"&amp;"_EX")</f>
        <v>12.000659317544679</v>
      </c>
      <c r="F143">
        <f>SUMIFS(Activity_PUBBDG!G:G,Activity_PUBBDG!$B:$B,$A143&amp;"*",Activity_PUBBDG!$B:$B,"*"&amp;"_EX")</f>
        <v>6.0004422189558984</v>
      </c>
      <c r="G143">
        <f>SUMIFS(Activity_PUBBDG!H:H,Activity_PUBBDG!$B:$B,$A143&amp;"*",Activity_PUBBDG!$B:$B,"*"&amp;"_EX")</f>
        <v>6.0004343248317769</v>
      </c>
      <c r="H143">
        <f>SUMIFS(Activity_PUBBDG!I:I,Activity_PUBBDG!$B:$B,$A143&amp;"*",Activity_PUBBDG!$B:$B,"*"&amp;"_EX")</f>
        <v>6.0009648242939306</v>
      </c>
      <c r="I143">
        <f>SUMIFS(Activity_PUBBDG!J:J,Activity_PUBBDG!$B:$B,$A143&amp;"*",Activity_PUBBDG!$B:$B,"*"&amp;"_EX")</f>
        <v>2.9723043519437429</v>
      </c>
      <c r="J143">
        <f>SUMIFS(Activity_PUBBDG!K:K,Activity_PUBBDG!$B:$B,$A143&amp;"*",Activity_PUBBDG!$B:$B,"*"&amp;"_EX")</f>
        <v>0.1153735285667353</v>
      </c>
      <c r="K143">
        <f>IF(PUBBDG_Split_Tech!L143="",0,IF(K$1=2016,0,IFERROR((PUBBDG_Split_Tech!L143*(SUMIFS('AGG Activity_16'!B:B,'AGG Activity_16'!$A:$A,$B143)+SUMIFS('AGG Activity_EX'!B:B,'AGG Activity_EX'!$A:$A,$B143))-SUMIFS(Activity_EX!B:B,Activity_EX!$A:$A,$A143))/(SUMIFS('AGG Activity_16'!B:B,'AGG Activity_16'!$A:$A,$B143)),0)))</f>
        <v>0</v>
      </c>
    </row>
    <row r="144" spans="1:11" x14ac:dyDescent="0.25">
      <c r="A144" t="str">
        <f>PUBBDG_Split_Tech!A144</f>
        <v>PUBBDGPSIOldAE______STDPRO</v>
      </c>
      <c r="B144">
        <f>SUMIFS(Activity_PUBBDG!C:C,Activity_PUBBDG!$B:$B,$A144&amp;"*",Activity_PUBBDG!$B:$B,"*"&amp;"_EX")</f>
        <v>0</v>
      </c>
      <c r="C144">
        <f>SUMIFS(Activity_PUBBDG!D:D,Activity_PUBBDG!$B:$B,$A144&amp;"*",Activity_PUBBDG!$B:$B,"*"&amp;"_EX")</f>
        <v>0</v>
      </c>
      <c r="D144">
        <f>SUMIFS(Activity_PUBBDG!E:E,Activity_PUBBDG!$B:$B,$A144&amp;"*",Activity_PUBBDG!$B:$B,"*"&amp;"_EX")</f>
        <v>0</v>
      </c>
      <c r="E144">
        <f>SUMIFS(Activity_PUBBDG!F:F,Activity_PUBBDG!$B:$B,$A144&amp;"*",Activity_PUBBDG!$B:$B,"*"&amp;"_EX")</f>
        <v>0</v>
      </c>
      <c r="F144">
        <f>SUMIFS(Activity_PUBBDG!G:G,Activity_PUBBDG!$B:$B,$A144&amp;"*",Activity_PUBBDG!$B:$B,"*"&amp;"_EX")</f>
        <v>0</v>
      </c>
      <c r="G144">
        <f>SUMIFS(Activity_PUBBDG!H:H,Activity_PUBBDG!$B:$B,$A144&amp;"*",Activity_PUBBDG!$B:$B,"*"&amp;"_EX")</f>
        <v>0</v>
      </c>
      <c r="H144">
        <f>SUMIFS(Activity_PUBBDG!I:I,Activity_PUBBDG!$B:$B,$A144&amp;"*",Activity_PUBBDG!$B:$B,"*"&amp;"_EX")</f>
        <v>0</v>
      </c>
      <c r="I144">
        <f>SUMIFS(Activity_PUBBDG!J:J,Activity_PUBBDG!$B:$B,$A144&amp;"*",Activity_PUBBDG!$B:$B,"*"&amp;"_EX")</f>
        <v>0</v>
      </c>
      <c r="J144">
        <f>SUMIFS(Activity_PUBBDG!K:K,Activity_PUBBDG!$B:$B,$A144&amp;"*",Activity_PUBBDG!$B:$B,"*"&amp;"_EX")</f>
        <v>0</v>
      </c>
      <c r="K144">
        <f>IF(PUBBDG_Split_Tech!L144="",0,IF(K$1=2016,0,IFERROR((PUBBDG_Split_Tech!L144*(SUMIFS('AGG Activity_16'!B:B,'AGG Activity_16'!$A:$A,$B144)+SUMIFS('AGG Activity_EX'!B:B,'AGG Activity_EX'!$A:$A,$B144))-SUMIFS(Activity_EX!B:B,Activity_EX!$A:$A,$A144))/(SUMIFS('AGG Activity_16'!B:B,'AGG Activity_16'!$A:$A,$B144)),0)))</f>
        <v>0</v>
      </c>
    </row>
    <row r="145" spans="1:11" x14ac:dyDescent="0.25">
      <c r="A145" t="str">
        <f>PUBBDG_Split_Tech!A145</f>
        <v>PUBBDGPSIOldAM______STDELC</v>
      </c>
      <c r="B145">
        <f>SUMIFS(Activity_PUBBDG!C:C,Activity_PUBBDG!$B:$B,$A145&amp;"*",Activity_PUBBDG!$B:$B,"*"&amp;"_EX")</f>
        <v>178.3641188913262</v>
      </c>
      <c r="C145">
        <f>SUMIFS(Activity_PUBBDG!D:D,Activity_PUBBDG!$B:$B,$A145&amp;"*",Activity_PUBBDG!$B:$B,"*"&amp;"_EX")</f>
        <v>178.3667837842136</v>
      </c>
      <c r="D145">
        <f>SUMIFS(Activity_PUBBDG!E:E,Activity_PUBBDG!$B:$B,$A145&amp;"*",Activity_PUBBDG!$B:$B,"*"&amp;"_EX")</f>
        <v>178.36558943249699</v>
      </c>
      <c r="E145">
        <f>SUMIFS(Activity_PUBBDG!F:F,Activity_PUBBDG!$B:$B,$A145&amp;"*",Activity_PUBBDG!$B:$B,"*"&amp;"_EX")</f>
        <v>178.3648811449055</v>
      </c>
      <c r="F145">
        <f>SUMIFS(Activity_PUBBDG!G:G,Activity_PUBBDG!$B:$B,$A145&amp;"*",Activity_PUBBDG!$B:$B,"*"&amp;"_EX")</f>
        <v>89.183428468212142</v>
      </c>
      <c r="G145">
        <f>SUMIFS(Activity_PUBBDG!H:H,Activity_PUBBDG!$B:$B,$A145&amp;"*",Activity_PUBBDG!$B:$B,"*"&amp;"_EX")</f>
        <v>89.183260833069241</v>
      </c>
      <c r="H145">
        <f>SUMIFS(Activity_PUBBDG!I:I,Activity_PUBBDG!$B:$B,$A145&amp;"*",Activity_PUBBDG!$B:$B,"*"&amp;"_EX")</f>
        <v>89.184048444335716</v>
      </c>
      <c r="I145">
        <f>SUMIFS(Activity_PUBBDG!J:J,Activity_PUBBDG!$B:$B,$A145&amp;"*",Activity_PUBBDG!$B:$B,"*"&amp;"_EX")</f>
        <v>36.283433315638348</v>
      </c>
      <c r="J145">
        <f>SUMIFS(Activity_PUBBDG!K:K,Activity_PUBBDG!$B:$B,$A145&amp;"*",Activity_PUBBDG!$B:$B,"*"&amp;"_EX")</f>
        <v>1.701117666469693</v>
      </c>
      <c r="K145">
        <f>IF(PUBBDG_Split_Tech!L145="",0,IF(K$1=2016,0,IFERROR((PUBBDG_Split_Tech!L145*(SUMIFS('AGG Activity_16'!B:B,'AGG Activity_16'!$A:$A,$B145)+SUMIFS('AGG Activity_EX'!B:B,'AGG Activity_EX'!$A:$A,$B145))-SUMIFS(Activity_EX!B:B,Activity_EX!$A:$A,$A145))/(SUMIFS('AGG Activity_16'!B:B,'AGG Activity_16'!$A:$A,$B145)),0)))</f>
        <v>0</v>
      </c>
    </row>
    <row r="146" spans="1:11" x14ac:dyDescent="0.25">
      <c r="A146" t="str">
        <f>PUBBDG_Split_Tech!A146</f>
        <v>PUBBDGPSIOldLIFLC___STDELC</v>
      </c>
      <c r="B146">
        <f>SUMIFS(Activity_PUBBDG!C:C,Activity_PUBBDG!$B:$B,$A146&amp;"*",Activity_PUBBDG!$B:$B,"*"&amp;"_EX")</f>
        <v>30.76570098820255</v>
      </c>
      <c r="C146">
        <f>SUMIFS(Activity_PUBBDG!D:D,Activity_PUBBDG!$B:$B,$A146&amp;"*",Activity_PUBBDG!$B:$B,"*"&amp;"_EX")</f>
        <v>30.765748795456659</v>
      </c>
      <c r="D146">
        <f>SUMIFS(Activity_PUBBDG!E:E,Activity_PUBBDG!$B:$B,$A146&amp;"*",Activity_PUBBDG!$B:$B,"*"&amp;"_EX")</f>
        <v>30.76574809669701</v>
      </c>
      <c r="E146">
        <f>SUMIFS(Activity_PUBBDG!F:F,Activity_PUBBDG!$B:$B,$A146&amp;"*",Activity_PUBBDG!$B:$B,"*"&amp;"_EX")</f>
        <v>0</v>
      </c>
      <c r="F146">
        <f>SUMIFS(Activity_PUBBDG!G:G,Activity_PUBBDG!$B:$B,$A146&amp;"*",Activity_PUBBDG!$B:$B,"*"&amp;"_EX")</f>
        <v>0</v>
      </c>
      <c r="G146">
        <f>SUMIFS(Activity_PUBBDG!H:H,Activity_PUBBDG!$B:$B,$A146&amp;"*",Activity_PUBBDG!$B:$B,"*"&amp;"_EX")</f>
        <v>0</v>
      </c>
      <c r="H146">
        <f>SUMIFS(Activity_PUBBDG!I:I,Activity_PUBBDG!$B:$B,$A146&amp;"*",Activity_PUBBDG!$B:$B,"*"&amp;"_EX")</f>
        <v>0</v>
      </c>
      <c r="I146">
        <f>SUMIFS(Activity_PUBBDG!J:J,Activity_PUBBDG!$B:$B,$A146&amp;"*",Activity_PUBBDG!$B:$B,"*"&amp;"_EX")</f>
        <v>0</v>
      </c>
      <c r="J146">
        <f>SUMIFS(Activity_PUBBDG!K:K,Activity_PUBBDG!$B:$B,$A146&amp;"*",Activity_PUBBDG!$B:$B,"*"&amp;"_EX")</f>
        <v>0</v>
      </c>
      <c r="K146">
        <f>IF(PUBBDG_Split_Tech!L146="",0,IF(K$1=2016,0,IFERROR((PUBBDG_Split_Tech!L146*(SUMIFS('AGG Activity_16'!B:B,'AGG Activity_16'!$A:$A,$B146)+SUMIFS('AGG Activity_EX'!B:B,'AGG Activity_EX'!$A:$A,$B146))-SUMIFS(Activity_EX!B:B,Activity_EX!$A:$A,$A146))/(SUMIFS('AGG Activity_16'!B:B,'AGG Activity_16'!$A:$A,$B146)),0)))</f>
        <v>0</v>
      </c>
    </row>
    <row r="147" spans="1:11" x14ac:dyDescent="0.25">
      <c r="A147" t="str">
        <f>PUBBDG_Split_Tech!A147</f>
        <v>PUBBDGPSIOldLIFLU___STDELC</v>
      </c>
      <c r="B147">
        <f>SUMIFS(Activity_PUBBDG!C:C,Activity_PUBBDG!$B:$B,$A147&amp;"*",Activity_PUBBDG!$B:$B,"*"&amp;"_EX")</f>
        <v>225.0499364157894</v>
      </c>
      <c r="C147">
        <f>SUMIFS(Activity_PUBBDG!D:D,Activity_PUBBDG!$B:$B,$A147&amp;"*",Activity_PUBBDG!$B:$B,"*"&amp;"_EX")</f>
        <v>225.04998431341281</v>
      </c>
      <c r="D147">
        <f>SUMIFS(Activity_PUBBDG!E:E,Activity_PUBBDG!$B:$B,$A147&amp;"*",Activity_PUBBDG!$B:$B,"*"&amp;"_EX")</f>
        <v>112.52498395781789</v>
      </c>
      <c r="E147">
        <f>SUMIFS(Activity_PUBBDG!F:F,Activity_PUBBDG!$B:$B,$A147&amp;"*",Activity_PUBBDG!$B:$B,"*"&amp;"_EX")</f>
        <v>112.5249835138743</v>
      </c>
      <c r="F147">
        <f>SUMIFS(Activity_PUBBDG!G:G,Activity_PUBBDG!$B:$B,$A147&amp;"*",Activity_PUBBDG!$B:$B,"*"&amp;"_EX")</f>
        <v>112.5249826547806</v>
      </c>
      <c r="G147">
        <f>SUMIFS(Activity_PUBBDG!H:H,Activity_PUBBDG!$B:$B,$A147&amp;"*",Activity_PUBBDG!$B:$B,"*"&amp;"_EX")</f>
        <v>112.5249816406747</v>
      </c>
      <c r="H147">
        <f>SUMIFS(Activity_PUBBDG!I:I,Activity_PUBBDG!$B:$B,$A147&amp;"*",Activity_PUBBDG!$B:$B,"*"&amp;"_EX")</f>
        <v>112.5249987236938</v>
      </c>
      <c r="I147">
        <f>SUMIFS(Activity_PUBBDG!J:J,Activity_PUBBDG!$B:$B,$A147&amp;"*",Activity_PUBBDG!$B:$B,"*"&amp;"_EX")</f>
        <v>0</v>
      </c>
      <c r="J147">
        <f>SUMIFS(Activity_PUBBDG!K:K,Activity_PUBBDG!$B:$B,$A147&amp;"*",Activity_PUBBDG!$B:$B,"*"&amp;"_EX")</f>
        <v>0</v>
      </c>
      <c r="K147">
        <f>IF(PUBBDG_Split_Tech!L147="",0,IF(K$1=2016,0,IFERROR((PUBBDG_Split_Tech!L147*(SUMIFS('AGG Activity_16'!B:B,'AGG Activity_16'!$A:$A,$B147)+SUMIFS('AGG Activity_EX'!B:B,'AGG Activity_EX'!$A:$A,$B147))-SUMIFS(Activity_EX!B:B,Activity_EX!$A:$A,$A147))/(SUMIFS('AGG Activity_16'!B:B,'AGG Activity_16'!$A:$A,$B147)),0)))</f>
        <v>0</v>
      </c>
    </row>
    <row r="148" spans="1:11" x14ac:dyDescent="0.25">
      <c r="A148" t="str">
        <f>PUBBDG_Split_Tech!A148</f>
        <v>PUBBDGPSIOldLIHAL___STDELC</v>
      </c>
      <c r="B148">
        <f>SUMIFS(Activity_PUBBDG!C:C,Activity_PUBBDG!$B:$B,$A148&amp;"*",Activity_PUBBDG!$B:$B,"*"&amp;"_EX")</f>
        <v>66.041395271244255</v>
      </c>
      <c r="C148">
        <f>SUMIFS(Activity_PUBBDG!D:D,Activity_PUBBDG!$B:$B,$A148&amp;"*",Activity_PUBBDG!$B:$B,"*"&amp;"_EX")</f>
        <v>0</v>
      </c>
      <c r="D148">
        <f>SUMIFS(Activity_PUBBDG!E:E,Activity_PUBBDG!$B:$B,$A148&amp;"*",Activity_PUBBDG!$B:$B,"*"&amp;"_EX")</f>
        <v>0</v>
      </c>
      <c r="E148">
        <f>SUMIFS(Activity_PUBBDG!F:F,Activity_PUBBDG!$B:$B,$A148&amp;"*",Activity_PUBBDG!$B:$B,"*"&amp;"_EX")</f>
        <v>0</v>
      </c>
      <c r="F148">
        <f>SUMIFS(Activity_PUBBDG!G:G,Activity_PUBBDG!$B:$B,$A148&amp;"*",Activity_PUBBDG!$B:$B,"*"&amp;"_EX")</f>
        <v>0</v>
      </c>
      <c r="G148">
        <f>SUMIFS(Activity_PUBBDG!H:H,Activity_PUBBDG!$B:$B,$A148&amp;"*",Activity_PUBBDG!$B:$B,"*"&amp;"_EX")</f>
        <v>0</v>
      </c>
      <c r="H148">
        <f>SUMIFS(Activity_PUBBDG!I:I,Activity_PUBBDG!$B:$B,$A148&amp;"*",Activity_PUBBDG!$B:$B,"*"&amp;"_EX")</f>
        <v>0</v>
      </c>
      <c r="I148">
        <f>SUMIFS(Activity_PUBBDG!J:J,Activity_PUBBDG!$B:$B,$A148&amp;"*",Activity_PUBBDG!$B:$B,"*"&amp;"_EX")</f>
        <v>0</v>
      </c>
      <c r="J148">
        <f>SUMIFS(Activity_PUBBDG!K:K,Activity_PUBBDG!$B:$B,$A148&amp;"*",Activity_PUBBDG!$B:$B,"*"&amp;"_EX")</f>
        <v>0</v>
      </c>
      <c r="K148">
        <f>IF(PUBBDG_Split_Tech!L148="",0,IF(K$1=2016,0,IFERROR((PUBBDG_Split_Tech!L148*(SUMIFS('AGG Activity_16'!B:B,'AGG Activity_16'!$A:$A,$B148)+SUMIFS('AGG Activity_EX'!B:B,'AGG Activity_EX'!$A:$A,$B148))-SUMIFS(Activity_EX!B:B,Activity_EX!$A:$A,$A148))/(SUMIFS('AGG Activity_16'!B:B,'AGG Activity_16'!$A:$A,$B148)),0)))</f>
        <v>0</v>
      </c>
    </row>
    <row r="149" spans="1:11" x14ac:dyDescent="0.25">
      <c r="A149" t="str">
        <f>PUBBDG_Split_Tech!A149</f>
        <v>PUBBDGPSIOldLIINC___STDELC</v>
      </c>
      <c r="B149">
        <f>SUMIFS(Activity_PUBBDG!C:C,Activity_PUBBDG!$B:$B,$A149&amp;"*",Activity_PUBBDG!$B:$B,"*"&amp;"_EX")</f>
        <v>212.11126251525749</v>
      </c>
      <c r="C149">
        <f>SUMIFS(Activity_PUBBDG!D:D,Activity_PUBBDG!$B:$B,$A149&amp;"*",Activity_PUBBDG!$B:$B,"*"&amp;"_EX")</f>
        <v>0</v>
      </c>
      <c r="D149">
        <f>SUMIFS(Activity_PUBBDG!E:E,Activity_PUBBDG!$B:$B,$A149&amp;"*",Activity_PUBBDG!$B:$B,"*"&amp;"_EX")</f>
        <v>0</v>
      </c>
      <c r="E149">
        <f>SUMIFS(Activity_PUBBDG!F:F,Activity_PUBBDG!$B:$B,$A149&amp;"*",Activity_PUBBDG!$B:$B,"*"&amp;"_EX")</f>
        <v>0</v>
      </c>
      <c r="F149">
        <f>SUMIFS(Activity_PUBBDG!G:G,Activity_PUBBDG!$B:$B,$A149&amp;"*",Activity_PUBBDG!$B:$B,"*"&amp;"_EX")</f>
        <v>0</v>
      </c>
      <c r="G149">
        <f>SUMIFS(Activity_PUBBDG!H:H,Activity_PUBBDG!$B:$B,$A149&amp;"*",Activity_PUBBDG!$B:$B,"*"&amp;"_EX")</f>
        <v>0</v>
      </c>
      <c r="H149">
        <f>SUMIFS(Activity_PUBBDG!I:I,Activity_PUBBDG!$B:$B,$A149&amp;"*",Activity_PUBBDG!$B:$B,"*"&amp;"_EX")</f>
        <v>0</v>
      </c>
      <c r="I149">
        <f>SUMIFS(Activity_PUBBDG!J:J,Activity_PUBBDG!$B:$B,$A149&amp;"*",Activity_PUBBDG!$B:$B,"*"&amp;"_EX")</f>
        <v>0</v>
      </c>
      <c r="J149">
        <f>SUMIFS(Activity_PUBBDG!K:K,Activity_PUBBDG!$B:$B,$A149&amp;"*",Activity_PUBBDG!$B:$B,"*"&amp;"_EX")</f>
        <v>0</v>
      </c>
      <c r="K149">
        <f>IF(PUBBDG_Split_Tech!L149="",0,IF(K$1=2016,0,IFERROR((PUBBDG_Split_Tech!L149*(SUMIFS('AGG Activity_16'!B:B,'AGG Activity_16'!$A:$A,$B149)+SUMIFS('AGG Activity_EX'!B:B,'AGG Activity_EX'!$A:$A,$B149))-SUMIFS(Activity_EX!B:B,Activity_EX!$A:$A,$A149))/(SUMIFS('AGG Activity_16'!B:B,'AGG Activity_16'!$A:$A,$B149)),0)))</f>
        <v>0</v>
      </c>
    </row>
    <row r="150" spans="1:11" x14ac:dyDescent="0.25">
      <c r="A150" t="str">
        <f>PUBBDG_Split_Tech!A150</f>
        <v>PUBBDGPSIOldLILED___STDELC</v>
      </c>
      <c r="B150">
        <f>SUMIFS(Activity_PUBBDG!C:C,Activity_PUBBDG!$B:$B,$A150&amp;"*",Activity_PUBBDG!$B:$B,"*"&amp;"_EX")</f>
        <v>0.98867799340484397</v>
      </c>
      <c r="C150">
        <f>SUMIFS(Activity_PUBBDG!D:D,Activity_PUBBDG!$B:$B,$A150&amp;"*",Activity_PUBBDG!$B:$B,"*"&amp;"_EX")</f>
        <v>0.98872513418758734</v>
      </c>
      <c r="D150">
        <f>SUMIFS(Activity_PUBBDG!E:E,Activity_PUBBDG!$B:$B,$A150&amp;"*",Activity_PUBBDG!$B:$B,"*"&amp;"_EX")</f>
        <v>0.98873419172079069</v>
      </c>
      <c r="E150">
        <f>SUMIFS(Activity_PUBBDG!F:F,Activity_PUBBDG!$B:$B,$A150&amp;"*",Activity_PUBBDG!$B:$B,"*"&amp;"_EX")</f>
        <v>0.9887330478959524</v>
      </c>
      <c r="F150">
        <f>SUMIFS(Activity_PUBBDG!G:G,Activity_PUBBDG!$B:$B,$A150&amp;"*",Activity_PUBBDG!$B:$B,"*"&amp;"_EX")</f>
        <v>0.49435389069547031</v>
      </c>
      <c r="G150">
        <f>SUMIFS(Activity_PUBBDG!H:H,Activity_PUBBDG!$B:$B,$A150&amp;"*",Activity_PUBBDG!$B:$B,"*"&amp;"_EX")</f>
        <v>0.49435291763612388</v>
      </c>
      <c r="H150">
        <f>SUMIFS(Activity_PUBBDG!I:I,Activity_PUBBDG!$B:$B,$A150&amp;"*",Activity_PUBBDG!$B:$B,"*"&amp;"_EX")</f>
        <v>0.49436920521011662</v>
      </c>
      <c r="I150">
        <f>SUMIFS(Activity_PUBBDG!J:J,Activity_PUBBDG!$B:$B,$A150&amp;"*",Activity_PUBBDG!$B:$B,"*"&amp;"_EX")</f>
        <v>5.9855926973511817E-2</v>
      </c>
      <c r="J150">
        <f>SUMIFS(Activity_PUBBDG!K:K,Activity_PUBBDG!$B:$B,$A150&amp;"*",Activity_PUBBDG!$B:$B,"*"&amp;"_EX")</f>
        <v>1.7689389449754951E-3</v>
      </c>
      <c r="K150">
        <f>IF(PUBBDG_Split_Tech!L150="",0,IF(K$1=2016,0,IFERROR((PUBBDG_Split_Tech!L150*(SUMIFS('AGG Activity_16'!B:B,'AGG Activity_16'!$A:$A,$B150)+SUMIFS('AGG Activity_EX'!B:B,'AGG Activity_EX'!$A:$A,$B150))-SUMIFS(Activity_EX!B:B,Activity_EX!$A:$A,$A150))/(SUMIFS('AGG Activity_16'!B:B,'AGG Activity_16'!$A:$A,$B150)),0)))</f>
        <v>0</v>
      </c>
    </row>
    <row r="151" spans="1:11" x14ac:dyDescent="0.25">
      <c r="A151" t="str">
        <f>PUBBDG_Split_Tech!A151</f>
        <v>PUBBDGPSIOldSC_________DCO</v>
      </c>
      <c r="B151">
        <f>SUMIFS(Activity_PUBBDG!C:C,Activity_PUBBDG!$B:$B,$A151&amp;"*",Activity_PUBBDG!$B:$B,"*"&amp;"_EX")</f>
        <v>151.63619826410019</v>
      </c>
      <c r="C151">
        <f>SUMIFS(Activity_PUBBDG!D:D,Activity_PUBBDG!$B:$B,$A151&amp;"*",Activity_PUBBDG!$B:$B,"*"&amp;"_EX")</f>
        <v>151.63598780624159</v>
      </c>
      <c r="D151">
        <f>SUMIFS(Activity_PUBBDG!E:E,Activity_PUBBDG!$B:$B,$A151&amp;"*",Activity_PUBBDG!$B:$B,"*"&amp;"_EX")</f>
        <v>151.6361877388814</v>
      </c>
      <c r="E151">
        <f>SUMIFS(Activity_PUBBDG!F:F,Activity_PUBBDG!$B:$B,$A151&amp;"*",Activity_PUBBDG!$B:$B,"*"&amp;"_EX")</f>
        <v>151.63609257151629</v>
      </c>
      <c r="F151">
        <f>SUMIFS(Activity_PUBBDG!G:G,Activity_PUBBDG!$B:$B,$A151&amp;"*",Activity_PUBBDG!$B:$B,"*"&amp;"_EX")</f>
        <v>151.63616091938621</v>
      </c>
      <c r="G151">
        <f>SUMIFS(Activity_PUBBDG!H:H,Activity_PUBBDG!$B:$B,$A151&amp;"*",Activity_PUBBDG!$B:$B,"*"&amp;"_EX")</f>
        <v>151.63613214483789</v>
      </c>
      <c r="H151">
        <f>SUMIFS(Activity_PUBBDG!I:I,Activity_PUBBDG!$B:$B,$A151&amp;"*",Activity_PUBBDG!$B:$B,"*"&amp;"_EX")</f>
        <v>151.6364211904326</v>
      </c>
      <c r="I151">
        <f>SUMIFS(Activity_PUBBDG!J:J,Activity_PUBBDG!$B:$B,$A151&amp;"*",Activity_PUBBDG!$B:$B,"*"&amp;"_EX")</f>
        <v>121.57977237016379</v>
      </c>
      <c r="J151">
        <f>SUMIFS(Activity_PUBBDG!K:K,Activity_PUBBDG!$B:$B,$A151&amp;"*",Activity_PUBBDG!$B:$B,"*"&amp;"_EX")</f>
        <v>139.08639309317849</v>
      </c>
      <c r="K151">
        <f>IF(PUBBDG_Split_Tech!L151="",0,IF(K$1=2016,0,IFERROR((PUBBDG_Split_Tech!L151*(SUMIFS('AGG Activity_16'!B:B,'AGG Activity_16'!$A:$A,$B151)+SUMIFS('AGG Activity_EX'!B:B,'AGG Activity_EX'!$A:$A,$B151))-SUMIFS(Activity_EX!B:B,Activity_EX!$A:$A,$A151))/(SUMIFS('AGG Activity_16'!B:B,'AGG Activity_16'!$A:$A,$B151)),0)))</f>
        <v>0</v>
      </c>
    </row>
    <row r="152" spans="1:11" x14ac:dyDescent="0.25">
      <c r="A152" t="str">
        <f>PUBBDG_Split_Tech!A152</f>
        <v>PUBBDGPSIOldSC______STDELC</v>
      </c>
      <c r="B152">
        <f>SUMIFS(Activity_PUBBDG!C:C,Activity_PUBBDG!$B:$B,$A152&amp;"*",Activity_PUBBDG!$B:$B,"*"&amp;"_EX")</f>
        <v>1302.3785021927531</v>
      </c>
      <c r="C152">
        <f>SUMIFS(Activity_PUBBDG!D:D,Activity_PUBBDG!$B:$B,$A152&amp;"*",Activity_PUBBDG!$B:$B,"*"&amp;"_EX")</f>
        <v>1302.378269649422</v>
      </c>
      <c r="D152">
        <f>SUMIFS(Activity_PUBBDG!E:E,Activity_PUBBDG!$B:$B,$A152&amp;"*",Activity_PUBBDG!$B:$B,"*"&amp;"_EX")</f>
        <v>976.78380669888509</v>
      </c>
      <c r="E152">
        <f>SUMIFS(Activity_PUBBDG!F:F,Activity_PUBBDG!$B:$B,$A152&amp;"*",Activity_PUBBDG!$B:$B,"*"&amp;"_EX")</f>
        <v>976.78371028495201</v>
      </c>
      <c r="F152">
        <f>SUMIFS(Activity_PUBBDG!G:G,Activity_PUBBDG!$B:$B,$A152&amp;"*",Activity_PUBBDG!$B:$B,"*"&amp;"_EX")</f>
        <v>976.78377831883324</v>
      </c>
      <c r="G152">
        <f>SUMIFS(Activity_PUBBDG!H:H,Activity_PUBBDG!$B:$B,$A152&amp;"*",Activity_PUBBDG!$B:$B,"*"&amp;"_EX")</f>
        <v>976.78374960474014</v>
      </c>
      <c r="H152">
        <f>SUMIFS(Activity_PUBBDG!I:I,Activity_PUBBDG!$B:$B,$A152&amp;"*",Activity_PUBBDG!$B:$B,"*"&amp;"_EX")</f>
        <v>976.78403972204944</v>
      </c>
      <c r="I152">
        <f>SUMIFS(Activity_PUBBDG!J:J,Activity_PUBBDG!$B:$B,$A152&amp;"*",Activity_PUBBDG!$B:$B,"*"&amp;"_EX")</f>
        <v>107.5321355098275</v>
      </c>
      <c r="J152">
        <f>SUMIFS(Activity_PUBBDG!K:K,Activity_PUBBDG!$B:$B,$A152&amp;"*",Activity_PUBBDG!$B:$B,"*"&amp;"_EX")</f>
        <v>87.522300282584311</v>
      </c>
      <c r="K152">
        <f>IF(PUBBDG_Split_Tech!L152="",0,IF(K$1=2016,0,IFERROR((PUBBDG_Split_Tech!L152*(SUMIFS('AGG Activity_16'!B:B,'AGG Activity_16'!$A:$A,$B152)+SUMIFS('AGG Activity_EX'!B:B,'AGG Activity_EX'!$A:$A,$B152))-SUMIFS(Activity_EX!B:B,Activity_EX!$A:$A,$A152))/(SUMIFS('AGG Activity_16'!B:B,'AGG Activity_16'!$A:$A,$B152)),0)))</f>
        <v>0</v>
      </c>
    </row>
    <row r="153" spans="1:11" x14ac:dyDescent="0.25">
      <c r="A153" t="str">
        <f>PUBBDG_Split_Tech!A153</f>
        <v>PUBBDGPSIOldSC______STDNGA</v>
      </c>
      <c r="B153">
        <f>SUMIFS(Activity_PUBBDG!C:C,Activity_PUBBDG!$B:$B,$A153&amp;"*",Activity_PUBBDG!$B:$B,"*"&amp;"_EX")</f>
        <v>93.515815881947873</v>
      </c>
      <c r="C153">
        <f>SUMIFS(Activity_PUBBDG!D:D,Activity_PUBBDG!$B:$B,$A153&amp;"*",Activity_PUBBDG!$B:$B,"*"&amp;"_EX")</f>
        <v>93.515602220996641</v>
      </c>
      <c r="D153">
        <f>SUMIFS(Activity_PUBBDG!E:E,Activity_PUBBDG!$B:$B,$A153&amp;"*",Activity_PUBBDG!$B:$B,"*"&amp;"_EX")</f>
        <v>93.515805751726433</v>
      </c>
      <c r="E153">
        <f>SUMIFS(Activity_PUBBDG!F:F,Activity_PUBBDG!$B:$B,$A153&amp;"*",Activity_PUBBDG!$B:$B,"*"&amp;"_EX")</f>
        <v>93.515710740736949</v>
      </c>
      <c r="F153">
        <f>SUMIFS(Activity_PUBBDG!G:G,Activity_PUBBDG!$B:$B,$A153&amp;"*",Activity_PUBBDG!$B:$B,"*"&amp;"_EX")</f>
        <v>62.343760262312642</v>
      </c>
      <c r="G153">
        <f>SUMIFS(Activity_PUBBDG!H:H,Activity_PUBBDG!$B:$B,$A153&amp;"*",Activity_PUBBDG!$B:$B,"*"&amp;"_EX")</f>
        <v>62.343731538758149</v>
      </c>
      <c r="H153">
        <f>SUMIFS(Activity_PUBBDG!I:I,Activity_PUBBDG!$B:$B,$A153&amp;"*",Activity_PUBBDG!$B:$B,"*"&amp;"_EX")</f>
        <v>62.344020385668273</v>
      </c>
      <c r="I153">
        <f>SUMIFS(Activity_PUBBDG!J:J,Activity_PUBBDG!$B:$B,$A153&amp;"*",Activity_PUBBDG!$B:$B,"*"&amp;"_EX")</f>
        <v>27.619882704856099</v>
      </c>
      <c r="J153">
        <f>SUMIFS(Activity_PUBBDG!K:K,Activity_PUBBDG!$B:$B,$A153&amp;"*",Activity_PUBBDG!$B:$B,"*"&amp;"_EX")</f>
        <v>4.2228691795918252</v>
      </c>
      <c r="K153">
        <f>IF(PUBBDG_Split_Tech!L153="",0,IF(K$1=2016,0,IFERROR((PUBBDG_Split_Tech!L153*(SUMIFS('AGG Activity_16'!B:B,'AGG Activity_16'!$A:$A,$B153)+SUMIFS('AGG Activity_EX'!B:B,'AGG Activity_EX'!$A:$A,$B153))-SUMIFS(Activity_EX!B:B,Activity_EX!$A:$A,$A153))/(SUMIFS('AGG Activity_16'!B:B,'AGG Activity_16'!$A:$A,$B153)),0)))</f>
        <v>0</v>
      </c>
    </row>
    <row r="154" spans="1:11" x14ac:dyDescent="0.25">
      <c r="A154" t="str">
        <f>PUBBDG_Split_Tech!A154</f>
        <v>PUBBDGPSIOldSH_________DHE</v>
      </c>
      <c r="B154">
        <f>SUMIFS(Activity_PUBBDG!C:C,Activity_PUBBDG!$B:$B,$A154&amp;"*",Activity_PUBBDG!$B:$B,"*"&amp;"_EX")</f>
        <v>886.01818433843766</v>
      </c>
      <c r="C154">
        <f>SUMIFS(Activity_PUBBDG!D:D,Activity_PUBBDG!$B:$B,$A154&amp;"*",Activity_PUBBDG!$B:$B,"*"&amp;"_EX")</f>
        <v>708.81625458818326</v>
      </c>
      <c r="D154">
        <f>SUMIFS(Activity_PUBBDG!E:E,Activity_PUBBDG!$B:$B,$A154&amp;"*",Activity_PUBBDG!$B:$B,"*"&amp;"_EX")</f>
        <v>708.81626073705786</v>
      </c>
      <c r="E154">
        <f>SUMIFS(Activity_PUBBDG!F:F,Activity_PUBBDG!$B:$B,$A154&amp;"*",Activity_PUBBDG!$B:$B,"*"&amp;"_EX")</f>
        <v>708.81623868421752</v>
      </c>
      <c r="F154">
        <f>SUMIFS(Activity_PUBBDG!G:G,Activity_PUBBDG!$B:$B,$A154&amp;"*",Activity_PUBBDG!$B:$B,"*"&amp;"_EX")</f>
        <v>708.81623650497193</v>
      </c>
      <c r="G154">
        <f>SUMIFS(Activity_PUBBDG!H:H,Activity_PUBBDG!$B:$B,$A154&amp;"*",Activity_PUBBDG!$B:$B,"*"&amp;"_EX")</f>
        <v>708.81601618726643</v>
      </c>
      <c r="H154">
        <f>SUMIFS(Activity_PUBBDG!I:I,Activity_PUBBDG!$B:$B,$A154&amp;"*",Activity_PUBBDG!$B:$B,"*"&amp;"_EX")</f>
        <v>531.61232060612997</v>
      </c>
      <c r="I154">
        <f>SUMIFS(Activity_PUBBDG!J:J,Activity_PUBBDG!$B:$B,$A154&amp;"*",Activity_PUBBDG!$B:$B,"*"&amp;"_EX")</f>
        <v>495.17974260809348</v>
      </c>
      <c r="J154">
        <f>SUMIFS(Activity_PUBBDG!K:K,Activity_PUBBDG!$B:$B,$A154&amp;"*",Activity_PUBBDG!$B:$B,"*"&amp;"_EX")</f>
        <v>159.71795536919859</v>
      </c>
      <c r="K154">
        <f>IF(PUBBDG_Split_Tech!L154="",0,IF(K$1=2016,0,IFERROR((PUBBDG_Split_Tech!L154*(SUMIFS('AGG Activity_16'!B:B,'AGG Activity_16'!$A:$A,$B154)+SUMIFS('AGG Activity_EX'!B:B,'AGG Activity_EX'!$A:$A,$B154))-SUMIFS(Activity_EX!B:B,Activity_EX!$A:$A,$A154))/(SUMIFS('AGG Activity_16'!B:B,'AGG Activity_16'!$A:$A,$B154)),0)))</f>
        <v>0</v>
      </c>
    </row>
    <row r="155" spans="1:11" x14ac:dyDescent="0.25">
      <c r="A155" t="str">
        <f>PUBBDG_Split_Tech!A155</f>
        <v>PUBBDGPSIOldSHFUR___HIGNGA</v>
      </c>
      <c r="B155">
        <f>SUMIFS(Activity_PUBBDG!C:C,Activity_PUBBDG!$B:$B,$A155&amp;"*",Activity_PUBBDG!$B:$B,"*"&amp;"_EX")</f>
        <v>0</v>
      </c>
      <c r="C155">
        <f>SUMIFS(Activity_PUBBDG!D:D,Activity_PUBBDG!$B:$B,$A155&amp;"*",Activity_PUBBDG!$B:$B,"*"&amp;"_EX")</f>
        <v>0</v>
      </c>
      <c r="D155">
        <f>SUMIFS(Activity_PUBBDG!E:E,Activity_PUBBDG!$B:$B,$A155&amp;"*",Activity_PUBBDG!$B:$B,"*"&amp;"_EX")</f>
        <v>0</v>
      </c>
      <c r="E155">
        <f>SUMIFS(Activity_PUBBDG!F:F,Activity_PUBBDG!$B:$B,$A155&amp;"*",Activity_PUBBDG!$B:$B,"*"&amp;"_EX")</f>
        <v>0</v>
      </c>
      <c r="F155">
        <f>SUMIFS(Activity_PUBBDG!G:G,Activity_PUBBDG!$B:$B,$A155&amp;"*",Activity_PUBBDG!$B:$B,"*"&amp;"_EX")</f>
        <v>0</v>
      </c>
      <c r="G155">
        <f>SUMIFS(Activity_PUBBDG!H:H,Activity_PUBBDG!$B:$B,$A155&amp;"*",Activity_PUBBDG!$B:$B,"*"&amp;"_EX")</f>
        <v>0</v>
      </c>
      <c r="H155">
        <f>SUMIFS(Activity_PUBBDG!I:I,Activity_PUBBDG!$B:$B,$A155&amp;"*",Activity_PUBBDG!$B:$B,"*"&amp;"_EX")</f>
        <v>0</v>
      </c>
      <c r="I155">
        <f>SUMIFS(Activity_PUBBDG!J:J,Activity_PUBBDG!$B:$B,$A155&amp;"*",Activity_PUBBDG!$B:$B,"*"&amp;"_EX")</f>
        <v>0</v>
      </c>
      <c r="J155">
        <f>SUMIFS(Activity_PUBBDG!K:K,Activity_PUBBDG!$B:$B,$A155&amp;"*",Activity_PUBBDG!$B:$B,"*"&amp;"_EX")</f>
        <v>0</v>
      </c>
      <c r="K155">
        <f>IF(PUBBDG_Split_Tech!L155="",0,IF(K$1=2016,0,IFERROR((PUBBDG_Split_Tech!L155*(SUMIFS('AGG Activity_16'!B:B,'AGG Activity_16'!$A:$A,$B155)+SUMIFS('AGG Activity_EX'!B:B,'AGG Activity_EX'!$A:$A,$B155))-SUMIFS(Activity_EX!B:B,Activity_EX!$A:$A,$A155))/(SUMIFS('AGG Activity_16'!B:B,'AGG Activity_16'!$A:$A,$B155)),0)))</f>
        <v>0</v>
      </c>
    </row>
    <row r="156" spans="1:11" x14ac:dyDescent="0.25">
      <c r="A156" t="str">
        <f>PUBBDG_Split_Tech!A156</f>
        <v>PUBBDGPSIOldSHFUR___STDELC</v>
      </c>
      <c r="B156">
        <f>SUMIFS(Activity_PUBBDG!C:C,Activity_PUBBDG!$B:$B,$A156&amp;"*",Activity_PUBBDG!$B:$B,"*"&amp;"_EX")</f>
        <v>107.6382067614084</v>
      </c>
      <c r="C156">
        <f>SUMIFS(Activity_PUBBDG!D:D,Activity_PUBBDG!$B:$B,$A156&amp;"*",Activity_PUBBDG!$B:$B,"*"&amp;"_EX")</f>
        <v>107.6403246702917</v>
      </c>
      <c r="D156">
        <f>SUMIFS(Activity_PUBBDG!E:E,Activity_PUBBDG!$B:$B,$A156&amp;"*",Activity_PUBBDG!$B:$B,"*"&amp;"_EX")</f>
        <v>86.112225477738349</v>
      </c>
      <c r="E156">
        <f>SUMIFS(Activity_PUBBDG!F:F,Activity_PUBBDG!$B:$B,$A156&amp;"*",Activity_PUBBDG!$B:$B,"*"&amp;"_EX")</f>
        <v>86.112202207807201</v>
      </c>
      <c r="F156">
        <f>SUMIFS(Activity_PUBBDG!G:G,Activity_PUBBDG!$B:$B,$A156&amp;"*",Activity_PUBBDG!$B:$B,"*"&amp;"_EX")</f>
        <v>86.112199908918782</v>
      </c>
      <c r="G156">
        <f>SUMIFS(Activity_PUBBDG!H:H,Activity_PUBBDG!$B:$B,$A156&amp;"*",Activity_PUBBDG!$B:$B,"*"&amp;"_EX")</f>
        <v>86.112033607645927</v>
      </c>
      <c r="H156">
        <f>SUMIFS(Activity_PUBBDG!I:I,Activity_PUBBDG!$B:$B,$A156&amp;"*",Activity_PUBBDG!$B:$B,"*"&amp;"_EX")</f>
        <v>86.11239642020665</v>
      </c>
      <c r="I156">
        <f>SUMIFS(Activity_PUBBDG!J:J,Activity_PUBBDG!$B:$B,$A156&amp;"*",Activity_PUBBDG!$B:$B,"*"&amp;"_EX")</f>
        <v>22.272267848181261</v>
      </c>
      <c r="J156">
        <f>SUMIFS(Activity_PUBBDG!K:K,Activity_PUBBDG!$B:$B,$A156&amp;"*",Activity_PUBBDG!$B:$B,"*"&amp;"_EX")</f>
        <v>9.2089710126056659</v>
      </c>
      <c r="K156">
        <f>IF(PUBBDG_Split_Tech!L156="",0,IF(K$1=2016,0,IFERROR((PUBBDG_Split_Tech!L156*(SUMIFS('AGG Activity_16'!B:B,'AGG Activity_16'!$A:$A,$B156)+SUMIFS('AGG Activity_EX'!B:B,'AGG Activity_EX'!$A:$A,$B156))-SUMIFS(Activity_EX!B:B,Activity_EX!$A:$A,$A156))/(SUMIFS('AGG Activity_16'!B:B,'AGG Activity_16'!$A:$A,$B156)),0)))</f>
        <v>0</v>
      </c>
    </row>
    <row r="157" spans="1:11" x14ac:dyDescent="0.25">
      <c r="A157" t="str">
        <f>PUBBDG_Split_Tech!A157</f>
        <v>PUBBDGPSIOldSHFUR___STDHFO</v>
      </c>
      <c r="B157">
        <f>SUMIFS(Activity_PUBBDG!C:C,Activity_PUBBDG!$B:$B,$A157&amp;"*",Activity_PUBBDG!$B:$B,"*"&amp;"_EX")</f>
        <v>0</v>
      </c>
      <c r="C157">
        <f>SUMIFS(Activity_PUBBDG!D:D,Activity_PUBBDG!$B:$B,$A157&amp;"*",Activity_PUBBDG!$B:$B,"*"&amp;"_EX")</f>
        <v>0</v>
      </c>
      <c r="D157">
        <f>SUMIFS(Activity_PUBBDG!E:E,Activity_PUBBDG!$B:$B,$A157&amp;"*",Activity_PUBBDG!$B:$B,"*"&amp;"_EX")</f>
        <v>0</v>
      </c>
      <c r="E157">
        <f>SUMIFS(Activity_PUBBDG!F:F,Activity_PUBBDG!$B:$B,$A157&amp;"*",Activity_PUBBDG!$B:$B,"*"&amp;"_EX")</f>
        <v>0</v>
      </c>
      <c r="F157">
        <f>SUMIFS(Activity_PUBBDG!G:G,Activity_PUBBDG!$B:$B,$A157&amp;"*",Activity_PUBBDG!$B:$B,"*"&amp;"_EX")</f>
        <v>0</v>
      </c>
      <c r="G157">
        <f>SUMIFS(Activity_PUBBDG!H:H,Activity_PUBBDG!$B:$B,$A157&amp;"*",Activity_PUBBDG!$B:$B,"*"&amp;"_EX")</f>
        <v>0</v>
      </c>
      <c r="H157">
        <f>SUMIFS(Activity_PUBBDG!I:I,Activity_PUBBDG!$B:$B,$A157&amp;"*",Activity_PUBBDG!$B:$B,"*"&amp;"_EX")</f>
        <v>0</v>
      </c>
      <c r="I157">
        <f>SUMIFS(Activity_PUBBDG!J:J,Activity_PUBBDG!$B:$B,$A157&amp;"*",Activity_PUBBDG!$B:$B,"*"&amp;"_EX")</f>
        <v>0</v>
      </c>
      <c r="J157">
        <f>SUMIFS(Activity_PUBBDG!K:K,Activity_PUBBDG!$B:$B,$A157&amp;"*",Activity_PUBBDG!$B:$B,"*"&amp;"_EX")</f>
        <v>0</v>
      </c>
      <c r="K157">
        <f>IF(PUBBDG_Split_Tech!L157="",0,IF(K$1=2016,0,IFERROR((PUBBDG_Split_Tech!L157*(SUMIFS('AGG Activity_16'!B:B,'AGG Activity_16'!$A:$A,$B157)+SUMIFS('AGG Activity_EX'!B:B,'AGG Activity_EX'!$A:$A,$B157))-SUMIFS(Activity_EX!B:B,Activity_EX!$A:$A,$A157))/(SUMIFS('AGG Activity_16'!B:B,'AGG Activity_16'!$A:$A,$B157)),0)))</f>
        <v>0</v>
      </c>
    </row>
    <row r="158" spans="1:11" x14ac:dyDescent="0.25">
      <c r="A158" t="str">
        <f>PUBBDG_Split_Tech!A158</f>
        <v>PUBBDGPSIOldSHFUR___STDKER</v>
      </c>
      <c r="B158">
        <f>SUMIFS(Activity_PUBBDG!C:C,Activity_PUBBDG!$B:$B,$A158&amp;"*",Activity_PUBBDG!$B:$B,"*"&amp;"_EX")</f>
        <v>0</v>
      </c>
      <c r="C158">
        <f>SUMIFS(Activity_PUBBDG!D:D,Activity_PUBBDG!$B:$B,$A158&amp;"*",Activity_PUBBDG!$B:$B,"*"&amp;"_EX")</f>
        <v>0</v>
      </c>
      <c r="D158">
        <f>SUMIFS(Activity_PUBBDG!E:E,Activity_PUBBDG!$B:$B,$A158&amp;"*",Activity_PUBBDG!$B:$B,"*"&amp;"_EX")</f>
        <v>0</v>
      </c>
      <c r="E158">
        <f>SUMIFS(Activity_PUBBDG!F:F,Activity_PUBBDG!$B:$B,$A158&amp;"*",Activity_PUBBDG!$B:$B,"*"&amp;"_EX")</f>
        <v>0</v>
      </c>
      <c r="F158">
        <f>SUMIFS(Activity_PUBBDG!G:G,Activity_PUBBDG!$B:$B,$A158&amp;"*",Activity_PUBBDG!$B:$B,"*"&amp;"_EX")</f>
        <v>0</v>
      </c>
      <c r="G158">
        <f>SUMIFS(Activity_PUBBDG!H:H,Activity_PUBBDG!$B:$B,$A158&amp;"*",Activity_PUBBDG!$B:$B,"*"&amp;"_EX")</f>
        <v>0</v>
      </c>
      <c r="H158">
        <f>SUMIFS(Activity_PUBBDG!I:I,Activity_PUBBDG!$B:$B,$A158&amp;"*",Activity_PUBBDG!$B:$B,"*"&amp;"_EX")</f>
        <v>0</v>
      </c>
      <c r="I158">
        <f>SUMIFS(Activity_PUBBDG!J:J,Activity_PUBBDG!$B:$B,$A158&amp;"*",Activity_PUBBDG!$B:$B,"*"&amp;"_EX")</f>
        <v>0</v>
      </c>
      <c r="J158">
        <f>SUMIFS(Activity_PUBBDG!K:K,Activity_PUBBDG!$B:$B,$A158&amp;"*",Activity_PUBBDG!$B:$B,"*"&amp;"_EX")</f>
        <v>0</v>
      </c>
      <c r="K158">
        <f>IF(PUBBDG_Split_Tech!L158="",0,IF(K$1=2016,0,IFERROR((PUBBDG_Split_Tech!L158*(SUMIFS('AGG Activity_16'!B:B,'AGG Activity_16'!$A:$A,$B158)+SUMIFS('AGG Activity_EX'!B:B,'AGG Activity_EX'!$A:$A,$B158))-SUMIFS(Activity_EX!B:B,Activity_EX!$A:$A,$A158))/(SUMIFS('AGG Activity_16'!B:B,'AGG Activity_16'!$A:$A,$B158)),0)))</f>
        <v>0</v>
      </c>
    </row>
    <row r="159" spans="1:11" x14ac:dyDescent="0.25">
      <c r="A159" t="str">
        <f>PUBBDG_Split_Tech!A159</f>
        <v>PUBBDGPSIOldSHFUR___STDLFO</v>
      </c>
      <c r="B159">
        <f>SUMIFS(Activity_PUBBDG!C:C,Activity_PUBBDG!$B:$B,$A159&amp;"*",Activity_PUBBDG!$B:$B,"*"&amp;"_EX")</f>
        <v>86.108027043548049</v>
      </c>
      <c r="C159">
        <f>SUMIFS(Activity_PUBBDG!D:D,Activity_PUBBDG!$B:$B,$A159&amp;"*",Activity_PUBBDG!$B:$B,"*"&amp;"_EX")</f>
        <v>86.110141925045468</v>
      </c>
      <c r="D159">
        <f>SUMIFS(Activity_PUBBDG!E:E,Activity_PUBBDG!$B:$B,$A159&amp;"*",Activity_PUBBDG!$B:$B,"*"&amp;"_EX")</f>
        <v>68.88807844681385</v>
      </c>
      <c r="E159">
        <f>SUMIFS(Activity_PUBBDG!F:F,Activity_PUBBDG!$B:$B,$A159&amp;"*",Activity_PUBBDG!$B:$B,"*"&amp;"_EX")</f>
        <v>68.888055261778959</v>
      </c>
      <c r="F159">
        <f>SUMIFS(Activity_PUBBDG!G:G,Activity_PUBBDG!$B:$B,$A159&amp;"*",Activity_PUBBDG!$B:$B,"*"&amp;"_EX")</f>
        <v>68.888052987932369</v>
      </c>
      <c r="G159">
        <f>SUMIFS(Activity_PUBBDG!H:H,Activity_PUBBDG!$B:$B,$A159&amp;"*",Activity_PUBBDG!$B:$B,"*"&amp;"_EX")</f>
        <v>68.887886797631495</v>
      </c>
      <c r="H159">
        <f>SUMIFS(Activity_PUBBDG!I:I,Activity_PUBBDG!$B:$B,$A159&amp;"*",Activity_PUBBDG!$B:$B,"*"&amp;"_EX")</f>
        <v>68.888249422792327</v>
      </c>
      <c r="I159">
        <f>SUMIFS(Activity_PUBBDG!J:J,Activity_PUBBDG!$B:$B,$A159&amp;"*",Activity_PUBBDG!$B:$B,"*"&amp;"_EX")</f>
        <v>19.390745443554099</v>
      </c>
      <c r="J159">
        <f>SUMIFS(Activity_PUBBDG!K:K,Activity_PUBBDG!$B:$B,$A159&amp;"*",Activity_PUBBDG!$B:$B,"*"&amp;"_EX")</f>
        <v>5.3827427011160927</v>
      </c>
      <c r="K159">
        <f>IF(PUBBDG_Split_Tech!L159="",0,IF(K$1=2016,0,IFERROR((PUBBDG_Split_Tech!L159*(SUMIFS('AGG Activity_16'!B:B,'AGG Activity_16'!$A:$A,$B159)+SUMIFS('AGG Activity_EX'!B:B,'AGG Activity_EX'!$A:$A,$B159))-SUMIFS(Activity_EX!B:B,Activity_EX!$A:$A,$A159))/(SUMIFS('AGG Activity_16'!B:B,'AGG Activity_16'!$A:$A,$B159)),0)))</f>
        <v>0</v>
      </c>
    </row>
    <row r="160" spans="1:11" x14ac:dyDescent="0.25">
      <c r="A160" t="str">
        <f>PUBBDG_Split_Tech!A160</f>
        <v>PUBBDGPSIOldSHFUR___STDNGA</v>
      </c>
      <c r="B160">
        <f>SUMIFS(Activity_PUBBDG!C:C,Activity_PUBBDG!$B:$B,$A160&amp;"*",Activity_PUBBDG!$B:$B,"*"&amp;"_EX")</f>
        <v>1897.5370504650091</v>
      </c>
      <c r="C160">
        <f>SUMIFS(Activity_PUBBDG!D:D,Activity_PUBBDG!$B:$B,$A160&amp;"*",Activity_PUBBDG!$B:$B,"*"&amp;"_EX")</f>
        <v>1897.539172977903</v>
      </c>
      <c r="D160">
        <f>SUMIFS(Activity_PUBBDG!E:E,Activity_PUBBDG!$B:$B,$A160&amp;"*",Activity_PUBBDG!$B:$B,"*"&amp;"_EX")</f>
        <v>1518.031306724808</v>
      </c>
      <c r="E160">
        <f>SUMIFS(Activity_PUBBDG!F:F,Activity_PUBBDG!$B:$B,$A160&amp;"*",Activity_PUBBDG!$B:$B,"*"&amp;"_EX")</f>
        <v>1518.0312831740889</v>
      </c>
      <c r="F160">
        <f>SUMIFS(Activity_PUBBDG!G:G,Activity_PUBBDG!$B:$B,$A160&amp;"*",Activity_PUBBDG!$B:$B,"*"&amp;"_EX")</f>
        <v>1518.031281479723</v>
      </c>
      <c r="G160">
        <f>SUMIFS(Activity_PUBBDG!H:H,Activity_PUBBDG!$B:$B,$A160&amp;"*",Activity_PUBBDG!$B:$B,"*"&amp;"_EX")</f>
        <v>1518.0311147676059</v>
      </c>
      <c r="H160">
        <f>SUMIFS(Activity_PUBBDG!I:I,Activity_PUBBDG!$B:$B,$A160&amp;"*",Activity_PUBBDG!$B:$B,"*"&amp;"_EX")</f>
        <v>1518.0314753521329</v>
      </c>
      <c r="I160">
        <f>SUMIFS(Activity_PUBBDG!J:J,Activity_PUBBDG!$B:$B,$A160&amp;"*",Activity_PUBBDG!$B:$B,"*"&amp;"_EX")</f>
        <v>55.397147107120887</v>
      </c>
      <c r="J160">
        <f>SUMIFS(Activity_PUBBDG!K:K,Activity_PUBBDG!$B:$B,$A160&amp;"*",Activity_PUBBDG!$B:$B,"*"&amp;"_EX")</f>
        <v>31.900901781214859</v>
      </c>
      <c r="K160">
        <f>IF(PUBBDG_Split_Tech!L160="",0,IF(K$1=2016,0,IFERROR((PUBBDG_Split_Tech!L160*(SUMIFS('AGG Activity_16'!B:B,'AGG Activity_16'!$A:$A,$B160)+SUMIFS('AGG Activity_EX'!B:B,'AGG Activity_EX'!$A:$A,$B160))-SUMIFS(Activity_EX!B:B,Activity_EX!$A:$A,$A160))/(SUMIFS('AGG Activity_16'!B:B,'AGG Activity_16'!$A:$A,$B160)),0)))</f>
        <v>0</v>
      </c>
    </row>
    <row r="161" spans="1:11" x14ac:dyDescent="0.25">
      <c r="A161" t="str">
        <f>PUBBDG_Split_Tech!A161</f>
        <v>PUBBDGPSIOldSHFUR___STDPRO</v>
      </c>
      <c r="B161">
        <f>SUMIFS(Activity_PUBBDG!C:C,Activity_PUBBDG!$B:$B,$A161&amp;"*",Activity_PUBBDG!$B:$B,"*"&amp;"_EX")</f>
        <v>0</v>
      </c>
      <c r="C161">
        <f>SUMIFS(Activity_PUBBDG!D:D,Activity_PUBBDG!$B:$B,$A161&amp;"*",Activity_PUBBDG!$B:$B,"*"&amp;"_EX")</f>
        <v>0</v>
      </c>
      <c r="D161">
        <f>SUMIFS(Activity_PUBBDG!E:E,Activity_PUBBDG!$B:$B,$A161&amp;"*",Activity_PUBBDG!$B:$B,"*"&amp;"_EX")</f>
        <v>0</v>
      </c>
      <c r="E161">
        <f>SUMIFS(Activity_PUBBDG!F:F,Activity_PUBBDG!$B:$B,$A161&amp;"*",Activity_PUBBDG!$B:$B,"*"&amp;"_EX")</f>
        <v>0</v>
      </c>
      <c r="F161">
        <f>SUMIFS(Activity_PUBBDG!G:G,Activity_PUBBDG!$B:$B,$A161&amp;"*",Activity_PUBBDG!$B:$B,"*"&amp;"_EX")</f>
        <v>0</v>
      </c>
      <c r="G161">
        <f>SUMIFS(Activity_PUBBDG!H:H,Activity_PUBBDG!$B:$B,$A161&amp;"*",Activity_PUBBDG!$B:$B,"*"&amp;"_EX")</f>
        <v>0</v>
      </c>
      <c r="H161">
        <f>SUMIFS(Activity_PUBBDG!I:I,Activity_PUBBDG!$B:$B,$A161&amp;"*",Activity_PUBBDG!$B:$B,"*"&amp;"_EX")</f>
        <v>0</v>
      </c>
      <c r="I161">
        <f>SUMIFS(Activity_PUBBDG!J:J,Activity_PUBBDG!$B:$B,$A161&amp;"*",Activity_PUBBDG!$B:$B,"*"&amp;"_EX")</f>
        <v>0</v>
      </c>
      <c r="J161">
        <f>SUMIFS(Activity_PUBBDG!K:K,Activity_PUBBDG!$B:$B,$A161&amp;"*",Activity_PUBBDG!$B:$B,"*"&amp;"_EX")</f>
        <v>0</v>
      </c>
      <c r="K161">
        <f>IF(PUBBDG_Split_Tech!L161="",0,IF(K$1=2016,0,IFERROR((PUBBDG_Split_Tech!L161*(SUMIFS('AGG Activity_16'!B:B,'AGG Activity_16'!$A:$A,$B161)+SUMIFS('AGG Activity_EX'!B:B,'AGG Activity_EX'!$A:$A,$B161))-SUMIFS(Activity_EX!B:B,Activity_EX!$A:$A,$A161))/(SUMIFS('AGG Activity_16'!B:B,'AGG Activity_16'!$A:$A,$B161)),0)))</f>
        <v>0</v>
      </c>
    </row>
    <row r="162" spans="1:11" x14ac:dyDescent="0.25">
      <c r="A162" t="str">
        <f>PUBBDG_Split_Tech!A162</f>
        <v>PUBBDGPSIOldSHHEP___STDELC</v>
      </c>
      <c r="B162">
        <f>SUMIFS(Activity_PUBBDG!C:C,Activity_PUBBDG!$B:$B,$A162&amp;"*",Activity_PUBBDG!$B:$B,"*"&amp;"_EX")</f>
        <v>0</v>
      </c>
      <c r="C162">
        <f>SUMIFS(Activity_PUBBDG!D:D,Activity_PUBBDG!$B:$B,$A162&amp;"*",Activity_PUBBDG!$B:$B,"*"&amp;"_EX")</f>
        <v>0</v>
      </c>
      <c r="D162">
        <f>SUMIFS(Activity_PUBBDG!E:E,Activity_PUBBDG!$B:$B,$A162&amp;"*",Activity_PUBBDG!$B:$B,"*"&amp;"_EX")</f>
        <v>0</v>
      </c>
      <c r="E162">
        <f>SUMIFS(Activity_PUBBDG!F:F,Activity_PUBBDG!$B:$B,$A162&amp;"*",Activity_PUBBDG!$B:$B,"*"&amp;"_EX")</f>
        <v>0</v>
      </c>
      <c r="F162">
        <f>SUMIFS(Activity_PUBBDG!G:G,Activity_PUBBDG!$B:$B,$A162&amp;"*",Activity_PUBBDG!$B:$B,"*"&amp;"_EX")</f>
        <v>0</v>
      </c>
      <c r="G162">
        <f>SUMIFS(Activity_PUBBDG!H:H,Activity_PUBBDG!$B:$B,$A162&amp;"*",Activity_PUBBDG!$B:$B,"*"&amp;"_EX")</f>
        <v>0</v>
      </c>
      <c r="H162">
        <f>SUMIFS(Activity_PUBBDG!I:I,Activity_PUBBDG!$B:$B,$A162&amp;"*",Activity_PUBBDG!$B:$B,"*"&amp;"_EX")</f>
        <v>0</v>
      </c>
      <c r="I162">
        <f>SUMIFS(Activity_PUBBDG!J:J,Activity_PUBBDG!$B:$B,$A162&amp;"*",Activity_PUBBDG!$B:$B,"*"&amp;"_EX")</f>
        <v>0</v>
      </c>
      <c r="J162">
        <f>SUMIFS(Activity_PUBBDG!K:K,Activity_PUBBDG!$B:$B,$A162&amp;"*",Activity_PUBBDG!$B:$B,"*"&amp;"_EX")</f>
        <v>0</v>
      </c>
      <c r="K162">
        <f>IF(PUBBDG_Split_Tech!L162="",0,IF(K$1=2016,0,IFERROR((PUBBDG_Split_Tech!L162*(SUMIFS('AGG Activity_16'!B:B,'AGG Activity_16'!$A:$A,$B162)+SUMIFS('AGG Activity_EX'!B:B,'AGG Activity_EX'!$A:$A,$B162))-SUMIFS(Activity_EX!B:B,Activity_EX!$A:$A,$A162))/(SUMIFS('AGG Activity_16'!B:B,'AGG Activity_16'!$A:$A,$B162)),0)))</f>
        <v>0</v>
      </c>
    </row>
    <row r="163" spans="1:11" x14ac:dyDescent="0.25">
      <c r="A163" t="str">
        <f>PUBBDG_Split_Tech!A163</f>
        <v>PUBBDGPSIOldSHPLT___STDELC</v>
      </c>
      <c r="B163">
        <f>SUMIFS(Activity_PUBBDG!C:C,Activity_PUBBDG!$B:$B,$A163&amp;"*",Activity_PUBBDG!$B:$B,"*"&amp;"_EX")</f>
        <v>183.0597880415433</v>
      </c>
      <c r="C163">
        <f>SUMIFS(Activity_PUBBDG!D:D,Activity_PUBBDG!$B:$B,$A163&amp;"*",Activity_PUBBDG!$B:$B,"*"&amp;"_EX")</f>
        <v>183.06190804689439</v>
      </c>
      <c r="D163">
        <f>SUMIFS(Activity_PUBBDG!E:E,Activity_PUBBDG!$B:$B,$A163&amp;"*",Activity_PUBBDG!$B:$B,"*"&amp;"_EX")</f>
        <v>183.06191326589061</v>
      </c>
      <c r="E163">
        <f>SUMIFS(Activity_PUBBDG!F:F,Activity_PUBBDG!$B:$B,$A163&amp;"*",Activity_PUBBDG!$B:$B,"*"&amp;"_EX")</f>
        <v>183.0618898868091</v>
      </c>
      <c r="F163">
        <f>SUMIFS(Activity_PUBBDG!G:G,Activity_PUBBDG!$B:$B,$A163&amp;"*",Activity_PUBBDG!$B:$B,"*"&amp;"_EX")</f>
        <v>160.17912517851079</v>
      </c>
      <c r="G163">
        <f>SUMIFS(Activity_PUBBDG!H:H,Activity_PUBBDG!$B:$B,$A163&amp;"*",Activity_PUBBDG!$B:$B,"*"&amp;"_EX")</f>
        <v>160.17895875318411</v>
      </c>
      <c r="H163">
        <f>SUMIFS(Activity_PUBBDG!I:I,Activity_PUBBDG!$B:$B,$A163&amp;"*",Activity_PUBBDG!$B:$B,"*"&amp;"_EX")</f>
        <v>160.17932169558321</v>
      </c>
      <c r="I163">
        <f>SUMIFS(Activity_PUBBDG!J:J,Activity_PUBBDG!$B:$B,$A163&amp;"*",Activity_PUBBDG!$B:$B,"*"&amp;"_EX")</f>
        <v>34.352279157310548</v>
      </c>
      <c r="J163">
        <f>SUMIFS(Activity_PUBBDG!K:K,Activity_PUBBDG!$B:$B,$A163&amp;"*",Activity_PUBBDG!$B:$B,"*"&amp;"_EX")</f>
        <v>21.826553124181149</v>
      </c>
      <c r="K163">
        <f>IF(PUBBDG_Split_Tech!L163="",0,IF(K$1=2016,0,IFERROR((PUBBDG_Split_Tech!L163*(SUMIFS('AGG Activity_16'!B:B,'AGG Activity_16'!$A:$A,$B163)+SUMIFS('AGG Activity_EX'!B:B,'AGG Activity_EX'!$A:$A,$B163))-SUMIFS(Activity_EX!B:B,Activity_EX!$A:$A,$A163))/(SUMIFS('AGG Activity_16'!B:B,'AGG Activity_16'!$A:$A,$B163)),0)))</f>
        <v>0</v>
      </c>
    </row>
    <row r="164" spans="1:11" x14ac:dyDescent="0.25">
      <c r="A164" t="str">
        <f>PUBBDG_Split_Tech!A164</f>
        <v>PUBBDGPSIOldWH_________DHE</v>
      </c>
      <c r="B164">
        <f>SUMIFS(Activity_PUBBDG!C:C,Activity_PUBBDG!$B:$B,$A164&amp;"*",Activity_PUBBDG!$B:$B,"*"&amp;"_EX")</f>
        <v>79.961517549256854</v>
      </c>
      <c r="C164">
        <f>SUMIFS(Activity_PUBBDG!D:D,Activity_PUBBDG!$B:$B,$A164&amp;"*",Activity_PUBBDG!$B:$B,"*"&amp;"_EX")</f>
        <v>72.154955179919469</v>
      </c>
      <c r="D164">
        <f>SUMIFS(Activity_PUBBDG!E:E,Activity_PUBBDG!$B:$B,$A164&amp;"*",Activity_PUBBDG!$B:$B,"*"&amp;"_EX")</f>
        <v>79.077291647914208</v>
      </c>
      <c r="E164">
        <f>SUMIFS(Activity_PUBBDG!F:F,Activity_PUBBDG!$B:$B,$A164&amp;"*",Activity_PUBBDG!$B:$B,"*"&amp;"_EX")</f>
        <v>78.961474235070156</v>
      </c>
      <c r="F164">
        <f>SUMIFS(Activity_PUBBDG!G:G,Activity_PUBBDG!$B:$B,$A164&amp;"*",Activity_PUBBDG!$B:$B,"*"&amp;"_EX")</f>
        <v>78.847295069354089</v>
      </c>
      <c r="G164">
        <f>SUMIFS(Activity_PUBBDG!H:H,Activity_PUBBDG!$B:$B,$A164&amp;"*",Activity_PUBBDG!$B:$B,"*"&amp;"_EX")</f>
        <v>78.75797250445315</v>
      </c>
      <c r="H164">
        <f>SUMIFS(Activity_PUBBDG!I:I,Activity_PUBBDG!$B:$B,$A164&amp;"*",Activity_PUBBDG!$B:$B,"*"&amp;"_EX")</f>
        <v>62.890918867126622</v>
      </c>
      <c r="I164">
        <f>SUMIFS(Activity_PUBBDG!J:J,Activity_PUBBDG!$B:$B,$A164&amp;"*",Activity_PUBBDG!$B:$B,"*"&amp;"_EX")</f>
        <v>25.597544620307438</v>
      </c>
      <c r="J164">
        <f>SUMIFS(Activity_PUBBDG!K:K,Activity_PUBBDG!$B:$B,$A164&amp;"*",Activity_PUBBDG!$B:$B,"*"&amp;"_EX")</f>
        <v>16.298144021759679</v>
      </c>
      <c r="K164">
        <f>IF(PUBBDG_Split_Tech!L164="",0,IF(K$1=2016,0,IFERROR((PUBBDG_Split_Tech!L164*(SUMIFS('AGG Activity_16'!B:B,'AGG Activity_16'!$A:$A,$B164)+SUMIFS('AGG Activity_EX'!B:B,'AGG Activity_EX'!$A:$A,$B164))-SUMIFS(Activity_EX!B:B,Activity_EX!$A:$A,$A164))/(SUMIFS('AGG Activity_16'!B:B,'AGG Activity_16'!$A:$A,$B164)),0)))</f>
        <v>0</v>
      </c>
    </row>
    <row r="165" spans="1:11" x14ac:dyDescent="0.25">
      <c r="A165" t="str">
        <f>PUBBDG_Split_Tech!A165</f>
        <v>PUBBDGPSIOldWH______STDELC</v>
      </c>
      <c r="B165">
        <f>SUMIFS(Activity_PUBBDG!C:C,Activity_PUBBDG!$B:$B,$A165&amp;"*",Activity_PUBBDG!$B:$B,"*"&amp;"_EX")</f>
        <v>3.3026053997965228</v>
      </c>
      <c r="C165">
        <f>SUMIFS(Activity_PUBBDG!D:D,Activity_PUBBDG!$B:$B,$A165&amp;"*",Activity_PUBBDG!$B:$B,"*"&amp;"_EX")</f>
        <v>3.2867668298213402</v>
      </c>
      <c r="D165">
        <f>SUMIFS(Activity_PUBBDG!E:E,Activity_PUBBDG!$B:$B,$A165&amp;"*",Activity_PUBBDG!$B:$B,"*"&amp;"_EX")</f>
        <v>2.3418209541617392</v>
      </c>
      <c r="E165">
        <f>SUMIFS(Activity_PUBBDG!F:F,Activity_PUBBDG!$B:$B,$A165&amp;"*",Activity_PUBBDG!$B:$B,"*"&amp;"_EX")</f>
        <v>2.337162416655501</v>
      </c>
      <c r="F165">
        <f>SUMIFS(Activity_PUBBDG!G:G,Activity_PUBBDG!$B:$B,$A165&amp;"*",Activity_PUBBDG!$B:$B,"*"&amp;"_EX")</f>
        <v>2.3362002844678038</v>
      </c>
      <c r="G165">
        <f>SUMIFS(Activity_PUBBDG!H:H,Activity_PUBBDG!$B:$B,$A165&amp;"*",Activity_PUBBDG!$B:$B,"*"&amp;"_EX")</f>
        <v>2.3373928467295819</v>
      </c>
      <c r="H165">
        <f>SUMIFS(Activity_PUBBDG!I:I,Activity_PUBBDG!$B:$B,$A165&amp;"*",Activity_PUBBDG!$B:$B,"*"&amp;"_EX")</f>
        <v>2.5750962746999542</v>
      </c>
      <c r="I165">
        <f>SUMIFS(Activity_PUBBDG!J:J,Activity_PUBBDG!$B:$B,$A165&amp;"*",Activity_PUBBDG!$B:$B,"*"&amp;"_EX")</f>
        <v>0.8832104150428185</v>
      </c>
      <c r="J165">
        <f>SUMIFS(Activity_PUBBDG!K:K,Activity_PUBBDG!$B:$B,$A165&amp;"*",Activity_PUBBDG!$B:$B,"*"&amp;"_EX")</f>
        <v>0.1409401933699938</v>
      </c>
      <c r="K165">
        <f>IF(PUBBDG_Split_Tech!L165="",0,IF(K$1=2016,0,IFERROR((PUBBDG_Split_Tech!L165*(SUMIFS('AGG Activity_16'!B:B,'AGG Activity_16'!$A:$A,$B165)+SUMIFS('AGG Activity_EX'!B:B,'AGG Activity_EX'!$A:$A,$B165))-SUMIFS(Activity_EX!B:B,Activity_EX!$A:$A,$A165))/(SUMIFS('AGG Activity_16'!B:B,'AGG Activity_16'!$A:$A,$B165)),0)))</f>
        <v>0</v>
      </c>
    </row>
    <row r="166" spans="1:11" x14ac:dyDescent="0.25">
      <c r="A166" t="str">
        <f>PUBBDG_Split_Tech!A166</f>
        <v>PUBBDGPSIOldWH______STDHFO</v>
      </c>
      <c r="B166">
        <f>SUMIFS(Activity_PUBBDG!C:C,Activity_PUBBDG!$B:$B,$A166&amp;"*",Activity_PUBBDG!$B:$B,"*"&amp;"_EX")</f>
        <v>0</v>
      </c>
      <c r="C166">
        <f>SUMIFS(Activity_PUBBDG!D:D,Activity_PUBBDG!$B:$B,$A166&amp;"*",Activity_PUBBDG!$B:$B,"*"&amp;"_EX")</f>
        <v>0</v>
      </c>
      <c r="D166">
        <f>SUMIFS(Activity_PUBBDG!E:E,Activity_PUBBDG!$B:$B,$A166&amp;"*",Activity_PUBBDG!$B:$B,"*"&amp;"_EX")</f>
        <v>0</v>
      </c>
      <c r="E166">
        <f>SUMIFS(Activity_PUBBDG!F:F,Activity_PUBBDG!$B:$B,$A166&amp;"*",Activity_PUBBDG!$B:$B,"*"&amp;"_EX")</f>
        <v>0</v>
      </c>
      <c r="F166">
        <f>SUMIFS(Activity_PUBBDG!G:G,Activity_PUBBDG!$B:$B,$A166&amp;"*",Activity_PUBBDG!$B:$B,"*"&amp;"_EX")</f>
        <v>0</v>
      </c>
      <c r="G166">
        <f>SUMIFS(Activity_PUBBDG!H:H,Activity_PUBBDG!$B:$B,$A166&amp;"*",Activity_PUBBDG!$B:$B,"*"&amp;"_EX")</f>
        <v>0</v>
      </c>
      <c r="H166">
        <f>SUMIFS(Activity_PUBBDG!I:I,Activity_PUBBDG!$B:$B,$A166&amp;"*",Activity_PUBBDG!$B:$B,"*"&amp;"_EX")</f>
        <v>0</v>
      </c>
      <c r="I166">
        <f>SUMIFS(Activity_PUBBDG!J:J,Activity_PUBBDG!$B:$B,$A166&amp;"*",Activity_PUBBDG!$B:$B,"*"&amp;"_EX")</f>
        <v>0</v>
      </c>
      <c r="J166">
        <f>SUMIFS(Activity_PUBBDG!K:K,Activity_PUBBDG!$B:$B,$A166&amp;"*",Activity_PUBBDG!$B:$B,"*"&amp;"_EX")</f>
        <v>0</v>
      </c>
      <c r="K166">
        <f>IF(PUBBDG_Split_Tech!L166="",0,IF(K$1=2016,0,IFERROR((PUBBDG_Split_Tech!L166*(SUMIFS('AGG Activity_16'!B:B,'AGG Activity_16'!$A:$A,$B166)+SUMIFS('AGG Activity_EX'!B:B,'AGG Activity_EX'!$A:$A,$B166))-SUMIFS(Activity_EX!B:B,Activity_EX!$A:$A,$A166))/(SUMIFS('AGG Activity_16'!B:B,'AGG Activity_16'!$A:$A,$B166)),0)))</f>
        <v>0</v>
      </c>
    </row>
    <row r="167" spans="1:11" x14ac:dyDescent="0.25">
      <c r="A167" t="str">
        <f>PUBBDG_Split_Tech!A167</f>
        <v>PUBBDGPSIOldWH______STDKER</v>
      </c>
      <c r="B167">
        <f>SUMIFS(Activity_PUBBDG!C:C,Activity_PUBBDG!$B:$B,$A167&amp;"*",Activity_PUBBDG!$B:$B,"*"&amp;"_EX")</f>
        <v>0</v>
      </c>
      <c r="C167">
        <f>SUMIFS(Activity_PUBBDG!D:D,Activity_PUBBDG!$B:$B,$A167&amp;"*",Activity_PUBBDG!$B:$B,"*"&amp;"_EX")</f>
        <v>0</v>
      </c>
      <c r="D167">
        <f>SUMIFS(Activity_PUBBDG!E:E,Activity_PUBBDG!$B:$B,$A167&amp;"*",Activity_PUBBDG!$B:$B,"*"&amp;"_EX")</f>
        <v>0</v>
      </c>
      <c r="E167">
        <f>SUMIFS(Activity_PUBBDG!F:F,Activity_PUBBDG!$B:$B,$A167&amp;"*",Activity_PUBBDG!$B:$B,"*"&amp;"_EX")</f>
        <v>0</v>
      </c>
      <c r="F167">
        <f>SUMIFS(Activity_PUBBDG!G:G,Activity_PUBBDG!$B:$B,$A167&amp;"*",Activity_PUBBDG!$B:$B,"*"&amp;"_EX")</f>
        <v>0</v>
      </c>
      <c r="G167">
        <f>SUMIFS(Activity_PUBBDG!H:H,Activity_PUBBDG!$B:$B,$A167&amp;"*",Activity_PUBBDG!$B:$B,"*"&amp;"_EX")</f>
        <v>0</v>
      </c>
      <c r="H167">
        <f>SUMIFS(Activity_PUBBDG!I:I,Activity_PUBBDG!$B:$B,$A167&amp;"*",Activity_PUBBDG!$B:$B,"*"&amp;"_EX")</f>
        <v>0</v>
      </c>
      <c r="I167">
        <f>SUMIFS(Activity_PUBBDG!J:J,Activity_PUBBDG!$B:$B,$A167&amp;"*",Activity_PUBBDG!$B:$B,"*"&amp;"_EX")</f>
        <v>0</v>
      </c>
      <c r="J167">
        <f>SUMIFS(Activity_PUBBDG!K:K,Activity_PUBBDG!$B:$B,$A167&amp;"*",Activity_PUBBDG!$B:$B,"*"&amp;"_EX")</f>
        <v>0</v>
      </c>
      <c r="K167">
        <f>IF(PUBBDG_Split_Tech!L167="",0,IF(K$1=2016,0,IFERROR((PUBBDG_Split_Tech!L167*(SUMIFS('AGG Activity_16'!B:B,'AGG Activity_16'!$A:$A,$B167)+SUMIFS('AGG Activity_EX'!B:B,'AGG Activity_EX'!$A:$A,$B167))-SUMIFS(Activity_EX!B:B,Activity_EX!$A:$A,$A167))/(SUMIFS('AGG Activity_16'!B:B,'AGG Activity_16'!$A:$A,$B167)),0)))</f>
        <v>0</v>
      </c>
    </row>
    <row r="168" spans="1:11" x14ac:dyDescent="0.25">
      <c r="A168" t="str">
        <f>PUBBDG_Split_Tech!A168</f>
        <v>PUBBDGPSIOldWH______STDLFO</v>
      </c>
      <c r="B168">
        <f>SUMIFS(Activity_PUBBDG!C:C,Activity_PUBBDG!$B:$B,$A168&amp;"*",Activity_PUBBDG!$B:$B,"*"&amp;"_EX")</f>
        <v>46.032064602674367</v>
      </c>
      <c r="C168">
        <f>SUMIFS(Activity_PUBBDG!D:D,Activity_PUBBDG!$B:$B,$A168&amp;"*",Activity_PUBBDG!$B:$B,"*"&amp;"_EX")</f>
        <v>48.711116725330513</v>
      </c>
      <c r="D168">
        <f>SUMIFS(Activity_PUBBDG!E:E,Activity_PUBBDG!$B:$B,$A168&amp;"*",Activity_PUBBDG!$B:$B,"*"&amp;"_EX")</f>
        <v>34.582979430141677</v>
      </c>
      <c r="E168">
        <f>SUMIFS(Activity_PUBBDG!F:F,Activity_PUBBDG!$B:$B,$A168&amp;"*",Activity_PUBBDG!$B:$B,"*"&amp;"_EX")</f>
        <v>34.579785107456857</v>
      </c>
      <c r="F168">
        <f>SUMIFS(Activity_PUBBDG!G:G,Activity_PUBBDG!$B:$B,$A168&amp;"*",Activity_PUBBDG!$B:$B,"*"&amp;"_EX")</f>
        <v>34.588463987939278</v>
      </c>
      <c r="G168">
        <f>SUMIFS(Activity_PUBBDG!H:H,Activity_PUBBDG!$B:$B,$A168&amp;"*",Activity_PUBBDG!$B:$B,"*"&amp;"_EX")</f>
        <v>34.581903637178549</v>
      </c>
      <c r="H168">
        <f>SUMIFS(Activity_PUBBDG!I:I,Activity_PUBBDG!$B:$B,$A168&amp;"*",Activity_PUBBDG!$B:$B,"*"&amp;"_EX")</f>
        <v>36.597197931487173</v>
      </c>
      <c r="I168">
        <f>SUMIFS(Activity_PUBBDG!J:J,Activity_PUBBDG!$B:$B,$A168&amp;"*",Activity_PUBBDG!$B:$B,"*"&amp;"_EX")</f>
        <v>5.9058476530479576</v>
      </c>
      <c r="J168">
        <f>SUMIFS(Activity_PUBBDG!K:K,Activity_PUBBDG!$B:$B,$A168&amp;"*",Activity_PUBBDG!$B:$B,"*"&amp;"_EX")</f>
        <v>1.2920112483215049</v>
      </c>
      <c r="K168">
        <f>IF(PUBBDG_Split_Tech!L168="",0,IF(K$1=2016,0,IFERROR((PUBBDG_Split_Tech!L168*(SUMIFS('AGG Activity_16'!B:B,'AGG Activity_16'!$A:$A,$B168)+SUMIFS('AGG Activity_EX'!B:B,'AGG Activity_EX'!$A:$A,$B168))-SUMIFS(Activity_EX!B:B,Activity_EX!$A:$A,$A168))/(SUMIFS('AGG Activity_16'!B:B,'AGG Activity_16'!$A:$A,$B168)),0)))</f>
        <v>0</v>
      </c>
    </row>
    <row r="169" spans="1:11" x14ac:dyDescent="0.25">
      <c r="A169" t="str">
        <f>PUBBDG_Split_Tech!A169</f>
        <v>PUBBDGPSIOldWH______STDNGA</v>
      </c>
      <c r="B169">
        <f>SUMIFS(Activity_PUBBDG!C:C,Activity_PUBBDG!$B:$B,$A169&amp;"*",Activity_PUBBDG!$B:$B,"*"&amp;"_EX")</f>
        <v>210.29044487396391</v>
      </c>
      <c r="C169">
        <f>SUMIFS(Activity_PUBBDG!D:D,Activity_PUBBDG!$B:$B,$A169&amp;"*",Activity_PUBBDG!$B:$B,"*"&amp;"_EX")</f>
        <v>215.22818044321789</v>
      </c>
      <c r="D169">
        <f>SUMIFS(Activity_PUBBDG!E:E,Activity_PUBBDG!$B:$B,$A169&amp;"*",Activity_PUBBDG!$B:$B,"*"&amp;"_EX")</f>
        <v>146.1177938358941</v>
      </c>
      <c r="E169">
        <f>SUMIFS(Activity_PUBBDG!F:F,Activity_PUBBDG!$B:$B,$A169&amp;"*",Activity_PUBBDG!$B:$B,"*"&amp;"_EX")</f>
        <v>146.1126593267401</v>
      </c>
      <c r="F169">
        <f>SUMIFS(Activity_PUBBDG!G:G,Activity_PUBBDG!$B:$B,$A169&amp;"*",Activity_PUBBDG!$B:$B,"*"&amp;"_EX")</f>
        <v>146.10702152329051</v>
      </c>
      <c r="G169">
        <f>SUMIFS(Activity_PUBBDG!H:H,Activity_PUBBDG!$B:$B,$A169&amp;"*",Activity_PUBBDG!$B:$B,"*"&amp;"_EX")</f>
        <v>146.11183663106991</v>
      </c>
      <c r="H169">
        <f>SUMIFS(Activity_PUBBDG!I:I,Activity_PUBBDG!$B:$B,$A169&amp;"*",Activity_PUBBDG!$B:$B,"*"&amp;"_EX")</f>
        <v>148.54778700272121</v>
      </c>
      <c r="I169">
        <f>SUMIFS(Activity_PUBBDG!J:J,Activity_PUBBDG!$B:$B,$A169&amp;"*",Activity_PUBBDG!$B:$B,"*"&amp;"_EX")</f>
        <v>9.0724299487398241</v>
      </c>
      <c r="J169">
        <f>SUMIFS(Activity_PUBBDG!K:K,Activity_PUBBDG!$B:$B,$A169&amp;"*",Activity_PUBBDG!$B:$B,"*"&amp;"_EX")</f>
        <v>3.8036386002128642</v>
      </c>
      <c r="K169">
        <f>IF(PUBBDG_Split_Tech!L169="",0,IF(K$1=2016,0,IFERROR((PUBBDG_Split_Tech!L169*(SUMIFS('AGG Activity_16'!B:B,'AGG Activity_16'!$A:$A,$B169)+SUMIFS('AGG Activity_EX'!B:B,'AGG Activity_EX'!$A:$A,$B169))-SUMIFS(Activity_EX!B:B,Activity_EX!$A:$A,$A169))/(SUMIFS('AGG Activity_16'!B:B,'AGG Activity_16'!$A:$A,$B169)),0)))</f>
        <v>0</v>
      </c>
    </row>
    <row r="170" spans="1:11" x14ac:dyDescent="0.25">
      <c r="A170" t="str">
        <f>PUBBDG_Split_Tech!A170</f>
        <v>PUBBDGSBDNewAE______STDELC</v>
      </c>
      <c r="B170">
        <f>SUMIFS(Activity_PUBBDG!C:C,Activity_PUBBDG!$B:$B,$A170&amp;"*",Activity_PUBBDG!$B:$B,"*"&amp;"_EX")</f>
        <v>0</v>
      </c>
      <c r="C170">
        <f>SUMIFS(Activity_PUBBDG!D:D,Activity_PUBBDG!$B:$B,$A170&amp;"*",Activity_PUBBDG!$B:$B,"*"&amp;"_EX")</f>
        <v>0</v>
      </c>
      <c r="D170">
        <f>SUMIFS(Activity_PUBBDG!E:E,Activity_PUBBDG!$B:$B,$A170&amp;"*",Activity_PUBBDG!$B:$B,"*"&amp;"_EX")</f>
        <v>0</v>
      </c>
      <c r="E170">
        <f>SUMIFS(Activity_PUBBDG!F:F,Activity_PUBBDG!$B:$B,$A170&amp;"*",Activity_PUBBDG!$B:$B,"*"&amp;"_EX")</f>
        <v>0</v>
      </c>
      <c r="F170">
        <f>SUMIFS(Activity_PUBBDG!G:G,Activity_PUBBDG!$B:$B,$A170&amp;"*",Activity_PUBBDG!$B:$B,"*"&amp;"_EX")</f>
        <v>0</v>
      </c>
      <c r="G170">
        <f>SUMIFS(Activity_PUBBDG!H:H,Activity_PUBBDG!$B:$B,$A170&amp;"*",Activity_PUBBDG!$B:$B,"*"&amp;"_EX")</f>
        <v>0</v>
      </c>
      <c r="H170">
        <f>SUMIFS(Activity_PUBBDG!I:I,Activity_PUBBDG!$B:$B,$A170&amp;"*",Activity_PUBBDG!$B:$B,"*"&amp;"_EX")</f>
        <v>0</v>
      </c>
      <c r="I170">
        <f>SUMIFS(Activity_PUBBDG!J:J,Activity_PUBBDG!$B:$B,$A170&amp;"*",Activity_PUBBDG!$B:$B,"*"&amp;"_EX")</f>
        <v>0</v>
      </c>
      <c r="J170">
        <f>SUMIFS(Activity_PUBBDG!K:K,Activity_PUBBDG!$B:$B,$A170&amp;"*",Activity_PUBBDG!$B:$B,"*"&amp;"_EX")</f>
        <v>0</v>
      </c>
      <c r="K170">
        <f>IF(PUBBDG_Split_Tech!L170="",0,IF(K$1=2016,0,IFERROR((PUBBDG_Split_Tech!L170*(SUMIFS('AGG Activity_16'!B:B,'AGG Activity_16'!$A:$A,$B170)+SUMIFS('AGG Activity_EX'!B:B,'AGG Activity_EX'!$A:$A,$B170))-SUMIFS(Activity_EX!B:B,Activity_EX!$A:$A,$A170))/(SUMIFS('AGG Activity_16'!B:B,'AGG Activity_16'!$A:$A,$B170)),0)))</f>
        <v>0</v>
      </c>
    </row>
    <row r="171" spans="1:11" x14ac:dyDescent="0.25">
      <c r="A171" t="str">
        <f>PUBBDG_Split_Tech!A171</f>
        <v>PUBBDGSBDNewAE______STDNGA</v>
      </c>
      <c r="B171">
        <f>SUMIFS(Activity_PUBBDG!C:C,Activity_PUBBDG!$B:$B,$A171&amp;"*",Activity_PUBBDG!$B:$B,"*"&amp;"_EX")</f>
        <v>0</v>
      </c>
      <c r="C171">
        <f>SUMIFS(Activity_PUBBDG!D:D,Activity_PUBBDG!$B:$B,$A171&amp;"*",Activity_PUBBDG!$B:$B,"*"&amp;"_EX")</f>
        <v>0</v>
      </c>
      <c r="D171">
        <f>SUMIFS(Activity_PUBBDG!E:E,Activity_PUBBDG!$B:$B,$A171&amp;"*",Activity_PUBBDG!$B:$B,"*"&amp;"_EX")</f>
        <v>0</v>
      </c>
      <c r="E171">
        <f>SUMIFS(Activity_PUBBDG!F:F,Activity_PUBBDG!$B:$B,$A171&amp;"*",Activity_PUBBDG!$B:$B,"*"&amp;"_EX")</f>
        <v>0</v>
      </c>
      <c r="F171">
        <f>SUMIFS(Activity_PUBBDG!G:G,Activity_PUBBDG!$B:$B,$A171&amp;"*",Activity_PUBBDG!$B:$B,"*"&amp;"_EX")</f>
        <v>0</v>
      </c>
      <c r="G171">
        <f>SUMIFS(Activity_PUBBDG!H:H,Activity_PUBBDG!$B:$B,$A171&amp;"*",Activity_PUBBDG!$B:$B,"*"&amp;"_EX")</f>
        <v>0</v>
      </c>
      <c r="H171">
        <f>SUMIFS(Activity_PUBBDG!I:I,Activity_PUBBDG!$B:$B,$A171&amp;"*",Activity_PUBBDG!$B:$B,"*"&amp;"_EX")</f>
        <v>0</v>
      </c>
      <c r="I171">
        <f>SUMIFS(Activity_PUBBDG!J:J,Activity_PUBBDG!$B:$B,$A171&amp;"*",Activity_PUBBDG!$B:$B,"*"&amp;"_EX")</f>
        <v>0</v>
      </c>
      <c r="J171">
        <f>SUMIFS(Activity_PUBBDG!K:K,Activity_PUBBDG!$B:$B,$A171&amp;"*",Activity_PUBBDG!$B:$B,"*"&amp;"_EX")</f>
        <v>0</v>
      </c>
      <c r="K171">
        <f>IF(PUBBDG_Split_Tech!L171="",0,IF(K$1=2016,0,IFERROR((PUBBDG_Split_Tech!L171*(SUMIFS('AGG Activity_16'!B:B,'AGG Activity_16'!$A:$A,$B171)+SUMIFS('AGG Activity_EX'!B:B,'AGG Activity_EX'!$A:$A,$B171))-SUMIFS(Activity_EX!B:B,Activity_EX!$A:$A,$A171))/(SUMIFS('AGG Activity_16'!B:B,'AGG Activity_16'!$A:$A,$B171)),0)))</f>
        <v>0</v>
      </c>
    </row>
    <row r="172" spans="1:11" x14ac:dyDescent="0.25">
      <c r="A172" t="str">
        <f>PUBBDG_Split_Tech!A172</f>
        <v>PUBBDGSBDNewAE______STDPRO</v>
      </c>
      <c r="B172">
        <f>SUMIFS(Activity_PUBBDG!C:C,Activity_PUBBDG!$B:$B,$A172&amp;"*",Activity_PUBBDG!$B:$B,"*"&amp;"_EX")</f>
        <v>0</v>
      </c>
      <c r="C172">
        <f>SUMIFS(Activity_PUBBDG!D:D,Activity_PUBBDG!$B:$B,$A172&amp;"*",Activity_PUBBDG!$B:$B,"*"&amp;"_EX")</f>
        <v>0</v>
      </c>
      <c r="D172">
        <f>SUMIFS(Activity_PUBBDG!E:E,Activity_PUBBDG!$B:$B,$A172&amp;"*",Activity_PUBBDG!$B:$B,"*"&amp;"_EX")</f>
        <v>0</v>
      </c>
      <c r="E172">
        <f>SUMIFS(Activity_PUBBDG!F:F,Activity_PUBBDG!$B:$B,$A172&amp;"*",Activity_PUBBDG!$B:$B,"*"&amp;"_EX")</f>
        <v>0</v>
      </c>
      <c r="F172">
        <f>SUMIFS(Activity_PUBBDG!G:G,Activity_PUBBDG!$B:$B,$A172&amp;"*",Activity_PUBBDG!$B:$B,"*"&amp;"_EX")</f>
        <v>0</v>
      </c>
      <c r="G172">
        <f>SUMIFS(Activity_PUBBDG!H:H,Activity_PUBBDG!$B:$B,$A172&amp;"*",Activity_PUBBDG!$B:$B,"*"&amp;"_EX")</f>
        <v>0</v>
      </c>
      <c r="H172">
        <f>SUMIFS(Activity_PUBBDG!I:I,Activity_PUBBDG!$B:$B,$A172&amp;"*",Activity_PUBBDG!$B:$B,"*"&amp;"_EX")</f>
        <v>0</v>
      </c>
      <c r="I172">
        <f>SUMIFS(Activity_PUBBDG!J:J,Activity_PUBBDG!$B:$B,$A172&amp;"*",Activity_PUBBDG!$B:$B,"*"&amp;"_EX")</f>
        <v>0</v>
      </c>
      <c r="J172">
        <f>SUMIFS(Activity_PUBBDG!K:K,Activity_PUBBDG!$B:$B,$A172&amp;"*",Activity_PUBBDG!$B:$B,"*"&amp;"_EX")</f>
        <v>0</v>
      </c>
      <c r="K172">
        <f>IF(PUBBDG_Split_Tech!L172="",0,IF(K$1=2016,0,IFERROR((PUBBDG_Split_Tech!L172*(SUMIFS('AGG Activity_16'!B:B,'AGG Activity_16'!$A:$A,$B172)+SUMIFS('AGG Activity_EX'!B:B,'AGG Activity_EX'!$A:$A,$B172))-SUMIFS(Activity_EX!B:B,Activity_EX!$A:$A,$A172))/(SUMIFS('AGG Activity_16'!B:B,'AGG Activity_16'!$A:$A,$B172)),0)))</f>
        <v>0</v>
      </c>
    </row>
    <row r="173" spans="1:11" x14ac:dyDescent="0.25">
      <c r="A173" t="str">
        <f>PUBBDG_Split_Tech!A173</f>
        <v>PUBBDGSBDNewAM______STDELC</v>
      </c>
      <c r="B173">
        <f>SUMIFS(Activity_PUBBDG!C:C,Activity_PUBBDG!$B:$B,$A173&amp;"*",Activity_PUBBDG!$B:$B,"*"&amp;"_EX")</f>
        <v>0</v>
      </c>
      <c r="C173">
        <f>SUMIFS(Activity_PUBBDG!D:D,Activity_PUBBDG!$B:$B,$A173&amp;"*",Activity_PUBBDG!$B:$B,"*"&amp;"_EX")</f>
        <v>0</v>
      </c>
      <c r="D173">
        <f>SUMIFS(Activity_PUBBDG!E:E,Activity_PUBBDG!$B:$B,$A173&amp;"*",Activity_PUBBDG!$B:$B,"*"&amp;"_EX")</f>
        <v>0</v>
      </c>
      <c r="E173">
        <f>SUMIFS(Activity_PUBBDG!F:F,Activity_PUBBDG!$B:$B,$A173&amp;"*",Activity_PUBBDG!$B:$B,"*"&amp;"_EX")</f>
        <v>0</v>
      </c>
      <c r="F173">
        <f>SUMIFS(Activity_PUBBDG!G:G,Activity_PUBBDG!$B:$B,$A173&amp;"*",Activity_PUBBDG!$B:$B,"*"&amp;"_EX")</f>
        <v>0</v>
      </c>
      <c r="G173">
        <f>SUMIFS(Activity_PUBBDG!H:H,Activity_PUBBDG!$B:$B,$A173&amp;"*",Activity_PUBBDG!$B:$B,"*"&amp;"_EX")</f>
        <v>0</v>
      </c>
      <c r="H173">
        <f>SUMIFS(Activity_PUBBDG!I:I,Activity_PUBBDG!$B:$B,$A173&amp;"*",Activity_PUBBDG!$B:$B,"*"&amp;"_EX")</f>
        <v>0</v>
      </c>
      <c r="I173">
        <f>SUMIFS(Activity_PUBBDG!J:J,Activity_PUBBDG!$B:$B,$A173&amp;"*",Activity_PUBBDG!$B:$B,"*"&amp;"_EX")</f>
        <v>0</v>
      </c>
      <c r="J173">
        <f>SUMIFS(Activity_PUBBDG!K:K,Activity_PUBBDG!$B:$B,$A173&amp;"*",Activity_PUBBDG!$B:$B,"*"&amp;"_EX")</f>
        <v>0</v>
      </c>
      <c r="K173">
        <f>IF(PUBBDG_Split_Tech!L173="",0,IF(K$1=2016,0,IFERROR((PUBBDG_Split_Tech!L173*(SUMIFS('AGG Activity_16'!B:B,'AGG Activity_16'!$A:$A,$B173)+SUMIFS('AGG Activity_EX'!B:B,'AGG Activity_EX'!$A:$A,$B173))-SUMIFS(Activity_EX!B:B,Activity_EX!$A:$A,$A173))/(SUMIFS('AGG Activity_16'!B:B,'AGG Activity_16'!$A:$A,$B173)),0)))</f>
        <v>0</v>
      </c>
    </row>
    <row r="174" spans="1:11" x14ac:dyDescent="0.25">
      <c r="A174" t="str">
        <f>PUBBDG_Split_Tech!A174</f>
        <v>PUBBDGSBDNewLIFLC___STDELC</v>
      </c>
      <c r="B174">
        <f>SUMIFS(Activity_PUBBDG!C:C,Activity_PUBBDG!$B:$B,$A174&amp;"*",Activity_PUBBDG!$B:$B,"*"&amp;"_EX")</f>
        <v>0</v>
      </c>
      <c r="C174">
        <f>SUMIFS(Activity_PUBBDG!D:D,Activity_PUBBDG!$B:$B,$A174&amp;"*",Activity_PUBBDG!$B:$B,"*"&amp;"_EX")</f>
        <v>0</v>
      </c>
      <c r="D174">
        <f>SUMIFS(Activity_PUBBDG!E:E,Activity_PUBBDG!$B:$B,$A174&amp;"*",Activity_PUBBDG!$B:$B,"*"&amp;"_EX")</f>
        <v>0</v>
      </c>
      <c r="E174">
        <f>SUMIFS(Activity_PUBBDG!F:F,Activity_PUBBDG!$B:$B,$A174&amp;"*",Activity_PUBBDG!$B:$B,"*"&amp;"_EX")</f>
        <v>0</v>
      </c>
      <c r="F174">
        <f>SUMIFS(Activity_PUBBDG!G:G,Activity_PUBBDG!$B:$B,$A174&amp;"*",Activity_PUBBDG!$B:$B,"*"&amp;"_EX")</f>
        <v>0</v>
      </c>
      <c r="G174">
        <f>SUMIFS(Activity_PUBBDG!H:H,Activity_PUBBDG!$B:$B,$A174&amp;"*",Activity_PUBBDG!$B:$B,"*"&amp;"_EX")</f>
        <v>0</v>
      </c>
      <c r="H174">
        <f>SUMIFS(Activity_PUBBDG!I:I,Activity_PUBBDG!$B:$B,$A174&amp;"*",Activity_PUBBDG!$B:$B,"*"&amp;"_EX")</f>
        <v>0</v>
      </c>
      <c r="I174">
        <f>SUMIFS(Activity_PUBBDG!J:J,Activity_PUBBDG!$B:$B,$A174&amp;"*",Activity_PUBBDG!$B:$B,"*"&amp;"_EX")</f>
        <v>0</v>
      </c>
      <c r="J174">
        <f>SUMIFS(Activity_PUBBDG!K:K,Activity_PUBBDG!$B:$B,$A174&amp;"*",Activity_PUBBDG!$B:$B,"*"&amp;"_EX")</f>
        <v>0</v>
      </c>
      <c r="K174">
        <f>IF(PUBBDG_Split_Tech!L174="",0,IF(K$1=2016,0,IFERROR((PUBBDG_Split_Tech!L174*(SUMIFS('AGG Activity_16'!B:B,'AGG Activity_16'!$A:$A,$B174)+SUMIFS('AGG Activity_EX'!B:B,'AGG Activity_EX'!$A:$A,$B174))-SUMIFS(Activity_EX!B:B,Activity_EX!$A:$A,$A174))/(SUMIFS('AGG Activity_16'!B:B,'AGG Activity_16'!$A:$A,$B174)),0)))</f>
        <v>0</v>
      </c>
    </row>
    <row r="175" spans="1:11" x14ac:dyDescent="0.25">
      <c r="A175" t="str">
        <f>PUBBDG_Split_Tech!A175</f>
        <v>PUBBDGSBDNewLIFLU___STDELC</v>
      </c>
      <c r="B175">
        <f>SUMIFS(Activity_PUBBDG!C:C,Activity_PUBBDG!$B:$B,$A175&amp;"*",Activity_PUBBDG!$B:$B,"*"&amp;"_EX")</f>
        <v>0</v>
      </c>
      <c r="C175">
        <f>SUMIFS(Activity_PUBBDG!D:D,Activity_PUBBDG!$B:$B,$A175&amp;"*",Activity_PUBBDG!$B:$B,"*"&amp;"_EX")</f>
        <v>0</v>
      </c>
      <c r="D175">
        <f>SUMIFS(Activity_PUBBDG!E:E,Activity_PUBBDG!$B:$B,$A175&amp;"*",Activity_PUBBDG!$B:$B,"*"&amp;"_EX")</f>
        <v>0</v>
      </c>
      <c r="E175">
        <f>SUMIFS(Activity_PUBBDG!F:F,Activity_PUBBDG!$B:$B,$A175&amp;"*",Activity_PUBBDG!$B:$B,"*"&amp;"_EX")</f>
        <v>0</v>
      </c>
      <c r="F175">
        <f>SUMIFS(Activity_PUBBDG!G:G,Activity_PUBBDG!$B:$B,$A175&amp;"*",Activity_PUBBDG!$B:$B,"*"&amp;"_EX")</f>
        <v>0</v>
      </c>
      <c r="G175">
        <f>SUMIFS(Activity_PUBBDG!H:H,Activity_PUBBDG!$B:$B,$A175&amp;"*",Activity_PUBBDG!$B:$B,"*"&amp;"_EX")</f>
        <v>0</v>
      </c>
      <c r="H175">
        <f>SUMIFS(Activity_PUBBDG!I:I,Activity_PUBBDG!$B:$B,$A175&amp;"*",Activity_PUBBDG!$B:$B,"*"&amp;"_EX")</f>
        <v>0</v>
      </c>
      <c r="I175">
        <f>SUMIFS(Activity_PUBBDG!J:J,Activity_PUBBDG!$B:$B,$A175&amp;"*",Activity_PUBBDG!$B:$B,"*"&amp;"_EX")</f>
        <v>0</v>
      </c>
      <c r="J175">
        <f>SUMIFS(Activity_PUBBDG!K:K,Activity_PUBBDG!$B:$B,$A175&amp;"*",Activity_PUBBDG!$B:$B,"*"&amp;"_EX")</f>
        <v>0</v>
      </c>
      <c r="K175">
        <f>IF(PUBBDG_Split_Tech!L175="",0,IF(K$1=2016,0,IFERROR((PUBBDG_Split_Tech!L175*(SUMIFS('AGG Activity_16'!B:B,'AGG Activity_16'!$A:$A,$B175)+SUMIFS('AGG Activity_EX'!B:B,'AGG Activity_EX'!$A:$A,$B175))-SUMIFS(Activity_EX!B:B,Activity_EX!$A:$A,$A175))/(SUMIFS('AGG Activity_16'!B:B,'AGG Activity_16'!$A:$A,$B175)),0)))</f>
        <v>0</v>
      </c>
    </row>
    <row r="176" spans="1:11" x14ac:dyDescent="0.25">
      <c r="A176" t="str">
        <f>PUBBDG_Split_Tech!A176</f>
        <v>PUBBDGSBDNewLIHAL___STDELC</v>
      </c>
      <c r="B176">
        <f>SUMIFS(Activity_PUBBDG!C:C,Activity_PUBBDG!$B:$B,$A176&amp;"*",Activity_PUBBDG!$B:$B,"*"&amp;"_EX")</f>
        <v>0</v>
      </c>
      <c r="C176">
        <f>SUMIFS(Activity_PUBBDG!D:D,Activity_PUBBDG!$B:$B,$A176&amp;"*",Activity_PUBBDG!$B:$B,"*"&amp;"_EX")</f>
        <v>0</v>
      </c>
      <c r="D176">
        <f>SUMIFS(Activity_PUBBDG!E:E,Activity_PUBBDG!$B:$B,$A176&amp;"*",Activity_PUBBDG!$B:$B,"*"&amp;"_EX")</f>
        <v>0</v>
      </c>
      <c r="E176">
        <f>SUMIFS(Activity_PUBBDG!F:F,Activity_PUBBDG!$B:$B,$A176&amp;"*",Activity_PUBBDG!$B:$B,"*"&amp;"_EX")</f>
        <v>0</v>
      </c>
      <c r="F176">
        <f>SUMIFS(Activity_PUBBDG!G:G,Activity_PUBBDG!$B:$B,$A176&amp;"*",Activity_PUBBDG!$B:$B,"*"&amp;"_EX")</f>
        <v>0</v>
      </c>
      <c r="G176">
        <f>SUMIFS(Activity_PUBBDG!H:H,Activity_PUBBDG!$B:$B,$A176&amp;"*",Activity_PUBBDG!$B:$B,"*"&amp;"_EX")</f>
        <v>0</v>
      </c>
      <c r="H176">
        <f>SUMIFS(Activity_PUBBDG!I:I,Activity_PUBBDG!$B:$B,$A176&amp;"*",Activity_PUBBDG!$B:$B,"*"&amp;"_EX")</f>
        <v>0</v>
      </c>
      <c r="I176">
        <f>SUMIFS(Activity_PUBBDG!J:J,Activity_PUBBDG!$B:$B,$A176&amp;"*",Activity_PUBBDG!$B:$B,"*"&amp;"_EX")</f>
        <v>0</v>
      </c>
      <c r="J176">
        <f>SUMIFS(Activity_PUBBDG!K:K,Activity_PUBBDG!$B:$B,$A176&amp;"*",Activity_PUBBDG!$B:$B,"*"&amp;"_EX")</f>
        <v>0</v>
      </c>
      <c r="K176">
        <f>IF(PUBBDG_Split_Tech!L176="",0,IF(K$1=2016,0,IFERROR((PUBBDG_Split_Tech!L176*(SUMIFS('AGG Activity_16'!B:B,'AGG Activity_16'!$A:$A,$B176)+SUMIFS('AGG Activity_EX'!B:B,'AGG Activity_EX'!$A:$A,$B176))-SUMIFS(Activity_EX!B:B,Activity_EX!$A:$A,$A176))/(SUMIFS('AGG Activity_16'!B:B,'AGG Activity_16'!$A:$A,$B176)),0)))</f>
        <v>0</v>
      </c>
    </row>
    <row r="177" spans="1:11" x14ac:dyDescent="0.25">
      <c r="A177" t="str">
        <f>PUBBDG_Split_Tech!A177</f>
        <v>PUBBDGSBDNewLIINC___STDELC</v>
      </c>
      <c r="B177">
        <f>SUMIFS(Activity_PUBBDG!C:C,Activity_PUBBDG!$B:$B,$A177&amp;"*",Activity_PUBBDG!$B:$B,"*"&amp;"_EX")</f>
        <v>0</v>
      </c>
      <c r="C177">
        <f>SUMIFS(Activity_PUBBDG!D:D,Activity_PUBBDG!$B:$B,$A177&amp;"*",Activity_PUBBDG!$B:$B,"*"&amp;"_EX")</f>
        <v>0</v>
      </c>
      <c r="D177">
        <f>SUMIFS(Activity_PUBBDG!E:E,Activity_PUBBDG!$B:$B,$A177&amp;"*",Activity_PUBBDG!$B:$B,"*"&amp;"_EX")</f>
        <v>0</v>
      </c>
      <c r="E177">
        <f>SUMIFS(Activity_PUBBDG!F:F,Activity_PUBBDG!$B:$B,$A177&amp;"*",Activity_PUBBDG!$B:$B,"*"&amp;"_EX")</f>
        <v>0</v>
      </c>
      <c r="F177">
        <f>SUMIFS(Activity_PUBBDG!G:G,Activity_PUBBDG!$B:$B,$A177&amp;"*",Activity_PUBBDG!$B:$B,"*"&amp;"_EX")</f>
        <v>0</v>
      </c>
      <c r="G177">
        <f>SUMIFS(Activity_PUBBDG!H:H,Activity_PUBBDG!$B:$B,$A177&amp;"*",Activity_PUBBDG!$B:$B,"*"&amp;"_EX")</f>
        <v>0</v>
      </c>
      <c r="H177">
        <f>SUMIFS(Activity_PUBBDG!I:I,Activity_PUBBDG!$B:$B,$A177&amp;"*",Activity_PUBBDG!$B:$B,"*"&amp;"_EX")</f>
        <v>0</v>
      </c>
      <c r="I177">
        <f>SUMIFS(Activity_PUBBDG!J:J,Activity_PUBBDG!$B:$B,$A177&amp;"*",Activity_PUBBDG!$B:$B,"*"&amp;"_EX")</f>
        <v>0</v>
      </c>
      <c r="J177">
        <f>SUMIFS(Activity_PUBBDG!K:K,Activity_PUBBDG!$B:$B,$A177&amp;"*",Activity_PUBBDG!$B:$B,"*"&amp;"_EX")</f>
        <v>0</v>
      </c>
      <c r="K177">
        <f>IF(PUBBDG_Split_Tech!L177="",0,IF(K$1=2016,0,IFERROR((PUBBDG_Split_Tech!L177*(SUMIFS('AGG Activity_16'!B:B,'AGG Activity_16'!$A:$A,$B177)+SUMIFS('AGG Activity_EX'!B:B,'AGG Activity_EX'!$A:$A,$B177))-SUMIFS(Activity_EX!B:B,Activity_EX!$A:$A,$A177))/(SUMIFS('AGG Activity_16'!B:B,'AGG Activity_16'!$A:$A,$B177)),0)))</f>
        <v>0</v>
      </c>
    </row>
    <row r="178" spans="1:11" x14ac:dyDescent="0.25">
      <c r="A178" t="str">
        <f>PUBBDG_Split_Tech!A178</f>
        <v>PUBBDGSBDNewLILED___STDELC</v>
      </c>
      <c r="B178">
        <f>SUMIFS(Activity_PUBBDG!C:C,Activity_PUBBDG!$B:$B,$A178&amp;"*",Activity_PUBBDG!$B:$B,"*"&amp;"_EX")</f>
        <v>0</v>
      </c>
      <c r="C178">
        <f>SUMIFS(Activity_PUBBDG!D:D,Activity_PUBBDG!$B:$B,$A178&amp;"*",Activity_PUBBDG!$B:$B,"*"&amp;"_EX")</f>
        <v>0</v>
      </c>
      <c r="D178">
        <f>SUMIFS(Activity_PUBBDG!E:E,Activity_PUBBDG!$B:$B,$A178&amp;"*",Activity_PUBBDG!$B:$B,"*"&amp;"_EX")</f>
        <v>0</v>
      </c>
      <c r="E178">
        <f>SUMIFS(Activity_PUBBDG!F:F,Activity_PUBBDG!$B:$B,$A178&amp;"*",Activity_PUBBDG!$B:$B,"*"&amp;"_EX")</f>
        <v>0</v>
      </c>
      <c r="F178">
        <f>SUMIFS(Activity_PUBBDG!G:G,Activity_PUBBDG!$B:$B,$A178&amp;"*",Activity_PUBBDG!$B:$B,"*"&amp;"_EX")</f>
        <v>0</v>
      </c>
      <c r="G178">
        <f>SUMIFS(Activity_PUBBDG!H:H,Activity_PUBBDG!$B:$B,$A178&amp;"*",Activity_PUBBDG!$B:$B,"*"&amp;"_EX")</f>
        <v>0</v>
      </c>
      <c r="H178">
        <f>SUMIFS(Activity_PUBBDG!I:I,Activity_PUBBDG!$B:$B,$A178&amp;"*",Activity_PUBBDG!$B:$B,"*"&amp;"_EX")</f>
        <v>0</v>
      </c>
      <c r="I178">
        <f>SUMIFS(Activity_PUBBDG!J:J,Activity_PUBBDG!$B:$B,$A178&amp;"*",Activity_PUBBDG!$B:$B,"*"&amp;"_EX")</f>
        <v>0</v>
      </c>
      <c r="J178">
        <f>SUMIFS(Activity_PUBBDG!K:K,Activity_PUBBDG!$B:$B,$A178&amp;"*",Activity_PUBBDG!$B:$B,"*"&amp;"_EX")</f>
        <v>0</v>
      </c>
      <c r="K178">
        <f>IF(PUBBDG_Split_Tech!L178="",0,IF(K$1=2016,0,IFERROR((PUBBDG_Split_Tech!L178*(SUMIFS('AGG Activity_16'!B:B,'AGG Activity_16'!$A:$A,$B178)+SUMIFS('AGG Activity_EX'!B:B,'AGG Activity_EX'!$A:$A,$B178))-SUMIFS(Activity_EX!B:B,Activity_EX!$A:$A,$A178))/(SUMIFS('AGG Activity_16'!B:B,'AGG Activity_16'!$A:$A,$B178)),0)))</f>
        <v>0</v>
      </c>
    </row>
    <row r="179" spans="1:11" x14ac:dyDescent="0.25">
      <c r="A179" t="str">
        <f>PUBBDG_Split_Tech!A179</f>
        <v>PUBBDGSBDNewSC_________DCO</v>
      </c>
      <c r="B179">
        <f>SUMIFS(Activity_PUBBDG!C:C,Activity_PUBBDG!$B:$B,$A179&amp;"*",Activity_PUBBDG!$B:$B,"*"&amp;"_EX")</f>
        <v>0</v>
      </c>
      <c r="C179">
        <f>SUMIFS(Activity_PUBBDG!D:D,Activity_PUBBDG!$B:$B,$A179&amp;"*",Activity_PUBBDG!$B:$B,"*"&amp;"_EX")</f>
        <v>0</v>
      </c>
      <c r="D179">
        <f>SUMIFS(Activity_PUBBDG!E:E,Activity_PUBBDG!$B:$B,$A179&amp;"*",Activity_PUBBDG!$B:$B,"*"&amp;"_EX")</f>
        <v>0</v>
      </c>
      <c r="E179">
        <f>SUMIFS(Activity_PUBBDG!F:F,Activity_PUBBDG!$B:$B,$A179&amp;"*",Activity_PUBBDG!$B:$B,"*"&amp;"_EX")</f>
        <v>0</v>
      </c>
      <c r="F179">
        <f>SUMIFS(Activity_PUBBDG!G:G,Activity_PUBBDG!$B:$B,$A179&amp;"*",Activity_PUBBDG!$B:$B,"*"&amp;"_EX")</f>
        <v>0</v>
      </c>
      <c r="G179">
        <f>SUMIFS(Activity_PUBBDG!H:H,Activity_PUBBDG!$B:$B,$A179&amp;"*",Activity_PUBBDG!$B:$B,"*"&amp;"_EX")</f>
        <v>0</v>
      </c>
      <c r="H179">
        <f>SUMIFS(Activity_PUBBDG!I:I,Activity_PUBBDG!$B:$B,$A179&amp;"*",Activity_PUBBDG!$B:$B,"*"&amp;"_EX")</f>
        <v>0</v>
      </c>
      <c r="I179">
        <f>SUMIFS(Activity_PUBBDG!J:J,Activity_PUBBDG!$B:$B,$A179&amp;"*",Activity_PUBBDG!$B:$B,"*"&amp;"_EX")</f>
        <v>0</v>
      </c>
      <c r="J179">
        <f>SUMIFS(Activity_PUBBDG!K:K,Activity_PUBBDG!$B:$B,$A179&amp;"*",Activity_PUBBDG!$B:$B,"*"&amp;"_EX")</f>
        <v>0</v>
      </c>
      <c r="K179">
        <f>IF(PUBBDG_Split_Tech!L179="",0,IF(K$1=2016,0,IFERROR((PUBBDG_Split_Tech!L179*(SUMIFS('AGG Activity_16'!B:B,'AGG Activity_16'!$A:$A,$B179)+SUMIFS('AGG Activity_EX'!B:B,'AGG Activity_EX'!$A:$A,$B179))-SUMIFS(Activity_EX!B:B,Activity_EX!$A:$A,$A179))/(SUMIFS('AGG Activity_16'!B:B,'AGG Activity_16'!$A:$A,$B179)),0)))</f>
        <v>0</v>
      </c>
    </row>
    <row r="180" spans="1:11" x14ac:dyDescent="0.25">
      <c r="A180" t="str">
        <f>PUBBDG_Split_Tech!A180</f>
        <v>PUBBDGSBDNewSC______STDELC</v>
      </c>
      <c r="B180">
        <f>SUMIFS(Activity_PUBBDG!C:C,Activity_PUBBDG!$B:$B,$A180&amp;"*",Activity_PUBBDG!$B:$B,"*"&amp;"_EX")</f>
        <v>0</v>
      </c>
      <c r="C180">
        <f>SUMIFS(Activity_PUBBDG!D:D,Activity_PUBBDG!$B:$B,$A180&amp;"*",Activity_PUBBDG!$B:$B,"*"&amp;"_EX")</f>
        <v>0</v>
      </c>
      <c r="D180">
        <f>SUMIFS(Activity_PUBBDG!E:E,Activity_PUBBDG!$B:$B,$A180&amp;"*",Activity_PUBBDG!$B:$B,"*"&amp;"_EX")</f>
        <v>0</v>
      </c>
      <c r="E180">
        <f>SUMIFS(Activity_PUBBDG!F:F,Activity_PUBBDG!$B:$B,$A180&amp;"*",Activity_PUBBDG!$B:$B,"*"&amp;"_EX")</f>
        <v>0</v>
      </c>
      <c r="F180">
        <f>SUMIFS(Activity_PUBBDG!G:G,Activity_PUBBDG!$B:$B,$A180&amp;"*",Activity_PUBBDG!$B:$B,"*"&amp;"_EX")</f>
        <v>0</v>
      </c>
      <c r="G180">
        <f>SUMIFS(Activity_PUBBDG!H:H,Activity_PUBBDG!$B:$B,$A180&amp;"*",Activity_PUBBDG!$B:$B,"*"&amp;"_EX")</f>
        <v>0</v>
      </c>
      <c r="H180">
        <f>SUMIFS(Activity_PUBBDG!I:I,Activity_PUBBDG!$B:$B,$A180&amp;"*",Activity_PUBBDG!$B:$B,"*"&amp;"_EX")</f>
        <v>0</v>
      </c>
      <c r="I180">
        <f>SUMIFS(Activity_PUBBDG!J:J,Activity_PUBBDG!$B:$B,$A180&amp;"*",Activity_PUBBDG!$B:$B,"*"&amp;"_EX")</f>
        <v>0</v>
      </c>
      <c r="J180">
        <f>SUMIFS(Activity_PUBBDG!K:K,Activity_PUBBDG!$B:$B,$A180&amp;"*",Activity_PUBBDG!$B:$B,"*"&amp;"_EX")</f>
        <v>0</v>
      </c>
      <c r="K180">
        <f>IF(PUBBDG_Split_Tech!L180="",0,IF(K$1=2016,0,IFERROR((PUBBDG_Split_Tech!L180*(SUMIFS('AGG Activity_16'!B:B,'AGG Activity_16'!$A:$A,$B180)+SUMIFS('AGG Activity_EX'!B:B,'AGG Activity_EX'!$A:$A,$B180))-SUMIFS(Activity_EX!B:B,Activity_EX!$A:$A,$A180))/(SUMIFS('AGG Activity_16'!B:B,'AGG Activity_16'!$A:$A,$B180)),0)))</f>
        <v>0</v>
      </c>
    </row>
    <row r="181" spans="1:11" x14ac:dyDescent="0.25">
      <c r="A181" t="str">
        <f>PUBBDG_Split_Tech!A181</f>
        <v>PUBBDGSBDNewSC______STDNGA</v>
      </c>
      <c r="B181">
        <f>SUMIFS(Activity_PUBBDG!C:C,Activity_PUBBDG!$B:$B,$A181&amp;"*",Activity_PUBBDG!$B:$B,"*"&amp;"_EX")</f>
        <v>0</v>
      </c>
      <c r="C181">
        <f>SUMIFS(Activity_PUBBDG!D:D,Activity_PUBBDG!$B:$B,$A181&amp;"*",Activity_PUBBDG!$B:$B,"*"&amp;"_EX")</f>
        <v>0</v>
      </c>
      <c r="D181">
        <f>SUMIFS(Activity_PUBBDG!E:E,Activity_PUBBDG!$B:$B,$A181&amp;"*",Activity_PUBBDG!$B:$B,"*"&amp;"_EX")</f>
        <v>0</v>
      </c>
      <c r="E181">
        <f>SUMIFS(Activity_PUBBDG!F:F,Activity_PUBBDG!$B:$B,$A181&amp;"*",Activity_PUBBDG!$B:$B,"*"&amp;"_EX")</f>
        <v>0</v>
      </c>
      <c r="F181">
        <f>SUMIFS(Activity_PUBBDG!G:G,Activity_PUBBDG!$B:$B,$A181&amp;"*",Activity_PUBBDG!$B:$B,"*"&amp;"_EX")</f>
        <v>0</v>
      </c>
      <c r="G181">
        <f>SUMIFS(Activity_PUBBDG!H:H,Activity_PUBBDG!$B:$B,$A181&amp;"*",Activity_PUBBDG!$B:$B,"*"&amp;"_EX")</f>
        <v>0</v>
      </c>
      <c r="H181">
        <f>SUMIFS(Activity_PUBBDG!I:I,Activity_PUBBDG!$B:$B,$A181&amp;"*",Activity_PUBBDG!$B:$B,"*"&amp;"_EX")</f>
        <v>0</v>
      </c>
      <c r="I181">
        <f>SUMIFS(Activity_PUBBDG!J:J,Activity_PUBBDG!$B:$B,$A181&amp;"*",Activity_PUBBDG!$B:$B,"*"&amp;"_EX")</f>
        <v>0</v>
      </c>
      <c r="J181">
        <f>SUMIFS(Activity_PUBBDG!K:K,Activity_PUBBDG!$B:$B,$A181&amp;"*",Activity_PUBBDG!$B:$B,"*"&amp;"_EX")</f>
        <v>0</v>
      </c>
      <c r="K181">
        <f>IF(PUBBDG_Split_Tech!L181="",0,IF(K$1=2016,0,IFERROR((PUBBDG_Split_Tech!L181*(SUMIFS('AGG Activity_16'!B:B,'AGG Activity_16'!$A:$A,$B181)+SUMIFS('AGG Activity_EX'!B:B,'AGG Activity_EX'!$A:$A,$B181))-SUMIFS(Activity_EX!B:B,Activity_EX!$A:$A,$A181))/(SUMIFS('AGG Activity_16'!B:B,'AGG Activity_16'!$A:$A,$B181)),0)))</f>
        <v>0</v>
      </c>
    </row>
    <row r="182" spans="1:11" x14ac:dyDescent="0.25">
      <c r="A182" t="str">
        <f>PUBBDG_Split_Tech!A182</f>
        <v>PUBBDGSBDNewSH_________DHE</v>
      </c>
      <c r="B182">
        <f>SUMIFS(Activity_PUBBDG!C:C,Activity_PUBBDG!$B:$B,$A182&amp;"*",Activity_PUBBDG!$B:$B,"*"&amp;"_EX")</f>
        <v>0</v>
      </c>
      <c r="C182">
        <f>SUMIFS(Activity_PUBBDG!D:D,Activity_PUBBDG!$B:$B,$A182&amp;"*",Activity_PUBBDG!$B:$B,"*"&amp;"_EX")</f>
        <v>0</v>
      </c>
      <c r="D182">
        <f>SUMIFS(Activity_PUBBDG!E:E,Activity_PUBBDG!$B:$B,$A182&amp;"*",Activity_PUBBDG!$B:$B,"*"&amp;"_EX")</f>
        <v>0</v>
      </c>
      <c r="E182">
        <f>SUMIFS(Activity_PUBBDG!F:F,Activity_PUBBDG!$B:$B,$A182&amp;"*",Activity_PUBBDG!$B:$B,"*"&amp;"_EX")</f>
        <v>0</v>
      </c>
      <c r="F182">
        <f>SUMIFS(Activity_PUBBDG!G:G,Activity_PUBBDG!$B:$B,$A182&amp;"*",Activity_PUBBDG!$B:$B,"*"&amp;"_EX")</f>
        <v>0</v>
      </c>
      <c r="G182">
        <f>SUMIFS(Activity_PUBBDG!H:H,Activity_PUBBDG!$B:$B,$A182&amp;"*",Activity_PUBBDG!$B:$B,"*"&amp;"_EX")</f>
        <v>0</v>
      </c>
      <c r="H182">
        <f>SUMIFS(Activity_PUBBDG!I:I,Activity_PUBBDG!$B:$B,$A182&amp;"*",Activity_PUBBDG!$B:$B,"*"&amp;"_EX")</f>
        <v>0</v>
      </c>
      <c r="I182">
        <f>SUMIFS(Activity_PUBBDG!J:J,Activity_PUBBDG!$B:$B,$A182&amp;"*",Activity_PUBBDG!$B:$B,"*"&amp;"_EX")</f>
        <v>0</v>
      </c>
      <c r="J182">
        <f>SUMIFS(Activity_PUBBDG!K:K,Activity_PUBBDG!$B:$B,$A182&amp;"*",Activity_PUBBDG!$B:$B,"*"&amp;"_EX")</f>
        <v>0</v>
      </c>
      <c r="K182">
        <f>IF(PUBBDG_Split_Tech!L182="",0,IF(K$1=2016,0,IFERROR((PUBBDG_Split_Tech!L182*(SUMIFS('AGG Activity_16'!B:B,'AGG Activity_16'!$A:$A,$B182)+SUMIFS('AGG Activity_EX'!B:B,'AGG Activity_EX'!$A:$A,$B182))-SUMIFS(Activity_EX!B:B,Activity_EX!$A:$A,$A182))/(SUMIFS('AGG Activity_16'!B:B,'AGG Activity_16'!$A:$A,$B182)),0)))</f>
        <v>0</v>
      </c>
    </row>
    <row r="183" spans="1:11" x14ac:dyDescent="0.25">
      <c r="A183" t="str">
        <f>PUBBDG_Split_Tech!A183</f>
        <v>PUBBDGSBDNewSHFUR___HIGNGA</v>
      </c>
      <c r="B183">
        <f>SUMIFS(Activity_PUBBDG!C:C,Activity_PUBBDG!$B:$B,$A183&amp;"*",Activity_PUBBDG!$B:$B,"*"&amp;"_EX")</f>
        <v>0</v>
      </c>
      <c r="C183">
        <f>SUMIFS(Activity_PUBBDG!D:D,Activity_PUBBDG!$B:$B,$A183&amp;"*",Activity_PUBBDG!$B:$B,"*"&amp;"_EX")</f>
        <v>0</v>
      </c>
      <c r="D183">
        <f>SUMIFS(Activity_PUBBDG!E:E,Activity_PUBBDG!$B:$B,$A183&amp;"*",Activity_PUBBDG!$B:$B,"*"&amp;"_EX")</f>
        <v>0</v>
      </c>
      <c r="E183">
        <f>SUMIFS(Activity_PUBBDG!F:F,Activity_PUBBDG!$B:$B,$A183&amp;"*",Activity_PUBBDG!$B:$B,"*"&amp;"_EX")</f>
        <v>0</v>
      </c>
      <c r="F183">
        <f>SUMIFS(Activity_PUBBDG!G:G,Activity_PUBBDG!$B:$B,$A183&amp;"*",Activity_PUBBDG!$B:$B,"*"&amp;"_EX")</f>
        <v>0</v>
      </c>
      <c r="G183">
        <f>SUMIFS(Activity_PUBBDG!H:H,Activity_PUBBDG!$B:$B,$A183&amp;"*",Activity_PUBBDG!$B:$B,"*"&amp;"_EX")</f>
        <v>0</v>
      </c>
      <c r="H183">
        <f>SUMIFS(Activity_PUBBDG!I:I,Activity_PUBBDG!$B:$B,$A183&amp;"*",Activity_PUBBDG!$B:$B,"*"&amp;"_EX")</f>
        <v>0</v>
      </c>
      <c r="I183">
        <f>SUMIFS(Activity_PUBBDG!J:J,Activity_PUBBDG!$B:$B,$A183&amp;"*",Activity_PUBBDG!$B:$B,"*"&amp;"_EX")</f>
        <v>0</v>
      </c>
      <c r="J183">
        <f>SUMIFS(Activity_PUBBDG!K:K,Activity_PUBBDG!$B:$B,$A183&amp;"*",Activity_PUBBDG!$B:$B,"*"&amp;"_EX")</f>
        <v>0</v>
      </c>
      <c r="K183">
        <f>IF(PUBBDG_Split_Tech!L183="",0,IF(K$1=2016,0,IFERROR((PUBBDG_Split_Tech!L183*(SUMIFS('AGG Activity_16'!B:B,'AGG Activity_16'!$A:$A,$B183)+SUMIFS('AGG Activity_EX'!B:B,'AGG Activity_EX'!$A:$A,$B183))-SUMIFS(Activity_EX!B:B,Activity_EX!$A:$A,$A183))/(SUMIFS('AGG Activity_16'!B:B,'AGG Activity_16'!$A:$A,$B183)),0)))</f>
        <v>0</v>
      </c>
    </row>
    <row r="184" spans="1:11" x14ac:dyDescent="0.25">
      <c r="A184" t="str">
        <f>PUBBDG_Split_Tech!A184</f>
        <v>PUBBDGSBDNewSHFUR___STDELC</v>
      </c>
      <c r="B184">
        <f>SUMIFS(Activity_PUBBDG!C:C,Activity_PUBBDG!$B:$B,$A184&amp;"*",Activity_PUBBDG!$B:$B,"*"&amp;"_EX")</f>
        <v>0</v>
      </c>
      <c r="C184">
        <f>SUMIFS(Activity_PUBBDG!D:D,Activity_PUBBDG!$B:$B,$A184&amp;"*",Activity_PUBBDG!$B:$B,"*"&amp;"_EX")</f>
        <v>0</v>
      </c>
      <c r="D184">
        <f>SUMIFS(Activity_PUBBDG!E:E,Activity_PUBBDG!$B:$B,$A184&amp;"*",Activity_PUBBDG!$B:$B,"*"&amp;"_EX")</f>
        <v>0</v>
      </c>
      <c r="E184">
        <f>SUMIFS(Activity_PUBBDG!F:F,Activity_PUBBDG!$B:$B,$A184&amp;"*",Activity_PUBBDG!$B:$B,"*"&amp;"_EX")</f>
        <v>0</v>
      </c>
      <c r="F184">
        <f>SUMIFS(Activity_PUBBDG!G:G,Activity_PUBBDG!$B:$B,$A184&amp;"*",Activity_PUBBDG!$B:$B,"*"&amp;"_EX")</f>
        <v>0</v>
      </c>
      <c r="G184">
        <f>SUMIFS(Activity_PUBBDG!H:H,Activity_PUBBDG!$B:$B,$A184&amp;"*",Activity_PUBBDG!$B:$B,"*"&amp;"_EX")</f>
        <v>0</v>
      </c>
      <c r="H184">
        <f>SUMIFS(Activity_PUBBDG!I:I,Activity_PUBBDG!$B:$B,$A184&amp;"*",Activity_PUBBDG!$B:$B,"*"&amp;"_EX")</f>
        <v>0</v>
      </c>
      <c r="I184">
        <f>SUMIFS(Activity_PUBBDG!J:J,Activity_PUBBDG!$B:$B,$A184&amp;"*",Activity_PUBBDG!$B:$B,"*"&amp;"_EX")</f>
        <v>0</v>
      </c>
      <c r="J184">
        <f>SUMIFS(Activity_PUBBDG!K:K,Activity_PUBBDG!$B:$B,$A184&amp;"*",Activity_PUBBDG!$B:$B,"*"&amp;"_EX")</f>
        <v>0</v>
      </c>
      <c r="K184">
        <f>IF(PUBBDG_Split_Tech!L184="",0,IF(K$1=2016,0,IFERROR((PUBBDG_Split_Tech!L184*(SUMIFS('AGG Activity_16'!B:B,'AGG Activity_16'!$A:$A,$B184)+SUMIFS('AGG Activity_EX'!B:B,'AGG Activity_EX'!$A:$A,$B184))-SUMIFS(Activity_EX!B:B,Activity_EX!$A:$A,$A184))/(SUMIFS('AGG Activity_16'!B:B,'AGG Activity_16'!$A:$A,$B184)),0)))</f>
        <v>0</v>
      </c>
    </row>
    <row r="185" spans="1:11" x14ac:dyDescent="0.25">
      <c r="A185" t="str">
        <f>PUBBDG_Split_Tech!A185</f>
        <v>PUBBDGSBDNewSHFUR___STDHFO</v>
      </c>
      <c r="B185">
        <f>SUMIFS(Activity_PUBBDG!C:C,Activity_PUBBDG!$B:$B,$A185&amp;"*",Activity_PUBBDG!$B:$B,"*"&amp;"_EX")</f>
        <v>0</v>
      </c>
      <c r="C185">
        <f>SUMIFS(Activity_PUBBDG!D:D,Activity_PUBBDG!$B:$B,$A185&amp;"*",Activity_PUBBDG!$B:$B,"*"&amp;"_EX")</f>
        <v>0</v>
      </c>
      <c r="D185">
        <f>SUMIFS(Activity_PUBBDG!E:E,Activity_PUBBDG!$B:$B,$A185&amp;"*",Activity_PUBBDG!$B:$B,"*"&amp;"_EX")</f>
        <v>0</v>
      </c>
      <c r="E185">
        <f>SUMIFS(Activity_PUBBDG!F:F,Activity_PUBBDG!$B:$B,$A185&amp;"*",Activity_PUBBDG!$B:$B,"*"&amp;"_EX")</f>
        <v>0</v>
      </c>
      <c r="F185">
        <f>SUMIFS(Activity_PUBBDG!G:G,Activity_PUBBDG!$B:$B,$A185&amp;"*",Activity_PUBBDG!$B:$B,"*"&amp;"_EX")</f>
        <v>0</v>
      </c>
      <c r="G185">
        <f>SUMIFS(Activity_PUBBDG!H:H,Activity_PUBBDG!$B:$B,$A185&amp;"*",Activity_PUBBDG!$B:$B,"*"&amp;"_EX")</f>
        <v>0</v>
      </c>
      <c r="H185">
        <f>SUMIFS(Activity_PUBBDG!I:I,Activity_PUBBDG!$B:$B,$A185&amp;"*",Activity_PUBBDG!$B:$B,"*"&amp;"_EX")</f>
        <v>0</v>
      </c>
      <c r="I185">
        <f>SUMIFS(Activity_PUBBDG!J:J,Activity_PUBBDG!$B:$B,$A185&amp;"*",Activity_PUBBDG!$B:$B,"*"&amp;"_EX")</f>
        <v>0</v>
      </c>
      <c r="J185">
        <f>SUMIFS(Activity_PUBBDG!K:K,Activity_PUBBDG!$B:$B,$A185&amp;"*",Activity_PUBBDG!$B:$B,"*"&amp;"_EX")</f>
        <v>0</v>
      </c>
      <c r="K185">
        <f>IF(PUBBDG_Split_Tech!L185="",0,IF(K$1=2016,0,IFERROR((PUBBDG_Split_Tech!L185*(SUMIFS('AGG Activity_16'!B:B,'AGG Activity_16'!$A:$A,$B185)+SUMIFS('AGG Activity_EX'!B:B,'AGG Activity_EX'!$A:$A,$B185))-SUMIFS(Activity_EX!B:B,Activity_EX!$A:$A,$A185))/(SUMIFS('AGG Activity_16'!B:B,'AGG Activity_16'!$A:$A,$B185)),0)))</f>
        <v>0</v>
      </c>
    </row>
    <row r="186" spans="1:11" x14ac:dyDescent="0.25">
      <c r="A186" t="str">
        <f>PUBBDG_Split_Tech!A186</f>
        <v>PUBBDGSBDNewSHFUR___STDKER</v>
      </c>
      <c r="B186">
        <f>SUMIFS(Activity_PUBBDG!C:C,Activity_PUBBDG!$B:$B,$A186&amp;"*",Activity_PUBBDG!$B:$B,"*"&amp;"_EX")</f>
        <v>0</v>
      </c>
      <c r="C186">
        <f>SUMIFS(Activity_PUBBDG!D:D,Activity_PUBBDG!$B:$B,$A186&amp;"*",Activity_PUBBDG!$B:$B,"*"&amp;"_EX")</f>
        <v>0</v>
      </c>
      <c r="D186">
        <f>SUMIFS(Activity_PUBBDG!E:E,Activity_PUBBDG!$B:$B,$A186&amp;"*",Activity_PUBBDG!$B:$B,"*"&amp;"_EX")</f>
        <v>0</v>
      </c>
      <c r="E186">
        <f>SUMIFS(Activity_PUBBDG!F:F,Activity_PUBBDG!$B:$B,$A186&amp;"*",Activity_PUBBDG!$B:$B,"*"&amp;"_EX")</f>
        <v>0</v>
      </c>
      <c r="F186">
        <f>SUMIFS(Activity_PUBBDG!G:G,Activity_PUBBDG!$B:$B,$A186&amp;"*",Activity_PUBBDG!$B:$B,"*"&amp;"_EX")</f>
        <v>0</v>
      </c>
      <c r="G186">
        <f>SUMIFS(Activity_PUBBDG!H:H,Activity_PUBBDG!$B:$B,$A186&amp;"*",Activity_PUBBDG!$B:$B,"*"&amp;"_EX")</f>
        <v>0</v>
      </c>
      <c r="H186">
        <f>SUMIFS(Activity_PUBBDG!I:I,Activity_PUBBDG!$B:$B,$A186&amp;"*",Activity_PUBBDG!$B:$B,"*"&amp;"_EX")</f>
        <v>0</v>
      </c>
      <c r="I186">
        <f>SUMIFS(Activity_PUBBDG!J:J,Activity_PUBBDG!$B:$B,$A186&amp;"*",Activity_PUBBDG!$B:$B,"*"&amp;"_EX")</f>
        <v>0</v>
      </c>
      <c r="J186">
        <f>SUMIFS(Activity_PUBBDG!K:K,Activity_PUBBDG!$B:$B,$A186&amp;"*",Activity_PUBBDG!$B:$B,"*"&amp;"_EX")</f>
        <v>0</v>
      </c>
      <c r="K186">
        <f>IF(PUBBDG_Split_Tech!L186="",0,IF(K$1=2016,0,IFERROR((PUBBDG_Split_Tech!L186*(SUMIFS('AGG Activity_16'!B:B,'AGG Activity_16'!$A:$A,$B186)+SUMIFS('AGG Activity_EX'!B:B,'AGG Activity_EX'!$A:$A,$B186))-SUMIFS(Activity_EX!B:B,Activity_EX!$A:$A,$A186))/(SUMIFS('AGG Activity_16'!B:B,'AGG Activity_16'!$A:$A,$B186)),0)))</f>
        <v>0</v>
      </c>
    </row>
    <row r="187" spans="1:11" x14ac:dyDescent="0.25">
      <c r="A187" t="str">
        <f>PUBBDG_Split_Tech!A187</f>
        <v>PUBBDGSBDNewSHFUR___STDLFO</v>
      </c>
      <c r="B187">
        <f>SUMIFS(Activity_PUBBDG!C:C,Activity_PUBBDG!$B:$B,$A187&amp;"*",Activity_PUBBDG!$B:$B,"*"&amp;"_EX")</f>
        <v>0</v>
      </c>
      <c r="C187">
        <f>SUMIFS(Activity_PUBBDG!D:D,Activity_PUBBDG!$B:$B,$A187&amp;"*",Activity_PUBBDG!$B:$B,"*"&amp;"_EX")</f>
        <v>0</v>
      </c>
      <c r="D187">
        <f>SUMIFS(Activity_PUBBDG!E:E,Activity_PUBBDG!$B:$B,$A187&amp;"*",Activity_PUBBDG!$B:$B,"*"&amp;"_EX")</f>
        <v>0</v>
      </c>
      <c r="E187">
        <f>SUMIFS(Activity_PUBBDG!F:F,Activity_PUBBDG!$B:$B,$A187&amp;"*",Activity_PUBBDG!$B:$B,"*"&amp;"_EX")</f>
        <v>0</v>
      </c>
      <c r="F187">
        <f>SUMIFS(Activity_PUBBDG!G:G,Activity_PUBBDG!$B:$B,$A187&amp;"*",Activity_PUBBDG!$B:$B,"*"&amp;"_EX")</f>
        <v>0</v>
      </c>
      <c r="G187">
        <f>SUMIFS(Activity_PUBBDG!H:H,Activity_PUBBDG!$B:$B,$A187&amp;"*",Activity_PUBBDG!$B:$B,"*"&amp;"_EX")</f>
        <v>0</v>
      </c>
      <c r="H187">
        <f>SUMIFS(Activity_PUBBDG!I:I,Activity_PUBBDG!$B:$B,$A187&amp;"*",Activity_PUBBDG!$B:$B,"*"&amp;"_EX")</f>
        <v>0</v>
      </c>
      <c r="I187">
        <f>SUMIFS(Activity_PUBBDG!J:J,Activity_PUBBDG!$B:$B,$A187&amp;"*",Activity_PUBBDG!$B:$B,"*"&amp;"_EX")</f>
        <v>0</v>
      </c>
      <c r="J187">
        <f>SUMIFS(Activity_PUBBDG!K:K,Activity_PUBBDG!$B:$B,$A187&amp;"*",Activity_PUBBDG!$B:$B,"*"&amp;"_EX")</f>
        <v>0</v>
      </c>
      <c r="K187">
        <f>IF(PUBBDG_Split_Tech!L187="",0,IF(K$1=2016,0,IFERROR((PUBBDG_Split_Tech!L187*(SUMIFS('AGG Activity_16'!B:B,'AGG Activity_16'!$A:$A,$B187)+SUMIFS('AGG Activity_EX'!B:B,'AGG Activity_EX'!$A:$A,$B187))-SUMIFS(Activity_EX!B:B,Activity_EX!$A:$A,$A187))/(SUMIFS('AGG Activity_16'!B:B,'AGG Activity_16'!$A:$A,$B187)),0)))</f>
        <v>0</v>
      </c>
    </row>
    <row r="188" spans="1:11" x14ac:dyDescent="0.25">
      <c r="A188" t="str">
        <f>PUBBDG_Split_Tech!A188</f>
        <v>PUBBDGSBDNewSHFUR___STDNGA</v>
      </c>
      <c r="B188">
        <f>SUMIFS(Activity_PUBBDG!C:C,Activity_PUBBDG!$B:$B,$A188&amp;"*",Activity_PUBBDG!$B:$B,"*"&amp;"_EX")</f>
        <v>0</v>
      </c>
      <c r="C188">
        <f>SUMIFS(Activity_PUBBDG!D:D,Activity_PUBBDG!$B:$B,$A188&amp;"*",Activity_PUBBDG!$B:$B,"*"&amp;"_EX")</f>
        <v>0</v>
      </c>
      <c r="D188">
        <f>SUMIFS(Activity_PUBBDG!E:E,Activity_PUBBDG!$B:$B,$A188&amp;"*",Activity_PUBBDG!$B:$B,"*"&amp;"_EX")</f>
        <v>0</v>
      </c>
      <c r="E188">
        <f>SUMIFS(Activity_PUBBDG!F:F,Activity_PUBBDG!$B:$B,$A188&amp;"*",Activity_PUBBDG!$B:$B,"*"&amp;"_EX")</f>
        <v>0</v>
      </c>
      <c r="F188">
        <f>SUMIFS(Activity_PUBBDG!G:G,Activity_PUBBDG!$B:$B,$A188&amp;"*",Activity_PUBBDG!$B:$B,"*"&amp;"_EX")</f>
        <v>0</v>
      </c>
      <c r="G188">
        <f>SUMIFS(Activity_PUBBDG!H:H,Activity_PUBBDG!$B:$B,$A188&amp;"*",Activity_PUBBDG!$B:$B,"*"&amp;"_EX")</f>
        <v>0</v>
      </c>
      <c r="H188">
        <f>SUMIFS(Activity_PUBBDG!I:I,Activity_PUBBDG!$B:$B,$A188&amp;"*",Activity_PUBBDG!$B:$B,"*"&amp;"_EX")</f>
        <v>0</v>
      </c>
      <c r="I188">
        <f>SUMIFS(Activity_PUBBDG!J:J,Activity_PUBBDG!$B:$B,$A188&amp;"*",Activity_PUBBDG!$B:$B,"*"&amp;"_EX")</f>
        <v>0</v>
      </c>
      <c r="J188">
        <f>SUMIFS(Activity_PUBBDG!K:K,Activity_PUBBDG!$B:$B,$A188&amp;"*",Activity_PUBBDG!$B:$B,"*"&amp;"_EX")</f>
        <v>0</v>
      </c>
      <c r="K188">
        <f>IF(PUBBDG_Split_Tech!L188="",0,IF(K$1=2016,0,IFERROR((PUBBDG_Split_Tech!L188*(SUMIFS('AGG Activity_16'!B:B,'AGG Activity_16'!$A:$A,$B188)+SUMIFS('AGG Activity_EX'!B:B,'AGG Activity_EX'!$A:$A,$B188))-SUMIFS(Activity_EX!B:B,Activity_EX!$A:$A,$A188))/(SUMIFS('AGG Activity_16'!B:B,'AGG Activity_16'!$A:$A,$B188)),0)))</f>
        <v>0</v>
      </c>
    </row>
    <row r="189" spans="1:11" x14ac:dyDescent="0.25">
      <c r="A189" t="str">
        <f>PUBBDG_Split_Tech!A189</f>
        <v>PUBBDGSBDNewSHFUR___STDPRO</v>
      </c>
      <c r="B189">
        <f>SUMIFS(Activity_PUBBDG!C:C,Activity_PUBBDG!$B:$B,$A189&amp;"*",Activity_PUBBDG!$B:$B,"*"&amp;"_EX")</f>
        <v>0</v>
      </c>
      <c r="C189">
        <f>SUMIFS(Activity_PUBBDG!D:D,Activity_PUBBDG!$B:$B,$A189&amp;"*",Activity_PUBBDG!$B:$B,"*"&amp;"_EX")</f>
        <v>0</v>
      </c>
      <c r="D189">
        <f>SUMIFS(Activity_PUBBDG!E:E,Activity_PUBBDG!$B:$B,$A189&amp;"*",Activity_PUBBDG!$B:$B,"*"&amp;"_EX")</f>
        <v>0</v>
      </c>
      <c r="E189">
        <f>SUMIFS(Activity_PUBBDG!F:F,Activity_PUBBDG!$B:$B,$A189&amp;"*",Activity_PUBBDG!$B:$B,"*"&amp;"_EX")</f>
        <v>0</v>
      </c>
      <c r="F189">
        <f>SUMIFS(Activity_PUBBDG!G:G,Activity_PUBBDG!$B:$B,$A189&amp;"*",Activity_PUBBDG!$B:$B,"*"&amp;"_EX")</f>
        <v>0</v>
      </c>
      <c r="G189">
        <f>SUMIFS(Activity_PUBBDG!H:H,Activity_PUBBDG!$B:$B,$A189&amp;"*",Activity_PUBBDG!$B:$B,"*"&amp;"_EX")</f>
        <v>0</v>
      </c>
      <c r="H189">
        <f>SUMIFS(Activity_PUBBDG!I:I,Activity_PUBBDG!$B:$B,$A189&amp;"*",Activity_PUBBDG!$B:$B,"*"&amp;"_EX")</f>
        <v>0</v>
      </c>
      <c r="I189">
        <f>SUMIFS(Activity_PUBBDG!J:J,Activity_PUBBDG!$B:$B,$A189&amp;"*",Activity_PUBBDG!$B:$B,"*"&amp;"_EX")</f>
        <v>0</v>
      </c>
      <c r="J189">
        <f>SUMIFS(Activity_PUBBDG!K:K,Activity_PUBBDG!$B:$B,$A189&amp;"*",Activity_PUBBDG!$B:$B,"*"&amp;"_EX")</f>
        <v>0</v>
      </c>
      <c r="K189">
        <f>IF(PUBBDG_Split_Tech!L189="",0,IF(K$1=2016,0,IFERROR((PUBBDG_Split_Tech!L189*(SUMIFS('AGG Activity_16'!B:B,'AGG Activity_16'!$A:$A,$B189)+SUMIFS('AGG Activity_EX'!B:B,'AGG Activity_EX'!$A:$A,$B189))-SUMIFS(Activity_EX!B:B,Activity_EX!$A:$A,$A189))/(SUMIFS('AGG Activity_16'!B:B,'AGG Activity_16'!$A:$A,$B189)),0)))</f>
        <v>0</v>
      </c>
    </row>
    <row r="190" spans="1:11" x14ac:dyDescent="0.25">
      <c r="A190" t="str">
        <f>PUBBDG_Split_Tech!A190</f>
        <v>PUBBDGSBDNewSHHEP___STDELC</v>
      </c>
      <c r="B190">
        <f>SUMIFS(Activity_PUBBDG!C:C,Activity_PUBBDG!$B:$B,$A190&amp;"*",Activity_PUBBDG!$B:$B,"*"&amp;"_EX")</f>
        <v>0</v>
      </c>
      <c r="C190">
        <f>SUMIFS(Activity_PUBBDG!D:D,Activity_PUBBDG!$B:$B,$A190&amp;"*",Activity_PUBBDG!$B:$B,"*"&amp;"_EX")</f>
        <v>0</v>
      </c>
      <c r="D190">
        <f>SUMIFS(Activity_PUBBDG!E:E,Activity_PUBBDG!$B:$B,$A190&amp;"*",Activity_PUBBDG!$B:$B,"*"&amp;"_EX")</f>
        <v>0</v>
      </c>
      <c r="E190">
        <f>SUMIFS(Activity_PUBBDG!F:F,Activity_PUBBDG!$B:$B,$A190&amp;"*",Activity_PUBBDG!$B:$B,"*"&amp;"_EX")</f>
        <v>0</v>
      </c>
      <c r="F190">
        <f>SUMIFS(Activity_PUBBDG!G:G,Activity_PUBBDG!$B:$B,$A190&amp;"*",Activity_PUBBDG!$B:$B,"*"&amp;"_EX")</f>
        <v>0</v>
      </c>
      <c r="G190">
        <f>SUMIFS(Activity_PUBBDG!H:H,Activity_PUBBDG!$B:$B,$A190&amp;"*",Activity_PUBBDG!$B:$B,"*"&amp;"_EX")</f>
        <v>0</v>
      </c>
      <c r="H190">
        <f>SUMIFS(Activity_PUBBDG!I:I,Activity_PUBBDG!$B:$B,$A190&amp;"*",Activity_PUBBDG!$B:$B,"*"&amp;"_EX")</f>
        <v>0</v>
      </c>
      <c r="I190">
        <f>SUMIFS(Activity_PUBBDG!J:J,Activity_PUBBDG!$B:$B,$A190&amp;"*",Activity_PUBBDG!$B:$B,"*"&amp;"_EX")</f>
        <v>0</v>
      </c>
      <c r="J190">
        <f>SUMIFS(Activity_PUBBDG!K:K,Activity_PUBBDG!$B:$B,$A190&amp;"*",Activity_PUBBDG!$B:$B,"*"&amp;"_EX")</f>
        <v>0</v>
      </c>
      <c r="K190">
        <f>IF(PUBBDG_Split_Tech!L190="",0,IF(K$1=2016,0,IFERROR((PUBBDG_Split_Tech!L190*(SUMIFS('AGG Activity_16'!B:B,'AGG Activity_16'!$A:$A,$B190)+SUMIFS('AGG Activity_EX'!B:B,'AGG Activity_EX'!$A:$A,$B190))-SUMIFS(Activity_EX!B:B,Activity_EX!$A:$A,$A190))/(SUMIFS('AGG Activity_16'!B:B,'AGG Activity_16'!$A:$A,$B190)),0)))</f>
        <v>0</v>
      </c>
    </row>
    <row r="191" spans="1:11" x14ac:dyDescent="0.25">
      <c r="A191" t="str">
        <f>PUBBDG_Split_Tech!A191</f>
        <v>PUBBDGSBDNewSHPLT___STDELC</v>
      </c>
      <c r="B191">
        <f>SUMIFS(Activity_PUBBDG!C:C,Activity_PUBBDG!$B:$B,$A191&amp;"*",Activity_PUBBDG!$B:$B,"*"&amp;"_EX")</f>
        <v>0</v>
      </c>
      <c r="C191">
        <f>SUMIFS(Activity_PUBBDG!D:D,Activity_PUBBDG!$B:$B,$A191&amp;"*",Activity_PUBBDG!$B:$B,"*"&amp;"_EX")</f>
        <v>0</v>
      </c>
      <c r="D191">
        <f>SUMIFS(Activity_PUBBDG!E:E,Activity_PUBBDG!$B:$B,$A191&amp;"*",Activity_PUBBDG!$B:$B,"*"&amp;"_EX")</f>
        <v>0</v>
      </c>
      <c r="E191">
        <f>SUMIFS(Activity_PUBBDG!F:F,Activity_PUBBDG!$B:$B,$A191&amp;"*",Activity_PUBBDG!$B:$B,"*"&amp;"_EX")</f>
        <v>0</v>
      </c>
      <c r="F191">
        <f>SUMIFS(Activity_PUBBDG!G:G,Activity_PUBBDG!$B:$B,$A191&amp;"*",Activity_PUBBDG!$B:$B,"*"&amp;"_EX")</f>
        <v>0</v>
      </c>
      <c r="G191">
        <f>SUMIFS(Activity_PUBBDG!H:H,Activity_PUBBDG!$B:$B,$A191&amp;"*",Activity_PUBBDG!$B:$B,"*"&amp;"_EX")</f>
        <v>0</v>
      </c>
      <c r="H191">
        <f>SUMIFS(Activity_PUBBDG!I:I,Activity_PUBBDG!$B:$B,$A191&amp;"*",Activity_PUBBDG!$B:$B,"*"&amp;"_EX")</f>
        <v>0</v>
      </c>
      <c r="I191">
        <f>SUMIFS(Activity_PUBBDG!J:J,Activity_PUBBDG!$B:$B,$A191&amp;"*",Activity_PUBBDG!$B:$B,"*"&amp;"_EX")</f>
        <v>0</v>
      </c>
      <c r="J191">
        <f>SUMIFS(Activity_PUBBDG!K:K,Activity_PUBBDG!$B:$B,$A191&amp;"*",Activity_PUBBDG!$B:$B,"*"&amp;"_EX")</f>
        <v>0</v>
      </c>
      <c r="K191">
        <f>IF(PUBBDG_Split_Tech!L191="",0,IF(K$1=2016,0,IFERROR((PUBBDG_Split_Tech!L191*(SUMIFS('AGG Activity_16'!B:B,'AGG Activity_16'!$A:$A,$B191)+SUMIFS('AGG Activity_EX'!B:B,'AGG Activity_EX'!$A:$A,$B191))-SUMIFS(Activity_EX!B:B,Activity_EX!$A:$A,$A191))/(SUMIFS('AGG Activity_16'!B:B,'AGG Activity_16'!$A:$A,$B191)),0)))</f>
        <v>0</v>
      </c>
    </row>
    <row r="192" spans="1:11" x14ac:dyDescent="0.25">
      <c r="A192" t="str">
        <f>PUBBDG_Split_Tech!A192</f>
        <v>PUBBDGSBDNewWH_________DHE</v>
      </c>
      <c r="B192">
        <f>SUMIFS(Activity_PUBBDG!C:C,Activity_PUBBDG!$B:$B,$A192&amp;"*",Activity_PUBBDG!$B:$B,"*"&amp;"_EX")</f>
        <v>0</v>
      </c>
      <c r="C192">
        <f>SUMIFS(Activity_PUBBDG!D:D,Activity_PUBBDG!$B:$B,$A192&amp;"*",Activity_PUBBDG!$B:$B,"*"&amp;"_EX")</f>
        <v>0</v>
      </c>
      <c r="D192">
        <f>SUMIFS(Activity_PUBBDG!E:E,Activity_PUBBDG!$B:$B,$A192&amp;"*",Activity_PUBBDG!$B:$B,"*"&amp;"_EX")</f>
        <v>0</v>
      </c>
      <c r="E192">
        <f>SUMIFS(Activity_PUBBDG!F:F,Activity_PUBBDG!$B:$B,$A192&amp;"*",Activity_PUBBDG!$B:$B,"*"&amp;"_EX")</f>
        <v>0</v>
      </c>
      <c r="F192">
        <f>SUMIFS(Activity_PUBBDG!G:G,Activity_PUBBDG!$B:$B,$A192&amp;"*",Activity_PUBBDG!$B:$B,"*"&amp;"_EX")</f>
        <v>0</v>
      </c>
      <c r="G192">
        <f>SUMIFS(Activity_PUBBDG!H:H,Activity_PUBBDG!$B:$B,$A192&amp;"*",Activity_PUBBDG!$B:$B,"*"&amp;"_EX")</f>
        <v>0</v>
      </c>
      <c r="H192">
        <f>SUMIFS(Activity_PUBBDG!I:I,Activity_PUBBDG!$B:$B,$A192&amp;"*",Activity_PUBBDG!$B:$B,"*"&amp;"_EX")</f>
        <v>0</v>
      </c>
      <c r="I192">
        <f>SUMIFS(Activity_PUBBDG!J:J,Activity_PUBBDG!$B:$B,$A192&amp;"*",Activity_PUBBDG!$B:$B,"*"&amp;"_EX")</f>
        <v>0</v>
      </c>
      <c r="J192">
        <f>SUMIFS(Activity_PUBBDG!K:K,Activity_PUBBDG!$B:$B,$A192&amp;"*",Activity_PUBBDG!$B:$B,"*"&amp;"_EX")</f>
        <v>0</v>
      </c>
      <c r="K192">
        <f>IF(PUBBDG_Split_Tech!L192="",0,IF(K$1=2016,0,IFERROR((PUBBDG_Split_Tech!L192*(SUMIFS('AGG Activity_16'!B:B,'AGG Activity_16'!$A:$A,$B192)+SUMIFS('AGG Activity_EX'!B:B,'AGG Activity_EX'!$A:$A,$B192))-SUMIFS(Activity_EX!B:B,Activity_EX!$A:$A,$A192))/(SUMIFS('AGG Activity_16'!B:B,'AGG Activity_16'!$A:$A,$B192)),0)))</f>
        <v>0</v>
      </c>
    </row>
    <row r="193" spans="1:11" x14ac:dyDescent="0.25">
      <c r="A193" t="str">
        <f>PUBBDG_Split_Tech!A193</f>
        <v>PUBBDGSBDNewWH______STDELC</v>
      </c>
      <c r="B193">
        <f>SUMIFS(Activity_PUBBDG!C:C,Activity_PUBBDG!$B:$B,$A193&amp;"*",Activity_PUBBDG!$B:$B,"*"&amp;"_EX")</f>
        <v>0</v>
      </c>
      <c r="C193">
        <f>SUMIFS(Activity_PUBBDG!D:D,Activity_PUBBDG!$B:$B,$A193&amp;"*",Activity_PUBBDG!$B:$B,"*"&amp;"_EX")</f>
        <v>0</v>
      </c>
      <c r="D193">
        <f>SUMIFS(Activity_PUBBDG!E:E,Activity_PUBBDG!$B:$B,$A193&amp;"*",Activity_PUBBDG!$B:$B,"*"&amp;"_EX")</f>
        <v>0</v>
      </c>
      <c r="E193">
        <f>SUMIFS(Activity_PUBBDG!F:F,Activity_PUBBDG!$B:$B,$A193&amp;"*",Activity_PUBBDG!$B:$B,"*"&amp;"_EX")</f>
        <v>0</v>
      </c>
      <c r="F193">
        <f>SUMIFS(Activity_PUBBDG!G:G,Activity_PUBBDG!$B:$B,$A193&amp;"*",Activity_PUBBDG!$B:$B,"*"&amp;"_EX")</f>
        <v>0</v>
      </c>
      <c r="G193">
        <f>SUMIFS(Activity_PUBBDG!H:H,Activity_PUBBDG!$B:$B,$A193&amp;"*",Activity_PUBBDG!$B:$B,"*"&amp;"_EX")</f>
        <v>0</v>
      </c>
      <c r="H193">
        <f>SUMIFS(Activity_PUBBDG!I:I,Activity_PUBBDG!$B:$B,$A193&amp;"*",Activity_PUBBDG!$B:$B,"*"&amp;"_EX")</f>
        <v>0</v>
      </c>
      <c r="I193">
        <f>SUMIFS(Activity_PUBBDG!J:J,Activity_PUBBDG!$B:$B,$A193&amp;"*",Activity_PUBBDG!$B:$B,"*"&amp;"_EX")</f>
        <v>0</v>
      </c>
      <c r="J193">
        <f>SUMIFS(Activity_PUBBDG!K:K,Activity_PUBBDG!$B:$B,$A193&amp;"*",Activity_PUBBDG!$B:$B,"*"&amp;"_EX")</f>
        <v>0</v>
      </c>
      <c r="K193">
        <f>IF(PUBBDG_Split_Tech!L193="",0,IF(K$1=2016,0,IFERROR((PUBBDG_Split_Tech!L193*(SUMIFS('AGG Activity_16'!B:B,'AGG Activity_16'!$A:$A,$B193)+SUMIFS('AGG Activity_EX'!B:B,'AGG Activity_EX'!$A:$A,$B193))-SUMIFS(Activity_EX!B:B,Activity_EX!$A:$A,$A193))/(SUMIFS('AGG Activity_16'!B:B,'AGG Activity_16'!$A:$A,$B193)),0)))</f>
        <v>0</v>
      </c>
    </row>
    <row r="194" spans="1:11" x14ac:dyDescent="0.25">
      <c r="A194" t="str">
        <f>PUBBDG_Split_Tech!A194</f>
        <v>PUBBDGSBDNewWH______STDHFO</v>
      </c>
      <c r="B194">
        <f>SUMIFS(Activity_PUBBDG!C:C,Activity_PUBBDG!$B:$B,$A194&amp;"*",Activity_PUBBDG!$B:$B,"*"&amp;"_EX")</f>
        <v>0</v>
      </c>
      <c r="C194">
        <f>SUMIFS(Activity_PUBBDG!D:D,Activity_PUBBDG!$B:$B,$A194&amp;"*",Activity_PUBBDG!$B:$B,"*"&amp;"_EX")</f>
        <v>0</v>
      </c>
      <c r="D194">
        <f>SUMIFS(Activity_PUBBDG!E:E,Activity_PUBBDG!$B:$B,$A194&amp;"*",Activity_PUBBDG!$B:$B,"*"&amp;"_EX")</f>
        <v>0</v>
      </c>
      <c r="E194">
        <f>SUMIFS(Activity_PUBBDG!F:F,Activity_PUBBDG!$B:$B,$A194&amp;"*",Activity_PUBBDG!$B:$B,"*"&amp;"_EX")</f>
        <v>0</v>
      </c>
      <c r="F194">
        <f>SUMIFS(Activity_PUBBDG!G:G,Activity_PUBBDG!$B:$B,$A194&amp;"*",Activity_PUBBDG!$B:$B,"*"&amp;"_EX")</f>
        <v>0</v>
      </c>
      <c r="G194">
        <f>SUMIFS(Activity_PUBBDG!H:H,Activity_PUBBDG!$B:$B,$A194&amp;"*",Activity_PUBBDG!$B:$B,"*"&amp;"_EX")</f>
        <v>0</v>
      </c>
      <c r="H194">
        <f>SUMIFS(Activity_PUBBDG!I:I,Activity_PUBBDG!$B:$B,$A194&amp;"*",Activity_PUBBDG!$B:$B,"*"&amp;"_EX")</f>
        <v>0</v>
      </c>
      <c r="I194">
        <f>SUMIFS(Activity_PUBBDG!J:J,Activity_PUBBDG!$B:$B,$A194&amp;"*",Activity_PUBBDG!$B:$B,"*"&amp;"_EX")</f>
        <v>0</v>
      </c>
      <c r="J194">
        <f>SUMIFS(Activity_PUBBDG!K:K,Activity_PUBBDG!$B:$B,$A194&amp;"*",Activity_PUBBDG!$B:$B,"*"&amp;"_EX")</f>
        <v>0</v>
      </c>
      <c r="K194">
        <f>IF(PUBBDG_Split_Tech!L194="",0,IF(K$1=2016,0,IFERROR((PUBBDG_Split_Tech!L194*(SUMIFS('AGG Activity_16'!B:B,'AGG Activity_16'!$A:$A,$B194)+SUMIFS('AGG Activity_EX'!B:B,'AGG Activity_EX'!$A:$A,$B194))-SUMIFS(Activity_EX!B:B,Activity_EX!$A:$A,$A194))/(SUMIFS('AGG Activity_16'!B:B,'AGG Activity_16'!$A:$A,$B194)),0)))</f>
        <v>0</v>
      </c>
    </row>
    <row r="195" spans="1:11" x14ac:dyDescent="0.25">
      <c r="A195" t="str">
        <f>PUBBDG_Split_Tech!A195</f>
        <v>PUBBDGSBDNewWH______STDKER</v>
      </c>
      <c r="B195">
        <f>SUMIFS(Activity_PUBBDG!C:C,Activity_PUBBDG!$B:$B,$A195&amp;"*",Activity_PUBBDG!$B:$B,"*"&amp;"_EX")</f>
        <v>0</v>
      </c>
      <c r="C195">
        <f>SUMIFS(Activity_PUBBDG!D:D,Activity_PUBBDG!$B:$B,$A195&amp;"*",Activity_PUBBDG!$B:$B,"*"&amp;"_EX")</f>
        <v>0</v>
      </c>
      <c r="D195">
        <f>SUMIFS(Activity_PUBBDG!E:E,Activity_PUBBDG!$B:$B,$A195&amp;"*",Activity_PUBBDG!$B:$B,"*"&amp;"_EX")</f>
        <v>0</v>
      </c>
      <c r="E195">
        <f>SUMIFS(Activity_PUBBDG!F:F,Activity_PUBBDG!$B:$B,$A195&amp;"*",Activity_PUBBDG!$B:$B,"*"&amp;"_EX")</f>
        <v>0</v>
      </c>
      <c r="F195">
        <f>SUMIFS(Activity_PUBBDG!G:G,Activity_PUBBDG!$B:$B,$A195&amp;"*",Activity_PUBBDG!$B:$B,"*"&amp;"_EX")</f>
        <v>0</v>
      </c>
      <c r="G195">
        <f>SUMIFS(Activity_PUBBDG!H:H,Activity_PUBBDG!$B:$B,$A195&amp;"*",Activity_PUBBDG!$B:$B,"*"&amp;"_EX")</f>
        <v>0</v>
      </c>
      <c r="H195">
        <f>SUMIFS(Activity_PUBBDG!I:I,Activity_PUBBDG!$B:$B,$A195&amp;"*",Activity_PUBBDG!$B:$B,"*"&amp;"_EX")</f>
        <v>0</v>
      </c>
      <c r="I195">
        <f>SUMIFS(Activity_PUBBDG!J:J,Activity_PUBBDG!$B:$B,$A195&amp;"*",Activity_PUBBDG!$B:$B,"*"&amp;"_EX")</f>
        <v>0</v>
      </c>
      <c r="J195">
        <f>SUMIFS(Activity_PUBBDG!K:K,Activity_PUBBDG!$B:$B,$A195&amp;"*",Activity_PUBBDG!$B:$B,"*"&amp;"_EX")</f>
        <v>0</v>
      </c>
      <c r="K195">
        <f>IF(PUBBDG_Split_Tech!L195="",0,IF(K$1=2016,0,IFERROR((PUBBDG_Split_Tech!L195*(SUMIFS('AGG Activity_16'!B:B,'AGG Activity_16'!$A:$A,$B195)+SUMIFS('AGG Activity_EX'!B:B,'AGG Activity_EX'!$A:$A,$B195))-SUMIFS(Activity_EX!B:B,Activity_EX!$A:$A,$A195))/(SUMIFS('AGG Activity_16'!B:B,'AGG Activity_16'!$A:$A,$B195)),0)))</f>
        <v>0</v>
      </c>
    </row>
    <row r="196" spans="1:11" x14ac:dyDescent="0.25">
      <c r="A196" t="str">
        <f>PUBBDG_Split_Tech!A196</f>
        <v>PUBBDGSBDNewWH______STDLFO</v>
      </c>
      <c r="B196">
        <f>SUMIFS(Activity_PUBBDG!C:C,Activity_PUBBDG!$B:$B,$A196&amp;"*",Activity_PUBBDG!$B:$B,"*"&amp;"_EX")</f>
        <v>0</v>
      </c>
      <c r="C196">
        <f>SUMIFS(Activity_PUBBDG!D:D,Activity_PUBBDG!$B:$B,$A196&amp;"*",Activity_PUBBDG!$B:$B,"*"&amp;"_EX")</f>
        <v>0</v>
      </c>
      <c r="D196">
        <f>SUMIFS(Activity_PUBBDG!E:E,Activity_PUBBDG!$B:$B,$A196&amp;"*",Activity_PUBBDG!$B:$B,"*"&amp;"_EX")</f>
        <v>0</v>
      </c>
      <c r="E196">
        <f>SUMIFS(Activity_PUBBDG!F:F,Activity_PUBBDG!$B:$B,$A196&amp;"*",Activity_PUBBDG!$B:$B,"*"&amp;"_EX")</f>
        <v>0</v>
      </c>
      <c r="F196">
        <f>SUMIFS(Activity_PUBBDG!G:G,Activity_PUBBDG!$B:$B,$A196&amp;"*",Activity_PUBBDG!$B:$B,"*"&amp;"_EX")</f>
        <v>0</v>
      </c>
      <c r="G196">
        <f>SUMIFS(Activity_PUBBDG!H:H,Activity_PUBBDG!$B:$B,$A196&amp;"*",Activity_PUBBDG!$B:$B,"*"&amp;"_EX")</f>
        <v>0</v>
      </c>
      <c r="H196">
        <f>SUMIFS(Activity_PUBBDG!I:I,Activity_PUBBDG!$B:$B,$A196&amp;"*",Activity_PUBBDG!$B:$B,"*"&amp;"_EX")</f>
        <v>0</v>
      </c>
      <c r="I196">
        <f>SUMIFS(Activity_PUBBDG!J:J,Activity_PUBBDG!$B:$B,$A196&amp;"*",Activity_PUBBDG!$B:$B,"*"&amp;"_EX")</f>
        <v>0</v>
      </c>
      <c r="J196">
        <f>SUMIFS(Activity_PUBBDG!K:K,Activity_PUBBDG!$B:$B,$A196&amp;"*",Activity_PUBBDG!$B:$B,"*"&amp;"_EX")</f>
        <v>0</v>
      </c>
      <c r="K196">
        <f>IF(PUBBDG_Split_Tech!L196="",0,IF(K$1=2016,0,IFERROR((PUBBDG_Split_Tech!L196*(SUMIFS('AGG Activity_16'!B:B,'AGG Activity_16'!$A:$A,$B196)+SUMIFS('AGG Activity_EX'!B:B,'AGG Activity_EX'!$A:$A,$B196))-SUMIFS(Activity_EX!B:B,Activity_EX!$A:$A,$A196))/(SUMIFS('AGG Activity_16'!B:B,'AGG Activity_16'!$A:$A,$B196)),0)))</f>
        <v>0</v>
      </c>
    </row>
    <row r="197" spans="1:11" x14ac:dyDescent="0.25">
      <c r="A197" t="str">
        <f>PUBBDG_Split_Tech!A197</f>
        <v>PUBBDGSBDNewWH______STDNGA</v>
      </c>
      <c r="B197">
        <f>SUMIFS(Activity_PUBBDG!C:C,Activity_PUBBDG!$B:$B,$A197&amp;"*",Activity_PUBBDG!$B:$B,"*"&amp;"_EX")</f>
        <v>0</v>
      </c>
      <c r="C197">
        <f>SUMIFS(Activity_PUBBDG!D:D,Activity_PUBBDG!$B:$B,$A197&amp;"*",Activity_PUBBDG!$B:$B,"*"&amp;"_EX")</f>
        <v>0</v>
      </c>
      <c r="D197">
        <f>SUMIFS(Activity_PUBBDG!E:E,Activity_PUBBDG!$B:$B,$A197&amp;"*",Activity_PUBBDG!$B:$B,"*"&amp;"_EX")</f>
        <v>0</v>
      </c>
      <c r="E197">
        <f>SUMIFS(Activity_PUBBDG!F:F,Activity_PUBBDG!$B:$B,$A197&amp;"*",Activity_PUBBDG!$B:$B,"*"&amp;"_EX")</f>
        <v>0</v>
      </c>
      <c r="F197">
        <f>SUMIFS(Activity_PUBBDG!G:G,Activity_PUBBDG!$B:$B,$A197&amp;"*",Activity_PUBBDG!$B:$B,"*"&amp;"_EX")</f>
        <v>0</v>
      </c>
      <c r="G197">
        <f>SUMIFS(Activity_PUBBDG!H:H,Activity_PUBBDG!$B:$B,$A197&amp;"*",Activity_PUBBDG!$B:$B,"*"&amp;"_EX")</f>
        <v>0</v>
      </c>
      <c r="H197">
        <f>SUMIFS(Activity_PUBBDG!I:I,Activity_PUBBDG!$B:$B,$A197&amp;"*",Activity_PUBBDG!$B:$B,"*"&amp;"_EX")</f>
        <v>0</v>
      </c>
      <c r="I197">
        <f>SUMIFS(Activity_PUBBDG!J:J,Activity_PUBBDG!$B:$B,$A197&amp;"*",Activity_PUBBDG!$B:$B,"*"&amp;"_EX")</f>
        <v>0</v>
      </c>
      <c r="J197">
        <f>SUMIFS(Activity_PUBBDG!K:K,Activity_PUBBDG!$B:$B,$A197&amp;"*",Activity_PUBBDG!$B:$B,"*"&amp;"_EX")</f>
        <v>0</v>
      </c>
      <c r="K197">
        <f>IF(PUBBDG_Split_Tech!L197="",0,IF(K$1=2016,0,IFERROR((PUBBDG_Split_Tech!L197*(SUMIFS('AGG Activity_16'!B:B,'AGG Activity_16'!$A:$A,$B197)+SUMIFS('AGG Activity_EX'!B:B,'AGG Activity_EX'!$A:$A,$B197))-SUMIFS(Activity_EX!B:B,Activity_EX!$A:$A,$A197))/(SUMIFS('AGG Activity_16'!B:B,'AGG Activity_16'!$A:$A,$B197)),0)))</f>
        <v>0</v>
      </c>
    </row>
    <row r="198" spans="1:11" x14ac:dyDescent="0.25">
      <c r="A198" t="str">
        <f>PUBBDG_Split_Tech!A198</f>
        <v>PUBBDGSBDOldAE______STDELC</v>
      </c>
      <c r="B198">
        <f>SUMIFS(Activity_PUBBDG!C:C,Activity_PUBBDG!$B:$B,$A198&amp;"*",Activity_PUBBDG!$B:$B,"*"&amp;"_EX")</f>
        <v>305.36771736424271</v>
      </c>
      <c r="C198">
        <f>SUMIFS(Activity_PUBBDG!D:D,Activity_PUBBDG!$B:$B,$A198&amp;"*",Activity_PUBBDG!$B:$B,"*"&amp;"_EX")</f>
        <v>305.37658111897377</v>
      </c>
      <c r="D198">
        <f>SUMIFS(Activity_PUBBDG!E:E,Activity_PUBBDG!$B:$B,$A198&amp;"*",Activity_PUBBDG!$B:$B,"*"&amp;"_EX")</f>
        <v>305.37601068160222</v>
      </c>
      <c r="E198">
        <f>SUMIFS(Activity_PUBBDG!F:F,Activity_PUBBDG!$B:$B,$A198&amp;"*",Activity_PUBBDG!$B:$B,"*"&amp;"_EX")</f>
        <v>305.37535142249601</v>
      </c>
      <c r="F198">
        <f>SUMIFS(Activity_PUBBDG!G:G,Activity_PUBBDG!$B:$B,$A198&amp;"*",Activity_PUBBDG!$B:$B,"*"&amp;"_EX")</f>
        <v>152.68849100544671</v>
      </c>
      <c r="G198">
        <f>SUMIFS(Activity_PUBBDG!H:H,Activity_PUBBDG!$B:$B,$A198&amp;"*",Activity_PUBBDG!$B:$B,"*"&amp;"_EX")</f>
        <v>152.6884854304007</v>
      </c>
      <c r="H198">
        <f>SUMIFS(Activity_PUBBDG!I:I,Activity_PUBBDG!$B:$B,$A198&amp;"*",Activity_PUBBDG!$B:$B,"*"&amp;"_EX")</f>
        <v>152.6890282354988</v>
      </c>
      <c r="I198">
        <f>SUMIFS(Activity_PUBBDG!J:J,Activity_PUBBDG!$B:$B,$A198&amp;"*",Activity_PUBBDG!$B:$B,"*"&amp;"_EX")</f>
        <v>42.193593600493301</v>
      </c>
      <c r="J198">
        <f>SUMIFS(Activity_PUBBDG!K:K,Activity_PUBBDG!$B:$B,$A198&amp;"*",Activity_PUBBDG!$B:$B,"*"&amp;"_EX")</f>
        <v>2.887738554178318</v>
      </c>
      <c r="K198">
        <f>IF(PUBBDG_Split_Tech!L198="",0,IF(K$1=2016,0,IFERROR((PUBBDG_Split_Tech!L198*(SUMIFS('AGG Activity_16'!B:B,'AGG Activity_16'!$A:$A,$B198)+SUMIFS('AGG Activity_EX'!B:B,'AGG Activity_EX'!$A:$A,$B198))-SUMIFS(Activity_EX!B:B,Activity_EX!$A:$A,$A198))/(SUMIFS('AGG Activity_16'!B:B,'AGG Activity_16'!$A:$A,$B198)),0)))</f>
        <v>0</v>
      </c>
    </row>
    <row r="199" spans="1:11" x14ac:dyDescent="0.25">
      <c r="A199" t="str">
        <f>PUBBDG_Split_Tech!A199</f>
        <v>PUBBDGSBDOldAE______STDNGA</v>
      </c>
      <c r="B199">
        <f>SUMIFS(Activity_PUBBDG!C:C,Activity_PUBBDG!$B:$B,$A199&amp;"*",Activity_PUBBDG!$B:$B,"*"&amp;"_EX")</f>
        <v>198.48538302541149</v>
      </c>
      <c r="C199">
        <f>SUMIFS(Activity_PUBBDG!D:D,Activity_PUBBDG!$B:$B,$A199&amp;"*",Activity_PUBBDG!$B:$B,"*"&amp;"_EX")</f>
        <v>198.49425786581369</v>
      </c>
      <c r="D199">
        <f>SUMIFS(Activity_PUBBDG!E:E,Activity_PUBBDG!$B:$B,$A199&amp;"*",Activity_PUBBDG!$B:$B,"*"&amp;"_EX")</f>
        <v>198.49375351307339</v>
      </c>
      <c r="E199">
        <f>SUMIFS(Activity_PUBBDG!F:F,Activity_PUBBDG!$B:$B,$A199&amp;"*",Activity_PUBBDG!$B:$B,"*"&amp;"_EX")</f>
        <v>198.4931814358753</v>
      </c>
      <c r="F199">
        <f>SUMIFS(Activity_PUBBDG!G:G,Activity_PUBBDG!$B:$B,$A199&amp;"*",Activity_PUBBDG!$B:$B,"*"&amp;"_EX")</f>
        <v>99.247319723041642</v>
      </c>
      <c r="G199">
        <f>SUMIFS(Activity_PUBBDG!H:H,Activity_PUBBDG!$B:$B,$A199&amp;"*",Activity_PUBBDG!$B:$B,"*"&amp;"_EX")</f>
        <v>99.247311458046397</v>
      </c>
      <c r="H199">
        <f>SUMIFS(Activity_PUBBDG!I:I,Activity_PUBBDG!$B:$B,$A199&amp;"*",Activity_PUBBDG!$B:$B,"*"&amp;"_EX")</f>
        <v>99.247854101869677</v>
      </c>
      <c r="I199">
        <f>SUMIFS(Activity_PUBBDG!J:J,Activity_PUBBDG!$B:$B,$A199&amp;"*",Activity_PUBBDG!$B:$B,"*"&amp;"_EX")</f>
        <v>36.15529559108996</v>
      </c>
      <c r="J199">
        <f>SUMIFS(Activity_PUBBDG!K:K,Activity_PUBBDG!$B:$B,$A199&amp;"*",Activity_PUBBDG!$B:$B,"*"&amp;"_EX")</f>
        <v>1.890267193043466</v>
      </c>
      <c r="K199">
        <f>IF(PUBBDG_Split_Tech!L199="",0,IF(K$1=2016,0,IFERROR((PUBBDG_Split_Tech!L199*(SUMIFS('AGG Activity_16'!B:B,'AGG Activity_16'!$A:$A,$B199)+SUMIFS('AGG Activity_EX'!B:B,'AGG Activity_EX'!$A:$A,$B199))-SUMIFS(Activity_EX!B:B,Activity_EX!$A:$A,$A199))/(SUMIFS('AGG Activity_16'!B:B,'AGG Activity_16'!$A:$A,$B199)),0)))</f>
        <v>0</v>
      </c>
    </row>
    <row r="200" spans="1:11" x14ac:dyDescent="0.25">
      <c r="A200" t="str">
        <f>PUBBDG_Split_Tech!A200</f>
        <v>PUBBDGSBDOldAE______STDPRO</v>
      </c>
      <c r="B200">
        <f>SUMIFS(Activity_PUBBDG!C:C,Activity_PUBBDG!$B:$B,$A200&amp;"*",Activity_PUBBDG!$B:$B,"*"&amp;"_EX")</f>
        <v>0</v>
      </c>
      <c r="C200">
        <f>SUMIFS(Activity_PUBBDG!D:D,Activity_PUBBDG!$B:$B,$A200&amp;"*",Activity_PUBBDG!$B:$B,"*"&amp;"_EX")</f>
        <v>0</v>
      </c>
      <c r="D200">
        <f>SUMIFS(Activity_PUBBDG!E:E,Activity_PUBBDG!$B:$B,$A200&amp;"*",Activity_PUBBDG!$B:$B,"*"&amp;"_EX")</f>
        <v>0</v>
      </c>
      <c r="E200">
        <f>SUMIFS(Activity_PUBBDG!F:F,Activity_PUBBDG!$B:$B,$A200&amp;"*",Activity_PUBBDG!$B:$B,"*"&amp;"_EX")</f>
        <v>0</v>
      </c>
      <c r="F200">
        <f>SUMIFS(Activity_PUBBDG!G:G,Activity_PUBBDG!$B:$B,$A200&amp;"*",Activity_PUBBDG!$B:$B,"*"&amp;"_EX")</f>
        <v>0</v>
      </c>
      <c r="G200">
        <f>SUMIFS(Activity_PUBBDG!H:H,Activity_PUBBDG!$B:$B,$A200&amp;"*",Activity_PUBBDG!$B:$B,"*"&amp;"_EX")</f>
        <v>0</v>
      </c>
      <c r="H200">
        <f>SUMIFS(Activity_PUBBDG!I:I,Activity_PUBBDG!$B:$B,$A200&amp;"*",Activity_PUBBDG!$B:$B,"*"&amp;"_EX")</f>
        <v>0</v>
      </c>
      <c r="I200">
        <f>SUMIFS(Activity_PUBBDG!J:J,Activity_PUBBDG!$B:$B,$A200&amp;"*",Activity_PUBBDG!$B:$B,"*"&amp;"_EX")</f>
        <v>0</v>
      </c>
      <c r="J200">
        <f>SUMIFS(Activity_PUBBDG!K:K,Activity_PUBBDG!$B:$B,$A200&amp;"*",Activity_PUBBDG!$B:$B,"*"&amp;"_EX")</f>
        <v>0</v>
      </c>
      <c r="K200">
        <f>IF(PUBBDG_Split_Tech!L200="",0,IF(K$1=2016,0,IFERROR((PUBBDG_Split_Tech!L200*(SUMIFS('AGG Activity_16'!B:B,'AGG Activity_16'!$A:$A,$B200)+SUMIFS('AGG Activity_EX'!B:B,'AGG Activity_EX'!$A:$A,$B200))-SUMIFS(Activity_EX!B:B,Activity_EX!$A:$A,$A200))/(SUMIFS('AGG Activity_16'!B:B,'AGG Activity_16'!$A:$A,$B200)),0)))</f>
        <v>0</v>
      </c>
    </row>
    <row r="201" spans="1:11" x14ac:dyDescent="0.25">
      <c r="A201" t="str">
        <f>PUBBDG_Split_Tech!A201</f>
        <v>PUBBDGSBDOldAM______STDELC</v>
      </c>
      <c r="B201">
        <f>SUMIFS(Activity_PUBBDG!C:C,Activity_PUBBDG!$B:$B,$A201&amp;"*",Activity_PUBBDG!$B:$B,"*"&amp;"_EX")</f>
        <v>128.9335891560475</v>
      </c>
      <c r="C201">
        <f>SUMIFS(Activity_PUBBDG!D:D,Activity_PUBBDG!$B:$B,$A201&amp;"*",Activity_PUBBDG!$B:$B,"*"&amp;"_EX")</f>
        <v>128.93637457872319</v>
      </c>
      <c r="D201">
        <f>SUMIFS(Activity_PUBBDG!E:E,Activity_PUBBDG!$B:$B,$A201&amp;"*",Activity_PUBBDG!$B:$B,"*"&amp;"_EX")</f>
        <v>128.936044621989</v>
      </c>
      <c r="E201">
        <f>SUMIFS(Activity_PUBBDG!F:F,Activity_PUBBDG!$B:$B,$A201&amp;"*",Activity_PUBBDG!$B:$B,"*"&amp;"_EX")</f>
        <v>128.93572952917529</v>
      </c>
      <c r="F201">
        <f>SUMIFS(Activity_PUBBDG!G:G,Activity_PUBBDG!$B:$B,$A201&amp;"*",Activity_PUBBDG!$B:$B,"*"&amp;"_EX")</f>
        <v>64.468038034834805</v>
      </c>
      <c r="G201">
        <f>SUMIFS(Activity_PUBBDG!H:H,Activity_PUBBDG!$B:$B,$A201&amp;"*",Activity_PUBBDG!$B:$B,"*"&amp;"_EX")</f>
        <v>64.467974062753527</v>
      </c>
      <c r="H201">
        <f>SUMIFS(Activity_PUBBDG!I:I,Activity_PUBBDG!$B:$B,$A201&amp;"*",Activity_PUBBDG!$B:$B,"*"&amp;"_EX")</f>
        <v>64.468669374170076</v>
      </c>
      <c r="I201">
        <f>SUMIFS(Activity_PUBBDG!J:J,Activity_PUBBDG!$B:$B,$A201&amp;"*",Activity_PUBBDG!$B:$B,"*"&amp;"_EX")</f>
        <v>26.285020662197521</v>
      </c>
      <c r="J201">
        <f>SUMIFS(Activity_PUBBDG!K:K,Activity_PUBBDG!$B:$B,$A201&amp;"*",Activity_PUBBDG!$B:$B,"*"&amp;"_EX")</f>
        <v>1.229314343714075</v>
      </c>
      <c r="K201">
        <f>IF(PUBBDG_Split_Tech!L201="",0,IF(K$1=2016,0,IFERROR((PUBBDG_Split_Tech!L201*(SUMIFS('AGG Activity_16'!B:B,'AGG Activity_16'!$A:$A,$B201)+SUMIFS('AGG Activity_EX'!B:B,'AGG Activity_EX'!$A:$A,$B201))-SUMIFS(Activity_EX!B:B,Activity_EX!$A:$A,$A201))/(SUMIFS('AGG Activity_16'!B:B,'AGG Activity_16'!$A:$A,$B201)),0)))</f>
        <v>0</v>
      </c>
    </row>
    <row r="202" spans="1:11" x14ac:dyDescent="0.25">
      <c r="A202" t="str">
        <f>PUBBDG_Split_Tech!A202</f>
        <v>PUBBDGSBDOldLIFLC___STDELC</v>
      </c>
      <c r="B202">
        <f>SUMIFS(Activity_PUBBDG!C:C,Activity_PUBBDG!$B:$B,$A202&amp;"*",Activity_PUBBDG!$B:$B,"*"&amp;"_EX")</f>
        <v>22.239656944527709</v>
      </c>
      <c r="C202">
        <f>SUMIFS(Activity_PUBBDG!D:D,Activity_PUBBDG!$B:$B,$A202&amp;"*",Activity_PUBBDG!$B:$B,"*"&amp;"_EX")</f>
        <v>22.239704743409611</v>
      </c>
      <c r="D202">
        <f>SUMIFS(Activity_PUBBDG!E:E,Activity_PUBBDG!$B:$B,$A202&amp;"*",Activity_PUBBDG!$B:$B,"*"&amp;"_EX")</f>
        <v>22.239704051503889</v>
      </c>
      <c r="E202">
        <f>SUMIFS(Activity_PUBBDG!F:F,Activity_PUBBDG!$B:$B,$A202&amp;"*",Activity_PUBBDG!$B:$B,"*"&amp;"_EX")</f>
        <v>0</v>
      </c>
      <c r="F202">
        <f>SUMIFS(Activity_PUBBDG!G:G,Activity_PUBBDG!$B:$B,$A202&amp;"*",Activity_PUBBDG!$B:$B,"*"&amp;"_EX")</f>
        <v>0</v>
      </c>
      <c r="G202">
        <f>SUMIFS(Activity_PUBBDG!H:H,Activity_PUBBDG!$B:$B,$A202&amp;"*",Activity_PUBBDG!$B:$B,"*"&amp;"_EX")</f>
        <v>0</v>
      </c>
      <c r="H202">
        <f>SUMIFS(Activity_PUBBDG!I:I,Activity_PUBBDG!$B:$B,$A202&amp;"*",Activity_PUBBDG!$B:$B,"*"&amp;"_EX")</f>
        <v>0</v>
      </c>
      <c r="I202">
        <f>SUMIFS(Activity_PUBBDG!J:J,Activity_PUBBDG!$B:$B,$A202&amp;"*",Activity_PUBBDG!$B:$B,"*"&amp;"_EX")</f>
        <v>0</v>
      </c>
      <c r="J202">
        <f>SUMIFS(Activity_PUBBDG!K:K,Activity_PUBBDG!$B:$B,$A202&amp;"*",Activity_PUBBDG!$B:$B,"*"&amp;"_EX")</f>
        <v>0</v>
      </c>
      <c r="K202">
        <f>IF(PUBBDG_Split_Tech!L202="",0,IF(K$1=2016,0,IFERROR((PUBBDG_Split_Tech!L202*(SUMIFS('AGG Activity_16'!B:B,'AGG Activity_16'!$A:$A,$B202)+SUMIFS('AGG Activity_EX'!B:B,'AGG Activity_EX'!$A:$A,$B202))-SUMIFS(Activity_EX!B:B,Activity_EX!$A:$A,$A202))/(SUMIFS('AGG Activity_16'!B:B,'AGG Activity_16'!$A:$A,$B202)),0)))</f>
        <v>0</v>
      </c>
    </row>
    <row r="203" spans="1:11" x14ac:dyDescent="0.25">
      <c r="A203" t="str">
        <f>PUBBDG_Split_Tech!A203</f>
        <v>PUBBDGSBDOldLIFLU___STDELC</v>
      </c>
      <c r="B203">
        <f>SUMIFS(Activity_PUBBDG!C:C,Activity_PUBBDG!$B:$B,$A203&amp;"*",Activity_PUBBDG!$B:$B,"*"&amp;"_EX")</f>
        <v>162.6823572300909</v>
      </c>
      <c r="C203">
        <f>SUMIFS(Activity_PUBBDG!D:D,Activity_PUBBDG!$B:$B,$A203&amp;"*",Activity_PUBBDG!$B:$B,"*"&amp;"_EX")</f>
        <v>162.68240514393281</v>
      </c>
      <c r="D203">
        <f>SUMIFS(Activity_PUBBDG!E:E,Activity_PUBBDG!$B:$B,$A203&amp;"*",Activity_PUBBDG!$B:$B,"*"&amp;"_EX")</f>
        <v>81.341194382690304</v>
      </c>
      <c r="E203">
        <f>SUMIFS(Activity_PUBBDG!F:F,Activity_PUBBDG!$B:$B,$A203&amp;"*",Activity_PUBBDG!$B:$B,"*"&amp;"_EX")</f>
        <v>81.341193823859996</v>
      </c>
      <c r="F203">
        <f>SUMIFS(Activity_PUBBDG!G:G,Activity_PUBBDG!$B:$B,$A203&amp;"*",Activity_PUBBDG!$B:$B,"*"&amp;"_EX")</f>
        <v>81.341192895266886</v>
      </c>
      <c r="G203">
        <f>SUMIFS(Activity_PUBBDG!H:H,Activity_PUBBDG!$B:$B,$A203&amp;"*",Activity_PUBBDG!$B:$B,"*"&amp;"_EX")</f>
        <v>81.341192169685726</v>
      </c>
      <c r="H203">
        <f>SUMIFS(Activity_PUBBDG!I:I,Activity_PUBBDG!$B:$B,$A203&amp;"*",Activity_PUBBDG!$B:$B,"*"&amp;"_EX")</f>
        <v>81.341209141809131</v>
      </c>
      <c r="I203">
        <f>SUMIFS(Activity_PUBBDG!J:J,Activity_PUBBDG!$B:$B,$A203&amp;"*",Activity_PUBBDG!$B:$B,"*"&amp;"_EX")</f>
        <v>0</v>
      </c>
      <c r="J203">
        <f>SUMIFS(Activity_PUBBDG!K:K,Activity_PUBBDG!$B:$B,$A203&amp;"*",Activity_PUBBDG!$B:$B,"*"&amp;"_EX")</f>
        <v>0</v>
      </c>
      <c r="K203">
        <f>IF(PUBBDG_Split_Tech!L203="",0,IF(K$1=2016,0,IFERROR((PUBBDG_Split_Tech!L203*(SUMIFS('AGG Activity_16'!B:B,'AGG Activity_16'!$A:$A,$B203)+SUMIFS('AGG Activity_EX'!B:B,'AGG Activity_EX'!$A:$A,$B203))-SUMIFS(Activity_EX!B:B,Activity_EX!$A:$A,$A203))/(SUMIFS('AGG Activity_16'!B:B,'AGG Activity_16'!$A:$A,$B203)),0)))</f>
        <v>0</v>
      </c>
    </row>
    <row r="204" spans="1:11" x14ac:dyDescent="0.25">
      <c r="A204" t="str">
        <f>PUBBDG_Split_Tech!A204</f>
        <v>PUBBDGSBDOldLIHAL___STDELC</v>
      </c>
      <c r="B204">
        <f>SUMIFS(Activity_PUBBDG!C:C,Activity_PUBBDG!$B:$B,$A204&amp;"*",Activity_PUBBDG!$B:$B,"*"&amp;"_EX")</f>
        <v>47.739480666877228</v>
      </c>
      <c r="C204">
        <f>SUMIFS(Activity_PUBBDG!D:D,Activity_PUBBDG!$B:$B,$A204&amp;"*",Activity_PUBBDG!$B:$B,"*"&amp;"_EX")</f>
        <v>0</v>
      </c>
      <c r="D204">
        <f>SUMIFS(Activity_PUBBDG!E:E,Activity_PUBBDG!$B:$B,$A204&amp;"*",Activity_PUBBDG!$B:$B,"*"&amp;"_EX")</f>
        <v>0</v>
      </c>
      <c r="E204">
        <f>SUMIFS(Activity_PUBBDG!F:F,Activity_PUBBDG!$B:$B,$A204&amp;"*",Activity_PUBBDG!$B:$B,"*"&amp;"_EX")</f>
        <v>0</v>
      </c>
      <c r="F204">
        <f>SUMIFS(Activity_PUBBDG!G:G,Activity_PUBBDG!$B:$B,$A204&amp;"*",Activity_PUBBDG!$B:$B,"*"&amp;"_EX")</f>
        <v>0</v>
      </c>
      <c r="G204">
        <f>SUMIFS(Activity_PUBBDG!H:H,Activity_PUBBDG!$B:$B,$A204&amp;"*",Activity_PUBBDG!$B:$B,"*"&amp;"_EX")</f>
        <v>0</v>
      </c>
      <c r="H204">
        <f>SUMIFS(Activity_PUBBDG!I:I,Activity_PUBBDG!$B:$B,$A204&amp;"*",Activity_PUBBDG!$B:$B,"*"&amp;"_EX")</f>
        <v>0</v>
      </c>
      <c r="I204">
        <f>SUMIFS(Activity_PUBBDG!J:J,Activity_PUBBDG!$B:$B,$A204&amp;"*",Activity_PUBBDG!$B:$B,"*"&amp;"_EX")</f>
        <v>0</v>
      </c>
      <c r="J204">
        <f>SUMIFS(Activity_PUBBDG!K:K,Activity_PUBBDG!$B:$B,$A204&amp;"*",Activity_PUBBDG!$B:$B,"*"&amp;"_EX")</f>
        <v>0</v>
      </c>
      <c r="K204">
        <f>IF(PUBBDG_Split_Tech!L204="",0,IF(K$1=2016,0,IFERROR((PUBBDG_Split_Tech!L204*(SUMIFS('AGG Activity_16'!B:B,'AGG Activity_16'!$A:$A,$B204)+SUMIFS('AGG Activity_EX'!B:B,'AGG Activity_EX'!$A:$A,$B204))-SUMIFS(Activity_EX!B:B,Activity_EX!$A:$A,$A204))/(SUMIFS('AGG Activity_16'!B:B,'AGG Activity_16'!$A:$A,$B204)),0)))</f>
        <v>0</v>
      </c>
    </row>
    <row r="205" spans="1:11" x14ac:dyDescent="0.25">
      <c r="A205" t="str">
        <f>PUBBDG_Split_Tech!A205</f>
        <v>PUBBDGSBDOldLIINC___STDELC</v>
      </c>
      <c r="B205">
        <f>SUMIFS(Activity_PUBBDG!C:C,Activity_PUBBDG!$B:$B,$A205&amp;"*",Activity_PUBBDG!$B:$B,"*"&amp;"_EX")</f>
        <v>153.32934772196359</v>
      </c>
      <c r="C205">
        <f>SUMIFS(Activity_PUBBDG!D:D,Activity_PUBBDG!$B:$B,$A205&amp;"*",Activity_PUBBDG!$B:$B,"*"&amp;"_EX")</f>
        <v>0</v>
      </c>
      <c r="D205">
        <f>SUMIFS(Activity_PUBBDG!E:E,Activity_PUBBDG!$B:$B,$A205&amp;"*",Activity_PUBBDG!$B:$B,"*"&amp;"_EX")</f>
        <v>0</v>
      </c>
      <c r="E205">
        <f>SUMIFS(Activity_PUBBDG!F:F,Activity_PUBBDG!$B:$B,$A205&amp;"*",Activity_PUBBDG!$B:$B,"*"&amp;"_EX")</f>
        <v>0</v>
      </c>
      <c r="F205">
        <f>SUMIFS(Activity_PUBBDG!G:G,Activity_PUBBDG!$B:$B,$A205&amp;"*",Activity_PUBBDG!$B:$B,"*"&amp;"_EX")</f>
        <v>0</v>
      </c>
      <c r="G205">
        <f>SUMIFS(Activity_PUBBDG!H:H,Activity_PUBBDG!$B:$B,$A205&amp;"*",Activity_PUBBDG!$B:$B,"*"&amp;"_EX")</f>
        <v>0</v>
      </c>
      <c r="H205">
        <f>SUMIFS(Activity_PUBBDG!I:I,Activity_PUBBDG!$B:$B,$A205&amp;"*",Activity_PUBBDG!$B:$B,"*"&amp;"_EX")</f>
        <v>0</v>
      </c>
      <c r="I205">
        <f>SUMIFS(Activity_PUBBDG!J:J,Activity_PUBBDG!$B:$B,$A205&amp;"*",Activity_PUBBDG!$B:$B,"*"&amp;"_EX")</f>
        <v>0</v>
      </c>
      <c r="J205">
        <f>SUMIFS(Activity_PUBBDG!K:K,Activity_PUBBDG!$B:$B,$A205&amp;"*",Activity_PUBBDG!$B:$B,"*"&amp;"_EX")</f>
        <v>0</v>
      </c>
      <c r="K205">
        <f>IF(PUBBDG_Split_Tech!L205="",0,IF(K$1=2016,0,IFERROR((PUBBDG_Split_Tech!L205*(SUMIFS('AGG Activity_16'!B:B,'AGG Activity_16'!$A:$A,$B205)+SUMIFS('AGG Activity_EX'!B:B,'AGG Activity_EX'!$A:$A,$B205))-SUMIFS(Activity_EX!B:B,Activity_EX!$A:$A,$A205))/(SUMIFS('AGG Activity_16'!B:B,'AGG Activity_16'!$A:$A,$B205)),0)))</f>
        <v>0</v>
      </c>
    </row>
    <row r="206" spans="1:11" x14ac:dyDescent="0.25">
      <c r="A206" t="str">
        <f>PUBBDG_Split_Tech!A206</f>
        <v>PUBBDGSBDOldLILED___STDELC</v>
      </c>
      <c r="B206">
        <f>SUMIFS(Activity_PUBBDG!C:C,Activity_PUBBDG!$B:$B,$A206&amp;"*",Activity_PUBBDG!$B:$B,"*"&amp;"_EX")</f>
        <v>0.71467093602182685</v>
      </c>
      <c r="C206">
        <f>SUMIFS(Activity_PUBBDG!D:D,Activity_PUBBDG!$B:$B,$A206&amp;"*",Activity_PUBBDG!$B:$B,"*"&amp;"_EX")</f>
        <v>0.71471793309661269</v>
      </c>
      <c r="D206">
        <f>SUMIFS(Activity_PUBBDG!E:E,Activity_PUBBDG!$B:$B,$A206&amp;"*",Activity_PUBBDG!$B:$B,"*"&amp;"_EX")</f>
        <v>0.71472655296928589</v>
      </c>
      <c r="E206">
        <f>SUMIFS(Activity_PUBBDG!F:F,Activity_PUBBDG!$B:$B,$A206&amp;"*",Activity_PUBBDG!$B:$B,"*"&amp;"_EX")</f>
        <v>0.7147257413022895</v>
      </c>
      <c r="F206">
        <f>SUMIFS(Activity_PUBBDG!G:G,Activity_PUBBDG!$B:$B,$A206&amp;"*",Activity_PUBBDG!$B:$B,"*"&amp;"_EX")</f>
        <v>0.35735279941134668</v>
      </c>
      <c r="G206">
        <f>SUMIFS(Activity_PUBBDG!H:H,Activity_PUBBDG!$B:$B,$A206&amp;"*",Activity_PUBBDG!$B:$B,"*"&amp;"_EX")</f>
        <v>0.35735134574527788</v>
      </c>
      <c r="H206">
        <f>SUMIFS(Activity_PUBBDG!I:I,Activity_PUBBDG!$B:$B,$A206&amp;"*",Activity_PUBBDG!$B:$B,"*"&amp;"_EX")</f>
        <v>0.35736564753133021</v>
      </c>
      <c r="I206">
        <f>SUMIFS(Activity_PUBBDG!J:J,Activity_PUBBDG!$B:$B,$A206&amp;"*",Activity_PUBBDG!$B:$B,"*"&amp;"_EX")</f>
        <v>5.4516730414783082E-2</v>
      </c>
      <c r="J206">
        <f>SUMIFS(Activity_PUBBDG!K:K,Activity_PUBBDG!$B:$B,$A206&amp;"*",Activity_PUBBDG!$B:$B,"*"&amp;"_EX")</f>
        <v>3.431154140137799E-3</v>
      </c>
      <c r="K206">
        <f>IF(PUBBDG_Split_Tech!L206="",0,IF(K$1=2016,0,IFERROR((PUBBDG_Split_Tech!L206*(SUMIFS('AGG Activity_16'!B:B,'AGG Activity_16'!$A:$A,$B206)+SUMIFS('AGG Activity_EX'!B:B,'AGG Activity_EX'!$A:$A,$B206))-SUMIFS(Activity_EX!B:B,Activity_EX!$A:$A,$A206))/(SUMIFS('AGG Activity_16'!B:B,'AGG Activity_16'!$A:$A,$B206)),0)))</f>
        <v>0</v>
      </c>
    </row>
    <row r="207" spans="1:11" x14ac:dyDescent="0.25">
      <c r="A207" t="str">
        <f>PUBBDG_Split_Tech!A207</f>
        <v>PUBBDGSBDOldSC_________DCO</v>
      </c>
      <c r="B207">
        <f>SUMIFS(Activity_PUBBDG!C:C,Activity_PUBBDG!$B:$B,$A207&amp;"*",Activity_PUBBDG!$B:$B,"*"&amp;"_EX")</f>
        <v>58.048742746897659</v>
      </c>
      <c r="C207">
        <f>SUMIFS(Activity_PUBBDG!D:D,Activity_PUBBDG!$B:$B,$A207&amp;"*",Activity_PUBBDG!$B:$B,"*"&amp;"_EX")</f>
        <v>58.048648502039612</v>
      </c>
      <c r="D207">
        <f>SUMIFS(Activity_PUBBDG!E:E,Activity_PUBBDG!$B:$B,$A207&amp;"*",Activity_PUBBDG!$B:$B,"*"&amp;"_EX")</f>
        <v>58.048732308273067</v>
      </c>
      <c r="E207">
        <f>SUMIFS(Activity_PUBBDG!F:F,Activity_PUBBDG!$B:$B,$A207&amp;"*",Activity_PUBBDG!$B:$B,"*"&amp;"_EX")</f>
        <v>58.048665806265838</v>
      </c>
      <c r="F207">
        <f>SUMIFS(Activity_PUBBDG!G:G,Activity_PUBBDG!$B:$B,$A207&amp;"*",Activity_PUBBDG!$B:$B,"*"&amp;"_EX")</f>
        <v>58.048707284979947</v>
      </c>
      <c r="G207">
        <f>SUMIFS(Activity_PUBBDG!H:H,Activity_PUBBDG!$B:$B,$A207&amp;"*",Activity_PUBBDG!$B:$B,"*"&amp;"_EX")</f>
        <v>58.048689344438223</v>
      </c>
      <c r="H207">
        <f>SUMIFS(Activity_PUBBDG!I:I,Activity_PUBBDG!$B:$B,$A207&amp;"*",Activity_PUBBDG!$B:$B,"*"&amp;"_EX")</f>
        <v>58.048974926076077</v>
      </c>
      <c r="I207">
        <f>SUMIFS(Activity_PUBBDG!J:J,Activity_PUBBDG!$B:$B,$A207&amp;"*",Activity_PUBBDG!$B:$B,"*"&amp;"_EX")</f>
        <v>37.963848160171821</v>
      </c>
      <c r="J207">
        <f>SUMIFS(Activity_PUBBDG!K:K,Activity_PUBBDG!$B:$B,$A207&amp;"*",Activity_PUBBDG!$B:$B,"*"&amp;"_EX")</f>
        <v>47.192050689034787</v>
      </c>
      <c r="K207">
        <f>IF(PUBBDG_Split_Tech!L207="",0,IF(K$1=2016,0,IFERROR((PUBBDG_Split_Tech!L207*(SUMIFS('AGG Activity_16'!B:B,'AGG Activity_16'!$A:$A,$B207)+SUMIFS('AGG Activity_EX'!B:B,'AGG Activity_EX'!$A:$A,$B207))-SUMIFS(Activity_EX!B:B,Activity_EX!$A:$A,$A207))/(SUMIFS('AGG Activity_16'!B:B,'AGG Activity_16'!$A:$A,$B207)),0)))</f>
        <v>0</v>
      </c>
    </row>
    <row r="208" spans="1:11" x14ac:dyDescent="0.25">
      <c r="A208" t="str">
        <f>PUBBDG_Split_Tech!A208</f>
        <v>PUBBDGSBDOldSC______STDELC</v>
      </c>
      <c r="B208">
        <f>SUMIFS(Activity_PUBBDG!C:C,Activity_PUBBDG!$B:$B,$A208&amp;"*",Activity_PUBBDG!$B:$B,"*"&amp;"_EX")</f>
        <v>957.42748482595891</v>
      </c>
      <c r="C208">
        <f>SUMIFS(Activity_PUBBDG!D:D,Activity_PUBBDG!$B:$B,$A208&amp;"*",Activity_PUBBDG!$B:$B,"*"&amp;"_EX")</f>
        <v>957.42736345856088</v>
      </c>
      <c r="D208">
        <f>SUMIFS(Activity_PUBBDG!E:E,Activity_PUBBDG!$B:$B,$A208&amp;"*",Activity_PUBBDG!$B:$B,"*"&amp;"_EX")</f>
        <v>718.07054473864684</v>
      </c>
      <c r="E208">
        <f>SUMIFS(Activity_PUBBDG!F:F,Activity_PUBBDG!$B:$B,$A208&amp;"*",Activity_PUBBDG!$B:$B,"*"&amp;"_EX")</f>
        <v>718.07047627234067</v>
      </c>
      <c r="F208">
        <f>SUMIFS(Activity_PUBBDG!G:G,Activity_PUBBDG!$B:$B,$A208&amp;"*",Activity_PUBBDG!$B:$B,"*"&amp;"_EX")</f>
        <v>718.07051803685249</v>
      </c>
      <c r="G208">
        <f>SUMIFS(Activity_PUBBDG!H:H,Activity_PUBBDG!$B:$B,$A208&amp;"*",Activity_PUBBDG!$B:$B,"*"&amp;"_EX")</f>
        <v>718.07049987052926</v>
      </c>
      <c r="H208">
        <f>SUMIFS(Activity_PUBBDG!I:I,Activity_PUBBDG!$B:$B,$A208&amp;"*",Activity_PUBBDG!$B:$B,"*"&amp;"_EX")</f>
        <v>718.07078671646366</v>
      </c>
      <c r="I208">
        <f>SUMIFS(Activity_PUBBDG!J:J,Activity_PUBBDG!$B:$B,$A208&amp;"*",Activity_PUBBDG!$B:$B,"*"&amp;"_EX")</f>
        <v>84.442225682333685</v>
      </c>
      <c r="J208">
        <f>SUMIFS(Activity_PUBBDG!K:K,Activity_PUBBDG!$B:$B,$A208&amp;"*",Activity_PUBBDG!$B:$B,"*"&amp;"_EX")</f>
        <v>60.07431830851624</v>
      </c>
      <c r="K208">
        <f>IF(PUBBDG_Split_Tech!L208="",0,IF(K$1=2016,0,IFERROR((PUBBDG_Split_Tech!L208*(SUMIFS('AGG Activity_16'!B:B,'AGG Activity_16'!$A:$A,$B208)+SUMIFS('AGG Activity_EX'!B:B,'AGG Activity_EX'!$A:$A,$B208))-SUMIFS(Activity_EX!B:B,Activity_EX!$A:$A,$A208))/(SUMIFS('AGG Activity_16'!B:B,'AGG Activity_16'!$A:$A,$B208)),0)))</f>
        <v>0</v>
      </c>
    </row>
    <row r="209" spans="1:11" x14ac:dyDescent="0.25">
      <c r="A209" t="str">
        <f>PUBBDG_Split_Tech!A209</f>
        <v>PUBBDGSBDOldSC______STDNGA</v>
      </c>
      <c r="B209">
        <f>SUMIFS(Activity_PUBBDG!C:C,Activity_PUBBDG!$B:$B,$A209&amp;"*",Activity_PUBBDG!$B:$B,"*"&amp;"_EX")</f>
        <v>312.88462808864938</v>
      </c>
      <c r="C209">
        <f>SUMIFS(Activity_PUBBDG!D:D,Activity_PUBBDG!$B:$B,$A209&amp;"*",Activity_PUBBDG!$B:$B,"*"&amp;"_EX")</f>
        <v>312.88451134952561</v>
      </c>
      <c r="D209">
        <f>SUMIFS(Activity_PUBBDG!E:E,Activity_PUBBDG!$B:$B,$A209&amp;"*",Activity_PUBBDG!$B:$B,"*"&amp;"_EX")</f>
        <v>312.88462240256229</v>
      </c>
      <c r="E209">
        <f>SUMIFS(Activity_PUBBDG!F:F,Activity_PUBBDG!$B:$B,$A209&amp;"*",Activity_PUBBDG!$B:$B,"*"&amp;"_EX")</f>
        <v>312.88455415778373</v>
      </c>
      <c r="F209">
        <f>SUMIFS(Activity_PUBBDG!G:G,Activity_PUBBDG!$B:$B,$A209&amp;"*",Activity_PUBBDG!$B:$B,"*"&amp;"_EX")</f>
        <v>208.5896362862886</v>
      </c>
      <c r="G209">
        <f>SUMIFS(Activity_PUBBDG!H:H,Activity_PUBBDG!$B:$B,$A209&amp;"*",Activity_PUBBDG!$B:$B,"*"&amp;"_EX")</f>
        <v>208.58961822144559</v>
      </c>
      <c r="H209">
        <f>SUMIFS(Activity_PUBBDG!I:I,Activity_PUBBDG!$B:$B,$A209&amp;"*",Activity_PUBBDG!$B:$B,"*"&amp;"_EX")</f>
        <v>208.58990421964941</v>
      </c>
      <c r="I209">
        <f>SUMIFS(Activity_PUBBDG!J:J,Activity_PUBBDG!$B:$B,$A209&amp;"*",Activity_PUBBDG!$B:$B,"*"&amp;"_EX")</f>
        <v>64.187406057339516</v>
      </c>
      <c r="J209">
        <f>SUMIFS(Activity_PUBBDG!K:K,Activity_PUBBDG!$B:$B,$A209&amp;"*",Activity_PUBBDG!$B:$B,"*"&amp;"_EX")</f>
        <v>14.134138579393509</v>
      </c>
      <c r="K209">
        <f>IF(PUBBDG_Split_Tech!L209="",0,IF(K$1=2016,0,IFERROR((PUBBDG_Split_Tech!L209*(SUMIFS('AGG Activity_16'!B:B,'AGG Activity_16'!$A:$A,$B209)+SUMIFS('AGG Activity_EX'!B:B,'AGG Activity_EX'!$A:$A,$B209))-SUMIFS(Activity_EX!B:B,Activity_EX!$A:$A,$A209))/(SUMIFS('AGG Activity_16'!B:B,'AGG Activity_16'!$A:$A,$B209)),0)))</f>
        <v>0</v>
      </c>
    </row>
    <row r="210" spans="1:11" x14ac:dyDescent="0.25">
      <c r="A210" t="str">
        <f>PUBBDG_Split_Tech!A210</f>
        <v>PUBBDGSBDOldSH_________DHE</v>
      </c>
      <c r="B210">
        <f>SUMIFS(Activity_PUBBDG!C:C,Activity_PUBBDG!$B:$B,$A210&amp;"*",Activity_PUBBDG!$B:$B,"*"&amp;"_EX")</f>
        <v>211.72598657167421</v>
      </c>
      <c r="C210">
        <f>SUMIFS(Activity_PUBBDG!D:D,Activity_PUBBDG!$B:$B,$A210&amp;"*",Activity_PUBBDG!$B:$B,"*"&amp;"_EX")</f>
        <v>169.38285719105701</v>
      </c>
      <c r="D210">
        <f>SUMIFS(Activity_PUBBDG!E:E,Activity_PUBBDG!$B:$B,$A210&amp;"*",Activity_PUBBDG!$B:$B,"*"&amp;"_EX")</f>
        <v>169.38288570836599</v>
      </c>
      <c r="E210">
        <f>SUMIFS(Activity_PUBBDG!F:F,Activity_PUBBDG!$B:$B,$A210&amp;"*",Activity_PUBBDG!$B:$B,"*"&amp;"_EX")</f>
        <v>169.38287159663469</v>
      </c>
      <c r="F210">
        <f>SUMIFS(Activity_PUBBDG!G:G,Activity_PUBBDG!$B:$B,$A210&amp;"*",Activity_PUBBDG!$B:$B,"*"&amp;"_EX")</f>
        <v>169.3828660471969</v>
      </c>
      <c r="G210">
        <f>SUMIFS(Activity_PUBBDG!H:H,Activity_PUBBDG!$B:$B,$A210&amp;"*",Activity_PUBBDG!$B:$B,"*"&amp;"_EX")</f>
        <v>169.38266040485919</v>
      </c>
      <c r="H210">
        <f>SUMIFS(Activity_PUBBDG!I:I,Activity_PUBBDG!$B:$B,$A210&amp;"*",Activity_PUBBDG!$B:$B,"*"&amp;"_EX")</f>
        <v>127.0372911222683</v>
      </c>
      <c r="I210">
        <f>SUMIFS(Activity_PUBBDG!J:J,Activity_PUBBDG!$B:$B,$A210&amp;"*",Activity_PUBBDG!$B:$B,"*"&amp;"_EX")</f>
        <v>96.347479233041653</v>
      </c>
      <c r="J210">
        <f>SUMIFS(Activity_PUBBDG!K:K,Activity_PUBBDG!$B:$B,$A210&amp;"*",Activity_PUBBDG!$B:$B,"*"&amp;"_EX")</f>
        <v>35.420257971366553</v>
      </c>
      <c r="K210">
        <f>IF(PUBBDG_Split_Tech!L210="",0,IF(K$1=2016,0,IFERROR((PUBBDG_Split_Tech!L210*(SUMIFS('AGG Activity_16'!B:B,'AGG Activity_16'!$A:$A,$B210)+SUMIFS('AGG Activity_EX'!B:B,'AGG Activity_EX'!$A:$A,$B210))-SUMIFS(Activity_EX!B:B,Activity_EX!$A:$A,$A210))/(SUMIFS('AGG Activity_16'!B:B,'AGG Activity_16'!$A:$A,$B210)),0)))</f>
        <v>0</v>
      </c>
    </row>
    <row r="211" spans="1:11" x14ac:dyDescent="0.25">
      <c r="A211" t="str">
        <f>PUBBDG_Split_Tech!A211</f>
        <v>PUBBDGSBDOldSHFUR___HIGNGA</v>
      </c>
      <c r="B211">
        <f>SUMIFS(Activity_PUBBDG!C:C,Activity_PUBBDG!$B:$B,$A211&amp;"*",Activity_PUBBDG!$B:$B,"*"&amp;"_EX")</f>
        <v>0</v>
      </c>
      <c r="C211">
        <f>SUMIFS(Activity_PUBBDG!D:D,Activity_PUBBDG!$B:$B,$A211&amp;"*",Activity_PUBBDG!$B:$B,"*"&amp;"_EX")</f>
        <v>0</v>
      </c>
      <c r="D211">
        <f>SUMIFS(Activity_PUBBDG!E:E,Activity_PUBBDG!$B:$B,$A211&amp;"*",Activity_PUBBDG!$B:$B,"*"&amp;"_EX")</f>
        <v>0</v>
      </c>
      <c r="E211">
        <f>SUMIFS(Activity_PUBBDG!F:F,Activity_PUBBDG!$B:$B,$A211&amp;"*",Activity_PUBBDG!$B:$B,"*"&amp;"_EX")</f>
        <v>0</v>
      </c>
      <c r="F211">
        <f>SUMIFS(Activity_PUBBDG!G:G,Activity_PUBBDG!$B:$B,$A211&amp;"*",Activity_PUBBDG!$B:$B,"*"&amp;"_EX")</f>
        <v>0</v>
      </c>
      <c r="G211">
        <f>SUMIFS(Activity_PUBBDG!H:H,Activity_PUBBDG!$B:$B,$A211&amp;"*",Activity_PUBBDG!$B:$B,"*"&amp;"_EX")</f>
        <v>0</v>
      </c>
      <c r="H211">
        <f>SUMIFS(Activity_PUBBDG!I:I,Activity_PUBBDG!$B:$B,$A211&amp;"*",Activity_PUBBDG!$B:$B,"*"&amp;"_EX")</f>
        <v>0</v>
      </c>
      <c r="I211">
        <f>SUMIFS(Activity_PUBBDG!J:J,Activity_PUBBDG!$B:$B,$A211&amp;"*",Activity_PUBBDG!$B:$B,"*"&amp;"_EX")</f>
        <v>0</v>
      </c>
      <c r="J211">
        <f>SUMIFS(Activity_PUBBDG!K:K,Activity_PUBBDG!$B:$B,$A211&amp;"*",Activity_PUBBDG!$B:$B,"*"&amp;"_EX")</f>
        <v>0</v>
      </c>
      <c r="K211">
        <f>IF(PUBBDG_Split_Tech!L211="",0,IF(K$1=2016,0,IFERROR((PUBBDG_Split_Tech!L211*(SUMIFS('AGG Activity_16'!B:B,'AGG Activity_16'!$A:$A,$B211)+SUMIFS('AGG Activity_EX'!B:B,'AGG Activity_EX'!$A:$A,$B211))-SUMIFS(Activity_EX!B:B,Activity_EX!$A:$A,$A211))/(SUMIFS('AGG Activity_16'!B:B,'AGG Activity_16'!$A:$A,$B211)),0)))</f>
        <v>0</v>
      </c>
    </row>
    <row r="212" spans="1:11" x14ac:dyDescent="0.25">
      <c r="A212" t="str">
        <f>PUBBDG_Split_Tech!A212</f>
        <v>PUBBDGSBDOldSHFUR___STDELC</v>
      </c>
      <c r="B212">
        <f>SUMIFS(Activity_PUBBDG!C:C,Activity_PUBBDG!$B:$B,$A212&amp;"*",Activity_PUBBDG!$B:$B,"*"&amp;"_EX")</f>
        <v>77.807563005564717</v>
      </c>
      <c r="C212">
        <f>SUMIFS(Activity_PUBBDG!D:D,Activity_PUBBDG!$B:$B,$A212&amp;"*",Activity_PUBBDG!$B:$B,"*"&amp;"_EX")</f>
        <v>77.810147318518915</v>
      </c>
      <c r="D212">
        <f>SUMIFS(Activity_PUBBDG!E:E,Activity_PUBBDG!$B:$B,$A212&amp;"*",Activity_PUBBDG!$B:$B,"*"&amp;"_EX")</f>
        <v>62.248092044549402</v>
      </c>
      <c r="E212">
        <f>SUMIFS(Activity_PUBBDG!F:F,Activity_PUBBDG!$B:$B,$A212&amp;"*",Activity_PUBBDG!$B:$B,"*"&amp;"_EX")</f>
        <v>62.248076787080727</v>
      </c>
      <c r="F212">
        <f>SUMIFS(Activity_PUBBDG!G:G,Activity_PUBBDG!$B:$B,$A212&amp;"*",Activity_PUBBDG!$B:$B,"*"&amp;"_EX")</f>
        <v>62.248071159096803</v>
      </c>
      <c r="G212">
        <f>SUMIFS(Activity_PUBBDG!H:H,Activity_PUBBDG!$B:$B,$A212&amp;"*",Activity_PUBBDG!$B:$B,"*"&amp;"_EX")</f>
        <v>62.247914858441391</v>
      </c>
      <c r="H212">
        <f>SUMIFS(Activity_PUBBDG!I:I,Activity_PUBBDG!$B:$B,$A212&amp;"*",Activity_PUBBDG!$B:$B,"*"&amp;"_EX")</f>
        <v>62.248264804714893</v>
      </c>
      <c r="I212">
        <f>SUMIFS(Activity_PUBBDG!J:J,Activity_PUBBDG!$B:$B,$A212&amp;"*",Activity_PUBBDG!$B:$B,"*"&amp;"_EX")</f>
        <v>16.785909216694058</v>
      </c>
      <c r="J212">
        <f>SUMIFS(Activity_PUBBDG!K:K,Activity_PUBBDG!$B:$B,$A212&amp;"*",Activity_PUBBDG!$B:$B,"*"&amp;"_EX")</f>
        <v>6.702270516376073</v>
      </c>
      <c r="K212">
        <f>IF(PUBBDG_Split_Tech!L212="",0,IF(K$1=2016,0,IFERROR((PUBBDG_Split_Tech!L212*(SUMIFS('AGG Activity_16'!B:B,'AGG Activity_16'!$A:$A,$B212)+SUMIFS('AGG Activity_EX'!B:B,'AGG Activity_EX'!$A:$A,$B212))-SUMIFS(Activity_EX!B:B,Activity_EX!$A:$A,$A212))/(SUMIFS('AGG Activity_16'!B:B,'AGG Activity_16'!$A:$A,$B212)),0)))</f>
        <v>0</v>
      </c>
    </row>
    <row r="213" spans="1:11" x14ac:dyDescent="0.25">
      <c r="A213" t="str">
        <f>PUBBDG_Split_Tech!A213</f>
        <v>PUBBDGSBDOldSHFUR___STDHFO</v>
      </c>
      <c r="B213">
        <f>SUMIFS(Activity_PUBBDG!C:C,Activity_PUBBDG!$B:$B,$A213&amp;"*",Activity_PUBBDG!$B:$B,"*"&amp;"_EX")</f>
        <v>0</v>
      </c>
      <c r="C213">
        <f>SUMIFS(Activity_PUBBDG!D:D,Activity_PUBBDG!$B:$B,$A213&amp;"*",Activity_PUBBDG!$B:$B,"*"&amp;"_EX")</f>
        <v>0</v>
      </c>
      <c r="D213">
        <f>SUMIFS(Activity_PUBBDG!E:E,Activity_PUBBDG!$B:$B,$A213&amp;"*",Activity_PUBBDG!$B:$B,"*"&amp;"_EX")</f>
        <v>0</v>
      </c>
      <c r="E213">
        <f>SUMIFS(Activity_PUBBDG!F:F,Activity_PUBBDG!$B:$B,$A213&amp;"*",Activity_PUBBDG!$B:$B,"*"&amp;"_EX")</f>
        <v>0</v>
      </c>
      <c r="F213">
        <f>SUMIFS(Activity_PUBBDG!G:G,Activity_PUBBDG!$B:$B,$A213&amp;"*",Activity_PUBBDG!$B:$B,"*"&amp;"_EX")</f>
        <v>0</v>
      </c>
      <c r="G213">
        <f>SUMIFS(Activity_PUBBDG!H:H,Activity_PUBBDG!$B:$B,$A213&amp;"*",Activity_PUBBDG!$B:$B,"*"&amp;"_EX")</f>
        <v>0</v>
      </c>
      <c r="H213">
        <f>SUMIFS(Activity_PUBBDG!I:I,Activity_PUBBDG!$B:$B,$A213&amp;"*",Activity_PUBBDG!$B:$B,"*"&amp;"_EX")</f>
        <v>0</v>
      </c>
      <c r="I213">
        <f>SUMIFS(Activity_PUBBDG!J:J,Activity_PUBBDG!$B:$B,$A213&amp;"*",Activity_PUBBDG!$B:$B,"*"&amp;"_EX")</f>
        <v>0</v>
      </c>
      <c r="J213">
        <f>SUMIFS(Activity_PUBBDG!K:K,Activity_PUBBDG!$B:$B,$A213&amp;"*",Activity_PUBBDG!$B:$B,"*"&amp;"_EX")</f>
        <v>0</v>
      </c>
      <c r="K213">
        <f>IF(PUBBDG_Split_Tech!L213="",0,IF(K$1=2016,0,IFERROR((PUBBDG_Split_Tech!L213*(SUMIFS('AGG Activity_16'!B:B,'AGG Activity_16'!$A:$A,$B213)+SUMIFS('AGG Activity_EX'!B:B,'AGG Activity_EX'!$A:$A,$B213))-SUMIFS(Activity_EX!B:B,Activity_EX!$A:$A,$A213))/(SUMIFS('AGG Activity_16'!B:B,'AGG Activity_16'!$A:$A,$B213)),0)))</f>
        <v>0</v>
      </c>
    </row>
    <row r="214" spans="1:11" x14ac:dyDescent="0.25">
      <c r="A214" t="str">
        <f>PUBBDG_Split_Tech!A214</f>
        <v>PUBBDGSBDOldSHFUR___STDKER</v>
      </c>
      <c r="B214">
        <f>SUMIFS(Activity_PUBBDG!C:C,Activity_PUBBDG!$B:$B,$A214&amp;"*",Activity_PUBBDG!$B:$B,"*"&amp;"_EX")</f>
        <v>0</v>
      </c>
      <c r="C214">
        <f>SUMIFS(Activity_PUBBDG!D:D,Activity_PUBBDG!$B:$B,$A214&amp;"*",Activity_PUBBDG!$B:$B,"*"&amp;"_EX")</f>
        <v>0</v>
      </c>
      <c r="D214">
        <f>SUMIFS(Activity_PUBBDG!E:E,Activity_PUBBDG!$B:$B,$A214&amp;"*",Activity_PUBBDG!$B:$B,"*"&amp;"_EX")</f>
        <v>0</v>
      </c>
      <c r="E214">
        <f>SUMIFS(Activity_PUBBDG!F:F,Activity_PUBBDG!$B:$B,$A214&amp;"*",Activity_PUBBDG!$B:$B,"*"&amp;"_EX")</f>
        <v>0</v>
      </c>
      <c r="F214">
        <f>SUMIFS(Activity_PUBBDG!G:G,Activity_PUBBDG!$B:$B,$A214&amp;"*",Activity_PUBBDG!$B:$B,"*"&amp;"_EX")</f>
        <v>0</v>
      </c>
      <c r="G214">
        <f>SUMIFS(Activity_PUBBDG!H:H,Activity_PUBBDG!$B:$B,$A214&amp;"*",Activity_PUBBDG!$B:$B,"*"&amp;"_EX")</f>
        <v>0</v>
      </c>
      <c r="H214">
        <f>SUMIFS(Activity_PUBBDG!I:I,Activity_PUBBDG!$B:$B,$A214&amp;"*",Activity_PUBBDG!$B:$B,"*"&amp;"_EX")</f>
        <v>0</v>
      </c>
      <c r="I214">
        <f>SUMIFS(Activity_PUBBDG!J:J,Activity_PUBBDG!$B:$B,$A214&amp;"*",Activity_PUBBDG!$B:$B,"*"&amp;"_EX")</f>
        <v>0</v>
      </c>
      <c r="J214">
        <f>SUMIFS(Activity_PUBBDG!K:K,Activity_PUBBDG!$B:$B,$A214&amp;"*",Activity_PUBBDG!$B:$B,"*"&amp;"_EX")</f>
        <v>0</v>
      </c>
      <c r="K214">
        <f>IF(PUBBDG_Split_Tech!L214="",0,IF(K$1=2016,0,IFERROR((PUBBDG_Split_Tech!L214*(SUMIFS('AGG Activity_16'!B:B,'AGG Activity_16'!$A:$A,$B214)+SUMIFS('AGG Activity_EX'!B:B,'AGG Activity_EX'!$A:$A,$B214))-SUMIFS(Activity_EX!B:B,Activity_EX!$A:$A,$A214))/(SUMIFS('AGG Activity_16'!B:B,'AGG Activity_16'!$A:$A,$B214)),0)))</f>
        <v>0</v>
      </c>
    </row>
    <row r="215" spans="1:11" x14ac:dyDescent="0.25">
      <c r="A215" t="str">
        <f>PUBBDG_Split_Tech!A215</f>
        <v>PUBBDGSBDOldSHFUR___STDLFO</v>
      </c>
      <c r="B215">
        <f>SUMIFS(Activity_PUBBDG!C:C,Activity_PUBBDG!$B:$B,$A215&amp;"*",Activity_PUBBDG!$B:$B,"*"&amp;"_EX")</f>
        <v>0</v>
      </c>
      <c r="C215">
        <f>SUMIFS(Activity_PUBBDG!D:D,Activity_PUBBDG!$B:$B,$A215&amp;"*",Activity_PUBBDG!$B:$B,"*"&amp;"_EX")</f>
        <v>0</v>
      </c>
      <c r="D215">
        <f>SUMIFS(Activity_PUBBDG!E:E,Activity_PUBBDG!$B:$B,$A215&amp;"*",Activity_PUBBDG!$B:$B,"*"&amp;"_EX")</f>
        <v>0</v>
      </c>
      <c r="E215">
        <f>SUMIFS(Activity_PUBBDG!F:F,Activity_PUBBDG!$B:$B,$A215&amp;"*",Activity_PUBBDG!$B:$B,"*"&amp;"_EX")</f>
        <v>0</v>
      </c>
      <c r="F215">
        <f>SUMIFS(Activity_PUBBDG!G:G,Activity_PUBBDG!$B:$B,$A215&amp;"*",Activity_PUBBDG!$B:$B,"*"&amp;"_EX")</f>
        <v>0</v>
      </c>
      <c r="G215">
        <f>SUMIFS(Activity_PUBBDG!H:H,Activity_PUBBDG!$B:$B,$A215&amp;"*",Activity_PUBBDG!$B:$B,"*"&amp;"_EX")</f>
        <v>0</v>
      </c>
      <c r="H215">
        <f>SUMIFS(Activity_PUBBDG!I:I,Activity_PUBBDG!$B:$B,$A215&amp;"*",Activity_PUBBDG!$B:$B,"*"&amp;"_EX")</f>
        <v>0</v>
      </c>
      <c r="I215">
        <f>SUMIFS(Activity_PUBBDG!J:J,Activity_PUBBDG!$B:$B,$A215&amp;"*",Activity_PUBBDG!$B:$B,"*"&amp;"_EX")</f>
        <v>0</v>
      </c>
      <c r="J215">
        <f>SUMIFS(Activity_PUBBDG!K:K,Activity_PUBBDG!$B:$B,$A215&amp;"*",Activity_PUBBDG!$B:$B,"*"&amp;"_EX")</f>
        <v>0</v>
      </c>
      <c r="K215">
        <f>IF(PUBBDG_Split_Tech!L215="",0,IF(K$1=2016,0,IFERROR((PUBBDG_Split_Tech!L215*(SUMIFS('AGG Activity_16'!B:B,'AGG Activity_16'!$A:$A,$B215)+SUMIFS('AGG Activity_EX'!B:B,'AGG Activity_EX'!$A:$A,$B215))-SUMIFS(Activity_EX!B:B,Activity_EX!$A:$A,$A215))/(SUMIFS('AGG Activity_16'!B:B,'AGG Activity_16'!$A:$A,$B215)),0)))</f>
        <v>0</v>
      </c>
    </row>
    <row r="216" spans="1:11" x14ac:dyDescent="0.25">
      <c r="A216" t="str">
        <f>PUBBDG_Split_Tech!A216</f>
        <v>PUBBDGSBDOldSHFUR___STDNGA</v>
      </c>
      <c r="B216">
        <f>SUMIFS(Activity_PUBBDG!C:C,Activity_PUBBDG!$B:$B,$A216&amp;"*",Activity_PUBBDG!$B:$B,"*"&amp;"_EX")</f>
        <v>1778.5195020300671</v>
      </c>
      <c r="C216">
        <f>SUMIFS(Activity_PUBBDG!D:D,Activity_PUBBDG!$B:$B,$A216&amp;"*",Activity_PUBBDG!$B:$B,"*"&amp;"_EX")</f>
        <v>1778.5220704665389</v>
      </c>
      <c r="D216">
        <f>SUMIFS(Activity_PUBBDG!E:E,Activity_PUBBDG!$B:$B,$A216&amp;"*",Activity_PUBBDG!$B:$B,"*"&amp;"_EX")</f>
        <v>1422.8176510206461</v>
      </c>
      <c r="E216">
        <f>SUMIFS(Activity_PUBBDG!F:F,Activity_PUBBDG!$B:$B,$A216&amp;"*",Activity_PUBBDG!$B:$B,"*"&amp;"_EX")</f>
        <v>1422.8176346607111</v>
      </c>
      <c r="F216">
        <f>SUMIFS(Activity_PUBBDG!G:G,Activity_PUBBDG!$B:$B,$A216&amp;"*",Activity_PUBBDG!$B:$B,"*"&amp;"_EX")</f>
        <v>1422.817627584127</v>
      </c>
      <c r="G216">
        <f>SUMIFS(Activity_PUBBDG!H:H,Activity_PUBBDG!$B:$B,$A216&amp;"*",Activity_PUBBDG!$B:$B,"*"&amp;"_EX")</f>
        <v>1422.8174679918041</v>
      </c>
      <c r="H216">
        <f>SUMIFS(Activity_PUBBDG!I:I,Activity_PUBBDG!$B:$B,$A216&amp;"*",Activity_PUBBDG!$B:$B,"*"&amp;"_EX")</f>
        <v>1422.817821964687</v>
      </c>
      <c r="I216">
        <f>SUMIFS(Activity_PUBBDG!J:J,Activity_PUBBDG!$B:$B,$A216&amp;"*",Activity_PUBBDG!$B:$B,"*"&amp;"_EX")</f>
        <v>43.588564157728037</v>
      </c>
      <c r="J216">
        <f>SUMIFS(Activity_PUBBDG!K:K,Activity_PUBBDG!$B:$B,$A216&amp;"*",Activity_PUBBDG!$B:$B,"*"&amp;"_EX")</f>
        <v>23.429611285945839</v>
      </c>
      <c r="K216">
        <f>IF(PUBBDG_Split_Tech!L216="",0,IF(K$1=2016,0,IFERROR((PUBBDG_Split_Tech!L216*(SUMIFS('AGG Activity_16'!B:B,'AGG Activity_16'!$A:$A,$B216)+SUMIFS('AGG Activity_EX'!B:B,'AGG Activity_EX'!$A:$A,$B216))-SUMIFS(Activity_EX!B:B,Activity_EX!$A:$A,$A216))/(SUMIFS('AGG Activity_16'!B:B,'AGG Activity_16'!$A:$A,$B216)),0)))</f>
        <v>0</v>
      </c>
    </row>
    <row r="217" spans="1:11" x14ac:dyDescent="0.25">
      <c r="A217" t="str">
        <f>PUBBDG_Split_Tech!A217</f>
        <v>PUBBDGSBDOldSHFUR___STDPRO</v>
      </c>
      <c r="B217">
        <f>SUMIFS(Activity_PUBBDG!C:C,Activity_PUBBDG!$B:$B,$A217&amp;"*",Activity_PUBBDG!$B:$B,"*"&amp;"_EX")</f>
        <v>0</v>
      </c>
      <c r="C217">
        <f>SUMIFS(Activity_PUBBDG!D:D,Activity_PUBBDG!$B:$B,$A217&amp;"*",Activity_PUBBDG!$B:$B,"*"&amp;"_EX")</f>
        <v>0</v>
      </c>
      <c r="D217">
        <f>SUMIFS(Activity_PUBBDG!E:E,Activity_PUBBDG!$B:$B,$A217&amp;"*",Activity_PUBBDG!$B:$B,"*"&amp;"_EX")</f>
        <v>0</v>
      </c>
      <c r="E217">
        <f>SUMIFS(Activity_PUBBDG!F:F,Activity_PUBBDG!$B:$B,$A217&amp;"*",Activity_PUBBDG!$B:$B,"*"&amp;"_EX")</f>
        <v>0</v>
      </c>
      <c r="F217">
        <f>SUMIFS(Activity_PUBBDG!G:G,Activity_PUBBDG!$B:$B,$A217&amp;"*",Activity_PUBBDG!$B:$B,"*"&amp;"_EX")</f>
        <v>0</v>
      </c>
      <c r="G217">
        <f>SUMIFS(Activity_PUBBDG!H:H,Activity_PUBBDG!$B:$B,$A217&amp;"*",Activity_PUBBDG!$B:$B,"*"&amp;"_EX")</f>
        <v>0</v>
      </c>
      <c r="H217">
        <f>SUMIFS(Activity_PUBBDG!I:I,Activity_PUBBDG!$B:$B,$A217&amp;"*",Activity_PUBBDG!$B:$B,"*"&amp;"_EX")</f>
        <v>0</v>
      </c>
      <c r="I217">
        <f>SUMIFS(Activity_PUBBDG!J:J,Activity_PUBBDG!$B:$B,$A217&amp;"*",Activity_PUBBDG!$B:$B,"*"&amp;"_EX")</f>
        <v>0</v>
      </c>
      <c r="J217">
        <f>SUMIFS(Activity_PUBBDG!K:K,Activity_PUBBDG!$B:$B,$A217&amp;"*",Activity_PUBBDG!$B:$B,"*"&amp;"_EX")</f>
        <v>0</v>
      </c>
      <c r="K217">
        <f>IF(PUBBDG_Split_Tech!L217="",0,IF(K$1=2016,0,IFERROR((PUBBDG_Split_Tech!L217*(SUMIFS('AGG Activity_16'!B:B,'AGG Activity_16'!$A:$A,$B217)+SUMIFS('AGG Activity_EX'!B:B,'AGG Activity_EX'!$A:$A,$B217))-SUMIFS(Activity_EX!B:B,Activity_EX!$A:$A,$A217))/(SUMIFS('AGG Activity_16'!B:B,'AGG Activity_16'!$A:$A,$B217)),0)))</f>
        <v>0</v>
      </c>
    </row>
    <row r="218" spans="1:11" x14ac:dyDescent="0.25">
      <c r="A218" t="str">
        <f>PUBBDG_Split_Tech!A218</f>
        <v>PUBBDGSBDOldSHHEP___STDELC</v>
      </c>
      <c r="B218">
        <f>SUMIFS(Activity_PUBBDG!C:C,Activity_PUBBDG!$B:$B,$A218&amp;"*",Activity_PUBBDG!$B:$B,"*"&amp;"_EX")</f>
        <v>0</v>
      </c>
      <c r="C218">
        <f>SUMIFS(Activity_PUBBDG!D:D,Activity_PUBBDG!$B:$B,$A218&amp;"*",Activity_PUBBDG!$B:$B,"*"&amp;"_EX")</f>
        <v>0</v>
      </c>
      <c r="D218">
        <f>SUMIFS(Activity_PUBBDG!E:E,Activity_PUBBDG!$B:$B,$A218&amp;"*",Activity_PUBBDG!$B:$B,"*"&amp;"_EX")</f>
        <v>0</v>
      </c>
      <c r="E218">
        <f>SUMIFS(Activity_PUBBDG!F:F,Activity_PUBBDG!$B:$B,$A218&amp;"*",Activity_PUBBDG!$B:$B,"*"&amp;"_EX")</f>
        <v>0</v>
      </c>
      <c r="F218">
        <f>SUMIFS(Activity_PUBBDG!G:G,Activity_PUBBDG!$B:$B,$A218&amp;"*",Activity_PUBBDG!$B:$B,"*"&amp;"_EX")</f>
        <v>0</v>
      </c>
      <c r="G218">
        <f>SUMIFS(Activity_PUBBDG!H:H,Activity_PUBBDG!$B:$B,$A218&amp;"*",Activity_PUBBDG!$B:$B,"*"&amp;"_EX")</f>
        <v>0</v>
      </c>
      <c r="H218">
        <f>SUMIFS(Activity_PUBBDG!I:I,Activity_PUBBDG!$B:$B,$A218&amp;"*",Activity_PUBBDG!$B:$B,"*"&amp;"_EX")</f>
        <v>0</v>
      </c>
      <c r="I218">
        <f>SUMIFS(Activity_PUBBDG!J:J,Activity_PUBBDG!$B:$B,$A218&amp;"*",Activity_PUBBDG!$B:$B,"*"&amp;"_EX")</f>
        <v>0</v>
      </c>
      <c r="J218">
        <f>SUMIFS(Activity_PUBBDG!K:K,Activity_PUBBDG!$B:$B,$A218&amp;"*",Activity_PUBBDG!$B:$B,"*"&amp;"_EX")</f>
        <v>0</v>
      </c>
      <c r="K218">
        <f>IF(PUBBDG_Split_Tech!L218="",0,IF(K$1=2016,0,IFERROR((PUBBDG_Split_Tech!L218*(SUMIFS('AGG Activity_16'!B:B,'AGG Activity_16'!$A:$A,$B218)+SUMIFS('AGG Activity_EX'!B:B,'AGG Activity_EX'!$A:$A,$B218))-SUMIFS(Activity_EX!B:B,Activity_EX!$A:$A,$A218))/(SUMIFS('AGG Activity_16'!B:B,'AGG Activity_16'!$A:$A,$B218)),0)))</f>
        <v>0</v>
      </c>
    </row>
    <row r="219" spans="1:11" x14ac:dyDescent="0.25">
      <c r="A219" t="str">
        <f>PUBBDG_Split_Tech!A219</f>
        <v>PUBBDGSBDOldSHPLT___STDELC</v>
      </c>
      <c r="B219">
        <f>SUMIFS(Activity_PUBBDG!C:C,Activity_PUBBDG!$B:$B,$A219&amp;"*",Activity_PUBBDG!$B:$B,"*"&amp;"_EX")</f>
        <v>132.32773479524201</v>
      </c>
      <c r="C219">
        <f>SUMIFS(Activity_PUBBDG!D:D,Activity_PUBBDG!$B:$B,$A219&amp;"*",Activity_PUBBDG!$B:$B,"*"&amp;"_EX")</f>
        <v>132.33031614868821</v>
      </c>
      <c r="D219">
        <f>SUMIFS(Activity_PUBBDG!E:E,Activity_PUBBDG!$B:$B,$A219&amp;"*",Activity_PUBBDG!$B:$B,"*"&amp;"_EX")</f>
        <v>132.33033972438241</v>
      </c>
      <c r="E219">
        <f>SUMIFS(Activity_PUBBDG!F:F,Activity_PUBBDG!$B:$B,$A219&amp;"*",Activity_PUBBDG!$B:$B,"*"&amp;"_EX")</f>
        <v>132.33032427755001</v>
      </c>
      <c r="F219">
        <f>SUMIFS(Activity_PUBBDG!G:G,Activity_PUBBDG!$B:$B,$A219&amp;"*",Activity_PUBBDG!$B:$B,"*"&amp;"_EX")</f>
        <v>115.7890026777691</v>
      </c>
      <c r="G219">
        <f>SUMIFS(Activity_PUBBDG!H:H,Activity_PUBBDG!$B:$B,$A219&amp;"*",Activity_PUBBDG!$B:$B,"*"&amp;"_EX")</f>
        <v>115.788846089714</v>
      </c>
      <c r="H219">
        <f>SUMIFS(Activity_PUBBDG!I:I,Activity_PUBBDG!$B:$B,$A219&amp;"*",Activity_PUBBDG!$B:$B,"*"&amp;"_EX")</f>
        <v>115.7891962896872</v>
      </c>
      <c r="I219">
        <f>SUMIFS(Activity_PUBBDG!J:J,Activity_PUBBDG!$B:$B,$A219&amp;"*",Activity_PUBBDG!$B:$B,"*"&amp;"_EX")</f>
        <v>26.82680291400813</v>
      </c>
      <c r="J219">
        <f>SUMIFS(Activity_PUBBDG!K:K,Activity_PUBBDG!$B:$B,$A219&amp;"*",Activity_PUBBDG!$B:$B,"*"&amp;"_EX")</f>
        <v>16.09509463976023</v>
      </c>
      <c r="K219">
        <f>IF(PUBBDG_Split_Tech!L219="",0,IF(K$1=2016,0,IFERROR((PUBBDG_Split_Tech!L219*(SUMIFS('AGG Activity_16'!B:B,'AGG Activity_16'!$A:$A,$B219)+SUMIFS('AGG Activity_EX'!B:B,'AGG Activity_EX'!$A:$A,$B219))-SUMIFS(Activity_EX!B:B,Activity_EX!$A:$A,$A219))/(SUMIFS('AGG Activity_16'!B:B,'AGG Activity_16'!$A:$A,$B219)),0)))</f>
        <v>0</v>
      </c>
    </row>
    <row r="220" spans="1:11" x14ac:dyDescent="0.25">
      <c r="A220" t="str">
        <f>PUBBDG_Split_Tech!A220</f>
        <v>PUBBDGSBDOldWH_________DHE</v>
      </c>
      <c r="B220">
        <f>SUMIFS(Activity_PUBBDG!C:C,Activity_PUBBDG!$B:$B,$A220&amp;"*",Activity_PUBBDG!$B:$B,"*"&amp;"_EX")</f>
        <v>18.151210947829551</v>
      </c>
      <c r="C220">
        <f>SUMIFS(Activity_PUBBDG!D:D,Activity_PUBBDG!$B:$B,$A220&amp;"*",Activity_PUBBDG!$B:$B,"*"&amp;"_EX")</f>
        <v>16.434915919578099</v>
      </c>
      <c r="D220">
        <f>SUMIFS(Activity_PUBBDG!E:E,Activity_PUBBDG!$B:$B,$A220&amp;"*",Activity_PUBBDG!$B:$B,"*"&amp;"_EX")</f>
        <v>17.57031254643233</v>
      </c>
      <c r="E220">
        <f>SUMIFS(Activity_PUBBDG!F:F,Activity_PUBBDG!$B:$B,$A220&amp;"*",Activity_PUBBDG!$B:$B,"*"&amp;"_EX")</f>
        <v>17.67912907530048</v>
      </c>
      <c r="F220">
        <f>SUMIFS(Activity_PUBBDG!G:G,Activity_PUBBDG!$B:$B,$A220&amp;"*",Activity_PUBBDG!$B:$B,"*"&amp;"_EX")</f>
        <v>17.803776855388449</v>
      </c>
      <c r="G220">
        <f>SUMIFS(Activity_PUBBDG!H:H,Activity_PUBBDG!$B:$B,$A220&amp;"*",Activity_PUBBDG!$B:$B,"*"&amp;"_EX")</f>
        <v>17.933490481109121</v>
      </c>
      <c r="H220">
        <f>SUMIFS(Activity_PUBBDG!I:I,Activity_PUBBDG!$B:$B,$A220&amp;"*",Activity_PUBBDG!$B:$B,"*"&amp;"_EX")</f>
        <v>14.32103644578166</v>
      </c>
      <c r="I220">
        <f>SUMIFS(Activity_PUBBDG!J:J,Activity_PUBBDG!$B:$B,$A220&amp;"*",Activity_PUBBDG!$B:$B,"*"&amp;"_EX")</f>
        <v>6.9161755529336277</v>
      </c>
      <c r="J220">
        <f>SUMIFS(Activity_PUBBDG!K:K,Activity_PUBBDG!$B:$B,$A220&amp;"*",Activity_PUBBDG!$B:$B,"*"&amp;"_EX")</f>
        <v>3.1066309020995688</v>
      </c>
      <c r="K220">
        <f>IF(PUBBDG_Split_Tech!L220="",0,IF(K$1=2016,0,IFERROR((PUBBDG_Split_Tech!L220*(SUMIFS('AGG Activity_16'!B:B,'AGG Activity_16'!$A:$A,$B220)+SUMIFS('AGG Activity_EX'!B:B,'AGG Activity_EX'!$A:$A,$B220))-SUMIFS(Activity_EX!B:B,Activity_EX!$A:$A,$A220))/(SUMIFS('AGG Activity_16'!B:B,'AGG Activity_16'!$A:$A,$B220)),0)))</f>
        <v>0</v>
      </c>
    </row>
    <row r="221" spans="1:11" x14ac:dyDescent="0.25">
      <c r="A221" t="str">
        <f>PUBBDG_Split_Tech!A221</f>
        <v>PUBBDGSBDOldWH______STDELC</v>
      </c>
      <c r="B221">
        <f>SUMIFS(Activity_PUBBDG!C:C,Activity_PUBBDG!$B:$B,$A221&amp;"*",Activity_PUBBDG!$B:$B,"*"&amp;"_EX")</f>
        <v>11.57279877632247</v>
      </c>
      <c r="C221">
        <f>SUMIFS(Activity_PUBBDG!D:D,Activity_PUBBDG!$B:$B,$A221&amp;"*",Activity_PUBBDG!$B:$B,"*"&amp;"_EX")</f>
        <v>12.40147908673104</v>
      </c>
      <c r="D221">
        <f>SUMIFS(Activity_PUBBDG!E:E,Activity_PUBBDG!$B:$B,$A221&amp;"*",Activity_PUBBDG!$B:$B,"*"&amp;"_EX")</f>
        <v>8.7818659704142643</v>
      </c>
      <c r="E221">
        <f>SUMIFS(Activity_PUBBDG!F:F,Activity_PUBBDG!$B:$B,$A221&amp;"*",Activity_PUBBDG!$B:$B,"*"&amp;"_EX")</f>
        <v>8.8348778086316315</v>
      </c>
      <c r="F221">
        <f>SUMIFS(Activity_PUBBDG!G:G,Activity_PUBBDG!$B:$B,$A221&amp;"*",Activity_PUBBDG!$B:$B,"*"&amp;"_EX")</f>
        <v>8.8969691740955579</v>
      </c>
      <c r="G221">
        <f>SUMIFS(Activity_PUBBDG!H:H,Activity_PUBBDG!$B:$B,$A221&amp;"*",Activity_PUBBDG!$B:$B,"*"&amp;"_EX")</f>
        <v>8.9630175393057332</v>
      </c>
      <c r="H221">
        <f>SUMIFS(Activity_PUBBDG!I:I,Activity_PUBBDG!$B:$B,$A221&amp;"*",Activity_PUBBDG!$B:$B,"*"&amp;"_EX")</f>
        <v>9.4243547579109865</v>
      </c>
      <c r="I221">
        <f>SUMIFS(Activity_PUBBDG!J:J,Activity_PUBBDG!$B:$B,$A221&amp;"*",Activity_PUBBDG!$B:$B,"*"&amp;"_EX")</f>
        <v>2.1714166448340841</v>
      </c>
      <c r="J221">
        <f>SUMIFS(Activity_PUBBDG!K:K,Activity_PUBBDG!$B:$B,$A221&amp;"*",Activity_PUBBDG!$B:$B,"*"&amp;"_EX")</f>
        <v>0.38111938408448948</v>
      </c>
      <c r="K221">
        <f>IF(PUBBDG_Split_Tech!L221="",0,IF(K$1=2016,0,IFERROR((PUBBDG_Split_Tech!L221*(SUMIFS('AGG Activity_16'!B:B,'AGG Activity_16'!$A:$A,$B221)+SUMIFS('AGG Activity_EX'!B:B,'AGG Activity_EX'!$A:$A,$B221))-SUMIFS(Activity_EX!B:B,Activity_EX!$A:$A,$A221))/(SUMIFS('AGG Activity_16'!B:B,'AGG Activity_16'!$A:$A,$B221)),0)))</f>
        <v>0</v>
      </c>
    </row>
    <row r="222" spans="1:11" x14ac:dyDescent="0.25">
      <c r="A222" t="str">
        <f>PUBBDG_Split_Tech!A222</f>
        <v>PUBBDGSBDOldWH______STDHFO</v>
      </c>
      <c r="B222">
        <f>SUMIFS(Activity_PUBBDG!C:C,Activity_PUBBDG!$B:$B,$A222&amp;"*",Activity_PUBBDG!$B:$B,"*"&amp;"_EX")</f>
        <v>0</v>
      </c>
      <c r="C222">
        <f>SUMIFS(Activity_PUBBDG!D:D,Activity_PUBBDG!$B:$B,$A222&amp;"*",Activity_PUBBDG!$B:$B,"*"&amp;"_EX")</f>
        <v>0</v>
      </c>
      <c r="D222">
        <f>SUMIFS(Activity_PUBBDG!E:E,Activity_PUBBDG!$B:$B,$A222&amp;"*",Activity_PUBBDG!$B:$B,"*"&amp;"_EX")</f>
        <v>0</v>
      </c>
      <c r="E222">
        <f>SUMIFS(Activity_PUBBDG!F:F,Activity_PUBBDG!$B:$B,$A222&amp;"*",Activity_PUBBDG!$B:$B,"*"&amp;"_EX")</f>
        <v>0</v>
      </c>
      <c r="F222">
        <f>SUMIFS(Activity_PUBBDG!G:G,Activity_PUBBDG!$B:$B,$A222&amp;"*",Activity_PUBBDG!$B:$B,"*"&amp;"_EX")</f>
        <v>0</v>
      </c>
      <c r="G222">
        <f>SUMIFS(Activity_PUBBDG!H:H,Activity_PUBBDG!$B:$B,$A222&amp;"*",Activity_PUBBDG!$B:$B,"*"&amp;"_EX")</f>
        <v>0</v>
      </c>
      <c r="H222">
        <f>SUMIFS(Activity_PUBBDG!I:I,Activity_PUBBDG!$B:$B,$A222&amp;"*",Activity_PUBBDG!$B:$B,"*"&amp;"_EX")</f>
        <v>0</v>
      </c>
      <c r="I222">
        <f>SUMIFS(Activity_PUBBDG!J:J,Activity_PUBBDG!$B:$B,$A222&amp;"*",Activity_PUBBDG!$B:$B,"*"&amp;"_EX")</f>
        <v>0</v>
      </c>
      <c r="J222">
        <f>SUMIFS(Activity_PUBBDG!K:K,Activity_PUBBDG!$B:$B,$A222&amp;"*",Activity_PUBBDG!$B:$B,"*"&amp;"_EX")</f>
        <v>0</v>
      </c>
      <c r="K222">
        <f>IF(PUBBDG_Split_Tech!L222="",0,IF(K$1=2016,0,IFERROR((PUBBDG_Split_Tech!L222*(SUMIFS('AGG Activity_16'!B:B,'AGG Activity_16'!$A:$A,$B222)+SUMIFS('AGG Activity_EX'!B:B,'AGG Activity_EX'!$A:$A,$B222))-SUMIFS(Activity_EX!B:B,Activity_EX!$A:$A,$A222))/(SUMIFS('AGG Activity_16'!B:B,'AGG Activity_16'!$A:$A,$B222)),0)))</f>
        <v>0</v>
      </c>
    </row>
    <row r="223" spans="1:11" x14ac:dyDescent="0.25">
      <c r="A223" t="str">
        <f>PUBBDG_Split_Tech!A223</f>
        <v>PUBBDGSBDOldWH______STDKER</v>
      </c>
      <c r="B223">
        <f>SUMIFS(Activity_PUBBDG!C:C,Activity_PUBBDG!$B:$B,$A223&amp;"*",Activity_PUBBDG!$B:$B,"*"&amp;"_EX")</f>
        <v>0</v>
      </c>
      <c r="C223">
        <f>SUMIFS(Activity_PUBBDG!D:D,Activity_PUBBDG!$B:$B,$A223&amp;"*",Activity_PUBBDG!$B:$B,"*"&amp;"_EX")</f>
        <v>0</v>
      </c>
      <c r="D223">
        <f>SUMIFS(Activity_PUBBDG!E:E,Activity_PUBBDG!$B:$B,$A223&amp;"*",Activity_PUBBDG!$B:$B,"*"&amp;"_EX")</f>
        <v>0</v>
      </c>
      <c r="E223">
        <f>SUMIFS(Activity_PUBBDG!F:F,Activity_PUBBDG!$B:$B,$A223&amp;"*",Activity_PUBBDG!$B:$B,"*"&amp;"_EX")</f>
        <v>0</v>
      </c>
      <c r="F223">
        <f>SUMIFS(Activity_PUBBDG!G:G,Activity_PUBBDG!$B:$B,$A223&amp;"*",Activity_PUBBDG!$B:$B,"*"&amp;"_EX")</f>
        <v>0</v>
      </c>
      <c r="G223">
        <f>SUMIFS(Activity_PUBBDG!H:H,Activity_PUBBDG!$B:$B,$A223&amp;"*",Activity_PUBBDG!$B:$B,"*"&amp;"_EX")</f>
        <v>0</v>
      </c>
      <c r="H223">
        <f>SUMIFS(Activity_PUBBDG!I:I,Activity_PUBBDG!$B:$B,$A223&amp;"*",Activity_PUBBDG!$B:$B,"*"&amp;"_EX")</f>
        <v>0</v>
      </c>
      <c r="I223">
        <f>SUMIFS(Activity_PUBBDG!J:J,Activity_PUBBDG!$B:$B,$A223&amp;"*",Activity_PUBBDG!$B:$B,"*"&amp;"_EX")</f>
        <v>0</v>
      </c>
      <c r="J223">
        <f>SUMIFS(Activity_PUBBDG!K:K,Activity_PUBBDG!$B:$B,$A223&amp;"*",Activity_PUBBDG!$B:$B,"*"&amp;"_EX")</f>
        <v>0</v>
      </c>
      <c r="K223">
        <f>IF(PUBBDG_Split_Tech!L223="",0,IF(K$1=2016,0,IFERROR((PUBBDG_Split_Tech!L223*(SUMIFS('AGG Activity_16'!B:B,'AGG Activity_16'!$A:$A,$B223)+SUMIFS('AGG Activity_EX'!B:B,'AGG Activity_EX'!$A:$A,$B223))-SUMIFS(Activity_EX!B:B,Activity_EX!$A:$A,$A223))/(SUMIFS('AGG Activity_16'!B:B,'AGG Activity_16'!$A:$A,$B223)),0)))</f>
        <v>0</v>
      </c>
    </row>
    <row r="224" spans="1:11" x14ac:dyDescent="0.25">
      <c r="A224" t="str">
        <f>PUBBDG_Split_Tech!A224</f>
        <v>PUBBDGSBDOldWH______STDLFO</v>
      </c>
      <c r="B224">
        <f>SUMIFS(Activity_PUBBDG!C:C,Activity_PUBBDG!$B:$B,$A224&amp;"*",Activity_PUBBDG!$B:$B,"*"&amp;"_EX")</f>
        <v>0</v>
      </c>
      <c r="C224">
        <f>SUMIFS(Activity_PUBBDG!D:D,Activity_PUBBDG!$B:$B,$A224&amp;"*",Activity_PUBBDG!$B:$B,"*"&amp;"_EX")</f>
        <v>0</v>
      </c>
      <c r="D224">
        <f>SUMIFS(Activity_PUBBDG!E:E,Activity_PUBBDG!$B:$B,$A224&amp;"*",Activity_PUBBDG!$B:$B,"*"&amp;"_EX")</f>
        <v>0</v>
      </c>
      <c r="E224">
        <f>SUMIFS(Activity_PUBBDG!F:F,Activity_PUBBDG!$B:$B,$A224&amp;"*",Activity_PUBBDG!$B:$B,"*"&amp;"_EX")</f>
        <v>0</v>
      </c>
      <c r="F224">
        <f>SUMIFS(Activity_PUBBDG!G:G,Activity_PUBBDG!$B:$B,$A224&amp;"*",Activity_PUBBDG!$B:$B,"*"&amp;"_EX")</f>
        <v>0</v>
      </c>
      <c r="G224">
        <f>SUMIFS(Activity_PUBBDG!H:H,Activity_PUBBDG!$B:$B,$A224&amp;"*",Activity_PUBBDG!$B:$B,"*"&amp;"_EX")</f>
        <v>0</v>
      </c>
      <c r="H224">
        <f>SUMIFS(Activity_PUBBDG!I:I,Activity_PUBBDG!$B:$B,$A224&amp;"*",Activity_PUBBDG!$B:$B,"*"&amp;"_EX")</f>
        <v>0</v>
      </c>
      <c r="I224">
        <f>SUMIFS(Activity_PUBBDG!J:J,Activity_PUBBDG!$B:$B,$A224&amp;"*",Activity_PUBBDG!$B:$B,"*"&amp;"_EX")</f>
        <v>0</v>
      </c>
      <c r="J224">
        <f>SUMIFS(Activity_PUBBDG!K:K,Activity_PUBBDG!$B:$B,$A224&amp;"*",Activity_PUBBDG!$B:$B,"*"&amp;"_EX")</f>
        <v>0</v>
      </c>
      <c r="K224">
        <f>IF(PUBBDG_Split_Tech!L224="",0,IF(K$1=2016,0,IFERROR((PUBBDG_Split_Tech!L224*(SUMIFS('AGG Activity_16'!B:B,'AGG Activity_16'!$A:$A,$B224)+SUMIFS('AGG Activity_EX'!B:B,'AGG Activity_EX'!$A:$A,$B224))-SUMIFS(Activity_EX!B:B,Activity_EX!$A:$A,$A224))/(SUMIFS('AGG Activity_16'!B:B,'AGG Activity_16'!$A:$A,$B224)),0)))</f>
        <v>0</v>
      </c>
    </row>
    <row r="225" spans="1:11" x14ac:dyDescent="0.25">
      <c r="A225" t="str">
        <f>PUBBDG_Split_Tech!A225</f>
        <v>PUBBDGSBDOldWH______STDNGA</v>
      </c>
      <c r="B225">
        <f>SUMIFS(Activity_PUBBDG!C:C,Activity_PUBBDG!$B:$B,$A225&amp;"*",Activity_PUBBDG!$B:$B,"*"&amp;"_EX")</f>
        <v>236.17109160031131</v>
      </c>
      <c r="C225">
        <f>SUMIFS(Activity_PUBBDG!D:D,Activity_PUBBDG!$B:$B,$A225&amp;"*",Activity_PUBBDG!$B:$B,"*"&amp;"_EX")</f>
        <v>238.35190146268889</v>
      </c>
      <c r="D225">
        <f>SUMIFS(Activity_PUBBDG!E:E,Activity_PUBBDG!$B:$B,$A225&amp;"*",Activity_PUBBDG!$B:$B,"*"&amp;"_EX")</f>
        <v>159.3877481368952</v>
      </c>
      <c r="E225">
        <f>SUMIFS(Activity_PUBBDG!F:F,Activity_PUBBDG!$B:$B,$A225&amp;"*",Activity_PUBBDG!$B:$B,"*"&amp;"_EX")</f>
        <v>159.53979741732189</v>
      </c>
      <c r="F225">
        <f>SUMIFS(Activity_PUBBDG!G:G,Activity_PUBBDG!$B:$B,$A225&amp;"*",Activity_PUBBDG!$B:$B,"*"&amp;"_EX")</f>
        <v>159.65009974403031</v>
      </c>
      <c r="G225">
        <f>SUMIFS(Activity_PUBBDG!H:H,Activity_PUBBDG!$B:$B,$A225&amp;"*",Activity_PUBBDG!$B:$B,"*"&amp;"_EX")</f>
        <v>159.7499965033717</v>
      </c>
      <c r="H225">
        <f>SUMIFS(Activity_PUBBDG!I:I,Activity_PUBBDG!$B:$B,$A225&amp;"*",Activity_PUBBDG!$B:$B,"*"&amp;"_EX")</f>
        <v>160.43644203003859</v>
      </c>
      <c r="I225">
        <f>SUMIFS(Activity_PUBBDG!J:J,Activity_PUBBDG!$B:$B,$A225&amp;"*",Activity_PUBBDG!$B:$B,"*"&amp;"_EX")</f>
        <v>7.3773583563163649</v>
      </c>
      <c r="J225">
        <f>SUMIFS(Activity_PUBBDG!K:K,Activity_PUBBDG!$B:$B,$A225&amp;"*",Activity_PUBBDG!$B:$B,"*"&amp;"_EX")</f>
        <v>3.3625346297319609</v>
      </c>
      <c r="K225">
        <f>IF(PUBBDG_Split_Tech!L225="",0,IF(K$1=2016,0,IFERROR((PUBBDG_Split_Tech!L225*(SUMIFS('AGG Activity_16'!B:B,'AGG Activity_16'!$A:$A,$B225)+SUMIFS('AGG Activity_EX'!B:B,'AGG Activity_EX'!$A:$A,$B225))-SUMIFS(Activity_EX!B:B,Activity_EX!$A:$A,$A225))/(SUMIFS('AGG Activity_16'!B:B,'AGG Activity_16'!$A:$A,$B225)),0)))</f>
        <v>0</v>
      </c>
    </row>
    <row r="2104" spans="2:8" x14ac:dyDescent="0.25">
      <c r="C2104">
        <v>0.11041473</v>
      </c>
      <c r="D2104">
        <v>1.009410388</v>
      </c>
      <c r="E2104">
        <v>1.0789783660000001</v>
      </c>
      <c r="F2104">
        <v>1.1161208650000001</v>
      </c>
      <c r="G2104">
        <v>1.061627061</v>
      </c>
      <c r="H2104">
        <v>1.129811592</v>
      </c>
    </row>
    <row r="2106" spans="2:8" x14ac:dyDescent="0.25">
      <c r="B2106">
        <v>4.0756436402104166</v>
      </c>
      <c r="C2106">
        <v>3.968325817978763</v>
      </c>
      <c r="D2106">
        <v>0.44496127809085773</v>
      </c>
      <c r="E2106">
        <v>0.44496127809085773</v>
      </c>
      <c r="F2106">
        <v>0.44496127809085773</v>
      </c>
      <c r="G2106">
        <v>2.3216181018192081</v>
      </c>
      <c r="H2106">
        <v>0.44496127809085773</v>
      </c>
    </row>
    <row r="2108" spans="2:8" x14ac:dyDescent="0.25">
      <c r="C2108">
        <v>9.4919114000000027E-2</v>
      </c>
      <c r="D2108">
        <v>5.6822603689999998</v>
      </c>
      <c r="E2108">
        <v>6.7077074949999993</v>
      </c>
      <c r="F2108">
        <v>6.7727578079999997</v>
      </c>
      <c r="G2108">
        <v>7.1118027540000011</v>
      </c>
      <c r="H2108">
        <v>6.1554306009999999</v>
      </c>
    </row>
    <row r="2109" spans="2:8" x14ac:dyDescent="0.25">
      <c r="B2109">
        <v>13.85839516667089</v>
      </c>
      <c r="C2109">
        <v>13.85839516667089</v>
      </c>
      <c r="D2109">
        <v>1.7948544005751299</v>
      </c>
      <c r="E2109">
        <v>1.572656375490332</v>
      </c>
      <c r="F2109">
        <v>1.5697262324610359</v>
      </c>
      <c r="G2109">
        <v>1.7948544005751299</v>
      </c>
      <c r="H2109">
        <v>1.565731693932797</v>
      </c>
    </row>
    <row r="2115" spans="2:8" x14ac:dyDescent="0.25">
      <c r="B2115">
        <v>15.63200373559833</v>
      </c>
      <c r="C2115">
        <v>15.63200373559833</v>
      </c>
      <c r="D2115">
        <v>15.63200373559833</v>
      </c>
      <c r="E2115">
        <v>15.63200373559833</v>
      </c>
      <c r="F2115">
        <v>7.8160018677991641</v>
      </c>
      <c r="G2115">
        <v>7.8160018677991641</v>
      </c>
      <c r="H2115">
        <v>7.8160018677991641</v>
      </c>
    </row>
    <row r="2119" spans="2:8" x14ac:dyDescent="0.25">
      <c r="B2119">
        <v>34.33156512978703</v>
      </c>
      <c r="C2119">
        <v>37.374464727871313</v>
      </c>
      <c r="D2119">
        <v>37.374464727871313</v>
      </c>
      <c r="E2119">
        <v>37.374464727871313</v>
      </c>
      <c r="F2119">
        <v>24.916309818580871</v>
      </c>
      <c r="G2119">
        <v>24.916309818580871</v>
      </c>
      <c r="H2119">
        <v>24.916309818580871</v>
      </c>
    </row>
    <row r="2120" spans="2:8" x14ac:dyDescent="0.25">
      <c r="B2120">
        <v>1237.8476040433541</v>
      </c>
      <c r="C2120">
        <v>1232.2669391277179</v>
      </c>
      <c r="D2120">
        <v>933.92073958817593</v>
      </c>
      <c r="E2120">
        <v>950.28827533975686</v>
      </c>
      <c r="F2120">
        <v>931.94458666669823</v>
      </c>
      <c r="G2120">
        <v>954.73677910827962</v>
      </c>
      <c r="H2120">
        <v>929.12014877071465</v>
      </c>
    </row>
    <row r="2121" spans="2:8" x14ac:dyDescent="0.25">
      <c r="B2121">
        <v>271.18994367829572</v>
      </c>
      <c r="C2121">
        <v>271.18994367829572</v>
      </c>
      <c r="D2121">
        <v>145.92178121883379</v>
      </c>
      <c r="E2121">
        <v>168.83168320994929</v>
      </c>
      <c r="F2121">
        <v>143.60544704416679</v>
      </c>
      <c r="G2121">
        <v>148.44025722487589</v>
      </c>
      <c r="H2121">
        <v>145.8662671807997</v>
      </c>
    </row>
    <row r="2127" spans="2:8" x14ac:dyDescent="0.25">
      <c r="B2127">
        <v>61.191843689879512</v>
      </c>
      <c r="C2127">
        <v>61.191843689879512</v>
      </c>
      <c r="D2127">
        <v>61.191843689879512</v>
      </c>
      <c r="E2127">
        <v>61.191843689879512</v>
      </c>
      <c r="F2127">
        <v>30.595921844939749</v>
      </c>
      <c r="G2127">
        <v>30.595921844939749</v>
      </c>
      <c r="H2127">
        <v>30.595921844939749</v>
      </c>
    </row>
    <row r="2131" spans="2:8" x14ac:dyDescent="0.25">
      <c r="B2131">
        <v>40.306724100002803</v>
      </c>
      <c r="C2131">
        <v>40.306724100002803</v>
      </c>
      <c r="D2131">
        <v>40.306724100002803</v>
      </c>
      <c r="E2131">
        <v>40.306724100002803</v>
      </c>
      <c r="F2131">
        <v>26.871149400001869</v>
      </c>
      <c r="G2131">
        <v>26.871149400001869</v>
      </c>
      <c r="H2131">
        <v>26.871149400001869</v>
      </c>
    </row>
    <row r="2132" spans="2:8" x14ac:dyDescent="0.25">
      <c r="B2132">
        <v>1329.9967146208321</v>
      </c>
      <c r="C2132">
        <v>1326.162494414194</v>
      </c>
      <c r="D2132">
        <v>1021.369654347277</v>
      </c>
      <c r="E2132">
        <v>1039.0754165013129</v>
      </c>
      <c r="F2132">
        <v>1021.561322831449</v>
      </c>
      <c r="G2132">
        <v>1006.857638895385</v>
      </c>
      <c r="H2132">
        <v>997.90328038315442</v>
      </c>
    </row>
    <row r="2133" spans="2:8" x14ac:dyDescent="0.25">
      <c r="B2133">
        <v>389.72203248601119</v>
      </c>
      <c r="C2133">
        <v>389.72203248601119</v>
      </c>
      <c r="D2133">
        <v>224.10152453550859</v>
      </c>
      <c r="E2133">
        <v>222.70616668295071</v>
      </c>
      <c r="F2133">
        <v>212.41724661112539</v>
      </c>
      <c r="G2133">
        <v>247.7063939238358</v>
      </c>
      <c r="H2133">
        <v>228.01244994448379</v>
      </c>
    </row>
    <row r="2139" spans="2:8" x14ac:dyDescent="0.25">
      <c r="B2139">
        <v>81.327392826070451</v>
      </c>
      <c r="C2139">
        <v>81.327392826070451</v>
      </c>
      <c r="D2139">
        <v>81.327392826070451</v>
      </c>
      <c r="E2139">
        <v>81.327392826070451</v>
      </c>
      <c r="F2139">
        <v>40.663696413035211</v>
      </c>
      <c r="G2139">
        <v>40.663696413035211</v>
      </c>
      <c r="H2139">
        <v>40.663696413035211</v>
      </c>
    </row>
    <row r="2143" spans="2:8" x14ac:dyDescent="0.25">
      <c r="B2143">
        <v>144.55766998783071</v>
      </c>
      <c r="C2143">
        <v>150.46353186854961</v>
      </c>
      <c r="D2143">
        <v>150.46353186854961</v>
      </c>
      <c r="E2143">
        <v>150.46353186854961</v>
      </c>
      <c r="F2143">
        <v>100.3090212456997</v>
      </c>
      <c r="G2143">
        <v>100.3090212456997</v>
      </c>
      <c r="H2143">
        <v>100.3090212456997</v>
      </c>
    </row>
    <row r="2144" spans="2:8" x14ac:dyDescent="0.25">
      <c r="B2144">
        <v>4785.5596135295636</v>
      </c>
      <c r="C2144">
        <v>4785.5596135295636</v>
      </c>
      <c r="D2144">
        <v>3626.8744793370911</v>
      </c>
      <c r="E2144">
        <v>3657.298494742392</v>
      </c>
      <c r="F2144">
        <v>3695.4460373958518</v>
      </c>
      <c r="G2144">
        <v>3631.514462724148</v>
      </c>
      <c r="H2144">
        <v>3589.434223673687</v>
      </c>
    </row>
    <row r="2145" spans="2:8" x14ac:dyDescent="0.25">
      <c r="B2145">
        <v>1022.375996957859</v>
      </c>
      <c r="C2145">
        <v>1022.375996957859</v>
      </c>
      <c r="D2145">
        <v>562.71919237625332</v>
      </c>
      <c r="E2145">
        <v>592.13585591581909</v>
      </c>
      <c r="F2145">
        <v>570.08516296973835</v>
      </c>
      <c r="G2145">
        <v>555.28450980630453</v>
      </c>
      <c r="H2145">
        <v>567.5594485899536</v>
      </c>
    </row>
    <row r="2151" spans="2:8" x14ac:dyDescent="0.25">
      <c r="B2151">
        <v>221.7037112024108</v>
      </c>
      <c r="C2151">
        <v>221.7037112024108</v>
      </c>
      <c r="D2151">
        <v>221.7037112024108</v>
      </c>
      <c r="E2151">
        <v>221.7037112024108</v>
      </c>
      <c r="F2151">
        <v>110.8518556012054</v>
      </c>
      <c r="G2151">
        <v>110.8518556012054</v>
      </c>
      <c r="H2151">
        <v>110.8518556012054</v>
      </c>
    </row>
    <row r="2155" spans="2:8" x14ac:dyDescent="0.25">
      <c r="B2155">
        <v>79.875707520195178</v>
      </c>
      <c r="C2155">
        <v>86.955307806143693</v>
      </c>
      <c r="D2155">
        <v>86.955307806143693</v>
      </c>
      <c r="E2155">
        <v>86.955307806143693</v>
      </c>
      <c r="F2155">
        <v>57.970205204095798</v>
      </c>
      <c r="G2155">
        <v>57.970205204095798</v>
      </c>
      <c r="H2155">
        <v>57.970205204095798</v>
      </c>
    </row>
    <row r="2156" spans="2:8" x14ac:dyDescent="0.25">
      <c r="B2156">
        <v>2824.4838429501669</v>
      </c>
      <c r="C2156">
        <v>2810.3596761038689</v>
      </c>
      <c r="D2156">
        <v>2212.199753146102</v>
      </c>
      <c r="E2156">
        <v>2138.0463637211001</v>
      </c>
      <c r="F2156">
        <v>2140.3115392785871</v>
      </c>
      <c r="G2156">
        <v>2154.0027647605848</v>
      </c>
      <c r="H2156">
        <v>2106.0352372117118</v>
      </c>
    </row>
    <row r="2157" spans="2:8" x14ac:dyDescent="0.25">
      <c r="B2157">
        <v>1017.765647319139</v>
      </c>
      <c r="C2157">
        <v>1017.765647319139</v>
      </c>
      <c r="D2157">
        <v>549.9629509241081</v>
      </c>
      <c r="E2157">
        <v>580.38445296857481</v>
      </c>
      <c r="F2157">
        <v>536.9902920160423</v>
      </c>
      <c r="G2157">
        <v>584.75649945130476</v>
      </c>
      <c r="H2157">
        <v>503.50906936470341</v>
      </c>
    </row>
    <row r="2163" spans="2:8" x14ac:dyDescent="0.25">
      <c r="B2163">
        <v>2.7073031030911658</v>
      </c>
      <c r="C2163">
        <v>2.7073031030911658</v>
      </c>
      <c r="D2163">
        <v>2.7073031030911658</v>
      </c>
      <c r="E2163">
        <v>2.7073031030911658</v>
      </c>
      <c r="F2163">
        <v>1.3536515515455829</v>
      </c>
      <c r="G2163">
        <v>1.3536515515455829</v>
      </c>
      <c r="H2163">
        <v>1.3536515515455829</v>
      </c>
    </row>
    <row r="2167" spans="2:8" x14ac:dyDescent="0.25">
      <c r="B2167">
        <v>5.465488145248929</v>
      </c>
      <c r="C2167">
        <v>5.465488145248929</v>
      </c>
      <c r="D2167">
        <v>5.465488145248929</v>
      </c>
      <c r="E2167">
        <v>5.465488145248929</v>
      </c>
      <c r="F2167">
        <v>3.6436587634992872</v>
      </c>
      <c r="G2167">
        <v>3.6436587634992872</v>
      </c>
      <c r="H2167">
        <v>3.6436587634992872</v>
      </c>
    </row>
    <row r="2168" spans="2:8" x14ac:dyDescent="0.25">
      <c r="B2168">
        <v>186.34443770996251</v>
      </c>
      <c r="C2168">
        <v>186.34443770996251</v>
      </c>
      <c r="D2168">
        <v>140.2414138220021</v>
      </c>
      <c r="E2168">
        <v>140.83603257600211</v>
      </c>
      <c r="F2168">
        <v>141.58277791700209</v>
      </c>
      <c r="G2168">
        <v>142.8633038690021</v>
      </c>
      <c r="H2168">
        <v>140.14445830100209</v>
      </c>
    </row>
    <row r="2169" spans="2:8" x14ac:dyDescent="0.25">
      <c r="B2169">
        <v>43.368594812030338</v>
      </c>
      <c r="C2169">
        <v>43.368594812030338</v>
      </c>
      <c r="D2169">
        <v>24.76923564031155</v>
      </c>
      <c r="E2169">
        <v>23.724151555311551</v>
      </c>
      <c r="F2169">
        <v>24.726606377283179</v>
      </c>
      <c r="G2169">
        <v>22.61675196031155</v>
      </c>
      <c r="H2169">
        <v>26.446148881311551</v>
      </c>
    </row>
    <row r="2175" spans="2:8" x14ac:dyDescent="0.25">
      <c r="B2175">
        <v>1457.4013747253809</v>
      </c>
      <c r="C2175">
        <v>1457.4013747253809</v>
      </c>
      <c r="D2175">
        <v>1457.4013747253809</v>
      </c>
      <c r="E2175">
        <v>1457.4013747253809</v>
      </c>
      <c r="F2175">
        <v>728.70068736269013</v>
      </c>
      <c r="G2175">
        <v>728.70068736269013</v>
      </c>
      <c r="H2175">
        <v>728.70068736269013</v>
      </c>
    </row>
    <row r="2179" spans="2:8" x14ac:dyDescent="0.25">
      <c r="B2179">
        <v>314.83237975692668</v>
      </c>
      <c r="C2179">
        <v>323.87841988459661</v>
      </c>
      <c r="D2179">
        <v>323.87841988459661</v>
      </c>
      <c r="E2179">
        <v>323.87841988459661</v>
      </c>
      <c r="F2179">
        <v>215.91894658973101</v>
      </c>
      <c r="G2179">
        <v>215.91894658973101</v>
      </c>
      <c r="H2179">
        <v>215.91894658973101</v>
      </c>
    </row>
    <row r="2180" spans="2:8" x14ac:dyDescent="0.25">
      <c r="B2180">
        <v>12106.031018195639</v>
      </c>
      <c r="C2180">
        <v>12080.53727511706</v>
      </c>
      <c r="D2180">
        <v>9232.1128850952955</v>
      </c>
      <c r="E2180">
        <v>9534.5100056342999</v>
      </c>
      <c r="F2180">
        <v>9281.5772534672979</v>
      </c>
      <c r="G2180">
        <v>9231.3485185195677</v>
      </c>
      <c r="H2180">
        <v>9099.494728692529</v>
      </c>
    </row>
    <row r="2181" spans="2:8" x14ac:dyDescent="0.25">
      <c r="B2181">
        <v>1193.3340388387651</v>
      </c>
      <c r="C2181">
        <v>1193.3340388387651</v>
      </c>
      <c r="D2181">
        <v>653.1006303484653</v>
      </c>
      <c r="E2181">
        <v>703.04424275299743</v>
      </c>
      <c r="F2181">
        <v>610.47777850652926</v>
      </c>
      <c r="G2181">
        <v>728.03992876467385</v>
      </c>
      <c r="H2181">
        <v>718.68875393200733</v>
      </c>
    </row>
    <row r="2187" spans="2:8" x14ac:dyDescent="0.25">
      <c r="B2187">
        <v>17.441426297791011</v>
      </c>
      <c r="C2187">
        <v>17.441426297791011</v>
      </c>
      <c r="D2187">
        <v>17.441426297791011</v>
      </c>
      <c r="E2187">
        <v>17.441426297791011</v>
      </c>
      <c r="F2187">
        <v>8.7207131488955056</v>
      </c>
      <c r="G2187">
        <v>8.7207131488955056</v>
      </c>
      <c r="H2187">
        <v>8.7207131488955056</v>
      </c>
    </row>
    <row r="2191" spans="2:8" x14ac:dyDescent="0.25">
      <c r="B2191">
        <v>39.480654598846527</v>
      </c>
      <c r="C2191">
        <v>43.237951762548327</v>
      </c>
      <c r="D2191">
        <v>43.237951762548327</v>
      </c>
      <c r="E2191">
        <v>43.237951762548327</v>
      </c>
      <c r="F2191">
        <v>28.825301175032209</v>
      </c>
      <c r="G2191">
        <v>28.825301175032209</v>
      </c>
      <c r="H2191">
        <v>28.825301175032209</v>
      </c>
    </row>
    <row r="2192" spans="2:8" x14ac:dyDescent="0.25">
      <c r="B2192">
        <v>1466.346778275509</v>
      </c>
      <c r="C2192">
        <v>1466.346778275509</v>
      </c>
      <c r="D2192">
        <v>1138.77378457395</v>
      </c>
      <c r="E2192">
        <v>1118.5525528739429</v>
      </c>
      <c r="F2192">
        <v>1107.426690604836</v>
      </c>
      <c r="G2192">
        <v>1133.8770643363939</v>
      </c>
      <c r="H2192">
        <v>1088.9251875248101</v>
      </c>
    </row>
    <row r="2193" spans="2:8" x14ac:dyDescent="0.25">
      <c r="B2193">
        <v>332.74981031708791</v>
      </c>
      <c r="C2193">
        <v>332.74981031708791</v>
      </c>
      <c r="D2193">
        <v>191.74167857050119</v>
      </c>
      <c r="E2193">
        <v>191.2067282469869</v>
      </c>
      <c r="F2193">
        <v>188.47308196406979</v>
      </c>
      <c r="G2193">
        <v>204.25257690554321</v>
      </c>
      <c r="H2193">
        <v>170.4796605342531</v>
      </c>
    </row>
    <row r="2199" spans="2:8" x14ac:dyDescent="0.25">
      <c r="B2199">
        <v>45.770788664735981</v>
      </c>
      <c r="C2199">
        <v>45.770788664735981</v>
      </c>
      <c r="D2199">
        <v>45.770788664735981</v>
      </c>
      <c r="E2199">
        <v>45.770788664735981</v>
      </c>
      <c r="F2199">
        <v>22.88539433236798</v>
      </c>
      <c r="G2199">
        <v>22.88539433236798</v>
      </c>
      <c r="H2199">
        <v>22.88539433236798</v>
      </c>
    </row>
    <row r="2203" spans="2:8" x14ac:dyDescent="0.25">
      <c r="B2203">
        <v>133.0981376464365</v>
      </c>
      <c r="C2203">
        <v>138.56789434393031</v>
      </c>
      <c r="D2203">
        <v>138.56789434393031</v>
      </c>
      <c r="E2203">
        <v>138.56789434393031</v>
      </c>
      <c r="F2203">
        <v>92.37859622928687</v>
      </c>
      <c r="G2203">
        <v>92.37859622928687</v>
      </c>
      <c r="H2203">
        <v>92.37859622928687</v>
      </c>
    </row>
    <row r="2204" spans="2:8" x14ac:dyDescent="0.25">
      <c r="B2204">
        <v>4533.4612675376302</v>
      </c>
      <c r="C2204">
        <v>4521.7073329187187</v>
      </c>
      <c r="D2204">
        <v>3527.7509297609731</v>
      </c>
      <c r="E2204">
        <v>3478.6643038263269</v>
      </c>
      <c r="F2204">
        <v>3520.666972986683</v>
      </c>
      <c r="G2204">
        <v>3435.940517714932</v>
      </c>
      <c r="H2204">
        <v>3383.4251616025058</v>
      </c>
    </row>
    <row r="2205" spans="2:8" x14ac:dyDescent="0.25">
      <c r="B2205">
        <v>944.05527337048716</v>
      </c>
      <c r="C2205">
        <v>944.05527337048716</v>
      </c>
      <c r="D2205">
        <v>518.48634020276756</v>
      </c>
      <c r="E2205">
        <v>517.18959025854974</v>
      </c>
      <c r="F2205">
        <v>552.98052855633273</v>
      </c>
      <c r="G2205">
        <v>485.48797290011458</v>
      </c>
      <c r="H2205">
        <v>506.3870550018525</v>
      </c>
    </row>
    <row r="2211" spans="2:8" x14ac:dyDescent="0.25">
      <c r="B2211">
        <v>7.84024655440993</v>
      </c>
      <c r="C2211">
        <v>7.84024655440993</v>
      </c>
      <c r="D2211">
        <v>7.84024655440993</v>
      </c>
      <c r="E2211">
        <v>7.84024655440993</v>
      </c>
      <c r="F2211">
        <v>3.920123277204965</v>
      </c>
      <c r="G2211">
        <v>3.920123277204965</v>
      </c>
      <c r="H2211">
        <v>3.920123277204965</v>
      </c>
    </row>
    <row r="2215" spans="2:8" x14ac:dyDescent="0.25">
      <c r="B2215">
        <v>13.39883606982842</v>
      </c>
      <c r="C2215">
        <v>17.640633070257671</v>
      </c>
      <c r="D2215">
        <v>17.640633070257671</v>
      </c>
      <c r="E2215">
        <v>17.640633070257671</v>
      </c>
      <c r="F2215">
        <v>11.76042204683845</v>
      </c>
      <c r="G2215">
        <v>11.76042204683845</v>
      </c>
      <c r="H2215">
        <v>11.76042204683845</v>
      </c>
    </row>
    <row r="2216" spans="2:8" x14ac:dyDescent="0.25">
      <c r="B2216">
        <v>899.50099278628227</v>
      </c>
      <c r="C2216">
        <v>898.46299698257963</v>
      </c>
      <c r="D2216">
        <v>696.98271678422816</v>
      </c>
      <c r="E2216">
        <v>697.36914300158537</v>
      </c>
      <c r="F2216">
        <v>688.82720175418228</v>
      </c>
      <c r="G2216">
        <v>695.0463239253944</v>
      </c>
      <c r="H2216">
        <v>669.27740155323738</v>
      </c>
    </row>
    <row r="2217" spans="2:8" x14ac:dyDescent="0.25">
      <c r="B2217">
        <v>75.303169332112972</v>
      </c>
      <c r="C2217">
        <v>75.303169332112972</v>
      </c>
      <c r="D2217">
        <v>38.843482048314293</v>
      </c>
      <c r="E2217">
        <v>42.815717620356807</v>
      </c>
      <c r="F2217">
        <v>45.646493104399298</v>
      </c>
      <c r="G2217">
        <v>45.658302602441807</v>
      </c>
      <c r="H2217">
        <v>42.726730027081729</v>
      </c>
    </row>
    <row r="2223" spans="2:8" x14ac:dyDescent="0.25">
      <c r="B2223">
        <v>70.097923379093189</v>
      </c>
      <c r="C2223">
        <v>70.097923379093189</v>
      </c>
      <c r="D2223">
        <v>70.097923379093189</v>
      </c>
      <c r="E2223">
        <v>70.097923379093189</v>
      </c>
      <c r="F2223">
        <v>35.048961689546587</v>
      </c>
      <c r="G2223">
        <v>35.048961689546587</v>
      </c>
      <c r="H2223">
        <v>35.048961689546587</v>
      </c>
    </row>
    <row r="2227" spans="2:8" x14ac:dyDescent="0.25">
      <c r="B2227">
        <v>83.55835121320159</v>
      </c>
      <c r="C2227">
        <v>90.759617705174108</v>
      </c>
      <c r="D2227">
        <v>90.759617705174108</v>
      </c>
      <c r="E2227">
        <v>90.759617705174108</v>
      </c>
      <c r="F2227">
        <v>60.506411803449403</v>
      </c>
      <c r="G2227">
        <v>60.506411803449403</v>
      </c>
      <c r="H2227">
        <v>60.506411803449403</v>
      </c>
    </row>
    <row r="2228" spans="2:8" x14ac:dyDescent="0.25">
      <c r="B2228">
        <v>2908.8882437272882</v>
      </c>
      <c r="C2228">
        <v>2907.0429514549992</v>
      </c>
      <c r="D2228">
        <v>2259.9109575177072</v>
      </c>
      <c r="E2228">
        <v>2210.22994210242</v>
      </c>
      <c r="F2228">
        <v>2184.487762749357</v>
      </c>
      <c r="G2228">
        <v>2229.242848779294</v>
      </c>
      <c r="H2228">
        <v>2177.8161991866359</v>
      </c>
    </row>
    <row r="2229" spans="2:8" x14ac:dyDescent="0.25">
      <c r="B2229">
        <v>526.33330994109599</v>
      </c>
      <c r="C2229">
        <v>526.33330994109599</v>
      </c>
      <c r="D2229">
        <v>327.89463254253928</v>
      </c>
      <c r="E2229">
        <v>286.2459839815848</v>
      </c>
      <c r="F2229">
        <v>286.06687816133012</v>
      </c>
      <c r="G2229">
        <v>274.05679612107519</v>
      </c>
      <c r="H2229">
        <v>316.30782691461093</v>
      </c>
    </row>
    <row r="2238" spans="2:8" x14ac:dyDescent="0.25">
      <c r="C2238">
        <v>5.8121487999999999E-2</v>
      </c>
      <c r="D2238">
        <v>0.11624303499999999</v>
      </c>
      <c r="E2238">
        <v>0.17436458199999999</v>
      </c>
      <c r="F2238">
        <v>7.439346645999998</v>
      </c>
      <c r="G2238">
        <v>7.4974681929999978</v>
      </c>
      <c r="H2238">
        <v>7.5356733329999974</v>
      </c>
    </row>
    <row r="2240" spans="2:8" x14ac:dyDescent="0.25">
      <c r="B2240">
        <v>11.645281311665761</v>
      </c>
      <c r="C2240">
        <v>11.64528131166573</v>
      </c>
      <c r="D2240">
        <v>11.64528131166573</v>
      </c>
      <c r="E2240">
        <v>11.64528131166573</v>
      </c>
      <c r="F2240">
        <v>5.8226406558328607</v>
      </c>
      <c r="G2240">
        <v>5.8226406558328607</v>
      </c>
      <c r="H2240">
        <v>5.8226406558328607</v>
      </c>
    </row>
    <row r="2243" spans="2:8" x14ac:dyDescent="0.25">
      <c r="C2243">
        <v>1.1389110060000001</v>
      </c>
      <c r="D2243">
        <v>11.72235457</v>
      </c>
      <c r="E2243">
        <v>11.216329979999999</v>
      </c>
      <c r="F2243">
        <v>11.85807698</v>
      </c>
      <c r="G2243">
        <v>11.1396128</v>
      </c>
      <c r="H2243">
        <v>12.009790840000001</v>
      </c>
    </row>
    <row r="2245" spans="2:8" x14ac:dyDescent="0.25">
      <c r="B2245">
        <v>44.217238191396717</v>
      </c>
      <c r="C2245">
        <v>34.442345485437897</v>
      </c>
      <c r="D2245">
        <v>25.819163120160241</v>
      </c>
      <c r="E2245">
        <v>26.44692446155133</v>
      </c>
      <c r="F2245">
        <v>27.036903933086961</v>
      </c>
      <c r="G2245">
        <v>27.626883702683379</v>
      </c>
      <c r="H2245">
        <v>21.615436635761089</v>
      </c>
    </row>
    <row r="2247" spans="2:8" x14ac:dyDescent="0.25">
      <c r="C2247">
        <v>2.1048852999999999E-2</v>
      </c>
      <c r="D2247">
        <v>1.668105164</v>
      </c>
      <c r="E2247">
        <v>1.452756594</v>
      </c>
      <c r="F2247">
        <v>1.7495572009999989</v>
      </c>
      <c r="G2247">
        <v>1.7091439399999999</v>
      </c>
      <c r="H2247">
        <v>1.747103584</v>
      </c>
    </row>
    <row r="2248" spans="2:8" x14ac:dyDescent="0.25">
      <c r="B2248">
        <v>3.5283992886862841</v>
      </c>
      <c r="C2248">
        <v>3.5283992886862641</v>
      </c>
      <c r="D2248">
        <v>0.60463710435116447</v>
      </c>
      <c r="E2248">
        <v>0.57643016209234743</v>
      </c>
      <c r="F2248">
        <v>0.54822323408377527</v>
      </c>
      <c r="G2248">
        <v>0.52001629182495235</v>
      </c>
      <c r="H2248">
        <v>0.50147497200400848</v>
      </c>
    </row>
    <row r="2257" spans="2:8" x14ac:dyDescent="0.25">
      <c r="C2257">
        <v>6.8738147999999985E-2</v>
      </c>
      <c r="D2257">
        <v>0.137476392</v>
      </c>
      <c r="E2257">
        <v>0.20621463600000001</v>
      </c>
      <c r="F2257">
        <v>11.112449639999999</v>
      </c>
      <c r="G2257">
        <v>11.181187980000001</v>
      </c>
      <c r="H2257">
        <v>11.207749059999999</v>
      </c>
    </row>
    <row r="2259" spans="2:8" x14ac:dyDescent="0.25">
      <c r="B2259">
        <v>17.511882827495089</v>
      </c>
      <c r="C2259">
        <v>17.51188282749521</v>
      </c>
      <c r="D2259">
        <v>17.51188282749521</v>
      </c>
      <c r="E2259">
        <v>17.51188282749521</v>
      </c>
      <c r="F2259">
        <v>8.755941413747605</v>
      </c>
      <c r="G2259">
        <v>8.755941413747605</v>
      </c>
      <c r="H2259">
        <v>8.755941413747605</v>
      </c>
    </row>
    <row r="2262" spans="2:8" x14ac:dyDescent="0.25">
      <c r="C2262">
        <v>1.2646959120000001</v>
      </c>
      <c r="D2262">
        <v>12.63218421</v>
      </c>
      <c r="E2262">
        <v>12.049600979999999</v>
      </c>
      <c r="F2262">
        <v>12.688207520000001</v>
      </c>
      <c r="G2262">
        <v>13.22936788</v>
      </c>
      <c r="H2262">
        <v>13.551953299999999</v>
      </c>
    </row>
    <row r="2264" spans="2:8" x14ac:dyDescent="0.25">
      <c r="B2264">
        <v>50.06402334965545</v>
      </c>
      <c r="C2264">
        <v>38.996609899877527</v>
      </c>
      <c r="D2264">
        <v>29.661036788326211</v>
      </c>
      <c r="E2264">
        <v>30.16204125990188</v>
      </c>
      <c r="F2264">
        <v>30.66304502746069</v>
      </c>
      <c r="G2264">
        <v>31.1640502030533</v>
      </c>
      <c r="H2264">
        <v>24.228122177170921</v>
      </c>
    </row>
    <row r="2266" spans="2:8" x14ac:dyDescent="0.25">
      <c r="C2266">
        <v>2.3069088000000001E-2</v>
      </c>
      <c r="D2266">
        <v>2.1649337979999999</v>
      </c>
      <c r="E2266">
        <v>2.1952038470000002</v>
      </c>
      <c r="F2266">
        <v>2.324064144999999</v>
      </c>
      <c r="G2266">
        <v>1.9476653079999999</v>
      </c>
      <c r="H2266">
        <v>2.166012297</v>
      </c>
    </row>
    <row r="2267" spans="2:8" x14ac:dyDescent="0.25">
      <c r="B2267">
        <v>4.788721497116426</v>
      </c>
      <c r="C2267">
        <v>4.7887214971164713</v>
      </c>
      <c r="D2267">
        <v>0.62020585708936449</v>
      </c>
      <c r="E2267">
        <v>0.62020585708936449</v>
      </c>
      <c r="F2267">
        <v>0.62020585708936449</v>
      </c>
      <c r="G2267">
        <v>0.62020585708936449</v>
      </c>
      <c r="H2267">
        <v>0.62020585708936449</v>
      </c>
    </row>
    <row r="2276" spans="2:8" x14ac:dyDescent="0.25">
      <c r="C2276">
        <v>0.36349558199999987</v>
      </c>
      <c r="D2276">
        <v>0.72699122399999994</v>
      </c>
      <c r="E2276">
        <v>1.090486867000001</v>
      </c>
      <c r="F2276">
        <v>38.948547300000008</v>
      </c>
      <c r="G2276">
        <v>39.312042939999998</v>
      </c>
      <c r="H2276">
        <v>39.622129010000002</v>
      </c>
    </row>
    <row r="2278" spans="2:8" x14ac:dyDescent="0.25">
      <c r="B2278">
        <v>60.585986532690583</v>
      </c>
      <c r="C2278">
        <v>60.585986532690967</v>
      </c>
      <c r="D2278">
        <v>60.585986532690967</v>
      </c>
      <c r="E2278">
        <v>60.585986532690967</v>
      </c>
      <c r="F2278">
        <v>30.292993266345491</v>
      </c>
      <c r="G2278">
        <v>30.292993266345491</v>
      </c>
      <c r="H2278">
        <v>30.292993266345491</v>
      </c>
    </row>
    <row r="2281" spans="2:8" x14ac:dyDescent="0.25">
      <c r="C2281">
        <v>5.2733251469999987</v>
      </c>
      <c r="D2281">
        <v>48.335298840000007</v>
      </c>
      <c r="E2281">
        <v>47.266962880000001</v>
      </c>
      <c r="F2281">
        <v>46.290152669999998</v>
      </c>
      <c r="G2281">
        <v>48.69378605</v>
      </c>
      <c r="H2281">
        <v>50.309673660000001</v>
      </c>
    </row>
    <row r="2283" spans="2:8" x14ac:dyDescent="0.25">
      <c r="B2283">
        <v>181.30639487040139</v>
      </c>
      <c r="C2283">
        <v>141.2258600099679</v>
      </c>
      <c r="D2283">
        <v>102.9129636601657</v>
      </c>
      <c r="E2283">
        <v>107.53981243996679</v>
      </c>
      <c r="F2283">
        <v>110.2963295429135</v>
      </c>
      <c r="G2283">
        <v>113.05284756826811</v>
      </c>
      <c r="H2283">
        <v>88.630974033605739</v>
      </c>
    </row>
    <row r="2285" spans="2:8" x14ac:dyDescent="0.25">
      <c r="C2285">
        <v>9.9125618000000026E-2</v>
      </c>
      <c r="D2285">
        <v>6.5844387499999986</v>
      </c>
      <c r="E2285">
        <v>6.313653401999999</v>
      </c>
      <c r="F2285">
        <v>6.6316299369999996</v>
      </c>
      <c r="G2285">
        <v>6.8666695119999996</v>
      </c>
      <c r="H2285">
        <v>6.3665251829999994</v>
      </c>
    </row>
    <row r="2286" spans="2:8" x14ac:dyDescent="0.25">
      <c r="B2286">
        <v>14.173969077404079</v>
      </c>
      <c r="C2286">
        <v>14.17396907740398</v>
      </c>
      <c r="D2286">
        <v>3.688818790674568</v>
      </c>
      <c r="E2286">
        <v>3.688818790674568</v>
      </c>
      <c r="F2286">
        <v>3.682644006127616</v>
      </c>
      <c r="G2286">
        <v>3.6270730795453812</v>
      </c>
      <c r="H2286">
        <v>3.5796673656775919</v>
      </c>
    </row>
    <row r="2295" spans="2:8" x14ac:dyDescent="0.25">
      <c r="C2295">
        <v>0.79843416099999986</v>
      </c>
      <c r="D2295">
        <v>1.5968684869999989</v>
      </c>
      <c r="E2295">
        <v>2.395302647999999</v>
      </c>
      <c r="F2295">
        <v>42.458990609999987</v>
      </c>
      <c r="G2295">
        <v>43.257424930000013</v>
      </c>
      <c r="H2295">
        <v>43.864355789999991</v>
      </c>
    </row>
    <row r="2297" spans="2:8" x14ac:dyDescent="0.25">
      <c r="B2297">
        <v>63.447171696177413</v>
      </c>
      <c r="C2297">
        <v>63.447171696177747</v>
      </c>
      <c r="D2297">
        <v>63.447171696177747</v>
      </c>
      <c r="E2297">
        <v>63.447171696177747</v>
      </c>
      <c r="F2297">
        <v>31.723585848088881</v>
      </c>
      <c r="G2297">
        <v>31.723585848088881</v>
      </c>
      <c r="H2297">
        <v>31.723585848088881</v>
      </c>
    </row>
    <row r="2300" spans="2:8" x14ac:dyDescent="0.25">
      <c r="C2300">
        <v>4.6706246559999993</v>
      </c>
      <c r="D2300">
        <v>28.917110099999999</v>
      </c>
      <c r="E2300">
        <v>32.703164880000003</v>
      </c>
      <c r="F2300">
        <v>32.962905880000001</v>
      </c>
      <c r="G2300">
        <v>32.688235180000007</v>
      </c>
      <c r="H2300">
        <v>34.615622159999987</v>
      </c>
    </row>
    <row r="2302" spans="2:8" x14ac:dyDescent="0.25">
      <c r="B2302">
        <v>112.80132709423479</v>
      </c>
      <c r="C2302">
        <v>87.864878900361816</v>
      </c>
      <c r="D2302">
        <v>55.477285473567989</v>
      </c>
      <c r="E2302">
        <v>59.160516216824291</v>
      </c>
      <c r="F2302">
        <v>63.095111782584539</v>
      </c>
      <c r="G2302">
        <v>67.935721889787374</v>
      </c>
      <c r="H2302">
        <v>54.478524202305017</v>
      </c>
    </row>
    <row r="2304" spans="2:8" x14ac:dyDescent="0.25">
      <c r="C2304">
        <v>0.19314572999999999</v>
      </c>
      <c r="D2304">
        <v>6.215426033</v>
      </c>
      <c r="E2304">
        <v>6.0021130749999996</v>
      </c>
      <c r="F2304">
        <v>6.6070893330000002</v>
      </c>
      <c r="G2304">
        <v>6.2015003330000003</v>
      </c>
      <c r="H2304">
        <v>7.1963782190000014</v>
      </c>
    </row>
    <row r="2305" spans="2:8" x14ac:dyDescent="0.25">
      <c r="B2305">
        <v>12.50582678955587</v>
      </c>
      <c r="C2305">
        <v>12.50582678955611</v>
      </c>
      <c r="D2305">
        <v>1.6196780345856761</v>
      </c>
      <c r="E2305">
        <v>1.6196780345856761</v>
      </c>
      <c r="F2305">
        <v>1.6196780345856761</v>
      </c>
      <c r="G2305">
        <v>1.6196780345856761</v>
      </c>
      <c r="H2305">
        <v>1.6196780345856761</v>
      </c>
    </row>
    <row r="2314" spans="2:8" x14ac:dyDescent="0.25">
      <c r="F2314">
        <v>1.3021162989999999</v>
      </c>
      <c r="G2314">
        <v>1.3021162989999999</v>
      </c>
      <c r="H2314">
        <v>1.3021162989999999</v>
      </c>
    </row>
    <row r="2316" spans="2:8" x14ac:dyDescent="0.25">
      <c r="B2316">
        <v>2.1040382367586741</v>
      </c>
      <c r="C2316">
        <v>2.104038236758667</v>
      </c>
      <c r="D2316">
        <v>2.104038236758667</v>
      </c>
      <c r="E2316">
        <v>2.104038236758667</v>
      </c>
      <c r="F2316">
        <v>1.052019118379333</v>
      </c>
      <c r="G2316">
        <v>1.052019118379333</v>
      </c>
      <c r="H2316">
        <v>1.052019118379333</v>
      </c>
    </row>
    <row r="2319" spans="2:8" x14ac:dyDescent="0.25">
      <c r="C2319">
        <v>0.12890346599999999</v>
      </c>
      <c r="D2319">
        <v>1.7885896459999999</v>
      </c>
      <c r="E2319">
        <v>1.767995854</v>
      </c>
      <c r="F2319">
        <v>1.742133369</v>
      </c>
      <c r="G2319">
        <v>1.6977841360000001</v>
      </c>
      <c r="H2319">
        <v>1.791947565999999</v>
      </c>
    </row>
    <row r="2321" spans="2:8" x14ac:dyDescent="0.25">
      <c r="B2321">
        <v>6.9929830975818188</v>
      </c>
      <c r="C2321">
        <v>5.4537986154181421</v>
      </c>
      <c r="D2321">
        <v>4.3653960686533919</v>
      </c>
      <c r="E2321">
        <v>4.3653960686533919</v>
      </c>
      <c r="F2321">
        <v>4.3653960686533919</v>
      </c>
      <c r="G2321">
        <v>4.3653960686533919</v>
      </c>
      <c r="H2321">
        <v>3.3695388753943849</v>
      </c>
    </row>
    <row r="2323" spans="2:8" x14ac:dyDescent="0.25">
      <c r="D2323">
        <v>0.24329547800000001</v>
      </c>
      <c r="E2323">
        <v>0.25492728100000001</v>
      </c>
      <c r="F2323">
        <v>0.208666876</v>
      </c>
      <c r="G2323">
        <v>0.26725265600000009</v>
      </c>
      <c r="H2323">
        <v>0.22463140700000001</v>
      </c>
    </row>
    <row r="2324" spans="2:8" x14ac:dyDescent="0.25">
      <c r="B2324">
        <v>0.54317924036828957</v>
      </c>
      <c r="C2324">
        <v>0.5431792403683019</v>
      </c>
      <c r="D2324">
        <v>7.0349245937277191E-2</v>
      </c>
      <c r="E2324">
        <v>7.0349245937277191E-2</v>
      </c>
      <c r="F2324">
        <v>7.0349245937277191E-2</v>
      </c>
      <c r="G2324">
        <v>7.0349245937277191E-2</v>
      </c>
      <c r="H2324">
        <v>7.0349245937277191E-2</v>
      </c>
    </row>
    <row r="2333" spans="2:8" x14ac:dyDescent="0.25">
      <c r="C2333">
        <v>6.0949084759999996</v>
      </c>
      <c r="D2333">
        <v>12.189816260000001</v>
      </c>
      <c r="E2333">
        <v>18.284724390000001</v>
      </c>
      <c r="F2333">
        <v>542.6455674</v>
      </c>
      <c r="G2333">
        <v>548.74047519999988</v>
      </c>
      <c r="H2333">
        <v>552.49048989999994</v>
      </c>
    </row>
    <row r="2335" spans="2:8" x14ac:dyDescent="0.25">
      <c r="B2335">
        <v>837.4454306901315</v>
      </c>
      <c r="C2335">
        <v>837.44543069013025</v>
      </c>
      <c r="D2335">
        <v>837.44543069013025</v>
      </c>
      <c r="E2335">
        <v>837.44543069013025</v>
      </c>
      <c r="F2335">
        <v>418.72271534506513</v>
      </c>
      <c r="G2335">
        <v>418.72271534506513</v>
      </c>
      <c r="H2335">
        <v>418.72271534506513</v>
      </c>
    </row>
    <row r="2338" spans="2:8" x14ac:dyDescent="0.25">
      <c r="C2338">
        <v>9.9940319870000014</v>
      </c>
      <c r="D2338">
        <v>71.554156219999982</v>
      </c>
      <c r="E2338">
        <v>67.263761329999994</v>
      </c>
      <c r="F2338">
        <v>73.0691542</v>
      </c>
      <c r="G2338">
        <v>74.489810250000005</v>
      </c>
      <c r="H2338">
        <v>77.982651970000006</v>
      </c>
    </row>
    <row r="2340" spans="2:8" x14ac:dyDescent="0.25">
      <c r="B2340">
        <v>279.80453029620708</v>
      </c>
      <c r="C2340">
        <v>217.94948520162731</v>
      </c>
      <c r="D2340">
        <v>159.85733902075719</v>
      </c>
      <c r="E2340">
        <v>168.42120053466439</v>
      </c>
      <c r="F2340">
        <v>176.98506204857159</v>
      </c>
      <c r="G2340">
        <v>182.37524074018501</v>
      </c>
      <c r="H2340">
        <v>136.78143055513871</v>
      </c>
    </row>
    <row r="2342" spans="2:8" x14ac:dyDescent="0.25">
      <c r="C2342">
        <v>0.135789734</v>
      </c>
      <c r="D2342">
        <v>7.4396205520000001</v>
      </c>
      <c r="E2342">
        <v>6.9661449900000001</v>
      </c>
      <c r="F2342">
        <v>8.0981252489999971</v>
      </c>
      <c r="G2342">
        <v>6.8625501309999999</v>
      </c>
      <c r="H2342">
        <v>7.0222552360000012</v>
      </c>
    </row>
    <row r="2343" spans="2:8" x14ac:dyDescent="0.25">
      <c r="B2343">
        <v>15.63198838006948</v>
      </c>
      <c r="C2343">
        <v>15.631988380069419</v>
      </c>
      <c r="D2343">
        <v>2.6835044910223189</v>
      </c>
      <c r="E2343">
        <v>2.5023109963132479</v>
      </c>
      <c r="F2343">
        <v>2.3211175016041419</v>
      </c>
      <c r="G2343">
        <v>2.1700027203413939</v>
      </c>
      <c r="H2343">
        <v>2.103171637778551</v>
      </c>
    </row>
    <row r="2352" spans="2:8" x14ac:dyDescent="0.25">
      <c r="C2352">
        <v>0.16038026899999999</v>
      </c>
      <c r="D2352">
        <v>0.32076053900000012</v>
      </c>
      <c r="E2352">
        <v>0.48114080799999992</v>
      </c>
      <c r="F2352">
        <v>8.6825840910000007</v>
      </c>
      <c r="G2352">
        <v>8.8429643599999945</v>
      </c>
      <c r="H2352">
        <v>8.9450657779999982</v>
      </c>
    </row>
    <row r="2354" spans="2:8" x14ac:dyDescent="0.25">
      <c r="B2354">
        <v>12.993236129538239</v>
      </c>
      <c r="C2354">
        <v>12.99323612953874</v>
      </c>
      <c r="D2354">
        <v>12.99323612953874</v>
      </c>
      <c r="E2354">
        <v>12.99323612953874</v>
      </c>
      <c r="F2354">
        <v>6.4966180647693683</v>
      </c>
      <c r="G2354">
        <v>6.4966180647693683</v>
      </c>
      <c r="H2354">
        <v>6.4966180647693683</v>
      </c>
    </row>
    <row r="2357" spans="2:8" x14ac:dyDescent="0.25">
      <c r="C2357">
        <v>1.414973005</v>
      </c>
      <c r="D2357">
        <v>10.543193049999999</v>
      </c>
      <c r="E2357">
        <v>10.83148877</v>
      </c>
      <c r="F2357">
        <v>11.62634044</v>
      </c>
      <c r="G2357">
        <v>10.972867300000001</v>
      </c>
      <c r="H2357">
        <v>12.282085229999989</v>
      </c>
    </row>
    <row r="2359" spans="2:8" x14ac:dyDescent="0.25">
      <c r="B2359">
        <v>39.603405909297543</v>
      </c>
      <c r="C2359">
        <v>30.848470970162449</v>
      </c>
      <c r="D2359">
        <v>19.0642787514665</v>
      </c>
      <c r="E2359">
        <v>19.0642787514665</v>
      </c>
      <c r="F2359">
        <v>20.635427963692141</v>
      </c>
      <c r="G2359">
        <v>22.483118886593019</v>
      </c>
      <c r="H2359">
        <v>17.210968215830238</v>
      </c>
    </row>
    <row r="2361" spans="2:8" x14ac:dyDescent="0.25">
      <c r="C2361">
        <v>6.3873327999999979E-2</v>
      </c>
      <c r="D2361">
        <v>1.865709815</v>
      </c>
      <c r="E2361">
        <v>2.036133462</v>
      </c>
      <c r="F2361">
        <v>2.107974008999999</v>
      </c>
      <c r="G2361">
        <v>1.971948042</v>
      </c>
      <c r="H2361">
        <v>2.3768907409999991</v>
      </c>
    </row>
    <row r="2362" spans="2:8" x14ac:dyDescent="0.25">
      <c r="B2362">
        <v>4.32934266702041</v>
      </c>
      <c r="C2362">
        <v>4.3293426670203914</v>
      </c>
      <c r="D2362">
        <v>0.63991959689669509</v>
      </c>
      <c r="E2362">
        <v>0.57790027926744481</v>
      </c>
      <c r="F2362">
        <v>0.56070992665782748</v>
      </c>
      <c r="G2362">
        <v>0.56070992665782748</v>
      </c>
      <c r="H2362">
        <v>0.56070992665782748</v>
      </c>
    </row>
    <row r="2371" spans="2:8" x14ac:dyDescent="0.25">
      <c r="C2371">
        <v>0.29716811500000001</v>
      </c>
      <c r="D2371">
        <v>0.59433622900000016</v>
      </c>
      <c r="E2371">
        <v>0.89150434400000023</v>
      </c>
      <c r="F2371">
        <v>22.290490019999989</v>
      </c>
      <c r="G2371">
        <v>22.587658139999981</v>
      </c>
      <c r="H2371">
        <v>22.831146989999979</v>
      </c>
    </row>
    <row r="2373" spans="2:8" x14ac:dyDescent="0.25">
      <c r="B2373">
        <v>34.097593556981558</v>
      </c>
      <c r="C2373">
        <v>34.097593556981671</v>
      </c>
      <c r="D2373">
        <v>34.097593556981671</v>
      </c>
      <c r="E2373">
        <v>34.097593556981671</v>
      </c>
      <c r="F2373">
        <v>17.048796778490839</v>
      </c>
      <c r="G2373">
        <v>17.048796778490839</v>
      </c>
      <c r="H2373">
        <v>17.048796778490839</v>
      </c>
    </row>
    <row r="2376" spans="2:8" x14ac:dyDescent="0.25">
      <c r="C2376">
        <v>5.4351911329999973</v>
      </c>
      <c r="D2376">
        <v>42.544958509999987</v>
      </c>
      <c r="E2376">
        <v>44.555402239999992</v>
      </c>
      <c r="F2376">
        <v>43.497899869999991</v>
      </c>
      <c r="G2376">
        <v>46.598601850000009</v>
      </c>
      <c r="H2376">
        <v>48.55563017999998</v>
      </c>
    </row>
    <row r="2378" spans="2:8" x14ac:dyDescent="0.25">
      <c r="B2378">
        <v>165.3526625533477</v>
      </c>
      <c r="C2378">
        <v>128.7989427550344</v>
      </c>
      <c r="D2378">
        <v>83.493053193024494</v>
      </c>
      <c r="E2378">
        <v>87.555665860920712</v>
      </c>
      <c r="F2378">
        <v>91.618278528817157</v>
      </c>
      <c r="G2378">
        <v>97.459570429346655</v>
      </c>
      <c r="H2378">
        <v>77.011085969613276</v>
      </c>
    </row>
    <row r="2380" spans="2:8" x14ac:dyDescent="0.25">
      <c r="C2380">
        <v>0.130239945</v>
      </c>
      <c r="D2380">
        <v>6.0179234070000014</v>
      </c>
      <c r="E2380">
        <v>6.1188316479999996</v>
      </c>
      <c r="F2380">
        <v>5.8035999669999994</v>
      </c>
      <c r="G2380">
        <v>6.6472538099999987</v>
      </c>
      <c r="H2380">
        <v>6.4835158130000003</v>
      </c>
    </row>
    <row r="2381" spans="2:8" x14ac:dyDescent="0.25">
      <c r="B2381">
        <v>12.80417381750604</v>
      </c>
      <c r="C2381">
        <v>12.80417381750617</v>
      </c>
      <c r="D2381">
        <v>3.3323253860047819</v>
      </c>
      <c r="E2381">
        <v>3.2714023394109328</v>
      </c>
      <c r="F2381">
        <v>3.196962729891744</v>
      </c>
      <c r="G2381">
        <v>3.122523120372549</v>
      </c>
      <c r="H2381">
        <v>3.025614871322742</v>
      </c>
    </row>
    <row r="2390" spans="2:8" x14ac:dyDescent="0.25">
      <c r="C2390">
        <v>5.7865734000000002E-2</v>
      </c>
      <c r="D2390">
        <v>0.11573151299999999</v>
      </c>
      <c r="E2390">
        <v>0.17359724800000001</v>
      </c>
      <c r="F2390">
        <v>4.0045034700000004</v>
      </c>
      <c r="G2390">
        <v>4.0623692039999986</v>
      </c>
      <c r="H2390">
        <v>4.1291887889999979</v>
      </c>
    </row>
    <row r="2392" spans="2:8" x14ac:dyDescent="0.25">
      <c r="B2392">
        <v>6.0967068888815836</v>
      </c>
      <c r="C2392">
        <v>6.0967068888815783</v>
      </c>
      <c r="D2392">
        <v>6.0967068888815783</v>
      </c>
      <c r="E2392">
        <v>6.0967068888815783</v>
      </c>
      <c r="F2392">
        <v>3.0483534444407869</v>
      </c>
      <c r="G2392">
        <v>3.0483534444407869</v>
      </c>
      <c r="H2392">
        <v>3.0483534444407869</v>
      </c>
    </row>
    <row r="2395" spans="2:8" x14ac:dyDescent="0.25">
      <c r="C2395">
        <v>1.2837130910000001</v>
      </c>
      <c r="D2395">
        <v>9.6317441549999998</v>
      </c>
      <c r="E2395">
        <v>9.5230938460000001</v>
      </c>
      <c r="F2395">
        <v>10.0997681</v>
      </c>
      <c r="G2395">
        <v>9.9558539060000015</v>
      </c>
      <c r="H2395">
        <v>10.96162429</v>
      </c>
    </row>
    <row r="2397" spans="2:8" x14ac:dyDescent="0.25">
      <c r="B2397">
        <v>35.923344352678093</v>
      </c>
      <c r="C2397">
        <v>27.981942966036058</v>
      </c>
      <c r="D2397">
        <v>17.30012607104219</v>
      </c>
      <c r="E2397">
        <v>18.169385444751001</v>
      </c>
      <c r="F2397">
        <v>19.054074758075611</v>
      </c>
      <c r="G2397">
        <v>19.961684650357089</v>
      </c>
      <c r="H2397">
        <v>16.321333206126909</v>
      </c>
    </row>
    <row r="2399" spans="2:8" x14ac:dyDescent="0.25">
      <c r="C2399">
        <v>1.0048679E-2</v>
      </c>
      <c r="D2399">
        <v>0.44420364499999998</v>
      </c>
      <c r="E2399">
        <v>0.40967514999999988</v>
      </c>
      <c r="F2399">
        <v>0.38692149399999998</v>
      </c>
      <c r="G2399">
        <v>0.39324714599999999</v>
      </c>
      <c r="H2399">
        <v>0.430933183</v>
      </c>
    </row>
    <row r="2400" spans="2:8" x14ac:dyDescent="0.25">
      <c r="B2400">
        <v>0.86684821083566377</v>
      </c>
      <c r="C2400">
        <v>0.86684821083566721</v>
      </c>
      <c r="D2400">
        <v>0.11226886714782799</v>
      </c>
      <c r="E2400">
        <v>0.11226886714782799</v>
      </c>
      <c r="F2400">
        <v>0.11226886714782799</v>
      </c>
      <c r="G2400">
        <v>0.11226886714782799</v>
      </c>
      <c r="H2400">
        <v>0.11226886714782799</v>
      </c>
    </row>
    <row r="2409" spans="2:8" x14ac:dyDescent="0.25">
      <c r="C2409">
        <v>0.25282295199999988</v>
      </c>
      <c r="D2409">
        <v>0.50564590399999987</v>
      </c>
      <c r="E2409">
        <v>0.75846877700000026</v>
      </c>
      <c r="F2409">
        <v>28.631618509999999</v>
      </c>
      <c r="G2409">
        <v>28.884441460000001</v>
      </c>
      <c r="H2409">
        <v>28.97628121</v>
      </c>
    </row>
    <row r="2411" spans="2:8" x14ac:dyDescent="0.25">
      <c r="B2411">
        <v>44.677797318542531</v>
      </c>
      <c r="C2411">
        <v>44.6777973185429</v>
      </c>
      <c r="D2411">
        <v>44.6777973185429</v>
      </c>
      <c r="E2411">
        <v>44.6777973185429</v>
      </c>
      <c r="F2411">
        <v>22.338898659271461</v>
      </c>
      <c r="G2411">
        <v>22.338898659271461</v>
      </c>
      <c r="H2411">
        <v>22.338898659271461</v>
      </c>
    </row>
    <row r="2414" spans="2:8" x14ac:dyDescent="0.25">
      <c r="C2414">
        <v>2.764745767</v>
      </c>
      <c r="D2414">
        <v>25.27527882</v>
      </c>
      <c r="E2414">
        <v>27.017236359999998</v>
      </c>
      <c r="F2414">
        <v>27.94727141000001</v>
      </c>
      <c r="G2414">
        <v>26.58276584</v>
      </c>
      <c r="H2414">
        <v>28.29008236</v>
      </c>
    </row>
    <row r="2416" spans="2:8" x14ac:dyDescent="0.25">
      <c r="B2416">
        <v>102.0526768917149</v>
      </c>
      <c r="C2416">
        <v>79.492381229321253</v>
      </c>
      <c r="D2416">
        <v>55.588897288900093</v>
      </c>
      <c r="E2416">
        <v>57.838866674928887</v>
      </c>
      <c r="F2416">
        <v>60.266097582152312</v>
      </c>
      <c r="G2416">
        <v>61.836198468898132</v>
      </c>
      <c r="H2416">
        <v>47.873424622257133</v>
      </c>
    </row>
    <row r="2418" spans="2:8" x14ac:dyDescent="0.25">
      <c r="C2418">
        <v>4.532401199999999E-2</v>
      </c>
      <c r="D2418">
        <v>2.7132874239999998</v>
      </c>
      <c r="E2418">
        <v>3.202939888</v>
      </c>
      <c r="F2418">
        <v>3.2340015050000011</v>
      </c>
      <c r="G2418">
        <v>3.3958959489999989</v>
      </c>
      <c r="H2418">
        <v>2.939226884</v>
      </c>
    </row>
    <row r="2419" spans="2:8" x14ac:dyDescent="0.25">
      <c r="B2419">
        <v>6.6174035329132384</v>
      </c>
      <c r="C2419">
        <v>6.6174035329132614</v>
      </c>
      <c r="D2419">
        <v>0.85704554593704674</v>
      </c>
      <c r="E2419">
        <v>0.85704554593704674</v>
      </c>
      <c r="F2419">
        <v>0.85704554593704674</v>
      </c>
      <c r="G2419">
        <v>0.85704554593704674</v>
      </c>
      <c r="H2419">
        <v>0.85704554593704674</v>
      </c>
    </row>
    <row r="2427" spans="2:8" x14ac:dyDescent="0.25">
      <c r="B2427">
        <v>2.6777419050645719</v>
      </c>
      <c r="C2427">
        <v>2.6885395570617909</v>
      </c>
      <c r="D2427">
        <v>2.6993372199690699</v>
      </c>
      <c r="E2427">
        <v>2.7101348828763472</v>
      </c>
      <c r="F2427">
        <v>2.7209325403285942</v>
      </c>
      <c r="G2427">
        <v>2.731730203235875</v>
      </c>
      <c r="H2427">
        <v>2.7388278503131658</v>
      </c>
    </row>
    <row r="2428" spans="2:8" x14ac:dyDescent="0.25">
      <c r="B2428">
        <v>2.6777419050645719</v>
      </c>
      <c r="C2428">
        <v>2.6885395570617918</v>
      </c>
      <c r="D2428">
        <v>2.6993372199690699</v>
      </c>
      <c r="E2428">
        <v>2.7101348828763459</v>
      </c>
      <c r="F2428">
        <v>2.7209325403285929</v>
      </c>
      <c r="G2428">
        <v>2.731730203235875</v>
      </c>
      <c r="H2428">
        <v>2.7388278503131658</v>
      </c>
    </row>
    <row r="2429" spans="2:8" x14ac:dyDescent="0.25">
      <c r="B2429">
        <v>2.6777419050645732</v>
      </c>
      <c r="C2429">
        <v>2.6885395570617918</v>
      </c>
      <c r="D2429">
        <v>2.6993372199690699</v>
      </c>
      <c r="E2429">
        <v>2.7101348828763481</v>
      </c>
      <c r="F2429">
        <v>2.7209325403285942</v>
      </c>
      <c r="G2429">
        <v>2.7317302032358759</v>
      </c>
      <c r="H2429">
        <v>2.7388278503131671</v>
      </c>
    </row>
    <row r="2430" spans="2:8" x14ac:dyDescent="0.25">
      <c r="B2430">
        <v>2.6777419050645719</v>
      </c>
      <c r="C2430">
        <v>2.6885395570617918</v>
      </c>
      <c r="D2430">
        <v>2.6993372199690691</v>
      </c>
      <c r="E2430">
        <v>2.7101348828763459</v>
      </c>
      <c r="F2430">
        <v>2.7209325403285929</v>
      </c>
      <c r="G2430">
        <v>2.731730203235875</v>
      </c>
      <c r="H2430">
        <v>2.7388278503131658</v>
      </c>
    </row>
    <row r="2431" spans="2:8" x14ac:dyDescent="0.25">
      <c r="B2431">
        <v>2.6777419050645732</v>
      </c>
      <c r="C2431">
        <v>2.6885395570617918</v>
      </c>
      <c r="D2431">
        <v>2.6993372199690699</v>
      </c>
      <c r="E2431">
        <v>2.7101348828763472</v>
      </c>
      <c r="F2431">
        <v>2.7209325403285929</v>
      </c>
      <c r="G2431">
        <v>2.731730203235875</v>
      </c>
      <c r="H2431">
        <v>2.7388278503131658</v>
      </c>
    </row>
    <row r="2432" spans="2:8" x14ac:dyDescent="0.25">
      <c r="B2432">
        <v>2.6777419050645732</v>
      </c>
      <c r="C2432">
        <v>2.6885395570617918</v>
      </c>
      <c r="D2432">
        <v>2.6993372199690699</v>
      </c>
      <c r="E2432">
        <v>2.7101348828763472</v>
      </c>
      <c r="F2432">
        <v>2.7209325403285942</v>
      </c>
      <c r="G2432">
        <v>2.731730203235875</v>
      </c>
      <c r="H2432">
        <v>2.7388278503131658</v>
      </c>
    </row>
    <row r="2433" spans="2:8" x14ac:dyDescent="0.25">
      <c r="B2433">
        <v>2.6777419050645732</v>
      </c>
      <c r="C2433">
        <v>2.6885395570617918</v>
      </c>
      <c r="D2433">
        <v>2.6993372199690699</v>
      </c>
      <c r="E2433">
        <v>2.7101348828763472</v>
      </c>
      <c r="F2433">
        <v>2.7209325403285929</v>
      </c>
      <c r="G2433">
        <v>2.731730203235875</v>
      </c>
      <c r="H2433">
        <v>2.7388278503131658</v>
      </c>
    </row>
    <row r="2441" spans="2:8" x14ac:dyDescent="0.25">
      <c r="B2441">
        <v>2.246087996027947</v>
      </c>
      <c r="C2441">
        <v>2.2532110397754428</v>
      </c>
      <c r="D2441">
        <v>2.2603340935323302</v>
      </c>
      <c r="E2441">
        <v>2.2674571472892171</v>
      </c>
      <c r="F2441">
        <v>2.2745801910367129</v>
      </c>
      <c r="G2441">
        <v>2.2817032548029932</v>
      </c>
      <c r="H2441">
        <v>2.2844556674673568</v>
      </c>
    </row>
    <row r="2442" spans="2:8" x14ac:dyDescent="0.25">
      <c r="B2442">
        <v>2.246087996027947</v>
      </c>
      <c r="C2442">
        <v>2.2532110397754441</v>
      </c>
      <c r="D2442">
        <v>2.2603340935323311</v>
      </c>
      <c r="E2442">
        <v>2.2674571472892171</v>
      </c>
      <c r="F2442">
        <v>2.2745801910367129</v>
      </c>
      <c r="G2442">
        <v>2.2817032548029919</v>
      </c>
      <c r="H2442">
        <v>2.2844556674673568</v>
      </c>
    </row>
    <row r="2443" spans="2:8" x14ac:dyDescent="0.25">
      <c r="B2443">
        <v>2.2460879960279478</v>
      </c>
      <c r="C2443">
        <v>2.2532110397754428</v>
      </c>
      <c r="D2443">
        <v>2.2603340935323311</v>
      </c>
      <c r="E2443">
        <v>2.2674571472892171</v>
      </c>
      <c r="F2443">
        <v>2.2745801910367129</v>
      </c>
      <c r="G2443">
        <v>2.2817032548029932</v>
      </c>
      <c r="H2443">
        <v>2.2844556674673582</v>
      </c>
    </row>
    <row r="2444" spans="2:8" x14ac:dyDescent="0.25">
      <c r="B2444">
        <v>2.246087996027947</v>
      </c>
      <c r="C2444">
        <v>2.2532110397754428</v>
      </c>
      <c r="D2444">
        <v>2.2603340935323311</v>
      </c>
      <c r="E2444">
        <v>2.2674571472892171</v>
      </c>
      <c r="F2444">
        <v>2.2745801910367121</v>
      </c>
      <c r="G2444">
        <v>2.2817032548029932</v>
      </c>
      <c r="H2444">
        <v>2.2844556674673568</v>
      </c>
    </row>
    <row r="2445" spans="2:8" x14ac:dyDescent="0.25">
      <c r="B2445">
        <v>2.246087996027947</v>
      </c>
      <c r="C2445">
        <v>2.2532110397754441</v>
      </c>
      <c r="D2445">
        <v>2.2603340935323311</v>
      </c>
      <c r="E2445">
        <v>2.2674571472892171</v>
      </c>
      <c r="F2445">
        <v>2.2745801910367129</v>
      </c>
      <c r="G2445">
        <v>2.2817032548029932</v>
      </c>
      <c r="H2445">
        <v>2.2844556674673568</v>
      </c>
    </row>
    <row r="2446" spans="2:8" x14ac:dyDescent="0.25">
      <c r="B2446">
        <v>2.246087996027947</v>
      </c>
      <c r="C2446">
        <v>2.2532110397754428</v>
      </c>
      <c r="D2446">
        <v>2.2603340935323311</v>
      </c>
      <c r="E2446">
        <v>2.2674571472892171</v>
      </c>
      <c r="F2446">
        <v>2.2745801910367129</v>
      </c>
      <c r="G2446">
        <v>2.2817032548029932</v>
      </c>
      <c r="H2446">
        <v>2.2844556674673568</v>
      </c>
    </row>
    <row r="2447" spans="2:8" x14ac:dyDescent="0.25">
      <c r="B2447">
        <v>2.246087996027947</v>
      </c>
      <c r="C2447">
        <v>2.2532110397754441</v>
      </c>
      <c r="D2447">
        <v>2.2603340935323311</v>
      </c>
      <c r="E2447">
        <v>2.2674571472892171</v>
      </c>
      <c r="F2447">
        <v>2.2745801910367129</v>
      </c>
      <c r="G2447">
        <v>2.2817032548029919</v>
      </c>
      <c r="H2447">
        <v>2.2844556674673582</v>
      </c>
    </row>
    <row r="2455" spans="2:8" x14ac:dyDescent="0.25">
      <c r="B2455">
        <v>11.609397163849961</v>
      </c>
      <c r="C2455">
        <v>11.66567151436934</v>
      </c>
      <c r="D2455">
        <v>11.721945874304209</v>
      </c>
      <c r="E2455">
        <v>11.778220234239081</v>
      </c>
      <c r="F2455">
        <v>11.834494575342969</v>
      </c>
      <c r="G2455">
        <v>11.890768935277841</v>
      </c>
      <c r="H2455">
        <v>11.93877472480195</v>
      </c>
    </row>
    <row r="2456" spans="2:8" x14ac:dyDescent="0.25">
      <c r="B2456">
        <v>11.609397163849961</v>
      </c>
      <c r="C2456">
        <v>11.66567151436934</v>
      </c>
      <c r="D2456">
        <v>11.721945874304209</v>
      </c>
      <c r="E2456">
        <v>11.778220234239081</v>
      </c>
      <c r="F2456">
        <v>11.834494575342969</v>
      </c>
      <c r="G2456">
        <v>11.890768935277841</v>
      </c>
      <c r="H2456">
        <v>11.93877472480195</v>
      </c>
    </row>
    <row r="2457" spans="2:8" x14ac:dyDescent="0.25">
      <c r="B2457">
        <v>11.609397163849961</v>
      </c>
      <c r="C2457">
        <v>11.66567151436934</v>
      </c>
      <c r="D2457">
        <v>11.721945874304209</v>
      </c>
      <c r="E2457">
        <v>11.778220234239081</v>
      </c>
      <c r="F2457">
        <v>11.834494575342969</v>
      </c>
      <c r="G2457">
        <v>11.890768935277841</v>
      </c>
      <c r="H2457">
        <v>11.93877472480195</v>
      </c>
    </row>
    <row r="2458" spans="2:8" x14ac:dyDescent="0.25">
      <c r="B2458">
        <v>11.609397163849961</v>
      </c>
      <c r="C2458">
        <v>11.66567151436934</v>
      </c>
      <c r="D2458">
        <v>11.721945874304209</v>
      </c>
      <c r="E2458">
        <v>11.778220234239081</v>
      </c>
      <c r="F2458">
        <v>11.834494575342969</v>
      </c>
      <c r="G2458">
        <v>11.890768935277841</v>
      </c>
      <c r="H2458">
        <v>11.93877472480195</v>
      </c>
    </row>
    <row r="2459" spans="2:8" x14ac:dyDescent="0.25">
      <c r="B2459">
        <v>11.609397163849961</v>
      </c>
      <c r="C2459">
        <v>11.66567151436934</v>
      </c>
      <c r="D2459">
        <v>11.721945874304209</v>
      </c>
      <c r="E2459">
        <v>11.778220234239081</v>
      </c>
      <c r="F2459">
        <v>11.834494575342969</v>
      </c>
      <c r="G2459">
        <v>11.890768935277841</v>
      </c>
      <c r="H2459">
        <v>11.93877472480195</v>
      </c>
    </row>
    <row r="2460" spans="2:8" x14ac:dyDescent="0.25">
      <c r="B2460">
        <v>11.609397163849961</v>
      </c>
      <c r="C2460">
        <v>11.66567151436934</v>
      </c>
      <c r="D2460">
        <v>11.721945874304209</v>
      </c>
      <c r="E2460">
        <v>11.778220234239081</v>
      </c>
      <c r="F2460">
        <v>11.834494575342969</v>
      </c>
      <c r="G2460">
        <v>11.890768935277841</v>
      </c>
      <c r="H2460">
        <v>11.93877472480195</v>
      </c>
    </row>
    <row r="2461" spans="2:8" x14ac:dyDescent="0.25">
      <c r="B2461">
        <v>11.609397163849961</v>
      </c>
      <c r="C2461">
        <v>11.66567151436934</v>
      </c>
      <c r="D2461">
        <v>11.721945874304209</v>
      </c>
      <c r="E2461">
        <v>11.778220234239081</v>
      </c>
      <c r="F2461">
        <v>11.834494575342969</v>
      </c>
      <c r="G2461">
        <v>11.890768935277841</v>
      </c>
      <c r="H2461">
        <v>11.93877472480195</v>
      </c>
    </row>
    <row r="2469" spans="2:8" x14ac:dyDescent="0.25">
      <c r="B2469">
        <v>4.5905451698658766</v>
      </c>
      <c r="C2469">
        <v>4.6372180896268809</v>
      </c>
      <c r="D2469">
        <v>4.6838910190647036</v>
      </c>
      <c r="E2469">
        <v>4.7305639388257079</v>
      </c>
      <c r="F2469">
        <v>4.7772368585867122</v>
      </c>
      <c r="G2469">
        <v>4.8239097880245367</v>
      </c>
      <c r="H2469">
        <v>4.8593882742167489</v>
      </c>
    </row>
    <row r="2470" spans="2:8" x14ac:dyDescent="0.25">
      <c r="B2470">
        <v>4.5905451698658766</v>
      </c>
      <c r="C2470">
        <v>4.6372180896268818</v>
      </c>
      <c r="D2470">
        <v>4.6838910190647054</v>
      </c>
      <c r="E2470">
        <v>4.7305639388257079</v>
      </c>
      <c r="F2470">
        <v>4.7772368585867131</v>
      </c>
      <c r="G2470">
        <v>4.8239097880245367</v>
      </c>
      <c r="H2470">
        <v>4.8593882742167489</v>
      </c>
    </row>
    <row r="2471" spans="2:8" x14ac:dyDescent="0.25">
      <c r="B2471">
        <v>4.5905451698658783</v>
      </c>
      <c r="C2471">
        <v>4.6372180896268818</v>
      </c>
      <c r="D2471">
        <v>4.6838910190647054</v>
      </c>
      <c r="E2471">
        <v>4.7305639388257088</v>
      </c>
      <c r="F2471">
        <v>4.777236858586714</v>
      </c>
      <c r="G2471">
        <v>4.8239097880245367</v>
      </c>
      <c r="H2471">
        <v>4.8593882742167489</v>
      </c>
    </row>
    <row r="2472" spans="2:8" x14ac:dyDescent="0.25">
      <c r="B2472">
        <v>4.5905451698658766</v>
      </c>
      <c r="C2472">
        <v>4.6372180896268809</v>
      </c>
      <c r="D2472">
        <v>4.6838910190647036</v>
      </c>
      <c r="E2472">
        <v>4.7305639388257079</v>
      </c>
      <c r="F2472">
        <v>4.7772368585867122</v>
      </c>
      <c r="G2472">
        <v>4.8239097880245367</v>
      </c>
      <c r="H2472">
        <v>4.859388274216748</v>
      </c>
    </row>
    <row r="2473" spans="2:8" x14ac:dyDescent="0.25">
      <c r="B2473">
        <v>4.5905451698658766</v>
      </c>
      <c r="C2473">
        <v>4.6372180896268809</v>
      </c>
      <c r="D2473">
        <v>4.6838910190647054</v>
      </c>
      <c r="E2473">
        <v>4.7305639388257079</v>
      </c>
      <c r="F2473">
        <v>4.7772368585867122</v>
      </c>
      <c r="G2473">
        <v>4.8239097880245367</v>
      </c>
      <c r="H2473">
        <v>4.859388274216748</v>
      </c>
    </row>
    <row r="2474" spans="2:8" x14ac:dyDescent="0.25">
      <c r="B2474">
        <v>4.5905451698658766</v>
      </c>
      <c r="C2474">
        <v>4.6372180896268818</v>
      </c>
      <c r="D2474">
        <v>4.6838910190647036</v>
      </c>
      <c r="E2474">
        <v>4.7305639388257079</v>
      </c>
      <c r="F2474">
        <v>4.7772368585867131</v>
      </c>
      <c r="G2474">
        <v>4.8239097880245367</v>
      </c>
      <c r="H2474">
        <v>4.8593882742167489</v>
      </c>
    </row>
    <row r="2475" spans="2:8" x14ac:dyDescent="0.25">
      <c r="B2475">
        <v>4.5905451698658766</v>
      </c>
      <c r="C2475">
        <v>4.6372180896268818</v>
      </c>
      <c r="D2475">
        <v>4.6838910190647036</v>
      </c>
      <c r="E2475">
        <v>4.7305639388257088</v>
      </c>
      <c r="F2475">
        <v>4.7772368585867113</v>
      </c>
      <c r="G2475">
        <v>4.8239097880245367</v>
      </c>
      <c r="H2475">
        <v>4.8593882742167489</v>
      </c>
    </row>
    <row r="2483" spans="2:8" x14ac:dyDescent="0.25">
      <c r="B2483">
        <v>0.4568456351731579</v>
      </c>
      <c r="C2483">
        <v>0.4568456351731579</v>
      </c>
      <c r="D2483">
        <v>0.4568456351731579</v>
      </c>
      <c r="E2483">
        <v>0.4568456351731579</v>
      </c>
      <c r="F2483">
        <v>0.4568456351731579</v>
      </c>
      <c r="G2483">
        <v>0.4568456351731579</v>
      </c>
      <c r="H2483">
        <v>0.4568456351731579</v>
      </c>
    </row>
    <row r="2484" spans="2:8" x14ac:dyDescent="0.25">
      <c r="B2484">
        <v>0.45684563517315779</v>
      </c>
      <c r="C2484">
        <v>0.45684563517315779</v>
      </c>
      <c r="D2484">
        <v>0.45684563517315779</v>
      </c>
      <c r="E2484">
        <v>0.45684563517315779</v>
      </c>
      <c r="F2484">
        <v>0.45684563517315779</v>
      </c>
      <c r="G2484">
        <v>0.45684563517315779</v>
      </c>
      <c r="H2484">
        <v>0.45684563517315779</v>
      </c>
    </row>
    <row r="2485" spans="2:8" x14ac:dyDescent="0.25">
      <c r="B2485">
        <v>0.45684563517315802</v>
      </c>
      <c r="C2485">
        <v>0.45684563517315802</v>
      </c>
      <c r="D2485">
        <v>0.45684563517315802</v>
      </c>
      <c r="E2485">
        <v>0.45684563517315802</v>
      </c>
      <c r="F2485">
        <v>0.45684563517315802</v>
      </c>
      <c r="G2485">
        <v>0.45684563517315802</v>
      </c>
      <c r="H2485">
        <v>0.45684563517315802</v>
      </c>
    </row>
    <row r="2486" spans="2:8" x14ac:dyDescent="0.25">
      <c r="B2486">
        <v>0.45684563517315768</v>
      </c>
      <c r="C2486">
        <v>0.45684563517315768</v>
      </c>
      <c r="D2486">
        <v>0.45684563517315768</v>
      </c>
      <c r="E2486">
        <v>0.45684563517315768</v>
      </c>
      <c r="F2486">
        <v>0.45684563517315768</v>
      </c>
      <c r="G2486">
        <v>0.45684563517315768</v>
      </c>
      <c r="H2486">
        <v>0.45684563517315768</v>
      </c>
    </row>
    <row r="2487" spans="2:8" x14ac:dyDescent="0.25">
      <c r="B2487">
        <v>0.45684563517315779</v>
      </c>
      <c r="C2487">
        <v>0.45684563517315779</v>
      </c>
      <c r="D2487">
        <v>0.45684563517315779</v>
      </c>
      <c r="E2487">
        <v>0.45684563517315779</v>
      </c>
      <c r="F2487">
        <v>0.45684563517315779</v>
      </c>
      <c r="G2487">
        <v>0.45684563517315779</v>
      </c>
      <c r="H2487">
        <v>0.45684563517315779</v>
      </c>
    </row>
    <row r="2488" spans="2:8" x14ac:dyDescent="0.25">
      <c r="B2488">
        <v>0.4568456351731579</v>
      </c>
      <c r="C2488">
        <v>0.4568456351731579</v>
      </c>
      <c r="D2488">
        <v>0.4568456351731579</v>
      </c>
      <c r="E2488">
        <v>0.4568456351731579</v>
      </c>
      <c r="F2488">
        <v>0.4568456351731579</v>
      </c>
      <c r="G2488">
        <v>0.4568456351731579</v>
      </c>
      <c r="H2488">
        <v>0.4568456351731579</v>
      </c>
    </row>
    <row r="2489" spans="2:8" x14ac:dyDescent="0.25">
      <c r="B2489">
        <v>0.45684563517315802</v>
      </c>
      <c r="C2489">
        <v>0.45684563517315802</v>
      </c>
      <c r="D2489">
        <v>0.45684563517315802</v>
      </c>
      <c r="E2489">
        <v>0.45684563517315802</v>
      </c>
      <c r="F2489">
        <v>0.45684563517315802</v>
      </c>
      <c r="G2489">
        <v>0.45684563517315802</v>
      </c>
      <c r="H2489">
        <v>0.45684563517315802</v>
      </c>
    </row>
    <row r="2497" spans="2:8" x14ac:dyDescent="0.25">
      <c r="B2497">
        <v>32.486564095032307</v>
      </c>
      <c r="C2497">
        <v>32.677588259975138</v>
      </c>
      <c r="D2497">
        <v>32.868612403234458</v>
      </c>
      <c r="E2497">
        <v>33.059636557335558</v>
      </c>
      <c r="F2497">
        <v>33.25066071143663</v>
      </c>
      <c r="G2497">
        <v>33.441684854695978</v>
      </c>
      <c r="H2497">
        <v>33.559216304979827</v>
      </c>
    </row>
    <row r="2498" spans="2:8" x14ac:dyDescent="0.25">
      <c r="B2498">
        <v>32.486564095032307</v>
      </c>
      <c r="C2498">
        <v>32.677588259975153</v>
      </c>
      <c r="D2498">
        <v>32.868612403234472</v>
      </c>
      <c r="E2498">
        <v>33.059636557335537</v>
      </c>
      <c r="F2498">
        <v>33.25066071143663</v>
      </c>
      <c r="G2498">
        <v>33.441684854695978</v>
      </c>
      <c r="H2498">
        <v>33.55921630497982</v>
      </c>
    </row>
    <row r="2499" spans="2:8" x14ac:dyDescent="0.25">
      <c r="B2499">
        <v>32.486564095032307</v>
      </c>
      <c r="C2499">
        <v>32.677588259975153</v>
      </c>
      <c r="D2499">
        <v>32.868612403234472</v>
      </c>
      <c r="E2499">
        <v>33.059636557335551</v>
      </c>
      <c r="F2499">
        <v>33.250660711436637</v>
      </c>
      <c r="G2499">
        <v>33.441684854695978</v>
      </c>
      <c r="H2499">
        <v>33.559216304979827</v>
      </c>
    </row>
    <row r="2500" spans="2:8" x14ac:dyDescent="0.25">
      <c r="B2500">
        <v>32.486564095032307</v>
      </c>
      <c r="C2500">
        <v>32.677588259975138</v>
      </c>
      <c r="D2500">
        <v>32.868612403234458</v>
      </c>
      <c r="E2500">
        <v>33.059636557335551</v>
      </c>
      <c r="F2500">
        <v>33.250660711436623</v>
      </c>
      <c r="G2500">
        <v>33.441684854695957</v>
      </c>
      <c r="H2500">
        <v>33.559216304979827</v>
      </c>
    </row>
    <row r="2501" spans="2:8" x14ac:dyDescent="0.25">
      <c r="B2501">
        <v>32.486564095032307</v>
      </c>
      <c r="C2501">
        <v>32.677588259975153</v>
      </c>
      <c r="D2501">
        <v>32.868612403234472</v>
      </c>
      <c r="E2501">
        <v>33.059636557335537</v>
      </c>
      <c r="F2501">
        <v>33.250660711436637</v>
      </c>
      <c r="G2501">
        <v>33.441684854695971</v>
      </c>
      <c r="H2501">
        <v>33.55921630497982</v>
      </c>
    </row>
    <row r="2502" spans="2:8" x14ac:dyDescent="0.25">
      <c r="B2502">
        <v>32.486564095032307</v>
      </c>
      <c r="C2502">
        <v>32.677588259975153</v>
      </c>
      <c r="D2502">
        <v>32.868612403234472</v>
      </c>
      <c r="E2502">
        <v>33.059636557335551</v>
      </c>
      <c r="F2502">
        <v>33.250660711436637</v>
      </c>
      <c r="G2502">
        <v>33.441684854695971</v>
      </c>
      <c r="H2502">
        <v>33.559216304979827</v>
      </c>
    </row>
    <row r="2503" spans="2:8" x14ac:dyDescent="0.25">
      <c r="B2503">
        <v>32.486564095032307</v>
      </c>
      <c r="C2503">
        <v>32.677588259975153</v>
      </c>
      <c r="D2503">
        <v>32.868612403234472</v>
      </c>
      <c r="E2503">
        <v>33.059636557335551</v>
      </c>
      <c r="F2503">
        <v>33.250660711436637</v>
      </c>
      <c r="G2503">
        <v>33.441684854695971</v>
      </c>
      <c r="H2503">
        <v>33.55921630497982</v>
      </c>
    </row>
    <row r="2511" spans="2:8" x14ac:dyDescent="0.25">
      <c r="B2511">
        <v>3.6141455276449208</v>
      </c>
      <c r="C2511">
        <v>3.6501878787987789</v>
      </c>
      <c r="D2511">
        <v>3.6862302299526362</v>
      </c>
      <c r="E2511">
        <v>3.7222725811064912</v>
      </c>
      <c r="F2511">
        <v>3.758314932260348</v>
      </c>
      <c r="G2511">
        <v>3.794357283414207</v>
      </c>
      <c r="H2511">
        <v>3.8173025943457439</v>
      </c>
    </row>
    <row r="2512" spans="2:8" x14ac:dyDescent="0.25">
      <c r="B2512">
        <v>3.6141455276449199</v>
      </c>
      <c r="C2512">
        <v>3.650187878798778</v>
      </c>
      <c r="D2512">
        <v>3.6862302299526362</v>
      </c>
      <c r="E2512">
        <v>3.7222725811064912</v>
      </c>
      <c r="F2512">
        <v>3.758314932260348</v>
      </c>
      <c r="G2512">
        <v>3.794357283414207</v>
      </c>
      <c r="H2512">
        <v>3.8173025943457461</v>
      </c>
    </row>
    <row r="2513" spans="2:8" x14ac:dyDescent="0.25">
      <c r="B2513">
        <v>3.6141455276449208</v>
      </c>
      <c r="C2513">
        <v>3.6501878787987789</v>
      </c>
      <c r="D2513">
        <v>3.686230229952637</v>
      </c>
      <c r="E2513">
        <v>3.7222725811064921</v>
      </c>
      <c r="F2513">
        <v>3.7583149322603489</v>
      </c>
      <c r="G2513">
        <v>3.7943572834142079</v>
      </c>
      <c r="H2513">
        <v>3.8173025943457448</v>
      </c>
    </row>
    <row r="2514" spans="2:8" x14ac:dyDescent="0.25">
      <c r="B2514">
        <v>3.6141455276449199</v>
      </c>
      <c r="C2514">
        <v>3.6501878787987772</v>
      </c>
      <c r="D2514">
        <v>3.6862302299526362</v>
      </c>
      <c r="E2514">
        <v>3.7222725811064912</v>
      </c>
      <c r="F2514">
        <v>3.758314932260348</v>
      </c>
      <c r="G2514">
        <v>3.794357283414207</v>
      </c>
      <c r="H2514">
        <v>3.8173025943457439</v>
      </c>
    </row>
    <row r="2515" spans="2:8" x14ac:dyDescent="0.25">
      <c r="B2515">
        <v>3.6141455276449208</v>
      </c>
      <c r="C2515">
        <v>3.6501878787987789</v>
      </c>
      <c r="D2515">
        <v>3.686230229952637</v>
      </c>
      <c r="E2515">
        <v>3.7222725811064912</v>
      </c>
      <c r="F2515">
        <v>3.758314932260348</v>
      </c>
      <c r="G2515">
        <v>3.794357283414207</v>
      </c>
      <c r="H2515">
        <v>3.8173025943457448</v>
      </c>
    </row>
    <row r="2516" spans="2:8" x14ac:dyDescent="0.25">
      <c r="B2516">
        <v>3.6141455276449208</v>
      </c>
      <c r="C2516">
        <v>3.650187878798778</v>
      </c>
      <c r="D2516">
        <v>3.6862302299526362</v>
      </c>
      <c r="E2516">
        <v>3.7222725811064912</v>
      </c>
      <c r="F2516">
        <v>3.758314932260348</v>
      </c>
      <c r="G2516">
        <v>3.794357283414207</v>
      </c>
      <c r="H2516">
        <v>3.8173025943457448</v>
      </c>
    </row>
    <row r="2517" spans="2:8" x14ac:dyDescent="0.25">
      <c r="B2517">
        <v>3.6141455276449221</v>
      </c>
      <c r="C2517">
        <v>3.650187878798778</v>
      </c>
      <c r="D2517">
        <v>3.6862302299526348</v>
      </c>
      <c r="E2517">
        <v>3.7222725811064912</v>
      </c>
      <c r="F2517">
        <v>3.758314932260348</v>
      </c>
      <c r="G2517">
        <v>3.7943572834142079</v>
      </c>
      <c r="H2517">
        <v>3.8173025943457448</v>
      </c>
    </row>
    <row r="2525" spans="2:8" x14ac:dyDescent="0.25">
      <c r="B2525">
        <v>10.69155894201988</v>
      </c>
      <c r="C2525">
        <v>10.76684132953095</v>
      </c>
      <c r="D2525">
        <v>10.842123717042011</v>
      </c>
      <c r="E2525">
        <v>10.91740610455307</v>
      </c>
      <c r="F2525">
        <v>10.99268849206414</v>
      </c>
      <c r="G2525">
        <v>11.067970879575199</v>
      </c>
      <c r="H2525">
        <v>11.12965455602833</v>
      </c>
    </row>
    <row r="2526" spans="2:8" x14ac:dyDescent="0.25">
      <c r="B2526">
        <v>10.69155894201988</v>
      </c>
      <c r="C2526">
        <v>10.76684132953095</v>
      </c>
      <c r="D2526">
        <v>10.842123717042011</v>
      </c>
      <c r="E2526">
        <v>10.91740610455307</v>
      </c>
      <c r="F2526">
        <v>10.99268849206414</v>
      </c>
      <c r="G2526">
        <v>11.067970879575199</v>
      </c>
      <c r="H2526">
        <v>11.12965455602833</v>
      </c>
    </row>
    <row r="2527" spans="2:8" x14ac:dyDescent="0.25">
      <c r="B2527">
        <v>10.69155894201989</v>
      </c>
      <c r="C2527">
        <v>10.76684132953095</v>
      </c>
      <c r="D2527">
        <v>10.842123717042011</v>
      </c>
      <c r="E2527">
        <v>10.91740610455307</v>
      </c>
      <c r="F2527">
        <v>10.99268849206414</v>
      </c>
      <c r="G2527">
        <v>11.067970879575199</v>
      </c>
      <c r="H2527">
        <v>11.12965455602833</v>
      </c>
    </row>
    <row r="2528" spans="2:8" x14ac:dyDescent="0.25">
      <c r="B2528">
        <v>10.69155894201988</v>
      </c>
      <c r="C2528">
        <v>10.76684132953095</v>
      </c>
      <c r="D2528">
        <v>10.842123717042011</v>
      </c>
      <c r="E2528">
        <v>10.91740610455307</v>
      </c>
      <c r="F2528">
        <v>10.99268849206414</v>
      </c>
      <c r="G2528">
        <v>11.067970879575199</v>
      </c>
      <c r="H2528">
        <v>11.12965455602833</v>
      </c>
    </row>
    <row r="2529" spans="2:8" x14ac:dyDescent="0.25">
      <c r="B2529">
        <v>10.69155894201988</v>
      </c>
      <c r="C2529">
        <v>10.76684132953095</v>
      </c>
      <c r="D2529">
        <v>10.842123717042011</v>
      </c>
      <c r="E2529">
        <v>10.91740610455307</v>
      </c>
      <c r="F2529">
        <v>10.99268849206414</v>
      </c>
      <c r="G2529">
        <v>11.067970879575199</v>
      </c>
      <c r="H2529">
        <v>11.12965455602833</v>
      </c>
    </row>
    <row r="2530" spans="2:8" x14ac:dyDescent="0.25">
      <c r="B2530">
        <v>10.69155894201988</v>
      </c>
      <c r="C2530">
        <v>10.76684132953095</v>
      </c>
      <c r="D2530">
        <v>10.842123717042011</v>
      </c>
      <c r="E2530">
        <v>10.91740610455307</v>
      </c>
      <c r="F2530">
        <v>10.99268849206414</v>
      </c>
      <c r="G2530">
        <v>11.067970879575199</v>
      </c>
      <c r="H2530">
        <v>11.12965455602834</v>
      </c>
    </row>
    <row r="2531" spans="2:8" x14ac:dyDescent="0.25">
      <c r="B2531">
        <v>10.69155894201988</v>
      </c>
      <c r="C2531">
        <v>10.76684132953095</v>
      </c>
      <c r="D2531">
        <v>10.842123717042011</v>
      </c>
      <c r="E2531">
        <v>10.91740610455307</v>
      </c>
      <c r="F2531">
        <v>10.99268849206414</v>
      </c>
      <c r="G2531">
        <v>11.06797087957519</v>
      </c>
      <c r="H2531">
        <v>11.12965455602834</v>
      </c>
    </row>
    <row r="2539" spans="2:8" x14ac:dyDescent="0.25">
      <c r="B2539">
        <v>1.966044875447303</v>
      </c>
      <c r="C2539">
        <v>1.981121129030524</v>
      </c>
      <c r="D2539">
        <v>1.996197394295907</v>
      </c>
      <c r="E2539">
        <v>2.0112736478791282</v>
      </c>
      <c r="F2539">
        <v>2.0263499014623481</v>
      </c>
      <c r="G2539">
        <v>2.041426155045567</v>
      </c>
      <c r="H2539">
        <v>2.0588352316994252</v>
      </c>
    </row>
    <row r="2540" spans="2:8" x14ac:dyDescent="0.25">
      <c r="B2540">
        <v>1.966044875447303</v>
      </c>
      <c r="C2540">
        <v>1.9811211290305231</v>
      </c>
      <c r="D2540">
        <v>1.996197394295907</v>
      </c>
      <c r="E2540">
        <v>2.0112736478791282</v>
      </c>
      <c r="F2540">
        <v>2.0263499014623481</v>
      </c>
      <c r="G2540">
        <v>2.041426155045567</v>
      </c>
      <c r="H2540">
        <v>2.0588352316994238</v>
      </c>
    </row>
    <row r="2541" spans="2:8" x14ac:dyDescent="0.25">
      <c r="B2541">
        <v>1.966044875447303</v>
      </c>
      <c r="C2541">
        <v>1.981121129030524</v>
      </c>
      <c r="D2541">
        <v>1.9961973942959079</v>
      </c>
      <c r="E2541">
        <v>2.0112736478791282</v>
      </c>
      <c r="F2541">
        <v>2.0263499014623481</v>
      </c>
      <c r="G2541">
        <v>2.0414261550455679</v>
      </c>
      <c r="H2541">
        <v>2.0588352316994252</v>
      </c>
    </row>
    <row r="2542" spans="2:8" x14ac:dyDescent="0.25">
      <c r="B2542">
        <v>1.966044875447303</v>
      </c>
      <c r="C2542">
        <v>1.9811211290305231</v>
      </c>
      <c r="D2542">
        <v>1.996197394295907</v>
      </c>
      <c r="E2542">
        <v>2.0112736478791282</v>
      </c>
      <c r="F2542">
        <v>2.0263499014623481</v>
      </c>
      <c r="G2542">
        <v>2.041426155045567</v>
      </c>
      <c r="H2542">
        <v>2.0588352316994238</v>
      </c>
    </row>
    <row r="2543" spans="2:8" x14ac:dyDescent="0.25">
      <c r="B2543">
        <v>1.966044875447303</v>
      </c>
      <c r="C2543">
        <v>1.981121129030524</v>
      </c>
      <c r="D2543">
        <v>1.996197394295907</v>
      </c>
      <c r="E2543">
        <v>2.0112736478791282</v>
      </c>
      <c r="F2543">
        <v>2.0263499014623481</v>
      </c>
      <c r="G2543">
        <v>2.041426155045567</v>
      </c>
      <c r="H2543">
        <v>2.0588352316994252</v>
      </c>
    </row>
    <row r="2544" spans="2:8" x14ac:dyDescent="0.25">
      <c r="B2544">
        <v>1.966044875447303</v>
      </c>
      <c r="C2544">
        <v>1.9811211290305231</v>
      </c>
      <c r="D2544">
        <v>1.996197394295907</v>
      </c>
      <c r="E2544">
        <v>2.0112736478791282</v>
      </c>
      <c r="F2544">
        <v>2.0263499014623481</v>
      </c>
      <c r="G2544">
        <v>2.041426155045567</v>
      </c>
      <c r="H2544">
        <v>2.0588352316994252</v>
      </c>
    </row>
    <row r="2545" spans="2:8" x14ac:dyDescent="0.25">
      <c r="B2545">
        <v>1.966044875447303</v>
      </c>
      <c r="C2545">
        <v>1.9811211290305231</v>
      </c>
      <c r="D2545">
        <v>1.9961973942959079</v>
      </c>
      <c r="E2545">
        <v>2.0112736478791282</v>
      </c>
      <c r="F2545">
        <v>2.0263499014623481</v>
      </c>
      <c r="G2545">
        <v>2.041426155045567</v>
      </c>
      <c r="H2545">
        <v>2.0588352316994252</v>
      </c>
    </row>
    <row r="2553" spans="2:8" x14ac:dyDescent="0.25">
      <c r="B2553">
        <v>7.0027895483609557</v>
      </c>
      <c r="C2553">
        <v>7.0348396023073319</v>
      </c>
      <c r="D2553">
        <v>7.0668896562537062</v>
      </c>
      <c r="E2553">
        <v>7.0989397001977776</v>
      </c>
      <c r="F2553">
        <v>7.1309897541441538</v>
      </c>
      <c r="G2553">
        <v>7.1630398080905282</v>
      </c>
      <c r="H2553">
        <v>7.1746822203620777</v>
      </c>
    </row>
    <row r="2554" spans="2:8" x14ac:dyDescent="0.25">
      <c r="B2554">
        <v>7.0027895483609566</v>
      </c>
      <c r="C2554">
        <v>7.0348396023073319</v>
      </c>
      <c r="D2554">
        <v>7.0668896562537071</v>
      </c>
      <c r="E2554">
        <v>7.0989397001977768</v>
      </c>
      <c r="F2554">
        <v>7.1309897541441529</v>
      </c>
      <c r="G2554">
        <v>7.1630398080905264</v>
      </c>
      <c r="H2554">
        <v>7.1746822203620786</v>
      </c>
    </row>
    <row r="2555" spans="2:8" x14ac:dyDescent="0.25">
      <c r="B2555">
        <v>7.0027895483609566</v>
      </c>
      <c r="C2555">
        <v>7.0348396023073327</v>
      </c>
      <c r="D2555">
        <v>7.066889656253708</v>
      </c>
      <c r="E2555">
        <v>7.0989397001977776</v>
      </c>
      <c r="F2555">
        <v>7.1309897541441556</v>
      </c>
      <c r="G2555">
        <v>7.1630398080905282</v>
      </c>
      <c r="H2555">
        <v>7.1746822203620786</v>
      </c>
    </row>
    <row r="2556" spans="2:8" x14ac:dyDescent="0.25">
      <c r="B2556">
        <v>7.0027895483609539</v>
      </c>
      <c r="C2556">
        <v>7.0348396023073319</v>
      </c>
      <c r="D2556">
        <v>7.0668896562537071</v>
      </c>
      <c r="E2556">
        <v>7.0989397001977759</v>
      </c>
      <c r="F2556">
        <v>7.130989754144152</v>
      </c>
      <c r="G2556">
        <v>7.1630398080905264</v>
      </c>
      <c r="H2556">
        <v>7.1746822203620786</v>
      </c>
    </row>
    <row r="2557" spans="2:8" x14ac:dyDescent="0.25">
      <c r="B2557">
        <v>7.0027895483609548</v>
      </c>
      <c r="C2557">
        <v>7.0348396023073319</v>
      </c>
      <c r="D2557">
        <v>7.0668896562537071</v>
      </c>
      <c r="E2557">
        <v>7.0989397001977776</v>
      </c>
      <c r="F2557">
        <v>7.1309897541441538</v>
      </c>
      <c r="G2557">
        <v>7.1630398080905264</v>
      </c>
      <c r="H2557">
        <v>7.1746822203620786</v>
      </c>
    </row>
    <row r="2558" spans="2:8" x14ac:dyDescent="0.25">
      <c r="B2558">
        <v>7.0027895483609566</v>
      </c>
      <c r="C2558">
        <v>7.0348396023073319</v>
      </c>
      <c r="D2558">
        <v>7.0668896562537071</v>
      </c>
      <c r="E2558">
        <v>7.0989397001977776</v>
      </c>
      <c r="F2558">
        <v>7.1309897541441529</v>
      </c>
      <c r="G2558">
        <v>7.1630398080905273</v>
      </c>
      <c r="H2558">
        <v>7.1746822203620786</v>
      </c>
    </row>
    <row r="2559" spans="2:8" x14ac:dyDescent="0.25">
      <c r="B2559">
        <v>7.0027895483609566</v>
      </c>
      <c r="C2559">
        <v>7.0348396023073319</v>
      </c>
      <c r="D2559">
        <v>7.066889656253708</v>
      </c>
      <c r="E2559">
        <v>7.0989397001977776</v>
      </c>
      <c r="F2559">
        <v>7.1309897541441538</v>
      </c>
      <c r="G2559">
        <v>7.1630398080905282</v>
      </c>
      <c r="H2559">
        <v>7.1746822203620786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F090-BB67-4512-8B20-4E2A40F6F60F}">
  <sheetPr>
    <tabColor rgb="FFFF0000"/>
  </sheetPr>
  <dimension ref="A1:K49"/>
  <sheetViews>
    <sheetView topLeftCell="A38" workbookViewId="0">
      <selection activeCell="N66" sqref="N66"/>
    </sheetView>
  </sheetViews>
  <sheetFormatPr defaultRowHeight="15" x14ac:dyDescent="0.25"/>
  <cols>
    <col min="1" max="1" width="20.42578125" bestFit="1" customWidth="1"/>
  </cols>
  <sheetData>
    <row r="1" spans="1:11" x14ac:dyDescent="0.25">
      <c r="A1" s="6" t="s">
        <v>4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</row>
    <row r="2" spans="1:11" x14ac:dyDescent="0.25">
      <c r="A2" t="str">
        <f>PUBBDG_Split_Tech!B2</f>
        <v>PUBBDGHSPNewAE</v>
      </c>
      <c r="B2">
        <f>SUMIFS(Activity_EX!B:B,Activity_EX!$A:$A,$A2&amp;"*")</f>
        <v>0</v>
      </c>
      <c r="C2">
        <f>SUMIFS(Activity_EX!C:C,Activity_EX!$A:$A,$A2&amp;"*")</f>
        <v>0</v>
      </c>
      <c r="D2">
        <f>SUMIFS(Activity_EX!D:D,Activity_EX!$A:$A,$A2&amp;"*")</f>
        <v>0</v>
      </c>
      <c r="E2">
        <f>SUMIFS(Activity_EX!E:E,Activity_EX!$A:$A,$A2&amp;"*")</f>
        <v>0</v>
      </c>
      <c r="F2">
        <f>SUMIFS(Activity_EX!F:F,Activity_EX!$A:$A,$A2&amp;"*")</f>
        <v>0</v>
      </c>
      <c r="G2">
        <f>SUMIFS(Activity_EX!G:G,Activity_EX!$A:$A,$A2&amp;"*")</f>
        <v>0</v>
      </c>
      <c r="H2">
        <f>SUMIFS(Activity_EX!H:H,Activity_EX!$A:$A,$A2&amp;"*")</f>
        <v>0</v>
      </c>
      <c r="I2">
        <f>SUMIFS(Activity_EX!I:I,Activity_EX!$A:$A,$A2&amp;"*")</f>
        <v>0</v>
      </c>
      <c r="J2">
        <f>SUMIFS(Activity_EX!J:J,Activity_EX!$A:$A,$A2&amp;"*")</f>
        <v>0</v>
      </c>
      <c r="K2">
        <f>IF(PUBBDG_Split_Tech!L2="",0,IF(K$1=2016,0,IFERROR((PUBBDG_Split_Tech!L2*(SUMIFS('AGG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PUBBDG_Split_Tech!B5</f>
        <v>PUBBDGHSPNewAM</v>
      </c>
      <c r="B3">
        <f>SUMIFS(Activity_EX!B:B,Activity_EX!$A:$A,$A3&amp;"*")</f>
        <v>0</v>
      </c>
      <c r="C3">
        <f>SUMIFS(Activity_EX!C:C,Activity_EX!$A:$A,$A3&amp;"*")</f>
        <v>0</v>
      </c>
      <c r="D3">
        <f>SUMIFS(Activity_EX!D:D,Activity_EX!$A:$A,$A3&amp;"*")</f>
        <v>0</v>
      </c>
      <c r="E3">
        <f>SUMIFS(Activity_EX!E:E,Activity_EX!$A:$A,$A3&amp;"*")</f>
        <v>0</v>
      </c>
      <c r="F3">
        <f>SUMIFS(Activity_EX!F:F,Activity_EX!$A:$A,$A3&amp;"*")</f>
        <v>0</v>
      </c>
      <c r="G3">
        <f>SUMIFS(Activity_EX!G:G,Activity_EX!$A:$A,$A3&amp;"*")</f>
        <v>0</v>
      </c>
      <c r="H3">
        <f>SUMIFS(Activity_EX!H:H,Activity_EX!$A:$A,$A3&amp;"*")</f>
        <v>0</v>
      </c>
      <c r="I3">
        <f>SUMIFS(Activity_EX!I:I,Activity_EX!$A:$A,$A3&amp;"*")</f>
        <v>0</v>
      </c>
      <c r="J3">
        <f>SUMIFS(Activity_EX!J:J,Activity_EX!$A:$A,$A3&amp;"*")</f>
        <v>0</v>
      </c>
      <c r="K3">
        <f>IF(PUBBDG_Split_Tech!L11="",0,IF(K$1=2016,0,IFERROR((PUBBDG_Split_Tech!L11*(SUMIFS('AGG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PUBBDG_Split_Tech!B6</f>
        <v>PUBBDGHSPNewLI</v>
      </c>
      <c r="B4">
        <f>SUMIFS(Activity_EX!B:B,Activity_EX!$A:$A,$A4&amp;"*")</f>
        <v>0</v>
      </c>
      <c r="C4">
        <f>SUMIFS(Activity_EX!C:C,Activity_EX!$A:$A,$A4&amp;"*")</f>
        <v>0</v>
      </c>
      <c r="D4">
        <f>SUMIFS(Activity_EX!D:D,Activity_EX!$A:$A,$A4&amp;"*")</f>
        <v>0</v>
      </c>
      <c r="E4">
        <f>SUMIFS(Activity_EX!E:E,Activity_EX!$A:$A,$A4&amp;"*")</f>
        <v>0</v>
      </c>
      <c r="F4">
        <f>SUMIFS(Activity_EX!F:F,Activity_EX!$A:$A,$A4&amp;"*")</f>
        <v>0</v>
      </c>
      <c r="G4">
        <f>SUMIFS(Activity_EX!G:G,Activity_EX!$A:$A,$A4&amp;"*")</f>
        <v>0</v>
      </c>
      <c r="H4">
        <f>SUMIFS(Activity_EX!H:H,Activity_EX!$A:$A,$A4&amp;"*")</f>
        <v>0</v>
      </c>
      <c r="I4">
        <f>SUMIFS(Activity_EX!I:I,Activity_EX!$A:$A,$A4&amp;"*")</f>
        <v>0</v>
      </c>
      <c r="J4">
        <f>SUMIFS(Activity_EX!J:J,Activity_EX!$A:$A,$A4&amp;"*")</f>
        <v>0</v>
      </c>
      <c r="K4">
        <f>IF(PUBBDG_Split_Tech!L14="",0,IF(K$1=2016,0,IFERROR((PUBBDG_Split_Tech!L14*(SUMIFS('AGG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PUBBDG_Split_Tech!B11</f>
        <v>PUBBDGHSPNewSC</v>
      </c>
      <c r="B5">
        <f>SUMIFS(Activity_EX!B:B,Activity_EX!$A:$A,$A5&amp;"*")</f>
        <v>0</v>
      </c>
      <c r="C5">
        <f>SUMIFS(Activity_EX!C:C,Activity_EX!$A:$A,$A5&amp;"*")</f>
        <v>0</v>
      </c>
      <c r="D5">
        <f>SUMIFS(Activity_EX!D:D,Activity_EX!$A:$A,$A5&amp;"*")</f>
        <v>0</v>
      </c>
      <c r="E5">
        <f>SUMIFS(Activity_EX!E:E,Activity_EX!$A:$A,$A5&amp;"*")</f>
        <v>0</v>
      </c>
      <c r="F5">
        <f>SUMIFS(Activity_EX!F:F,Activity_EX!$A:$A,$A5&amp;"*")</f>
        <v>0</v>
      </c>
      <c r="G5">
        <f>SUMIFS(Activity_EX!G:G,Activity_EX!$A:$A,$A5&amp;"*")</f>
        <v>0</v>
      </c>
      <c r="H5">
        <f>SUMIFS(Activity_EX!H:H,Activity_EX!$A:$A,$A5&amp;"*")</f>
        <v>0</v>
      </c>
      <c r="I5">
        <f>SUMIFS(Activity_EX!I:I,Activity_EX!$A:$A,$A5&amp;"*")</f>
        <v>0</v>
      </c>
      <c r="J5">
        <f>SUMIFS(Activity_EX!J:J,Activity_EX!$A:$A,$A5&amp;"*")</f>
        <v>0</v>
      </c>
      <c r="K5">
        <f>IF(PUBBDG_Split_Tech!L39="",0,IF(K$1=2016,0,IFERROR((PUBBDG_Split_Tech!L39*(SUMIFS('AGG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PUBBDG_Split_Tech!B14</f>
        <v>PUBBDGHSPNewSH</v>
      </c>
      <c r="B6">
        <f>SUMIFS(Activity_EX!B:B,Activity_EX!$A:$A,$A6&amp;"*")</f>
        <v>0</v>
      </c>
      <c r="C6">
        <f>SUMIFS(Activity_EX!C:C,Activity_EX!$A:$A,$A6&amp;"*")</f>
        <v>0</v>
      </c>
      <c r="D6">
        <f>SUMIFS(Activity_EX!D:D,Activity_EX!$A:$A,$A6&amp;"*")</f>
        <v>0</v>
      </c>
      <c r="E6">
        <f>SUMIFS(Activity_EX!E:E,Activity_EX!$A:$A,$A6&amp;"*")</f>
        <v>0</v>
      </c>
      <c r="F6">
        <f>SUMIFS(Activity_EX!F:F,Activity_EX!$A:$A,$A6&amp;"*")</f>
        <v>0</v>
      </c>
      <c r="G6">
        <f>SUMIFS(Activity_EX!G:G,Activity_EX!$A:$A,$A6&amp;"*")</f>
        <v>0</v>
      </c>
      <c r="H6">
        <f>SUMIFS(Activity_EX!H:H,Activity_EX!$A:$A,$A6&amp;"*")</f>
        <v>0</v>
      </c>
      <c r="I6">
        <f>SUMIFS(Activity_EX!I:I,Activity_EX!$A:$A,$A6&amp;"*")</f>
        <v>0</v>
      </c>
      <c r="J6">
        <f>SUMIFS(Activity_EX!J:J,Activity_EX!$A:$A,$A6&amp;"*")</f>
        <v>0</v>
      </c>
      <c r="K6">
        <f>IF(PUBBDG_Split_Tech!L58="",0,IF(K$1=2016,0,IFERROR((PUBBDG_Split_Tech!L58*(SUMIFS('AGG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PUBBDG_Split_Tech!B24</f>
        <v>PUBBDGHSPNewWH</v>
      </c>
      <c r="B7">
        <f>SUMIFS(Activity_EX!B:B,Activity_EX!$A:$A,$A7&amp;"*")</f>
        <v>0</v>
      </c>
      <c r="C7">
        <f>SUMIFS(Activity_EX!C:C,Activity_EX!$A:$A,$A7&amp;"*")</f>
        <v>0</v>
      </c>
      <c r="D7">
        <f>SUMIFS(Activity_EX!D:D,Activity_EX!$A:$A,$A7&amp;"*")</f>
        <v>0</v>
      </c>
      <c r="E7">
        <f>SUMIFS(Activity_EX!E:E,Activity_EX!$A:$A,$A7&amp;"*")</f>
        <v>0</v>
      </c>
      <c r="F7">
        <f>SUMIFS(Activity_EX!F:F,Activity_EX!$A:$A,$A7&amp;"*")</f>
        <v>0</v>
      </c>
      <c r="G7">
        <f>SUMIFS(Activity_EX!G:G,Activity_EX!$A:$A,$A7&amp;"*")</f>
        <v>0</v>
      </c>
      <c r="H7">
        <f>SUMIFS(Activity_EX!H:H,Activity_EX!$A:$A,$A7&amp;"*")</f>
        <v>0</v>
      </c>
      <c r="I7">
        <f>SUMIFS(Activity_EX!I:I,Activity_EX!$A:$A,$A7&amp;"*")</f>
        <v>0</v>
      </c>
      <c r="J7">
        <f>SUMIFS(Activity_EX!J:J,Activity_EX!$A:$A,$A7&amp;"*")</f>
        <v>0</v>
      </c>
      <c r="K7">
        <f>IF(PUBBDG_Split_Tech!L97="",0,IF(K$1=2016,0,IFERROR((PUBBDG_Split_Tech!L97*(SUMIFS('AGG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PUBBDG_Split_Tech!B30</f>
        <v>PUBBDGHSPOldAE</v>
      </c>
      <c r="B8">
        <f>SUMIFS(Activity_EX!B:B,Activity_EX!$A:$A,$A8&amp;"*")</f>
        <v>650.19162653895398</v>
      </c>
      <c r="C8">
        <f>SUMIFS(Activity_EX!C:C,Activity_EX!$A:$A,$A8&amp;"*")</f>
        <v>650.20970933915555</v>
      </c>
      <c r="D8">
        <f>SUMIFS(Activity_EX!D:D,Activity_EX!$A:$A,$A8&amp;"*")</f>
        <v>650.20854460080966</v>
      </c>
      <c r="E8">
        <f>SUMIFS(Activity_EX!E:E,Activity_EX!$A:$A,$A8&amp;"*")</f>
        <v>650.20716625956072</v>
      </c>
      <c r="F8">
        <f>SUMIFS(Activity_EX!F:F,Activity_EX!$A:$A,$A8&amp;"*")</f>
        <v>325.10530601276457</v>
      </c>
      <c r="G8">
        <f>SUMIFS(Activity_EX!G:G,Activity_EX!$A:$A,$A8&amp;"*")</f>
        <v>325.10528862230183</v>
      </c>
      <c r="H8">
        <f>SUMIFS(Activity_EX!H:H,Activity_EX!$A:$A,$A8&amp;"*")</f>
        <v>325.10637357391687</v>
      </c>
      <c r="I8">
        <f>SUMIFS(Activity_EX!I:I,Activity_EX!$A:$A,$A8&amp;"*")</f>
        <v>73.22471721362075</v>
      </c>
      <c r="J8">
        <f>SUMIFS(Activity_EX!J:J,Activity_EX!$A:$A,$A8&amp;"*")</f>
        <v>6.1091699770486594</v>
      </c>
      <c r="K8">
        <f>IF(PUBBDG_Split_Tech!L124="",0,IF(K$1=2016,0,IFERROR((PUBBDG_Split_Tech!L124*(SUMIFS('AGG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PUBBDG_Split_Tech!B33</f>
        <v>PUBBDGHSPOldAM</v>
      </c>
      <c r="B9">
        <f>SUMIFS(Activity_EX!B:B,Activity_EX!$A:$A,$A9&amp;"*")</f>
        <v>113.94279669116609</v>
      </c>
      <c r="C9">
        <f>SUMIFS(Activity_EX!C:C,Activity_EX!$A:$A,$A9&amp;"*")</f>
        <v>113.9457921800214</v>
      </c>
      <c r="D9">
        <f>SUMIFS(Activity_EX!D:D,Activity_EX!$A:$A,$A9&amp;"*")</f>
        <v>113.9449599314317</v>
      </c>
      <c r="E9">
        <f>SUMIFS(Activity_EX!E:E,Activity_EX!$A:$A,$A9&amp;"*")</f>
        <v>113.9446745657867</v>
      </c>
      <c r="F9">
        <f>SUMIFS(Activity_EX!F:F,Activity_EX!$A:$A,$A9&amp;"*")</f>
        <v>56.972745419554883</v>
      </c>
      <c r="G9">
        <f>SUMIFS(Activity_EX!G:G,Activity_EX!$A:$A,$A9&amp;"*")</f>
        <v>56.97250028828892</v>
      </c>
      <c r="H9">
        <f>SUMIFS(Activity_EX!H:H,Activity_EX!$A:$A,$A9&amp;"*")</f>
        <v>56.973368441435078</v>
      </c>
      <c r="I9">
        <f>SUMIFS(Activity_EX!I:I,Activity_EX!$A:$A,$A9&amp;"*")</f>
        <v>23.172169323276808</v>
      </c>
      <c r="J9">
        <f>SUMIFS(Activity_EX!J:J,Activity_EX!$A:$A,$A9&amp;"*")</f>
        <v>1.086110673973119</v>
      </c>
      <c r="K9">
        <f>IF(PUBBDG_Split_Tech!L140="",0,IF(K$1=2016,0,IFERROR((PUBBDG_Split_Tech!L140*(SUMIFS('AGG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PUBBDG_Split_Tech!B34</f>
        <v>PUBBDGHSPOldLI</v>
      </c>
      <c r="B10">
        <f>SUMIFS(Activity_EX!B:B,Activity_EX!$A:$A,$A10&amp;"*")</f>
        <v>351.51028461624225</v>
      </c>
      <c r="C10">
        <f>SUMIFS(Activity_EX!C:C,Activity_EX!$A:$A,$A10&amp;"*")</f>
        <v>168.74147279565136</v>
      </c>
      <c r="D10">
        <f>SUMIFS(Activity_EX!D:D,Activity_EX!$A:$A,$A10&amp;"*")</f>
        <v>94.803370709852373</v>
      </c>
      <c r="E10">
        <f>SUMIFS(Activity_EX!E:E,Activity_EX!$A:$A,$A10&amp;"*")</f>
        <v>74.587768568011285</v>
      </c>
      <c r="F10">
        <f>SUMIFS(Activity_EX!F:F,Activity_EX!$A:$A,$A10&amp;"*")</f>
        <v>74.262915817594376</v>
      </c>
      <c r="G10">
        <f>SUMIFS(Activity_EX!G:G,Activity_EX!$A:$A,$A10&amp;"*")</f>
        <v>74.262916058297236</v>
      </c>
      <c r="H10">
        <f>SUMIFS(Activity_EX!H:H,Activity_EX!$A:$A,$A10&amp;"*")</f>
        <v>74.262948252701847</v>
      </c>
      <c r="I10">
        <f>SUMIFS(Activity_EX!I:I,Activity_EX!$A:$A,$A10&amp;"*")</f>
        <v>0.11077656281395321</v>
      </c>
      <c r="J10">
        <f>SUMIFS(Activity_EX!J:J,Activity_EX!$A:$A,$A10&amp;"*")</f>
        <v>1.9534807486933101E-3</v>
      </c>
      <c r="K10">
        <f>IF(PUBBDG_Split_Tech!L143="",0,IF(K$1=2016,0,IFERROR((PUBBDG_Split_Tech!L143*(SUMIFS('AGG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PUBBDG_Split_Tech!B39</f>
        <v>PUBBDGHSPOldSC</v>
      </c>
      <c r="B11">
        <f>SUMIFS(Activity_EX!B:B,Activity_EX!$A:$A,$A11&amp;"*")</f>
        <v>1154.6398626442976</v>
      </c>
      <c r="C11">
        <f>SUMIFS(Activity_EX!C:C,Activity_EX!$A:$A,$A11&amp;"*")</f>
        <v>1154.6478519363964</v>
      </c>
      <c r="D11">
        <f>SUMIFS(Activity_EX!D:D,Activity_EX!$A:$A,$A11&amp;"*")</f>
        <v>879.82664074416834</v>
      </c>
      <c r="E11">
        <f>SUMIFS(Activity_EX!E:E,Activity_EX!$A:$A,$A11&amp;"*")</f>
        <v>879.82651524532525</v>
      </c>
      <c r="F11">
        <f>SUMIFS(Activity_EX!F:F,Activity_EX!$A:$A,$A11&amp;"*")</f>
        <v>861.37284982646747</v>
      </c>
      <c r="G11">
        <f>SUMIFS(Activity_EX!G:G,Activity_EX!$A:$A,$A11&amp;"*")</f>
        <v>861.37281842758421</v>
      </c>
      <c r="H11">
        <f>SUMIFS(Activity_EX!H:H,Activity_EX!$A:$A,$A11&amp;"*")</f>
        <v>861.37338200552142</v>
      </c>
      <c r="I11">
        <f>SUMIFS(Activity_EX!I:I,Activity_EX!$A:$A,$A11&amp;"*")</f>
        <v>98.26690579448875</v>
      </c>
      <c r="J11">
        <f>SUMIFS(Activity_EX!J:J,Activity_EX!$A:$A,$A11&amp;"*")</f>
        <v>66.866117723804763</v>
      </c>
      <c r="K11">
        <f>IF(PUBBDG_Split_Tech!L167="",0,IF(K$1=2016,0,IFERROR((PUBBDG_Split_Tech!L167*(SUMIFS('AGG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1" x14ac:dyDescent="0.25">
      <c r="A12" t="str">
        <f>PUBBDG_Split_Tech!B42</f>
        <v>PUBBDGHSPOldSH</v>
      </c>
      <c r="B12">
        <f>SUMIFS(Activity_EX!B:B,Activity_EX!$A:$A,$A12&amp;"*")</f>
        <v>1695.781343786216</v>
      </c>
      <c r="C12">
        <f>SUMIFS(Activity_EX!C:C,Activity_EX!$A:$A,$A12&amp;"*")</f>
        <v>1630.035071755261</v>
      </c>
      <c r="D12">
        <f>SUMIFS(Activity_EX!D:D,Activity_EX!$A:$A,$A12&amp;"*")</f>
        <v>1376.6811467194623</v>
      </c>
      <c r="E12">
        <f>SUMIFS(Activity_EX!E:E,Activity_EX!$A:$A,$A12&amp;"*")</f>
        <v>1376.6810546949389</v>
      </c>
      <c r="F12">
        <f>SUMIFS(Activity_EX!F:F,Activity_EX!$A:$A,$A12&amp;"*")</f>
        <v>1364.1511476879248</v>
      </c>
      <c r="G12">
        <f>SUMIFS(Activity_EX!G:G,Activity_EX!$A:$A,$A12&amp;"*")</f>
        <v>1364.1502901098422</v>
      </c>
      <c r="H12">
        <f>SUMIFS(Activity_EX!H:H,Activity_EX!$A:$A,$A12&amp;"*")</f>
        <v>1298.3953811128383</v>
      </c>
      <c r="I12">
        <f>SUMIFS(Activity_EX!I:I,Activity_EX!$A:$A,$A12&amp;"*")</f>
        <v>222.18205000361363</v>
      </c>
      <c r="J12">
        <f>SUMIFS(Activity_EX!J:J,Activity_EX!$A:$A,$A12&amp;"*")</f>
        <v>96.074231586088445</v>
      </c>
      <c r="K12">
        <f>IF(PUBBDG_Split_Tech!L178="",0,IF(K$1=2016,0,IFERROR((PUBBDG_Split_Tech!L178*(SUMIFS('AGG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1" x14ac:dyDescent="0.25">
      <c r="A13" t="str">
        <f>PUBBDG_Split_Tech!B52</f>
        <v>PUBBDGHSPOldWH</v>
      </c>
      <c r="B13">
        <f>SUMIFS(Activity_EX!B:B,Activity_EX!$A:$A,$A13&amp;"*")</f>
        <v>286.47001543406577</v>
      </c>
      <c r="C13">
        <f>SUMIFS(Activity_EX!C:C,Activity_EX!$A:$A,$A13&amp;"*")</f>
        <v>287.43818144085196</v>
      </c>
      <c r="D13">
        <f>SUMIFS(Activity_EX!D:D,Activity_EX!$A:$A,$A13&amp;"*")</f>
        <v>211.10741628089835</v>
      </c>
      <c r="E13">
        <f>SUMIFS(Activity_EX!E:E,Activity_EX!$A:$A,$A13&amp;"*")</f>
        <v>211.38497021943101</v>
      </c>
      <c r="F13">
        <f>SUMIFS(Activity_EX!F:F,Activity_EX!$A:$A,$A13&amp;"*")</f>
        <v>211.66048711516311</v>
      </c>
      <c r="G13">
        <f>SUMIFS(Activity_EX!G:G,Activity_EX!$A:$A,$A13&amp;"*")</f>
        <v>211.95872722096823</v>
      </c>
      <c r="H13">
        <f>SUMIFS(Activity_EX!H:H,Activity_EX!$A:$A,$A13&amp;"*")</f>
        <v>206.26369833925145</v>
      </c>
      <c r="I13">
        <f>SUMIFS(Activity_EX!I:I,Activity_EX!$A:$A,$A13&amp;"*")</f>
        <v>29.310521719788692</v>
      </c>
      <c r="J13">
        <f>SUMIFS(Activity_EX!J:J,Activity_EX!$A:$A,$A13&amp;"*")</f>
        <v>13.220463919612339</v>
      </c>
      <c r="K13">
        <f>IF(PUBBDG_Split_Tech!L209="",0,IF(K$1=2016,0,IFERROR((PUBBDG_Split_Tech!L209*(SUMIFS('AGG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1" x14ac:dyDescent="0.25">
      <c r="A14" t="str">
        <f>PUBBDG_Split_Tech!B58</f>
        <v>PUBBDGMUNNewAE</v>
      </c>
      <c r="B14">
        <f>SUMIFS(Activity_EX!B:B,Activity_EX!$A:$A,$A14&amp;"*")</f>
        <v>0</v>
      </c>
      <c r="C14">
        <f>SUMIFS(Activity_EX!C:C,Activity_EX!$A:$A,$A14&amp;"*")</f>
        <v>0</v>
      </c>
      <c r="D14">
        <f>SUMIFS(Activity_EX!D:D,Activity_EX!$A:$A,$A14&amp;"*")</f>
        <v>0</v>
      </c>
      <c r="E14">
        <f>SUMIFS(Activity_EX!E:E,Activity_EX!$A:$A,$A14&amp;"*")</f>
        <v>0</v>
      </c>
      <c r="F14">
        <f>SUMIFS(Activity_EX!F:F,Activity_EX!$A:$A,$A14&amp;"*")</f>
        <v>0</v>
      </c>
      <c r="G14">
        <f>SUMIFS(Activity_EX!G:G,Activity_EX!$A:$A,$A14&amp;"*")</f>
        <v>0</v>
      </c>
      <c r="H14">
        <f>SUMIFS(Activity_EX!H:H,Activity_EX!$A:$A,$A14&amp;"*")</f>
        <v>0</v>
      </c>
      <c r="I14">
        <f>SUMIFS(Activity_EX!I:I,Activity_EX!$A:$A,$A14&amp;"*")</f>
        <v>0</v>
      </c>
      <c r="J14">
        <f>SUMIFS(Activity_EX!J:J,Activity_EX!$A:$A,$A14&amp;"*")</f>
        <v>0</v>
      </c>
      <c r="K14">
        <f>IF(PUBBDG_Split_Tech!L215="",0,IF(K$1=2016,0,IFERROR((PUBBDG_Split_Tech!L215*(SUMIFS('AGG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1" x14ac:dyDescent="0.25">
      <c r="A15" t="str">
        <f>PUBBDG_Split_Tech!B61</f>
        <v>PUBBDGMUNNewAM</v>
      </c>
      <c r="B15">
        <f>SUMIFS(Activity_EX!B:B,Activity_EX!$A:$A,$A15&amp;"*")</f>
        <v>0</v>
      </c>
      <c r="C15">
        <f>SUMIFS(Activity_EX!C:C,Activity_EX!$A:$A,$A15&amp;"*")</f>
        <v>0</v>
      </c>
      <c r="D15">
        <f>SUMIFS(Activity_EX!D:D,Activity_EX!$A:$A,$A15&amp;"*")</f>
        <v>0</v>
      </c>
      <c r="E15">
        <f>SUMIFS(Activity_EX!E:E,Activity_EX!$A:$A,$A15&amp;"*")</f>
        <v>0</v>
      </c>
      <c r="F15">
        <f>SUMIFS(Activity_EX!F:F,Activity_EX!$A:$A,$A15&amp;"*")</f>
        <v>0</v>
      </c>
      <c r="G15">
        <f>SUMIFS(Activity_EX!G:G,Activity_EX!$A:$A,$A15&amp;"*")</f>
        <v>0</v>
      </c>
      <c r="H15">
        <f>SUMIFS(Activity_EX!H:H,Activity_EX!$A:$A,$A15&amp;"*")</f>
        <v>0</v>
      </c>
      <c r="I15">
        <f>SUMIFS(Activity_EX!I:I,Activity_EX!$A:$A,$A15&amp;"*")</f>
        <v>0</v>
      </c>
      <c r="J15">
        <f>SUMIFS(Activity_EX!J:J,Activity_EX!$A:$A,$A15&amp;"*")</f>
        <v>0</v>
      </c>
      <c r="K15">
        <f>IF(PUBBDG_Split_Tech!L227="",0,IF(K$1=2016,0,IFERROR((PUBBDG_Split_Tech!L227*(SUMIFS('AGG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1" x14ac:dyDescent="0.25">
      <c r="A16" t="str">
        <f>PUBBDG_Split_Tech!B62</f>
        <v>PUBBDGMUNNewLI</v>
      </c>
      <c r="B16">
        <f>SUMIFS(Activity_EX!B:B,Activity_EX!$A:$A,$A16&amp;"*")</f>
        <v>0</v>
      </c>
      <c r="C16">
        <f>SUMIFS(Activity_EX!C:C,Activity_EX!$A:$A,$A16&amp;"*")</f>
        <v>0</v>
      </c>
      <c r="D16">
        <f>SUMIFS(Activity_EX!D:D,Activity_EX!$A:$A,$A16&amp;"*")</f>
        <v>0</v>
      </c>
      <c r="E16">
        <f>SUMIFS(Activity_EX!E:E,Activity_EX!$A:$A,$A16&amp;"*")</f>
        <v>0</v>
      </c>
      <c r="F16">
        <f>SUMIFS(Activity_EX!F:F,Activity_EX!$A:$A,$A16&amp;"*")</f>
        <v>0</v>
      </c>
      <c r="G16">
        <f>SUMIFS(Activity_EX!G:G,Activity_EX!$A:$A,$A16&amp;"*")</f>
        <v>0</v>
      </c>
      <c r="H16">
        <f>SUMIFS(Activity_EX!H:H,Activity_EX!$A:$A,$A16&amp;"*")</f>
        <v>0</v>
      </c>
      <c r="I16">
        <f>SUMIFS(Activity_EX!I:I,Activity_EX!$A:$A,$A16&amp;"*")</f>
        <v>0</v>
      </c>
      <c r="J16">
        <f>SUMIFS(Activity_EX!J:J,Activity_EX!$A:$A,$A16&amp;"*")</f>
        <v>0</v>
      </c>
      <c r="K16">
        <f>IF(PUBBDG_Split_Tech!L219="",0,IF(K$1=2016,0,IFERROR((PUBBDG_Split_Tech!L219*(SUMIFS('AGG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PUBBDG_Split_Tech!B67</f>
        <v>PUBBDGMUNNewSC</v>
      </c>
      <c r="B17">
        <f>SUMIFS(Activity_EX!B:B,Activity_EX!$A:$A,$A17&amp;"*")</f>
        <v>0</v>
      </c>
      <c r="C17">
        <f>SUMIFS(Activity_EX!C:C,Activity_EX!$A:$A,$A17&amp;"*")</f>
        <v>0</v>
      </c>
      <c r="D17">
        <f>SUMIFS(Activity_EX!D:D,Activity_EX!$A:$A,$A17&amp;"*")</f>
        <v>0</v>
      </c>
      <c r="E17">
        <f>SUMIFS(Activity_EX!E:E,Activity_EX!$A:$A,$A17&amp;"*")</f>
        <v>0</v>
      </c>
      <c r="F17">
        <f>SUMIFS(Activity_EX!F:F,Activity_EX!$A:$A,$A17&amp;"*")</f>
        <v>0</v>
      </c>
      <c r="G17">
        <f>SUMIFS(Activity_EX!G:G,Activity_EX!$A:$A,$A17&amp;"*")</f>
        <v>0</v>
      </c>
      <c r="H17">
        <f>SUMIFS(Activity_EX!H:H,Activity_EX!$A:$A,$A17&amp;"*")</f>
        <v>0</v>
      </c>
      <c r="I17">
        <f>SUMIFS(Activity_EX!I:I,Activity_EX!$A:$A,$A17&amp;"*")</f>
        <v>0</v>
      </c>
      <c r="J17">
        <f>SUMIFS(Activity_EX!J:J,Activity_EX!$A:$A,$A17&amp;"*")</f>
        <v>0</v>
      </c>
      <c r="K17">
        <f>IF(PUBBDG_Split_Tech!L233="",0,IF(K$1=2016,0,IFERROR((PUBBDG_Split_Tech!L233*(SUMIFS('AGG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PUBBDG_Split_Tech!B70</f>
        <v>PUBBDGMUNNewSH</v>
      </c>
      <c r="B18">
        <f>SUMIFS(Activity_EX!B:B,Activity_EX!$A:$A,$A18&amp;"*")</f>
        <v>0</v>
      </c>
      <c r="C18">
        <f>SUMIFS(Activity_EX!C:C,Activity_EX!$A:$A,$A18&amp;"*")</f>
        <v>0</v>
      </c>
      <c r="D18">
        <f>SUMIFS(Activity_EX!D:D,Activity_EX!$A:$A,$A18&amp;"*")</f>
        <v>0</v>
      </c>
      <c r="E18">
        <f>SUMIFS(Activity_EX!E:E,Activity_EX!$A:$A,$A18&amp;"*")</f>
        <v>0</v>
      </c>
      <c r="F18">
        <f>SUMIFS(Activity_EX!F:F,Activity_EX!$A:$A,$A18&amp;"*")</f>
        <v>0</v>
      </c>
      <c r="G18">
        <f>SUMIFS(Activity_EX!G:G,Activity_EX!$A:$A,$A18&amp;"*")</f>
        <v>0</v>
      </c>
      <c r="H18">
        <f>SUMIFS(Activity_EX!H:H,Activity_EX!$A:$A,$A18&amp;"*")</f>
        <v>0</v>
      </c>
      <c r="I18">
        <f>SUMIFS(Activity_EX!I:I,Activity_EX!$A:$A,$A18&amp;"*")</f>
        <v>0</v>
      </c>
      <c r="J18">
        <f>SUMIFS(Activity_EX!J:J,Activity_EX!$A:$A,$A18&amp;"*")</f>
        <v>0</v>
      </c>
      <c r="K18">
        <f>IF(PUBBDG_Split_Tech!L227="",0,IF(K$1=2016,0,IFERROR((PUBBDG_Split_Tech!L227*(SUMIFS('AGG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PUBBDG_Split_Tech!B80</f>
        <v>PUBBDGMUNNewWH</v>
      </c>
      <c r="B19">
        <f>SUMIFS(Activity_EX!B:B,Activity_EX!$A:$A,$A19&amp;"*")</f>
        <v>0</v>
      </c>
      <c r="C19">
        <f>SUMIFS(Activity_EX!C:C,Activity_EX!$A:$A,$A19&amp;"*")</f>
        <v>0</v>
      </c>
      <c r="D19">
        <f>SUMIFS(Activity_EX!D:D,Activity_EX!$A:$A,$A19&amp;"*")</f>
        <v>0</v>
      </c>
      <c r="E19">
        <f>SUMIFS(Activity_EX!E:E,Activity_EX!$A:$A,$A19&amp;"*")</f>
        <v>0</v>
      </c>
      <c r="F19">
        <f>SUMIFS(Activity_EX!F:F,Activity_EX!$A:$A,$A19&amp;"*")</f>
        <v>0</v>
      </c>
      <c r="G19">
        <f>SUMIFS(Activity_EX!G:G,Activity_EX!$A:$A,$A19&amp;"*")</f>
        <v>0</v>
      </c>
      <c r="H19">
        <f>SUMIFS(Activity_EX!H:H,Activity_EX!$A:$A,$A19&amp;"*")</f>
        <v>0</v>
      </c>
      <c r="I19">
        <f>SUMIFS(Activity_EX!I:I,Activity_EX!$A:$A,$A19&amp;"*")</f>
        <v>0</v>
      </c>
      <c r="J19">
        <f>SUMIFS(Activity_EX!J:J,Activity_EX!$A:$A,$A19&amp;"*")</f>
        <v>0</v>
      </c>
      <c r="K19">
        <f>IF(PUBBDG_Split_Tech!L237="",0,IF(K$1=2016,0,IFERROR((PUBBDG_Split_Tech!L237*(SUMIFS('AGG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PUBBDG_Split_Tech!B86</f>
        <v>PUBBDGMUNOldAE</v>
      </c>
      <c r="B20">
        <f>SUMIFS(Activity_EX!B:B,Activity_EX!$A:$A,$A20&amp;"*")</f>
        <v>271.77297396320597</v>
      </c>
      <c r="C20">
        <f>SUMIFS(Activity_EX!C:C,Activity_EX!$A:$A,$A20&amp;"*")</f>
        <v>271.78993825014948</v>
      </c>
      <c r="D20">
        <f>SUMIFS(Activity_EX!D:D,Activity_EX!$A:$A,$A20&amp;"*")</f>
        <v>271.78961895554335</v>
      </c>
      <c r="E20">
        <f>SUMIFS(Activity_EX!E:E,Activity_EX!$A:$A,$A20&amp;"*")</f>
        <v>271.7884776179967</v>
      </c>
      <c r="F20">
        <f>SUMIFS(Activity_EX!F:F,Activity_EX!$A:$A,$A20&amp;"*")</f>
        <v>135.89499308496067</v>
      </c>
      <c r="G20">
        <f>SUMIFS(Activity_EX!G:G,Activity_EX!$A:$A,$A20&amp;"*")</f>
        <v>135.89497812816407</v>
      </c>
      <c r="H20">
        <f>SUMIFS(Activity_EX!H:H,Activity_EX!$A:$A,$A20&amp;"*")</f>
        <v>135.8960712401003</v>
      </c>
      <c r="I20">
        <f>SUMIFS(Activity_EX!I:I,Activity_EX!$A:$A,$A20&amp;"*")</f>
        <v>31.372748387916602</v>
      </c>
      <c r="J20">
        <f>SUMIFS(Activity_EX!J:J,Activity_EX!$A:$A,$A20&amp;"*")</f>
        <v>2.5381082804200328</v>
      </c>
      <c r="K20">
        <f>IF(PUBBDG_Split_Tech!L243="",0,IF(K$1=2016,0,IFERROR((PUBBDG_Split_Tech!L243*(SUMIFS('AGG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PUBBDG_Split_Tech!B89</f>
        <v>PUBBDGMUNOldAM</v>
      </c>
      <c r="B21">
        <f>SUMIFS(Activity_EX!B:B,Activity_EX!$A:$A,$A21&amp;"*")</f>
        <v>86.883351991826828</v>
      </c>
      <c r="C21">
        <f>SUMIFS(Activity_EX!C:C,Activity_EX!$A:$A,$A21&amp;"*")</f>
        <v>86.8860036585682</v>
      </c>
      <c r="D21">
        <f>SUMIFS(Activity_EX!D:D,Activity_EX!$A:$A,$A21&amp;"*")</f>
        <v>86.885917522645627</v>
      </c>
      <c r="E21">
        <f>SUMIFS(Activity_EX!E:E,Activity_EX!$A:$A,$A21&amp;"*")</f>
        <v>86.885602302665461</v>
      </c>
      <c r="F21">
        <f>SUMIFS(Activity_EX!F:F,Activity_EX!$A:$A,$A21&amp;"*")</f>
        <v>43.442767137805433</v>
      </c>
      <c r="G21">
        <f>SUMIFS(Activity_EX!G:G,Activity_EX!$A:$A,$A21&amp;"*")</f>
        <v>43.442761314111529</v>
      </c>
      <c r="H21">
        <f>SUMIFS(Activity_EX!H:H,Activity_EX!$A:$A,$A21&amp;"*")</f>
        <v>43.443416112511628</v>
      </c>
      <c r="I21">
        <f>SUMIFS(Activity_EX!I:I,Activity_EX!$A:$A,$A21&amp;"*")</f>
        <v>17.83373950310493</v>
      </c>
      <c r="J21">
        <f>SUMIFS(Activity_EX!J:J,Activity_EX!$A:$A,$A21&amp;"*")</f>
        <v>0.82837838569902122</v>
      </c>
      <c r="K21">
        <f>IF(PUBBDG_Split_Tech!L255="",0,IF(K$1=2016,0,IFERROR((PUBBDG_Split_Tech!L255*(SUMIFS('AGG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PUBBDG_Split_Tech!B90</f>
        <v>PUBBDGMUNOldLI</v>
      </c>
      <c r="B22">
        <f>SUMIFS(Activity_EX!B:B,Activity_EX!$A:$A,$A22&amp;"*")</f>
        <v>222.36899110479098</v>
      </c>
      <c r="C22">
        <f>SUMIFS(Activity_EX!C:C,Activity_EX!$A:$A,$A22&amp;"*")</f>
        <v>106.74761536618902</v>
      </c>
      <c r="D22">
        <f>SUMIFS(Activity_EX!D:D,Activity_EX!$A:$A,$A22&amp;"*")</f>
        <v>59.973593300410954</v>
      </c>
      <c r="E22">
        <f>SUMIFS(Activity_EX!E:E,Activity_EX!$A:$A,$A22&amp;"*")</f>
        <v>47.184994309844619</v>
      </c>
      <c r="F22">
        <f>SUMIFS(Activity_EX!F:F,Activity_EX!$A:$A,$A22&amp;"*")</f>
        <v>46.979490296918527</v>
      </c>
      <c r="G22">
        <f>SUMIFS(Activity_EX!G:G,Activity_EX!$A:$A,$A22&amp;"*")</f>
        <v>46.97948890967271</v>
      </c>
      <c r="H22">
        <f>SUMIFS(Activity_EX!H:H,Activity_EX!$A:$A,$A22&amp;"*")</f>
        <v>46.979522250117469</v>
      </c>
      <c r="I22">
        <f>SUMIFS(Activity_EX!I:I,Activity_EX!$A:$A,$A22&amp;"*")</f>
        <v>5.9914247737319397E-2</v>
      </c>
      <c r="J22">
        <f>SUMIFS(Activity_EX!J:J,Activity_EX!$A:$A,$A22&amp;"*")</f>
        <v>7.3526934636396223E-4</v>
      </c>
      <c r="K22">
        <f>IF(PUBBDG_Split_Tech!L247="",0,IF(K$1=2016,0,IFERROR((PUBBDG_Split_Tech!L247*(SUMIFS('AGG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PUBBDG_Split_Tech!B95</f>
        <v>PUBBDGMUNOldSC</v>
      </c>
      <c r="B23">
        <f>SUMIFS(Activity_EX!B:B,Activity_EX!$A:$A,$A23&amp;"*")</f>
        <v>822.22713867907623</v>
      </c>
      <c r="C23">
        <f>SUMIFS(Activity_EX!C:C,Activity_EX!$A:$A,$A23&amp;"*")</f>
        <v>822.22691614552627</v>
      </c>
      <c r="D23">
        <f>SUMIFS(Activity_EX!D:D,Activity_EX!$A:$A,$A23&amp;"*")</f>
        <v>634.05485828616713</v>
      </c>
      <c r="E23">
        <f>SUMIFS(Activity_EX!E:E,Activity_EX!$A:$A,$A23&amp;"*")</f>
        <v>634.05474223932856</v>
      </c>
      <c r="F23">
        <f>SUMIFS(Activity_EX!F:F,Activity_EX!$A:$A,$A23&amp;"*")</f>
        <v>617.92617524632089</v>
      </c>
      <c r="G23">
        <f>SUMIFS(Activity_EX!G:G,Activity_EX!$A:$A,$A23&amp;"*")</f>
        <v>617.92613696731269</v>
      </c>
      <c r="H23">
        <f>SUMIFS(Activity_EX!H:H,Activity_EX!$A:$A,$A23&amp;"*")</f>
        <v>617.92700092396501</v>
      </c>
      <c r="I23">
        <f>SUMIFS(Activity_EX!I:I,Activity_EX!$A:$A,$A23&amp;"*")</f>
        <v>77.397505366187048</v>
      </c>
      <c r="J23">
        <f>SUMIFS(Activity_EX!J:J,Activity_EX!$A:$A,$A23&amp;"*")</f>
        <v>51.195009426138355</v>
      </c>
      <c r="K23">
        <f>IF(PUBBDG_Split_Tech!L261="",0,IF(K$1=2016,0,IFERROR((PUBBDG_Split_Tech!L261*(SUMIFS('AGG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PUBBDG_Split_Tech!B98</f>
        <v>PUBBDGMUNOldSH</v>
      </c>
      <c r="B24">
        <f>SUMIFS(Activity_EX!B:B,Activity_EX!$A:$A,$A24&amp;"*")</f>
        <v>1279.915663517246</v>
      </c>
      <c r="C24">
        <f>SUMIFS(Activity_EX!C:C,Activity_EX!$A:$A,$A24&amp;"*")</f>
        <v>1267.7982423515455</v>
      </c>
      <c r="D24">
        <f>SUMIFS(Activity_EX!D:D,Activity_EX!$A:$A,$A24&amp;"*")</f>
        <v>1039.488846528488</v>
      </c>
      <c r="E24">
        <f>SUMIFS(Activity_EX!E:E,Activity_EX!$A:$A,$A24&amp;"*")</f>
        <v>1039.4887973238165</v>
      </c>
      <c r="F24">
        <f>SUMIFS(Activity_EX!F:F,Activity_EX!$A:$A,$A24&amp;"*")</f>
        <v>1029.7711505963423</v>
      </c>
      <c r="G24">
        <f>SUMIFS(Activity_EX!G:G,Activity_EX!$A:$A,$A24&amp;"*")</f>
        <v>1029.7704963215936</v>
      </c>
      <c r="H24">
        <f>SUMIFS(Activity_EX!H:H,Activity_EX!$A:$A,$A24&amp;"*")</f>
        <v>1017.6443345013881</v>
      </c>
      <c r="I24">
        <f>SUMIFS(Activity_EX!I:I,Activity_EX!$A:$A,$A24&amp;"*")</f>
        <v>70.295198963010876</v>
      </c>
      <c r="J24">
        <f>SUMIFS(Activity_EX!J:J,Activity_EX!$A:$A,$A24&amp;"*")</f>
        <v>35.236010412393725</v>
      </c>
      <c r="K24">
        <f>IF(PUBBDG_Split_Tech!L255="",0,IF(K$1=2016,0,IFERROR((PUBBDG_Split_Tech!L255*(SUMIFS('AGG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PUBBDG_Split_Tech!B108</f>
        <v>PUBBDGMUNOldWH</v>
      </c>
      <c r="B25">
        <f>SUMIFS(Activity_EX!B:B,Activity_EX!$A:$A,$A25&amp;"*")</f>
        <v>165.39342531035379</v>
      </c>
      <c r="C25">
        <f>SUMIFS(Activity_EX!C:C,Activity_EX!$A:$A,$A25&amp;"*")</f>
        <v>167.24489291697057</v>
      </c>
      <c r="D25">
        <f>SUMIFS(Activity_EX!D:D,Activity_EX!$A:$A,$A25&amp;"*")</f>
        <v>112.73947025359126</v>
      </c>
      <c r="E25">
        <f>SUMIFS(Activity_EX!E:E,Activity_EX!$A:$A,$A25&amp;"*")</f>
        <v>113.07265530359287</v>
      </c>
      <c r="F25">
        <f>SUMIFS(Activity_EX!F:F,Activity_EX!$A:$A,$A25&amp;"*")</f>
        <v>113.34064811106059</v>
      </c>
      <c r="G25">
        <f>SUMIFS(Activity_EX!G:G,Activity_EX!$A:$A,$A25&amp;"*")</f>
        <v>113.54505205664771</v>
      </c>
      <c r="H25">
        <f>SUMIFS(Activity_EX!H:H,Activity_EX!$A:$A,$A25&amp;"*")</f>
        <v>113.03420803666009</v>
      </c>
      <c r="I25">
        <f>SUMIFS(Activity_EX!I:I,Activity_EX!$A:$A,$A25&amp;"*")</f>
        <v>9.901818026318006</v>
      </c>
      <c r="J25">
        <f>SUMIFS(Activity_EX!J:J,Activity_EX!$A:$A,$A25&amp;"*")</f>
        <v>3.4760711385760499</v>
      </c>
      <c r="K25">
        <f>IF(PUBBDG_Split_Tech!L265="",0,IF(K$1=2016,0,IFERROR((PUBBDG_Split_Tech!L265*(SUMIFS('AGG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PUBBDG_Split_Tech!B114</f>
        <v>PUBBDGPSINewAE</v>
      </c>
      <c r="B26">
        <f>SUMIFS(Activity_EX!B:B,Activity_EX!$A:$A,$A26&amp;"*")</f>
        <v>0</v>
      </c>
      <c r="C26">
        <f>SUMIFS(Activity_EX!C:C,Activity_EX!$A:$A,$A26&amp;"*")</f>
        <v>0</v>
      </c>
      <c r="D26">
        <f>SUMIFS(Activity_EX!D:D,Activity_EX!$A:$A,$A26&amp;"*")</f>
        <v>0</v>
      </c>
      <c r="E26">
        <f>SUMIFS(Activity_EX!E:E,Activity_EX!$A:$A,$A26&amp;"*")</f>
        <v>0</v>
      </c>
      <c r="F26">
        <f>SUMIFS(Activity_EX!F:F,Activity_EX!$A:$A,$A26&amp;"*")</f>
        <v>0</v>
      </c>
      <c r="G26">
        <f>SUMIFS(Activity_EX!G:G,Activity_EX!$A:$A,$A26&amp;"*")</f>
        <v>0</v>
      </c>
      <c r="H26">
        <f>SUMIFS(Activity_EX!H:H,Activity_EX!$A:$A,$A26&amp;"*")</f>
        <v>0</v>
      </c>
      <c r="I26">
        <f>SUMIFS(Activity_EX!I:I,Activity_EX!$A:$A,$A26&amp;"*")</f>
        <v>0</v>
      </c>
      <c r="J26">
        <f>SUMIFS(Activity_EX!J:J,Activity_EX!$A:$A,$A26&amp;"*")</f>
        <v>0</v>
      </c>
      <c r="K26">
        <f>IF(PUBBDG_Split_Tech!L271="",0,IF(K$1=2016,0,IFERROR((PUBBDG_Split_Tech!L271*(SUMIFS('AGG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PUBBDG_Split_Tech!B117</f>
        <v>PUBBDGPSINewAM</v>
      </c>
      <c r="B27">
        <f>SUMIFS(Activity_EX!B:B,Activity_EX!$A:$A,$A27&amp;"*")</f>
        <v>0</v>
      </c>
      <c r="C27">
        <f>SUMIFS(Activity_EX!C:C,Activity_EX!$A:$A,$A27&amp;"*")</f>
        <v>0</v>
      </c>
      <c r="D27">
        <f>SUMIFS(Activity_EX!D:D,Activity_EX!$A:$A,$A27&amp;"*")</f>
        <v>0</v>
      </c>
      <c r="E27">
        <f>SUMIFS(Activity_EX!E:E,Activity_EX!$A:$A,$A27&amp;"*")</f>
        <v>0</v>
      </c>
      <c r="F27">
        <f>SUMIFS(Activity_EX!F:F,Activity_EX!$A:$A,$A27&amp;"*")</f>
        <v>0</v>
      </c>
      <c r="G27">
        <f>SUMIFS(Activity_EX!G:G,Activity_EX!$A:$A,$A27&amp;"*")</f>
        <v>0</v>
      </c>
      <c r="H27">
        <f>SUMIFS(Activity_EX!H:H,Activity_EX!$A:$A,$A27&amp;"*")</f>
        <v>0</v>
      </c>
      <c r="I27">
        <f>SUMIFS(Activity_EX!I:I,Activity_EX!$A:$A,$A27&amp;"*")</f>
        <v>0</v>
      </c>
      <c r="J27">
        <f>SUMIFS(Activity_EX!J:J,Activity_EX!$A:$A,$A27&amp;"*")</f>
        <v>0</v>
      </c>
      <c r="K27">
        <f>IF(PUBBDG_Split_Tech!L283="",0,IF(K$1=2016,0,IFERROR((PUBBDG_Split_Tech!L283*(SUMIFS('AGG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PUBBDG_Split_Tech!B118</f>
        <v>PUBBDGPSINewLI</v>
      </c>
      <c r="B28">
        <f>SUMIFS(Activity_EX!B:B,Activity_EX!$A:$A,$A28&amp;"*")</f>
        <v>0</v>
      </c>
      <c r="C28">
        <f>SUMIFS(Activity_EX!C:C,Activity_EX!$A:$A,$A28&amp;"*")</f>
        <v>0</v>
      </c>
      <c r="D28">
        <f>SUMIFS(Activity_EX!D:D,Activity_EX!$A:$A,$A28&amp;"*")</f>
        <v>0</v>
      </c>
      <c r="E28">
        <f>SUMIFS(Activity_EX!E:E,Activity_EX!$A:$A,$A28&amp;"*")</f>
        <v>0</v>
      </c>
      <c r="F28">
        <f>SUMIFS(Activity_EX!F:F,Activity_EX!$A:$A,$A28&amp;"*")</f>
        <v>0</v>
      </c>
      <c r="G28">
        <f>SUMIFS(Activity_EX!G:G,Activity_EX!$A:$A,$A28&amp;"*")</f>
        <v>0</v>
      </c>
      <c r="H28">
        <f>SUMIFS(Activity_EX!H:H,Activity_EX!$A:$A,$A28&amp;"*")</f>
        <v>0</v>
      </c>
      <c r="I28">
        <f>SUMIFS(Activity_EX!I:I,Activity_EX!$A:$A,$A28&amp;"*")</f>
        <v>0</v>
      </c>
      <c r="J28">
        <f>SUMIFS(Activity_EX!J:J,Activity_EX!$A:$A,$A28&amp;"*")</f>
        <v>0</v>
      </c>
      <c r="K28">
        <f>IF(PUBBDG_Split_Tech!L275="",0,IF(K$1=2016,0,IFERROR((PUBBDG_Split_Tech!L275*(SUMIFS('AGG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PUBBDG_Split_Tech!B123</f>
        <v>PUBBDGPSINewSC</v>
      </c>
      <c r="B29">
        <f>SUMIFS(Activity_EX!B:B,Activity_EX!$A:$A,$A29&amp;"*")</f>
        <v>0</v>
      </c>
      <c r="C29">
        <f>SUMIFS(Activity_EX!C:C,Activity_EX!$A:$A,$A29&amp;"*")</f>
        <v>0</v>
      </c>
      <c r="D29">
        <f>SUMIFS(Activity_EX!D:D,Activity_EX!$A:$A,$A29&amp;"*")</f>
        <v>0</v>
      </c>
      <c r="E29">
        <f>SUMIFS(Activity_EX!E:E,Activity_EX!$A:$A,$A29&amp;"*")</f>
        <v>0</v>
      </c>
      <c r="F29">
        <f>SUMIFS(Activity_EX!F:F,Activity_EX!$A:$A,$A29&amp;"*")</f>
        <v>0</v>
      </c>
      <c r="G29">
        <f>SUMIFS(Activity_EX!G:G,Activity_EX!$A:$A,$A29&amp;"*")</f>
        <v>0</v>
      </c>
      <c r="H29">
        <f>SUMIFS(Activity_EX!H:H,Activity_EX!$A:$A,$A29&amp;"*")</f>
        <v>0</v>
      </c>
      <c r="I29">
        <f>SUMIFS(Activity_EX!I:I,Activity_EX!$A:$A,$A29&amp;"*")</f>
        <v>0</v>
      </c>
      <c r="J29">
        <f>SUMIFS(Activity_EX!J:J,Activity_EX!$A:$A,$A29&amp;"*")</f>
        <v>0</v>
      </c>
      <c r="K29">
        <f>IF(PUBBDG_Split_Tech!L289="",0,IF(K$1=2016,0,IFERROR((PUBBDG_Split_Tech!L289*(SUMIFS('AGG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PUBBDG_Split_Tech!B126</f>
        <v>PUBBDGPSINewSH</v>
      </c>
      <c r="B30">
        <f>SUMIFS(Activity_EX!B:B,Activity_EX!$A:$A,$A30&amp;"*")</f>
        <v>0</v>
      </c>
      <c r="C30">
        <f>SUMIFS(Activity_EX!C:C,Activity_EX!$A:$A,$A30&amp;"*")</f>
        <v>0</v>
      </c>
      <c r="D30">
        <f>SUMIFS(Activity_EX!D:D,Activity_EX!$A:$A,$A30&amp;"*")</f>
        <v>0</v>
      </c>
      <c r="E30">
        <f>SUMIFS(Activity_EX!E:E,Activity_EX!$A:$A,$A30&amp;"*")</f>
        <v>0</v>
      </c>
      <c r="F30">
        <f>SUMIFS(Activity_EX!F:F,Activity_EX!$A:$A,$A30&amp;"*")</f>
        <v>0</v>
      </c>
      <c r="G30">
        <f>SUMIFS(Activity_EX!G:G,Activity_EX!$A:$A,$A30&amp;"*")</f>
        <v>0</v>
      </c>
      <c r="H30">
        <f>SUMIFS(Activity_EX!H:H,Activity_EX!$A:$A,$A30&amp;"*")</f>
        <v>0</v>
      </c>
      <c r="I30">
        <f>SUMIFS(Activity_EX!I:I,Activity_EX!$A:$A,$A30&amp;"*")</f>
        <v>0</v>
      </c>
      <c r="J30">
        <f>SUMIFS(Activity_EX!J:J,Activity_EX!$A:$A,$A30&amp;"*")</f>
        <v>0</v>
      </c>
      <c r="K30">
        <f>IF(PUBBDG_Split_Tech!L283="",0,IF(K$1=2016,0,IFERROR((PUBBDG_Split_Tech!L283*(SUMIFS('AGG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PUBBDG_Split_Tech!B136</f>
        <v>PUBBDGPSINewWH</v>
      </c>
      <c r="B31">
        <f>SUMIFS(Activity_EX!B:B,Activity_EX!$A:$A,$A31&amp;"*")</f>
        <v>0</v>
      </c>
      <c r="C31">
        <f>SUMIFS(Activity_EX!C:C,Activity_EX!$A:$A,$A31&amp;"*")</f>
        <v>0</v>
      </c>
      <c r="D31">
        <f>SUMIFS(Activity_EX!D:D,Activity_EX!$A:$A,$A31&amp;"*")</f>
        <v>0</v>
      </c>
      <c r="E31">
        <f>SUMIFS(Activity_EX!E:E,Activity_EX!$A:$A,$A31&amp;"*")</f>
        <v>0</v>
      </c>
      <c r="F31">
        <f>SUMIFS(Activity_EX!F:F,Activity_EX!$A:$A,$A31&amp;"*")</f>
        <v>0</v>
      </c>
      <c r="G31">
        <f>SUMIFS(Activity_EX!G:G,Activity_EX!$A:$A,$A31&amp;"*")</f>
        <v>0</v>
      </c>
      <c r="H31">
        <f>SUMIFS(Activity_EX!H:H,Activity_EX!$A:$A,$A31&amp;"*")</f>
        <v>0</v>
      </c>
      <c r="I31">
        <f>SUMIFS(Activity_EX!I:I,Activity_EX!$A:$A,$A31&amp;"*")</f>
        <v>0</v>
      </c>
      <c r="J31">
        <f>SUMIFS(Activity_EX!J:J,Activity_EX!$A:$A,$A31&amp;"*")</f>
        <v>0</v>
      </c>
      <c r="K31">
        <f>IF(PUBBDG_Split_Tech!L293="",0,IF(K$1=2016,0,IFERROR((PUBBDG_Split_Tech!L293*(SUMIFS('AGG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PUBBDG_Split_Tech!B142</f>
        <v>PUBBDGPSIOldAE</v>
      </c>
      <c r="B32">
        <f>SUMIFS(Activity_EX!B:B,Activity_EX!$A:$A,$A32&amp;"*")</f>
        <v>838.41642071714114</v>
      </c>
      <c r="C32">
        <f>SUMIFS(Activity_EX!C:C,Activity_EX!$A:$A,$A32&amp;"*")</f>
        <v>838.43627949706081</v>
      </c>
      <c r="D32">
        <f>SUMIFS(Activity_EX!D:D,Activity_EX!$A:$A,$A32&amp;"*")</f>
        <v>838.42850783567974</v>
      </c>
      <c r="E32">
        <f>SUMIFS(Activity_EX!E:E,Activity_EX!$A:$A,$A32&amp;"*")</f>
        <v>838.43080928618349</v>
      </c>
      <c r="F32">
        <f>SUMIFS(Activity_EX!F:F,Activity_EX!$A:$A,$A32&amp;"*")</f>
        <v>419.21854929089585</v>
      </c>
      <c r="G32">
        <f>SUMIFS(Activity_EX!G:G,Activity_EX!$A:$A,$A32&amp;"*")</f>
        <v>419.21855746674777</v>
      </c>
      <c r="H32">
        <f>SUMIFS(Activity_EX!H:H,Activity_EX!$A:$A,$A32&amp;"*")</f>
        <v>419.21960630936655</v>
      </c>
      <c r="I32">
        <f>SUMIFS(Activity_EX!I:I,Activity_EX!$A:$A,$A32&amp;"*")</f>
        <v>85.206870678419293</v>
      </c>
      <c r="J32">
        <f>SUMIFS(Activity_EX!J:J,Activity_EX!$A:$A,$A32&amp;"*")</f>
        <v>7.8811997937851936</v>
      </c>
      <c r="K32">
        <f>IF(PUBBDG_Split_Tech!L299="",0,IF(K$1=2016,0,IFERROR((PUBBDG_Split_Tech!L299*(SUMIFS('AGG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PUBBDG_Split_Tech!B145</f>
        <v>PUBBDGPSIOldAM</v>
      </c>
      <c r="B33">
        <f>SUMIFS(Activity_EX!B:B,Activity_EX!$A:$A,$A33&amp;"*")</f>
        <v>178.3641188913262</v>
      </c>
      <c r="C33">
        <f>SUMIFS(Activity_EX!C:C,Activity_EX!$A:$A,$A33&amp;"*")</f>
        <v>178.3667837842136</v>
      </c>
      <c r="D33">
        <f>SUMIFS(Activity_EX!D:D,Activity_EX!$A:$A,$A33&amp;"*")</f>
        <v>178.36558943249699</v>
      </c>
      <c r="E33">
        <f>SUMIFS(Activity_EX!E:E,Activity_EX!$A:$A,$A33&amp;"*")</f>
        <v>178.3648811449055</v>
      </c>
      <c r="F33">
        <f>SUMIFS(Activity_EX!F:F,Activity_EX!$A:$A,$A33&amp;"*")</f>
        <v>89.183428468212142</v>
      </c>
      <c r="G33">
        <f>SUMIFS(Activity_EX!G:G,Activity_EX!$A:$A,$A33&amp;"*")</f>
        <v>89.183260833069241</v>
      </c>
      <c r="H33">
        <f>SUMIFS(Activity_EX!H:H,Activity_EX!$A:$A,$A33&amp;"*")</f>
        <v>89.184048444335716</v>
      </c>
      <c r="I33">
        <f>SUMIFS(Activity_EX!I:I,Activity_EX!$A:$A,$A33&amp;"*")</f>
        <v>36.283433315638348</v>
      </c>
      <c r="J33">
        <f>SUMIFS(Activity_EX!J:J,Activity_EX!$A:$A,$A33&amp;"*")</f>
        <v>1.701117666469693</v>
      </c>
      <c r="K33">
        <f>IF(PUBBDG_Split_Tech!L311="",0,IF(K$1=2016,0,IFERROR((PUBBDG_Split_Tech!L311*(SUMIFS('AGG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PUBBDG_Split_Tech!B146</f>
        <v>PUBBDGPSIOldLI</v>
      </c>
      <c r="B34">
        <f>SUMIFS(Activity_EX!B:B,Activity_EX!$A:$A,$A34&amp;"*")</f>
        <v>534.95697318389853</v>
      </c>
      <c r="C34">
        <f>SUMIFS(Activity_EX!C:C,Activity_EX!$A:$A,$A34&amp;"*")</f>
        <v>256.80445824305707</v>
      </c>
      <c r="D34">
        <f>SUMIFS(Activity_EX!D:D,Activity_EX!$A:$A,$A34&amp;"*")</f>
        <v>144.2794662462357</v>
      </c>
      <c r="E34">
        <f>SUMIFS(Activity_EX!E:E,Activity_EX!$A:$A,$A34&amp;"*")</f>
        <v>113.51371656177025</v>
      </c>
      <c r="F34">
        <f>SUMIFS(Activity_EX!F:F,Activity_EX!$A:$A,$A34&amp;"*")</f>
        <v>113.01933654547607</v>
      </c>
      <c r="G34">
        <f>SUMIFS(Activity_EX!G:G,Activity_EX!$A:$A,$A34&amp;"*")</f>
        <v>113.01933455831082</v>
      </c>
      <c r="H34">
        <f>SUMIFS(Activity_EX!H:H,Activity_EX!$A:$A,$A34&amp;"*")</f>
        <v>113.01936792890392</v>
      </c>
      <c r="I34">
        <f>SUMIFS(Activity_EX!I:I,Activity_EX!$A:$A,$A34&amp;"*")</f>
        <v>5.9855926973511817E-2</v>
      </c>
      <c r="J34">
        <f>SUMIFS(Activity_EX!J:J,Activity_EX!$A:$A,$A34&amp;"*")</f>
        <v>1.7689389449754951E-3</v>
      </c>
      <c r="K34">
        <f>IF(PUBBDG_Split_Tech!L303="",0,IF(K$1=2016,0,IFERROR((PUBBDG_Split_Tech!L303*(SUMIFS('AGG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PUBBDG_Split_Tech!B151</f>
        <v>PUBBDGPSIOldSC</v>
      </c>
      <c r="B35">
        <f>SUMIFS(Activity_EX!B:B,Activity_EX!$A:$A,$A35&amp;"*")</f>
        <v>1547.5305163388011</v>
      </c>
      <c r="C35">
        <f>SUMIFS(Activity_EX!C:C,Activity_EX!$A:$A,$A35&amp;"*")</f>
        <v>1547.5298596766602</v>
      </c>
      <c r="D35">
        <f>SUMIFS(Activity_EX!D:D,Activity_EX!$A:$A,$A35&amp;"*")</f>
        <v>1221.935800189493</v>
      </c>
      <c r="E35">
        <f>SUMIFS(Activity_EX!E:E,Activity_EX!$A:$A,$A35&amp;"*")</f>
        <v>1221.9355135972053</v>
      </c>
      <c r="F35">
        <f>SUMIFS(Activity_EX!F:F,Activity_EX!$A:$A,$A35&amp;"*")</f>
        <v>1190.7636995005321</v>
      </c>
      <c r="G35">
        <f>SUMIFS(Activity_EX!G:G,Activity_EX!$A:$A,$A35&amp;"*")</f>
        <v>1190.7636132883363</v>
      </c>
      <c r="H35">
        <f>SUMIFS(Activity_EX!H:H,Activity_EX!$A:$A,$A35&amp;"*")</f>
        <v>1190.7644812981503</v>
      </c>
      <c r="I35">
        <f>SUMIFS(Activity_EX!I:I,Activity_EX!$A:$A,$A35&amp;"*")</f>
        <v>256.73179058484737</v>
      </c>
      <c r="J35">
        <f>SUMIFS(Activity_EX!J:J,Activity_EX!$A:$A,$A35&amp;"*")</f>
        <v>230.83156255535465</v>
      </c>
      <c r="K35">
        <f>IF(PUBBDG_Split_Tech!L317="",0,IF(K$1=2016,0,IFERROR((PUBBDG_Split_Tech!L317*(SUMIFS('AGG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PUBBDG_Split_Tech!B154</f>
        <v>PUBBDGPSIOldSH</v>
      </c>
      <c r="B36">
        <f>SUMIFS(Activity_EX!B:B,Activity_EX!$A:$A,$A36&amp;"*")</f>
        <v>3160.3612566499469</v>
      </c>
      <c r="C36">
        <f>SUMIFS(Activity_EX!C:C,Activity_EX!$A:$A,$A36&amp;"*")</f>
        <v>2983.1678022083179</v>
      </c>
      <c r="D36">
        <f>SUMIFS(Activity_EX!D:D,Activity_EX!$A:$A,$A36&amp;"*")</f>
        <v>2564.9097846523086</v>
      </c>
      <c r="E36">
        <f>SUMIFS(Activity_EX!E:E,Activity_EX!$A:$A,$A36&amp;"*")</f>
        <v>2564.9096692147018</v>
      </c>
      <c r="F36">
        <f>SUMIFS(Activity_EX!F:F,Activity_EX!$A:$A,$A36&amp;"*")</f>
        <v>2542.026896060057</v>
      </c>
      <c r="G36">
        <f>SUMIFS(Activity_EX!G:G,Activity_EX!$A:$A,$A36&amp;"*")</f>
        <v>2542.0260101133335</v>
      </c>
      <c r="H36">
        <f>SUMIFS(Activity_EX!H:H,Activity_EX!$A:$A,$A36&amp;"*")</f>
        <v>2364.8237634968455</v>
      </c>
      <c r="I36">
        <f>SUMIFS(Activity_EX!I:I,Activity_EX!$A:$A,$A36&amp;"*")</f>
        <v>626.59218216426029</v>
      </c>
      <c r="J36">
        <f>SUMIFS(Activity_EX!J:J,Activity_EX!$A:$A,$A36&amp;"*")</f>
        <v>228.03712398831635</v>
      </c>
      <c r="K36">
        <f>IF(PUBBDG_Split_Tech!L311="",0,IF(K$1=2016,0,IFERROR((PUBBDG_Split_Tech!L311*(SUMIFS('AGG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PUBBDG_Split_Tech!B164</f>
        <v>PUBBDGPSIOldWH</v>
      </c>
      <c r="B37">
        <f>SUMIFS(Activity_EX!B:B,Activity_EX!$A:$A,$A37&amp;"*")</f>
        <v>339.58663242569162</v>
      </c>
      <c r="C37">
        <f>SUMIFS(Activity_EX!C:C,Activity_EX!$A:$A,$A37&amp;"*")</f>
        <v>339.38101917828919</v>
      </c>
      <c r="D37">
        <f>SUMIFS(Activity_EX!D:D,Activity_EX!$A:$A,$A37&amp;"*")</f>
        <v>262.11988586811174</v>
      </c>
      <c r="E37">
        <f>SUMIFS(Activity_EX!E:E,Activity_EX!$A:$A,$A37&amp;"*")</f>
        <v>261.99108108592259</v>
      </c>
      <c r="F37">
        <f>SUMIFS(Activity_EX!F:F,Activity_EX!$A:$A,$A37&amp;"*")</f>
        <v>261.87898086505169</v>
      </c>
      <c r="G37">
        <f>SUMIFS(Activity_EX!G:G,Activity_EX!$A:$A,$A37&amp;"*")</f>
        <v>261.78910561943121</v>
      </c>
      <c r="H37">
        <f>SUMIFS(Activity_EX!H:H,Activity_EX!$A:$A,$A37&amp;"*")</f>
        <v>250.61100007603494</v>
      </c>
      <c r="I37">
        <f>SUMIFS(Activity_EX!I:I,Activity_EX!$A:$A,$A37&amp;"*")</f>
        <v>41.459032637138037</v>
      </c>
      <c r="J37">
        <f>SUMIFS(Activity_EX!J:J,Activity_EX!$A:$A,$A37&amp;"*")</f>
        <v>21.53473406366404</v>
      </c>
      <c r="K37">
        <f>IF(PUBBDG_Split_Tech!L321="",0,IF(K$1=2016,0,IFERROR((PUBBDG_Split_Tech!L321*(SUMIFS('AGG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PUBBDG_Split_Tech!B170</f>
        <v>PUBBDGSBDNewAE</v>
      </c>
      <c r="B38">
        <f>SUMIFS(Activity_EX!B:B,Activity_EX!$A:$A,$A38&amp;"*")</f>
        <v>0</v>
      </c>
      <c r="C38">
        <f>SUMIFS(Activity_EX!C:C,Activity_EX!$A:$A,$A38&amp;"*")</f>
        <v>0</v>
      </c>
      <c r="D38">
        <f>SUMIFS(Activity_EX!D:D,Activity_EX!$A:$A,$A38&amp;"*")</f>
        <v>0</v>
      </c>
      <c r="E38">
        <f>SUMIFS(Activity_EX!E:E,Activity_EX!$A:$A,$A38&amp;"*")</f>
        <v>0</v>
      </c>
      <c r="F38">
        <f>SUMIFS(Activity_EX!F:F,Activity_EX!$A:$A,$A38&amp;"*")</f>
        <v>0</v>
      </c>
      <c r="G38">
        <f>SUMIFS(Activity_EX!G:G,Activity_EX!$A:$A,$A38&amp;"*")</f>
        <v>0</v>
      </c>
      <c r="H38">
        <f>SUMIFS(Activity_EX!H:H,Activity_EX!$A:$A,$A38&amp;"*")</f>
        <v>0</v>
      </c>
      <c r="I38">
        <f>SUMIFS(Activity_EX!I:I,Activity_EX!$A:$A,$A38&amp;"*")</f>
        <v>0</v>
      </c>
      <c r="J38">
        <f>SUMIFS(Activity_EX!J:J,Activity_EX!$A:$A,$A38&amp;"*")</f>
        <v>0</v>
      </c>
      <c r="K38">
        <f>IF(PUBBDG_Split_Tech!L327="",0,IF(K$1=2016,0,IFERROR((PUBBDG_Split_Tech!L327*(SUMIFS('AGG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PUBBDG_Split_Tech!B173</f>
        <v>PUBBDGSBDNewAM</v>
      </c>
      <c r="B39">
        <f>SUMIFS(Activity_EX!B:B,Activity_EX!$A:$A,$A39&amp;"*")</f>
        <v>0</v>
      </c>
      <c r="C39">
        <f>SUMIFS(Activity_EX!C:C,Activity_EX!$A:$A,$A39&amp;"*")</f>
        <v>0</v>
      </c>
      <c r="D39">
        <f>SUMIFS(Activity_EX!D:D,Activity_EX!$A:$A,$A39&amp;"*")</f>
        <v>0</v>
      </c>
      <c r="E39">
        <f>SUMIFS(Activity_EX!E:E,Activity_EX!$A:$A,$A39&amp;"*")</f>
        <v>0</v>
      </c>
      <c r="F39">
        <f>SUMIFS(Activity_EX!F:F,Activity_EX!$A:$A,$A39&amp;"*")</f>
        <v>0</v>
      </c>
      <c r="G39">
        <f>SUMIFS(Activity_EX!G:G,Activity_EX!$A:$A,$A39&amp;"*")</f>
        <v>0</v>
      </c>
      <c r="H39">
        <f>SUMIFS(Activity_EX!H:H,Activity_EX!$A:$A,$A39&amp;"*")</f>
        <v>0</v>
      </c>
      <c r="I39">
        <f>SUMIFS(Activity_EX!I:I,Activity_EX!$A:$A,$A39&amp;"*")</f>
        <v>0</v>
      </c>
      <c r="J39">
        <f>SUMIFS(Activity_EX!J:J,Activity_EX!$A:$A,$A39&amp;"*")</f>
        <v>0</v>
      </c>
      <c r="K39">
        <f>IF(PUBBDG_Split_Tech!L339="",0,IF(K$1=2016,0,IFERROR((PUBBDG_Split_Tech!L339*(SUMIFS('AGG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PUBBDG_Split_Tech!B174</f>
        <v>PUBBDGSBDNewLI</v>
      </c>
      <c r="B40">
        <f>SUMIFS(Activity_EX!B:B,Activity_EX!$A:$A,$A40&amp;"*")</f>
        <v>0</v>
      </c>
      <c r="C40">
        <f>SUMIFS(Activity_EX!C:C,Activity_EX!$A:$A,$A40&amp;"*")</f>
        <v>0</v>
      </c>
      <c r="D40">
        <f>SUMIFS(Activity_EX!D:D,Activity_EX!$A:$A,$A40&amp;"*")</f>
        <v>0</v>
      </c>
      <c r="E40">
        <f>SUMIFS(Activity_EX!E:E,Activity_EX!$A:$A,$A40&amp;"*")</f>
        <v>0</v>
      </c>
      <c r="F40">
        <f>SUMIFS(Activity_EX!F:F,Activity_EX!$A:$A,$A40&amp;"*")</f>
        <v>0</v>
      </c>
      <c r="G40">
        <f>SUMIFS(Activity_EX!G:G,Activity_EX!$A:$A,$A40&amp;"*")</f>
        <v>0</v>
      </c>
      <c r="H40">
        <f>SUMIFS(Activity_EX!H:H,Activity_EX!$A:$A,$A40&amp;"*")</f>
        <v>0</v>
      </c>
      <c r="I40">
        <f>SUMIFS(Activity_EX!I:I,Activity_EX!$A:$A,$A40&amp;"*")</f>
        <v>0</v>
      </c>
      <c r="J40">
        <f>SUMIFS(Activity_EX!J:J,Activity_EX!$A:$A,$A40&amp;"*")</f>
        <v>0</v>
      </c>
      <c r="K40">
        <f>IF(PUBBDG_Split_Tech!L331="",0,IF(K$1=2016,0,IFERROR((PUBBDG_Split_Tech!L331*(SUMIFS('AGG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PUBBDG_Split_Tech!B179</f>
        <v>PUBBDGSBDNewSC</v>
      </c>
      <c r="B41">
        <f>SUMIFS(Activity_EX!B:B,Activity_EX!$A:$A,$A41&amp;"*")</f>
        <v>0</v>
      </c>
      <c r="C41">
        <f>SUMIFS(Activity_EX!C:C,Activity_EX!$A:$A,$A41&amp;"*")</f>
        <v>0</v>
      </c>
      <c r="D41">
        <f>SUMIFS(Activity_EX!D:D,Activity_EX!$A:$A,$A41&amp;"*")</f>
        <v>0</v>
      </c>
      <c r="E41">
        <f>SUMIFS(Activity_EX!E:E,Activity_EX!$A:$A,$A41&amp;"*")</f>
        <v>0</v>
      </c>
      <c r="F41">
        <f>SUMIFS(Activity_EX!F:F,Activity_EX!$A:$A,$A41&amp;"*")</f>
        <v>0</v>
      </c>
      <c r="G41">
        <f>SUMIFS(Activity_EX!G:G,Activity_EX!$A:$A,$A41&amp;"*")</f>
        <v>0</v>
      </c>
      <c r="H41">
        <f>SUMIFS(Activity_EX!H:H,Activity_EX!$A:$A,$A41&amp;"*")</f>
        <v>0</v>
      </c>
      <c r="I41">
        <f>SUMIFS(Activity_EX!I:I,Activity_EX!$A:$A,$A41&amp;"*")</f>
        <v>0</v>
      </c>
      <c r="J41">
        <f>SUMIFS(Activity_EX!J:J,Activity_EX!$A:$A,$A41&amp;"*")</f>
        <v>0</v>
      </c>
      <c r="K41">
        <f>IF(PUBBDG_Split_Tech!L345="",0,IF(K$1=2016,0,IFERROR((PUBBDG_Split_Tech!L345*(SUMIFS('AGG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PUBBDG_Split_Tech!B182</f>
        <v>PUBBDGSBDNewSH</v>
      </c>
      <c r="B42">
        <f>SUMIFS(Activity_EX!B:B,Activity_EX!$A:$A,$A42&amp;"*")</f>
        <v>0</v>
      </c>
      <c r="C42">
        <f>SUMIFS(Activity_EX!C:C,Activity_EX!$A:$A,$A42&amp;"*")</f>
        <v>0</v>
      </c>
      <c r="D42">
        <f>SUMIFS(Activity_EX!D:D,Activity_EX!$A:$A,$A42&amp;"*")</f>
        <v>0</v>
      </c>
      <c r="E42">
        <f>SUMIFS(Activity_EX!E:E,Activity_EX!$A:$A,$A42&amp;"*")</f>
        <v>0</v>
      </c>
      <c r="F42">
        <f>SUMIFS(Activity_EX!F:F,Activity_EX!$A:$A,$A42&amp;"*")</f>
        <v>0</v>
      </c>
      <c r="G42">
        <f>SUMIFS(Activity_EX!G:G,Activity_EX!$A:$A,$A42&amp;"*")</f>
        <v>0</v>
      </c>
      <c r="H42">
        <f>SUMIFS(Activity_EX!H:H,Activity_EX!$A:$A,$A42&amp;"*")</f>
        <v>0</v>
      </c>
      <c r="I42">
        <f>SUMIFS(Activity_EX!I:I,Activity_EX!$A:$A,$A42&amp;"*")</f>
        <v>0</v>
      </c>
      <c r="J42">
        <f>SUMIFS(Activity_EX!J:J,Activity_EX!$A:$A,$A42&amp;"*")</f>
        <v>0</v>
      </c>
      <c r="K42">
        <f>IF(PUBBDG_Split_Tech!L339="",0,IF(K$1=2016,0,IFERROR((PUBBDG_Split_Tech!L339*(SUMIFS('AGG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PUBBDG_Split_Tech!B192</f>
        <v>PUBBDGSBDNewWH</v>
      </c>
      <c r="B43">
        <f>SUMIFS(Activity_EX!B:B,Activity_EX!$A:$A,$A43&amp;"*")</f>
        <v>0</v>
      </c>
      <c r="C43">
        <f>SUMIFS(Activity_EX!C:C,Activity_EX!$A:$A,$A43&amp;"*")</f>
        <v>0</v>
      </c>
      <c r="D43">
        <f>SUMIFS(Activity_EX!D:D,Activity_EX!$A:$A,$A43&amp;"*")</f>
        <v>0</v>
      </c>
      <c r="E43">
        <f>SUMIFS(Activity_EX!E:E,Activity_EX!$A:$A,$A43&amp;"*")</f>
        <v>0</v>
      </c>
      <c r="F43">
        <f>SUMIFS(Activity_EX!F:F,Activity_EX!$A:$A,$A43&amp;"*")</f>
        <v>0</v>
      </c>
      <c r="G43">
        <f>SUMIFS(Activity_EX!G:G,Activity_EX!$A:$A,$A43&amp;"*")</f>
        <v>0</v>
      </c>
      <c r="H43">
        <f>SUMIFS(Activity_EX!H:H,Activity_EX!$A:$A,$A43&amp;"*")</f>
        <v>0</v>
      </c>
      <c r="I43">
        <f>SUMIFS(Activity_EX!I:I,Activity_EX!$A:$A,$A43&amp;"*")</f>
        <v>0</v>
      </c>
      <c r="J43">
        <f>SUMIFS(Activity_EX!J:J,Activity_EX!$A:$A,$A43&amp;"*")</f>
        <v>0</v>
      </c>
      <c r="K43">
        <f>IF(PUBBDG_Split_Tech!L349="",0,IF(K$1=2016,0,IFERROR((PUBBDG_Split_Tech!L349*(SUMIFS('AGG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PUBBDG_Split_Tech!B198</f>
        <v>PUBBDGSBDOldAE</v>
      </c>
      <c r="B44">
        <f>SUMIFS(Activity_EX!B:B,Activity_EX!$A:$A,$A44&amp;"*")</f>
        <v>503.85310038965417</v>
      </c>
      <c r="C44">
        <f>SUMIFS(Activity_EX!C:C,Activity_EX!$A:$A,$A44&amp;"*")</f>
        <v>503.8708389847875</v>
      </c>
      <c r="D44">
        <f>SUMIFS(Activity_EX!D:D,Activity_EX!$A:$A,$A44&amp;"*")</f>
        <v>503.86976419467561</v>
      </c>
      <c r="E44">
        <f>SUMIFS(Activity_EX!E:E,Activity_EX!$A:$A,$A44&amp;"*")</f>
        <v>503.86853285837128</v>
      </c>
      <c r="F44">
        <f>SUMIFS(Activity_EX!F:F,Activity_EX!$A:$A,$A44&amp;"*")</f>
        <v>251.93581072848835</v>
      </c>
      <c r="G44">
        <f>SUMIFS(Activity_EX!G:G,Activity_EX!$A:$A,$A44&amp;"*")</f>
        <v>251.9357968884471</v>
      </c>
      <c r="H44">
        <f>SUMIFS(Activity_EX!H:H,Activity_EX!$A:$A,$A44&amp;"*")</f>
        <v>251.93688233736847</v>
      </c>
      <c r="I44">
        <f>SUMIFS(Activity_EX!I:I,Activity_EX!$A:$A,$A44&amp;"*")</f>
        <v>78.348889191583254</v>
      </c>
      <c r="J44">
        <f>SUMIFS(Activity_EX!J:J,Activity_EX!$A:$A,$A44&amp;"*")</f>
        <v>4.7780057472217843</v>
      </c>
      <c r="K44">
        <f>IF(PUBBDG_Split_Tech!L355="",0,IF(K$1=2016,0,IFERROR((PUBBDG_Split_Tech!L355*(SUMIFS('AGG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PUBBDG_Split_Tech!B201</f>
        <v>PUBBDGSBDOldAM</v>
      </c>
      <c r="B45">
        <f>SUMIFS(Activity_EX!B:B,Activity_EX!$A:$A,$A45&amp;"*")</f>
        <v>128.9335891560475</v>
      </c>
      <c r="C45">
        <f>SUMIFS(Activity_EX!C:C,Activity_EX!$A:$A,$A45&amp;"*")</f>
        <v>128.93637457872319</v>
      </c>
      <c r="D45">
        <f>SUMIFS(Activity_EX!D:D,Activity_EX!$A:$A,$A45&amp;"*")</f>
        <v>128.936044621989</v>
      </c>
      <c r="E45">
        <f>SUMIFS(Activity_EX!E:E,Activity_EX!$A:$A,$A45&amp;"*")</f>
        <v>128.93572952917529</v>
      </c>
      <c r="F45">
        <f>SUMIFS(Activity_EX!F:F,Activity_EX!$A:$A,$A45&amp;"*")</f>
        <v>64.468038034834805</v>
      </c>
      <c r="G45">
        <f>SUMIFS(Activity_EX!G:G,Activity_EX!$A:$A,$A45&amp;"*")</f>
        <v>64.467974062753527</v>
      </c>
      <c r="H45">
        <f>SUMIFS(Activity_EX!H:H,Activity_EX!$A:$A,$A45&amp;"*")</f>
        <v>64.468669374170076</v>
      </c>
      <c r="I45">
        <f>SUMIFS(Activity_EX!I:I,Activity_EX!$A:$A,$A45&amp;"*")</f>
        <v>26.285020662197521</v>
      </c>
      <c r="J45">
        <f>SUMIFS(Activity_EX!J:J,Activity_EX!$A:$A,$A45&amp;"*")</f>
        <v>1.229314343714075</v>
      </c>
      <c r="K45">
        <f>IF(PUBBDG_Split_Tech!L367="",0,IF(K$1=2016,0,IFERROR((PUBBDG_Split_Tech!L367*(SUMIFS('AGG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PUBBDG_Split_Tech!B202</f>
        <v>PUBBDGSBDOldLI</v>
      </c>
      <c r="B46">
        <f>SUMIFS(Activity_EX!B:B,Activity_EX!$A:$A,$A46&amp;"*")</f>
        <v>386.70551349948124</v>
      </c>
      <c r="C46">
        <f>SUMIFS(Activity_EX!C:C,Activity_EX!$A:$A,$A46&amp;"*")</f>
        <v>185.63682782043904</v>
      </c>
      <c r="D46">
        <f>SUMIFS(Activity_EX!D:D,Activity_EX!$A:$A,$A46&amp;"*")</f>
        <v>104.29562498716348</v>
      </c>
      <c r="E46">
        <f>SUMIFS(Activity_EX!E:E,Activity_EX!$A:$A,$A46&amp;"*")</f>
        <v>82.055919565162284</v>
      </c>
      <c r="F46">
        <f>SUMIFS(Activity_EX!F:F,Activity_EX!$A:$A,$A46&amp;"*")</f>
        <v>81.698545694678231</v>
      </c>
      <c r="G46">
        <f>SUMIFS(Activity_EX!G:G,Activity_EX!$A:$A,$A46&amp;"*")</f>
        <v>81.698543515430998</v>
      </c>
      <c r="H46">
        <f>SUMIFS(Activity_EX!H:H,Activity_EX!$A:$A,$A46&amp;"*")</f>
        <v>81.698574789340455</v>
      </c>
      <c r="I46">
        <f>SUMIFS(Activity_EX!I:I,Activity_EX!$A:$A,$A46&amp;"*")</f>
        <v>5.4516730414783082E-2</v>
      </c>
      <c r="J46">
        <f>SUMIFS(Activity_EX!J:J,Activity_EX!$A:$A,$A46&amp;"*")</f>
        <v>3.431154140137799E-3</v>
      </c>
      <c r="K46">
        <f>IF(PUBBDG_Split_Tech!L359="",0,IF(K$1=2016,0,IFERROR((PUBBDG_Split_Tech!L359*(SUMIFS('AGG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PUBBDG_Split_Tech!B207</f>
        <v>PUBBDGSBDOldSC</v>
      </c>
      <c r="B47">
        <f>SUMIFS(Activity_EX!B:B,Activity_EX!$A:$A,$A47&amp;"*")</f>
        <v>1328.3608556615059</v>
      </c>
      <c r="C47">
        <f>SUMIFS(Activity_EX!C:C,Activity_EX!$A:$A,$A47&amp;"*")</f>
        <v>1328.3605233101262</v>
      </c>
      <c r="D47">
        <f>SUMIFS(Activity_EX!D:D,Activity_EX!$A:$A,$A47&amp;"*")</f>
        <v>1089.0038994494821</v>
      </c>
      <c r="E47">
        <f>SUMIFS(Activity_EX!E:E,Activity_EX!$A:$A,$A47&amp;"*")</f>
        <v>1089.0036962363902</v>
      </c>
      <c r="F47">
        <f>SUMIFS(Activity_EX!F:F,Activity_EX!$A:$A,$A47&amp;"*")</f>
        <v>984.70886160812108</v>
      </c>
      <c r="G47">
        <f>SUMIFS(Activity_EX!G:G,Activity_EX!$A:$A,$A47&amp;"*")</f>
        <v>984.70880743641305</v>
      </c>
      <c r="H47">
        <f>SUMIFS(Activity_EX!H:H,Activity_EX!$A:$A,$A47&amp;"*")</f>
        <v>984.70966586218913</v>
      </c>
      <c r="I47">
        <f>SUMIFS(Activity_EX!I:I,Activity_EX!$A:$A,$A47&amp;"*")</f>
        <v>186.59347989984502</v>
      </c>
      <c r="J47">
        <f>SUMIFS(Activity_EX!J:J,Activity_EX!$A:$A,$A47&amp;"*")</f>
        <v>121.40050757694453</v>
      </c>
      <c r="K47">
        <f>IF(PUBBDG_Split_Tech!L373="",0,IF(K$1=2016,0,IFERROR((PUBBDG_Split_Tech!L373*(SUMIFS('AGG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PUBBDG_Split_Tech!B210</f>
        <v>PUBBDGSBDOldSH</v>
      </c>
      <c r="B48">
        <f>SUMIFS(Activity_EX!B:B,Activity_EX!$A:$A,$A48&amp;"*")</f>
        <v>2200.380786402548</v>
      </c>
      <c r="C48">
        <f>SUMIFS(Activity_EX!C:C,Activity_EX!$A:$A,$A48&amp;"*")</f>
        <v>2158.0453911248032</v>
      </c>
      <c r="D48">
        <f>SUMIFS(Activity_EX!D:D,Activity_EX!$A:$A,$A48&amp;"*")</f>
        <v>1786.7789684979439</v>
      </c>
      <c r="E48">
        <f>SUMIFS(Activity_EX!E:E,Activity_EX!$A:$A,$A48&amp;"*")</f>
        <v>1786.7789073219765</v>
      </c>
      <c r="F48">
        <f>SUMIFS(Activity_EX!F:F,Activity_EX!$A:$A,$A48&amp;"*")</f>
        <v>1770.2375674681898</v>
      </c>
      <c r="G48">
        <f>SUMIFS(Activity_EX!G:G,Activity_EX!$A:$A,$A48&amp;"*")</f>
        <v>1770.2368893448188</v>
      </c>
      <c r="H48">
        <f>SUMIFS(Activity_EX!H:H,Activity_EX!$A:$A,$A48&amp;"*")</f>
        <v>1727.8925741813575</v>
      </c>
      <c r="I48">
        <f>SUMIFS(Activity_EX!I:I,Activity_EX!$A:$A,$A48&amp;"*")</f>
        <v>183.54875552147189</v>
      </c>
      <c r="J48">
        <f>SUMIFS(Activity_EX!J:J,Activity_EX!$A:$A,$A48&amp;"*")</f>
        <v>81.6472344134487</v>
      </c>
      <c r="K48">
        <f>IF(PUBBDG_Split_Tech!L367="",0,IF(K$1=2016,0,IFERROR((PUBBDG_Split_Tech!L367*(SUMIFS('AGG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PUBBDG_Split_Tech!B220</f>
        <v>PUBBDGSBDOldWH</v>
      </c>
      <c r="B49">
        <f>SUMIFS(Activity_EX!B:B,Activity_EX!$A:$A,$A49&amp;"*")</f>
        <v>265.89510132446333</v>
      </c>
      <c r="C49">
        <f>SUMIFS(Activity_EX!C:C,Activity_EX!$A:$A,$A49&amp;"*")</f>
        <v>267.18829646899803</v>
      </c>
      <c r="D49">
        <f>SUMIFS(Activity_EX!D:D,Activity_EX!$A:$A,$A49&amp;"*")</f>
        <v>185.7399266537418</v>
      </c>
      <c r="E49">
        <f>SUMIFS(Activity_EX!E:E,Activity_EX!$A:$A,$A49&amp;"*")</f>
        <v>186.05380430125399</v>
      </c>
      <c r="F49">
        <f>SUMIFS(Activity_EX!F:F,Activity_EX!$A:$A,$A49&amp;"*")</f>
        <v>186.35084577351432</v>
      </c>
      <c r="G49">
        <f>SUMIFS(Activity_EX!G:G,Activity_EX!$A:$A,$A49&amp;"*")</f>
        <v>186.64650452378658</v>
      </c>
      <c r="H49">
        <f>SUMIFS(Activity_EX!H:H,Activity_EX!$A:$A,$A49&amp;"*")</f>
        <v>184.18183323373125</v>
      </c>
      <c r="I49">
        <f>SUMIFS(Activity_EX!I:I,Activity_EX!$A:$A,$A49&amp;"*")</f>
        <v>16.464950554084076</v>
      </c>
      <c r="J49">
        <f>SUMIFS(Activity_EX!J:J,Activity_EX!$A:$A,$A49&amp;"*")</f>
        <v>6.8502849159160188</v>
      </c>
      <c r="K49">
        <f>IF(PUBBDG_Split_Tech!L377="",0,IF(K$1=2016,0,IFERROR((PUBBDG_Split_Tech!L377*(SUMIFS('AGG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CDB0-BBE9-4D73-9EE5-94AA6B00169E}">
  <sheetPr>
    <tabColor rgb="FFFF0000"/>
  </sheetPr>
  <dimension ref="A1:K49"/>
  <sheetViews>
    <sheetView workbookViewId="0">
      <selection activeCell="N34" sqref="N34"/>
    </sheetView>
  </sheetViews>
  <sheetFormatPr defaultRowHeight="15" x14ac:dyDescent="0.25"/>
  <cols>
    <col min="1" max="1" width="23.85546875" customWidth="1"/>
  </cols>
  <sheetData>
    <row r="1" spans="1:11" x14ac:dyDescent="0.25">
      <c r="A1" s="6" t="s">
        <v>4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</row>
    <row r="2" spans="1:11" x14ac:dyDescent="0.25">
      <c r="A2" t="str">
        <f>'AGG Activity_EX'!A2</f>
        <v>PUBBDGHSPNewAE</v>
      </c>
      <c r="B2">
        <f>SUMIFS(Activity_16!B:B,Activity_16!$A:$A,$A2&amp;"*")</f>
        <v>0</v>
      </c>
      <c r="C2">
        <f>SUMIFS(Activity_16!C:C,Activity_16!$A:$A,$A2&amp;"*")</f>
        <v>0</v>
      </c>
      <c r="D2">
        <f>SUMIFS(Activity_16!D:D,Activity_16!$A:$A,$A2&amp;"*")</f>
        <v>0</v>
      </c>
      <c r="E2">
        <f>SUMIFS(Activity_16!E:E,Activity_16!$A:$A,$A2&amp;"*")</f>
        <v>0</v>
      </c>
      <c r="F2">
        <f>SUMIFS(Activity_16!F:F,Activity_16!$A:$A,$A2&amp;"*")</f>
        <v>0</v>
      </c>
      <c r="G2">
        <f>SUMIFS(Activity_16!G:G,Activity_16!$A:$A,$A2&amp;"*")</f>
        <v>0</v>
      </c>
      <c r="H2">
        <f>SUMIFS(Activity_16!H:H,Activity_16!$A:$A,$A2&amp;"*")</f>
        <v>0</v>
      </c>
      <c r="I2">
        <f>SUMIFS(Activity_16!I:I,Activity_16!$A:$A,$A2&amp;"*")</f>
        <v>0</v>
      </c>
      <c r="J2">
        <f>SUMIFS(Activity_16!J:J,Activity_16!$A:$A,$A2&amp;"*")</f>
        <v>3.457353982213493E-4</v>
      </c>
      <c r="K2">
        <f>IF(PUBBDG_Split_Tech!L2="",0,IF(K$1=2016,0,IFERROR((PUBBDG_Split_Tech!L2*(SUMIFS('AGG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'AGG Activity_EX'!A3</f>
        <v>PUBBDGHSPNewAM</v>
      </c>
      <c r="B3">
        <f>SUMIFS(Activity_16!B:B,Activity_16!$A:$A,$A3&amp;"*")</f>
        <v>0</v>
      </c>
      <c r="C3">
        <f>SUMIFS(Activity_16!C:C,Activity_16!$A:$A,$A3&amp;"*")</f>
        <v>0</v>
      </c>
      <c r="D3">
        <f>SUMIFS(Activity_16!D:D,Activity_16!$A:$A,$A3&amp;"*")</f>
        <v>0</v>
      </c>
      <c r="E3">
        <f>SUMIFS(Activity_16!E:E,Activity_16!$A:$A,$A3&amp;"*")</f>
        <v>0</v>
      </c>
      <c r="F3">
        <f>SUMIFS(Activity_16!F:F,Activity_16!$A:$A,$A3&amp;"*")</f>
        <v>0</v>
      </c>
      <c r="G3">
        <f>SUMIFS(Activity_16!G:G,Activity_16!$A:$A,$A3&amp;"*")</f>
        <v>0</v>
      </c>
      <c r="H3">
        <f>SUMIFS(Activity_16!H:H,Activity_16!$A:$A,$A3&amp;"*")</f>
        <v>0</v>
      </c>
      <c r="I3">
        <f>SUMIFS(Activity_16!I:I,Activity_16!$A:$A,$A3&amp;"*")</f>
        <v>0</v>
      </c>
      <c r="J3">
        <f>SUMIFS(Activity_16!J:J,Activity_16!$A:$A,$A3&amp;"*")</f>
        <v>8.3854361768237234E-5</v>
      </c>
      <c r="K3">
        <f>IF(PUBBDG_Split_Tech!L3="",0,IF(K$1=2016,0,IFERROR((PUBBDG_Split_Tech!L3*(SUMIFS('AGG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'AGG Activity_EX'!A4</f>
        <v>PUBBDGHSPNewLI</v>
      </c>
      <c r="B4">
        <f>SUMIFS(Activity_16!B:B,Activity_16!$A:$A,$A4&amp;"*")</f>
        <v>0</v>
      </c>
      <c r="C4">
        <f>SUMIFS(Activity_16!C:C,Activity_16!$A:$A,$A4&amp;"*")</f>
        <v>0</v>
      </c>
      <c r="D4">
        <f>SUMIFS(Activity_16!D:D,Activity_16!$A:$A,$A4&amp;"*")</f>
        <v>0</v>
      </c>
      <c r="E4">
        <f>SUMIFS(Activity_16!E:E,Activity_16!$A:$A,$A4&amp;"*")</f>
        <v>0</v>
      </c>
      <c r="F4">
        <f>SUMIFS(Activity_16!F:F,Activity_16!$A:$A,$A4&amp;"*")</f>
        <v>0</v>
      </c>
      <c r="G4">
        <f>SUMIFS(Activity_16!G:G,Activity_16!$A:$A,$A4&amp;"*")</f>
        <v>0</v>
      </c>
      <c r="H4">
        <f>SUMIFS(Activity_16!H:H,Activity_16!$A:$A,$A4&amp;"*")</f>
        <v>0</v>
      </c>
      <c r="I4">
        <f>SUMIFS(Activity_16!I:I,Activity_16!$A:$A,$A4&amp;"*")</f>
        <v>0</v>
      </c>
      <c r="J4">
        <f>SUMIFS(Activity_16!J:J,Activity_16!$A:$A,$A4&amp;"*")</f>
        <v>3.6238159361296974E-6</v>
      </c>
      <c r="K4">
        <f>IF(PUBBDG_Split_Tech!L4="",0,IF(K$1=2016,0,IFERROR((PUBBDG_Split_Tech!L4*(SUMIFS('AGG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'AGG Activity_EX'!A5</f>
        <v>PUBBDGHSPNewSC</v>
      </c>
      <c r="B5">
        <f>SUMIFS(Activity_16!B:B,Activity_16!$A:$A,$A5&amp;"*")</f>
        <v>0</v>
      </c>
      <c r="C5">
        <f>SUMIFS(Activity_16!C:C,Activity_16!$A:$A,$A5&amp;"*")</f>
        <v>0</v>
      </c>
      <c r="D5">
        <f>SUMIFS(Activity_16!D:D,Activity_16!$A:$A,$A5&amp;"*")</f>
        <v>0</v>
      </c>
      <c r="E5">
        <f>SUMIFS(Activity_16!E:E,Activity_16!$A:$A,$A5&amp;"*")</f>
        <v>0</v>
      </c>
      <c r="F5">
        <f>SUMIFS(Activity_16!F:F,Activity_16!$A:$A,$A5&amp;"*")</f>
        <v>0</v>
      </c>
      <c r="G5">
        <f>SUMIFS(Activity_16!G:G,Activity_16!$A:$A,$A5&amp;"*")</f>
        <v>0</v>
      </c>
      <c r="H5">
        <f>SUMIFS(Activity_16!H:H,Activity_16!$A:$A,$A5&amp;"*")</f>
        <v>0</v>
      </c>
      <c r="I5">
        <f>SUMIFS(Activity_16!I:I,Activity_16!$A:$A,$A5&amp;"*")</f>
        <v>0</v>
      </c>
      <c r="J5">
        <f>SUMIFS(Activity_16!J:J,Activity_16!$A:$A,$A5&amp;"*")</f>
        <v>3.3755340719834805E-4</v>
      </c>
      <c r="K5">
        <f>IF(PUBBDG_Split_Tech!L5="",0,IF(K$1=2016,0,IFERROR((PUBBDG_Split_Tech!L5*(SUMIFS('AGG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'AGG Activity_EX'!A6</f>
        <v>PUBBDGHSPNewSH</v>
      </c>
      <c r="B6">
        <f>SUMIFS(Activity_16!B:B,Activity_16!$A:$A,$A6&amp;"*")</f>
        <v>0</v>
      </c>
      <c r="C6">
        <f>SUMIFS(Activity_16!C:C,Activity_16!$A:$A,$A6&amp;"*")</f>
        <v>0</v>
      </c>
      <c r="D6">
        <f>SUMIFS(Activity_16!D:D,Activity_16!$A:$A,$A6&amp;"*")</f>
        <v>0</v>
      </c>
      <c r="E6">
        <f>SUMIFS(Activity_16!E:E,Activity_16!$A:$A,$A6&amp;"*")</f>
        <v>0</v>
      </c>
      <c r="F6">
        <f>SUMIFS(Activity_16!F:F,Activity_16!$A:$A,$A6&amp;"*")</f>
        <v>0</v>
      </c>
      <c r="G6">
        <f>SUMIFS(Activity_16!G:G,Activity_16!$A:$A,$A6&amp;"*")</f>
        <v>0</v>
      </c>
      <c r="H6">
        <f>SUMIFS(Activity_16!H:H,Activity_16!$A:$A,$A6&amp;"*")</f>
        <v>0</v>
      </c>
      <c r="I6">
        <f>SUMIFS(Activity_16!I:I,Activity_16!$A:$A,$A6&amp;"*")</f>
        <v>0</v>
      </c>
      <c r="J6">
        <f>SUMIFS(Activity_16!J:J,Activity_16!$A:$A,$A6&amp;"*")</f>
        <v>1.1995871755855452E-3</v>
      </c>
      <c r="K6">
        <f>IF(PUBBDG_Split_Tech!L6="",0,IF(K$1=2016,0,IFERROR((PUBBDG_Split_Tech!L6*(SUMIFS('AGG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'AGG Activity_EX'!A7</f>
        <v>PUBBDGHSPNewWH</v>
      </c>
      <c r="B7">
        <f>SUMIFS(Activity_16!B:B,Activity_16!$A:$A,$A7&amp;"*")</f>
        <v>0</v>
      </c>
      <c r="C7">
        <f>SUMIFS(Activity_16!C:C,Activity_16!$A:$A,$A7&amp;"*")</f>
        <v>0</v>
      </c>
      <c r="D7">
        <f>SUMIFS(Activity_16!D:D,Activity_16!$A:$A,$A7&amp;"*")</f>
        <v>0</v>
      </c>
      <c r="E7">
        <f>SUMIFS(Activity_16!E:E,Activity_16!$A:$A,$A7&amp;"*")</f>
        <v>0</v>
      </c>
      <c r="F7">
        <f>SUMIFS(Activity_16!F:F,Activity_16!$A:$A,$A7&amp;"*")</f>
        <v>0</v>
      </c>
      <c r="G7">
        <f>SUMIFS(Activity_16!G:G,Activity_16!$A:$A,$A7&amp;"*")</f>
        <v>0</v>
      </c>
      <c r="H7">
        <f>SUMIFS(Activity_16!H:H,Activity_16!$A:$A,$A7&amp;"*")</f>
        <v>0</v>
      </c>
      <c r="I7">
        <f>SUMIFS(Activity_16!I:I,Activity_16!$A:$A,$A7&amp;"*")</f>
        <v>0</v>
      </c>
      <c r="J7">
        <f>SUMIFS(Activity_16!J:J,Activity_16!$A:$A,$A7&amp;"*")</f>
        <v>6.9360261458142588E-4</v>
      </c>
      <c r="K7">
        <f>IF(PUBBDG_Split_Tech!L7="",0,IF(K$1=2016,0,IFERROR((PUBBDG_Split_Tech!L7*(SUMIFS('AGG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'AGG Activity_EX'!A8</f>
        <v>PUBBDGHSPOldAE</v>
      </c>
      <c r="B8">
        <f>SUMIFS(Activity_16!B:B,Activity_16!$A:$A,$A8&amp;"*")</f>
        <v>2.1287820680238947E-2</v>
      </c>
      <c r="C8">
        <f>SUMIFS(Activity_16!C:C,Activity_16!$A:$A,$A8&amp;"*")</f>
        <v>3.1904206659670047</v>
      </c>
      <c r="D8">
        <f>SUMIFS(Activity_16!D:D,Activity_16!$A:$A,$A8&amp;"*")</f>
        <v>6.3788010498017087</v>
      </c>
      <c r="E8">
        <f>SUMIFS(Activity_16!E:E,Activity_16!$A:$A,$A8&amp;"*")</f>
        <v>9.5673950365391711</v>
      </c>
      <c r="F8">
        <f>SUMIFS(Activity_16!F:F,Activity_16!$A:$A,$A8&amp;"*")</f>
        <v>337.85646894637648</v>
      </c>
      <c r="G8">
        <f>SUMIFS(Activity_16!G:G,Activity_16!$A:$A,$A8&amp;"*")</f>
        <v>341.0437019823363</v>
      </c>
      <c r="H8">
        <f>SUMIFS(Activity_16!H:H,Activity_16!$A:$A,$A8&amp;"*")</f>
        <v>343.46538368526376</v>
      </c>
      <c r="I8">
        <f>SUMIFS(Activity_16!I:I,Activity_16!$A:$A,$A8&amp;"*")</f>
        <v>187.39099468438457</v>
      </c>
      <c r="J8">
        <f>SUMIFS(Activity_16!J:J,Activity_16!$A:$A,$A8&amp;"*")</f>
        <v>47.635919751888579</v>
      </c>
      <c r="K8">
        <f>IF(PUBBDG_Split_Tech!L8="",0,IF(K$1=2016,0,IFERROR((PUBBDG_Split_Tech!L8*(SUMIFS('AGG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'AGG Activity_EX'!A9</f>
        <v>PUBBDGHSPOldAM</v>
      </c>
      <c r="B9">
        <f>SUMIFS(Activity_16!B:B,Activity_16!$A:$A,$A9&amp;"*")</f>
        <v>4.0438627581581349E-3</v>
      </c>
      <c r="C9">
        <f>SUMIFS(Activity_16!C:C,Activity_16!$A:$A,$A9&amp;"*")</f>
        <v>0.5595933442455977</v>
      </c>
      <c r="D9">
        <f>SUMIFS(Activity_16!D:D,Activity_16!$A:$A,$A9&amp;"*")</f>
        <v>1.1189705631780771</v>
      </c>
      <c r="E9">
        <f>SUMIFS(Activity_16!E:E,Activity_16!$A:$A,$A9&amp;"*")</f>
        <v>1.6778008991657201</v>
      </c>
      <c r="F9">
        <f>SUMIFS(Activity_16!F:F,Activity_16!$A:$A,$A9&amp;"*")</f>
        <v>59.208274668327107</v>
      </c>
      <c r="G9">
        <f>SUMIFS(Activity_16!G:G,Activity_16!$A:$A,$A9&amp;"*")</f>
        <v>59.767064769935153</v>
      </c>
      <c r="H9">
        <f>SUMIFS(Activity_16!H:H,Activity_16!$A:$A,$A9&amp;"*")</f>
        <v>60.19077539642953</v>
      </c>
      <c r="I9">
        <f>SUMIFS(Activity_16!I:I,Activity_16!$A:$A,$A9&amp;"*")</f>
        <v>24.065658240069531</v>
      </c>
      <c r="J9">
        <f>SUMIFS(Activity_16!J:J,Activity_16!$A:$A,$A9&amp;"*")</f>
        <v>6.5362110546286551</v>
      </c>
      <c r="K9">
        <f>IF(PUBBDG_Split_Tech!L9="",0,IF(K$1=2016,0,IFERROR((PUBBDG_Split_Tech!L9*(SUMIFS('AGG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'AGG Activity_EX'!A10</f>
        <v>PUBBDGHSPOldLI</v>
      </c>
      <c r="B10">
        <f>SUMIFS(Activity_16!B:B,Activity_16!$A:$A,$A10&amp;"*")</f>
        <v>3.1332285197967485E-4</v>
      </c>
      <c r="C10">
        <f>SUMIFS(Activity_16!C:C,Activity_16!$A:$A,$A10&amp;"*")</f>
        <v>184.49534548160054</v>
      </c>
      <c r="D10">
        <f>SUMIFS(Activity_16!D:D,Activity_16!$A:$A,$A10&amp;"*")</f>
        <v>260.15967640119277</v>
      </c>
      <c r="E10">
        <f>SUMIFS(Activity_16!E:E,Activity_16!$A:$A,$A10&amp;"*")</f>
        <v>282.10149985758994</v>
      </c>
      <c r="F10">
        <f>SUMIFS(Activity_16!F:F,Activity_16!$A:$A,$A10&amp;"*")</f>
        <v>284.47740386348516</v>
      </c>
      <c r="G10">
        <f>SUMIFS(Activity_16!G:G,Activity_16!$A:$A,$A10&amp;"*")</f>
        <v>286.20362561133561</v>
      </c>
      <c r="H10">
        <f>SUMIFS(Activity_16!H:H,Activity_16!$A:$A,$A10&amp;"*")</f>
        <v>287.51578083290201</v>
      </c>
      <c r="I10">
        <f>SUMIFS(Activity_16!I:I,Activity_16!$A:$A,$A10&amp;"*")</f>
        <v>77.738956714329674</v>
      </c>
      <c r="J10">
        <f>SUMIFS(Activity_16!J:J,Activity_16!$A:$A,$A10&amp;"*")</f>
        <v>12.319757040523964</v>
      </c>
      <c r="K10">
        <f>IF(PUBBDG_Split_Tech!L10="",0,IF(K$1=2016,0,IFERROR((PUBBDG_Split_Tech!L10*(SUMIFS('AGG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'AGG Activity_EX'!A11</f>
        <v>PUBBDGHSPOldSC</v>
      </c>
      <c r="B11">
        <f>SUMIFS(Activity_16!B:B,Activity_16!$A:$A,$A11&amp;"*")</f>
        <v>9.2734135324024532E-3</v>
      </c>
      <c r="C11">
        <f>SUMIFS(Activity_16!C:C,Activity_16!$A:$A,$A11&amp;"*")</f>
        <v>5.6611467759904883</v>
      </c>
      <c r="D11">
        <f>SUMIFS(Activity_16!D:D,Activity_16!$A:$A,$A11&amp;"*")</f>
        <v>286.14222062277099</v>
      </c>
      <c r="E11">
        <f>SUMIFS(Activity_16!E:E,Activity_16!$A:$A,$A11&amp;"*")</f>
        <v>291.80220877616955</v>
      </c>
      <c r="F11">
        <f>SUMIFS(Activity_16!F:F,Activity_16!$A:$A,$A11&amp;"*")</f>
        <v>315.91573332916289</v>
      </c>
      <c r="G11">
        <f>SUMIFS(Activity_16!G:G,Activity_16!$A:$A,$A11&amp;"*")</f>
        <v>321.57562738259952</v>
      </c>
      <c r="H11">
        <f>SUMIFS(Activity_16!H:H,Activity_16!$A:$A,$A11&amp;"*")</f>
        <v>325.87741671517819</v>
      </c>
      <c r="I11">
        <f>SUMIFS(Activity_16!I:I,Activity_16!$A:$A,$A11&amp;"*")</f>
        <v>203.67308539695219</v>
      </c>
      <c r="J11">
        <f>SUMIFS(Activity_16!J:J,Activity_16!$A:$A,$A11&amp;"*")</f>
        <v>99.986279045321311</v>
      </c>
      <c r="K11">
        <f>IF(PUBBDG_Split_Tech!L11="",0,IF(K$1=2016,0,IFERROR((PUBBDG_Split_Tech!L11*(SUMIFS('AGG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1" x14ac:dyDescent="0.25">
      <c r="A12" t="str">
        <f>'AGG Activity_EX'!A12</f>
        <v>PUBBDGHSPOldSH</v>
      </c>
      <c r="B12">
        <f>SUMIFS(Activity_16!B:B,Activity_16!$A:$A,$A12&amp;"*")</f>
        <v>1.1528539136256045E-2</v>
      </c>
      <c r="C12">
        <f>SUMIFS(Activity_16!C:C,Activity_16!$A:$A,$A12&amp;"*")</f>
        <v>74.070243240513804</v>
      </c>
      <c r="D12">
        <f>SUMIFS(Activity_16!D:D,Activity_16!$A:$A,$A12&amp;"*")</f>
        <v>335.73661094673611</v>
      </c>
      <c r="E12">
        <f>SUMIFS(Activity_16!E:E,Activity_16!$A:$A,$A12&amp;"*")</f>
        <v>344.04914564168109</v>
      </c>
      <c r="F12">
        <f>SUMIFS(Activity_16!F:F,Activity_16!$A:$A,$A12&amp;"*")</f>
        <v>364.89149014880985</v>
      </c>
      <c r="G12">
        <f>SUMIFS(Activity_16!G:G,Activity_16!$A:$A,$A12&amp;"*")</f>
        <v>373.20479039730617</v>
      </c>
      <c r="H12">
        <f>SUMIFS(Activity_16!H:H,Activity_16!$A:$A,$A12&amp;"*")</f>
        <v>445.27841489997991</v>
      </c>
      <c r="I12">
        <f>SUMIFS(Activity_16!I:I,Activity_16!$A:$A,$A12&amp;"*")</f>
        <v>77.703385729931711</v>
      </c>
      <c r="J12">
        <f>SUMIFS(Activity_16!J:J,Activity_16!$A:$A,$A12&amp;"*")</f>
        <v>57.825305787498792</v>
      </c>
      <c r="K12">
        <f>IF(PUBBDG_Split_Tech!L12="",0,IF(K$1=2016,0,IFERROR((PUBBDG_Split_Tech!L12*(SUMIFS('AGG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1" x14ac:dyDescent="0.25">
      <c r="A13" t="str">
        <f>'AGG Activity_EX'!A13</f>
        <v>PUBBDGHSPOldWH</v>
      </c>
      <c r="B13">
        <f>SUMIFS(Activity_16!B:B,Activity_16!$A:$A,$A13&amp;"*")</f>
        <v>46.836371278381776</v>
      </c>
      <c r="C13">
        <f>SUMIFS(Activity_16!C:C,Activity_16!$A:$A,$A13&amp;"*")</f>
        <v>47.502007533916554</v>
      </c>
      <c r="D13">
        <f>SUMIFS(Activity_16!D:D,Activity_16!$A:$A,$A13&amp;"*")</f>
        <v>125.46657495619189</v>
      </c>
      <c r="E13">
        <f>SUMIFS(Activity_16!E:E,Activity_16!$A:$A,$A13&amp;"*")</f>
        <v>126.82282327997979</v>
      </c>
      <c r="F13">
        <f>SUMIFS(Activity_16!F:F,Activity_16!$A:$A,$A13&amp;"*")</f>
        <v>128.18110763034824</v>
      </c>
      <c r="G13">
        <f>SUMIFS(Activity_16!G:G,Activity_16!$A:$A,$A13&amp;"*")</f>
        <v>129.51666978686734</v>
      </c>
      <c r="H13">
        <f>SUMIFS(Activity_16!H:H,Activity_16!$A:$A,$A13&amp;"*")</f>
        <v>136.45363585814147</v>
      </c>
      <c r="I13">
        <f>SUMIFS(Activity_16!I:I,Activity_16!$A:$A,$A13&amp;"*")</f>
        <v>65.673859794746505</v>
      </c>
      <c r="J13">
        <f>SUMIFS(Activity_16!J:J,Activity_16!$A:$A,$A13&amp;"*")</f>
        <v>19.454799581028084</v>
      </c>
      <c r="K13">
        <f>IF(PUBBDG_Split_Tech!L13="",0,IF(K$1=2016,0,IFERROR((PUBBDG_Split_Tech!L13*(SUMIFS('AGG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1" x14ac:dyDescent="0.25">
      <c r="A14" t="str">
        <f>'AGG Activity_EX'!A14</f>
        <v>PUBBDGMUNNewAE</v>
      </c>
      <c r="B14">
        <f>SUMIFS(Activity_16!B:B,Activity_16!$A:$A,$A14&amp;"*")</f>
        <v>0</v>
      </c>
      <c r="C14">
        <f>SUMIFS(Activity_16!C:C,Activity_16!$A:$A,$A14&amp;"*")</f>
        <v>0</v>
      </c>
      <c r="D14">
        <f>SUMIFS(Activity_16!D:D,Activity_16!$A:$A,$A14&amp;"*")</f>
        <v>0</v>
      </c>
      <c r="E14">
        <f>SUMIFS(Activity_16!E:E,Activity_16!$A:$A,$A14&amp;"*")</f>
        <v>0</v>
      </c>
      <c r="F14">
        <f>SUMIFS(Activity_16!F:F,Activity_16!$A:$A,$A14&amp;"*")</f>
        <v>0</v>
      </c>
      <c r="G14">
        <f>SUMIFS(Activity_16!G:G,Activity_16!$A:$A,$A14&amp;"*")</f>
        <v>0</v>
      </c>
      <c r="H14">
        <f>SUMIFS(Activity_16!H:H,Activity_16!$A:$A,$A14&amp;"*")</f>
        <v>0</v>
      </c>
      <c r="I14">
        <f>SUMIFS(Activity_16!I:I,Activity_16!$A:$A,$A14&amp;"*")</f>
        <v>0</v>
      </c>
      <c r="J14">
        <f>SUMIFS(Activity_16!J:J,Activity_16!$A:$A,$A14&amp;"*")</f>
        <v>3.4612582246571643E-4</v>
      </c>
      <c r="K14">
        <f>IF(PUBBDG_Split_Tech!L14="",0,IF(K$1=2016,0,IFERROR((PUBBDG_Split_Tech!L14*(SUMIFS('AGG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1" x14ac:dyDescent="0.25">
      <c r="A15" t="str">
        <f>'AGG Activity_EX'!A15</f>
        <v>PUBBDGMUNNewAM</v>
      </c>
      <c r="B15">
        <f>SUMIFS(Activity_16!B:B,Activity_16!$A:$A,$A15&amp;"*")</f>
        <v>0</v>
      </c>
      <c r="C15">
        <f>SUMIFS(Activity_16!C:C,Activity_16!$A:$A,$A15&amp;"*")</f>
        <v>0</v>
      </c>
      <c r="D15">
        <f>SUMIFS(Activity_16!D:D,Activity_16!$A:$A,$A15&amp;"*")</f>
        <v>0</v>
      </c>
      <c r="E15">
        <f>SUMIFS(Activity_16!E:E,Activity_16!$A:$A,$A15&amp;"*")</f>
        <v>0</v>
      </c>
      <c r="F15">
        <f>SUMIFS(Activity_16!F:F,Activity_16!$A:$A,$A15&amp;"*")</f>
        <v>0</v>
      </c>
      <c r="G15">
        <f>SUMIFS(Activity_16!G:G,Activity_16!$A:$A,$A15&amp;"*")</f>
        <v>0</v>
      </c>
      <c r="H15">
        <f>SUMIFS(Activity_16!H:H,Activity_16!$A:$A,$A15&amp;"*")</f>
        <v>0</v>
      </c>
      <c r="I15">
        <f>SUMIFS(Activity_16!I:I,Activity_16!$A:$A,$A15&amp;"*")</f>
        <v>0</v>
      </c>
      <c r="J15">
        <f>SUMIFS(Activity_16!J:J,Activity_16!$A:$A,$A15&amp;"*")</f>
        <v>8.4474774978357439E-5</v>
      </c>
      <c r="K15">
        <f>IF(PUBBDG_Split_Tech!L15="",0,IF(K$1=2016,0,IFERROR((PUBBDG_Split_Tech!L15*(SUMIFS('AGG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1" x14ac:dyDescent="0.25">
      <c r="A16" t="str">
        <f>'AGG Activity_EX'!A16</f>
        <v>PUBBDGMUNNewLI</v>
      </c>
      <c r="B16">
        <f>SUMIFS(Activity_16!B:B,Activity_16!$A:$A,$A16&amp;"*")</f>
        <v>0</v>
      </c>
      <c r="C16">
        <f>SUMIFS(Activity_16!C:C,Activity_16!$A:$A,$A16&amp;"*")</f>
        <v>0</v>
      </c>
      <c r="D16">
        <f>SUMIFS(Activity_16!D:D,Activity_16!$A:$A,$A16&amp;"*")</f>
        <v>0</v>
      </c>
      <c r="E16">
        <f>SUMIFS(Activity_16!E:E,Activity_16!$A:$A,$A16&amp;"*")</f>
        <v>0</v>
      </c>
      <c r="F16">
        <f>SUMIFS(Activity_16!F:F,Activity_16!$A:$A,$A16&amp;"*")</f>
        <v>0</v>
      </c>
      <c r="G16">
        <f>SUMIFS(Activity_16!G:G,Activity_16!$A:$A,$A16&amp;"*")</f>
        <v>0</v>
      </c>
      <c r="H16">
        <f>SUMIFS(Activity_16!H:H,Activity_16!$A:$A,$A16&amp;"*")</f>
        <v>0</v>
      </c>
      <c r="I16">
        <f>SUMIFS(Activity_16!I:I,Activity_16!$A:$A,$A16&amp;"*")</f>
        <v>0</v>
      </c>
      <c r="J16">
        <f>SUMIFS(Activity_16!J:J,Activity_16!$A:$A,$A16&amp;"*")</f>
        <v>3.6270547510210918E-6</v>
      </c>
      <c r="K16">
        <f>IF(PUBBDG_Split_Tech!L16="",0,IF(K$1=2016,0,IFERROR((PUBBDG_Split_Tech!L16*(SUMIFS('AGG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'AGG Activity_EX'!A17</f>
        <v>PUBBDGMUNNewSC</v>
      </c>
      <c r="B17">
        <f>SUMIFS(Activity_16!B:B,Activity_16!$A:$A,$A17&amp;"*")</f>
        <v>0</v>
      </c>
      <c r="C17">
        <f>SUMIFS(Activity_16!C:C,Activity_16!$A:$A,$A17&amp;"*")</f>
        <v>0</v>
      </c>
      <c r="D17">
        <f>SUMIFS(Activity_16!D:D,Activity_16!$A:$A,$A17&amp;"*")</f>
        <v>0</v>
      </c>
      <c r="E17">
        <f>SUMIFS(Activity_16!E:E,Activity_16!$A:$A,$A17&amp;"*")</f>
        <v>0</v>
      </c>
      <c r="F17">
        <f>SUMIFS(Activity_16!F:F,Activity_16!$A:$A,$A17&amp;"*")</f>
        <v>0</v>
      </c>
      <c r="G17">
        <f>SUMIFS(Activity_16!G:G,Activity_16!$A:$A,$A17&amp;"*")</f>
        <v>0</v>
      </c>
      <c r="H17">
        <f>SUMIFS(Activity_16!H:H,Activity_16!$A:$A,$A17&amp;"*")</f>
        <v>0</v>
      </c>
      <c r="I17">
        <f>SUMIFS(Activity_16!I:I,Activity_16!$A:$A,$A17&amp;"*")</f>
        <v>0</v>
      </c>
      <c r="J17">
        <f>SUMIFS(Activity_16!J:J,Activity_16!$A:$A,$A17&amp;"*")</f>
        <v>3.3981319531241002E-4</v>
      </c>
      <c r="K17">
        <f>IF(PUBBDG_Split_Tech!L17="",0,IF(K$1=2016,0,IFERROR((PUBBDG_Split_Tech!L17*(SUMIFS('AGG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'AGG Activity_EX'!A18</f>
        <v>PUBBDGMUNNewSH</v>
      </c>
      <c r="B18">
        <f>SUMIFS(Activity_16!B:B,Activity_16!$A:$A,$A18&amp;"*")</f>
        <v>0</v>
      </c>
      <c r="C18">
        <f>SUMIFS(Activity_16!C:C,Activity_16!$A:$A,$A18&amp;"*")</f>
        <v>0</v>
      </c>
      <c r="D18">
        <f>SUMIFS(Activity_16!D:D,Activity_16!$A:$A,$A18&amp;"*")</f>
        <v>0</v>
      </c>
      <c r="E18">
        <f>SUMIFS(Activity_16!E:E,Activity_16!$A:$A,$A18&amp;"*")</f>
        <v>0</v>
      </c>
      <c r="F18">
        <f>SUMIFS(Activity_16!F:F,Activity_16!$A:$A,$A18&amp;"*")</f>
        <v>0</v>
      </c>
      <c r="G18">
        <f>SUMIFS(Activity_16!G:G,Activity_16!$A:$A,$A18&amp;"*")</f>
        <v>0</v>
      </c>
      <c r="H18">
        <f>SUMIFS(Activity_16!H:H,Activity_16!$A:$A,$A18&amp;"*")</f>
        <v>0</v>
      </c>
      <c r="I18">
        <f>SUMIFS(Activity_16!I:I,Activity_16!$A:$A,$A18&amp;"*")</f>
        <v>0</v>
      </c>
      <c r="J18">
        <f>SUMIFS(Activity_16!J:J,Activity_16!$A:$A,$A18&amp;"*")</f>
        <v>1.2155285589473151E-3</v>
      </c>
      <c r="K18">
        <f>IF(PUBBDG_Split_Tech!L18="",0,IF(K$1=2016,0,IFERROR((PUBBDG_Split_Tech!L18*(SUMIFS('AGG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'AGG Activity_EX'!A19</f>
        <v>PUBBDGMUNNewWH</v>
      </c>
      <c r="B19">
        <f>SUMIFS(Activity_16!B:B,Activity_16!$A:$A,$A19&amp;"*")</f>
        <v>0</v>
      </c>
      <c r="C19">
        <f>SUMIFS(Activity_16!C:C,Activity_16!$A:$A,$A19&amp;"*")</f>
        <v>0</v>
      </c>
      <c r="D19">
        <f>SUMIFS(Activity_16!D:D,Activity_16!$A:$A,$A19&amp;"*")</f>
        <v>0</v>
      </c>
      <c r="E19">
        <f>SUMIFS(Activity_16!E:E,Activity_16!$A:$A,$A19&amp;"*")</f>
        <v>0</v>
      </c>
      <c r="F19">
        <f>SUMIFS(Activity_16!F:F,Activity_16!$A:$A,$A19&amp;"*")</f>
        <v>0</v>
      </c>
      <c r="G19">
        <f>SUMIFS(Activity_16!G:G,Activity_16!$A:$A,$A19&amp;"*")</f>
        <v>0</v>
      </c>
      <c r="H19">
        <f>SUMIFS(Activity_16!H:H,Activity_16!$A:$A,$A19&amp;"*")</f>
        <v>0</v>
      </c>
      <c r="I19">
        <f>SUMIFS(Activity_16!I:I,Activity_16!$A:$A,$A19&amp;"*")</f>
        <v>0</v>
      </c>
      <c r="J19">
        <f>SUMIFS(Activity_16!J:J,Activity_16!$A:$A,$A19&amp;"*")</f>
        <v>7.0090264825774999E-4</v>
      </c>
      <c r="K19">
        <f>IF(PUBBDG_Split_Tech!L19="",0,IF(K$1=2016,0,IFERROR((PUBBDG_Split_Tech!L19*(SUMIFS('AGG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'AGG Activity_EX'!A20</f>
        <v>PUBBDGMUNOldAE</v>
      </c>
      <c r="B20">
        <f>SUMIFS(Activity_16!B:B,Activity_16!$A:$A,$A20&amp;"*")</f>
        <v>1.9339772018595998E-2</v>
      </c>
      <c r="C20">
        <f>SUMIFS(Activity_16!C:C,Activity_16!$A:$A,$A20&amp;"*")</f>
        <v>3.8903848624267665</v>
      </c>
      <c r="D20">
        <f>SUMIFS(Activity_16!D:D,Activity_16!$A:$A,$A20&amp;"*")</f>
        <v>7.7787135343848046</v>
      </c>
      <c r="E20">
        <f>SUMIFS(Activity_16!E:E,Activity_16!$A:$A,$A20&amp;"*")</f>
        <v>11.667864249283459</v>
      </c>
      <c r="F20">
        <f>SUMIFS(Activity_16!F:F,Activity_16!$A:$A,$A20&amp;"*")</f>
        <v>151.44935725901018</v>
      </c>
      <c r="G20">
        <f>SUMIFS(Activity_16!G:G,Activity_16!$A:$A,$A20&amp;"*")</f>
        <v>155.33738069249685</v>
      </c>
      <c r="H20">
        <f>SUMIFS(Activity_16!H:H,Activity_16!$A:$A,$A20&amp;"*")</f>
        <v>158.09114756220453</v>
      </c>
      <c r="I20">
        <f>SUMIFS(Activity_16!I:I,Activity_16!$A:$A,$A20&amp;"*")</f>
        <v>85.294002371220813</v>
      </c>
      <c r="J20">
        <f>SUMIFS(Activity_16!J:J,Activity_16!$A:$A,$A20&amp;"*")</f>
        <v>21.849430347959746</v>
      </c>
      <c r="K20">
        <f>IF(PUBBDG_Split_Tech!L20="",0,IF(K$1=2016,0,IFERROR((PUBBDG_Split_Tech!L20*(SUMIFS('AGG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'AGG Activity_EX'!A21</f>
        <v>PUBBDGMUNOldAM</v>
      </c>
      <c r="B21">
        <f>SUMIFS(Activity_16!B:B,Activity_16!$A:$A,$A21&amp;"*")</f>
        <v>3.5769793980086561E-3</v>
      </c>
      <c r="C21">
        <f>SUMIFS(Activity_16!C:C,Activity_16!$A:$A,$A21&amp;"*")</f>
        <v>1.243849330509939</v>
      </c>
      <c r="D21">
        <f>SUMIFS(Activity_16!D:D,Activity_16!$A:$A,$A21&amp;"*")</f>
        <v>2.4868594842857541</v>
      </c>
      <c r="E21">
        <f>SUMIFS(Activity_16!E:E,Activity_16!$A:$A,$A21&amp;"*")</f>
        <v>3.7300987221191511</v>
      </c>
      <c r="F21">
        <f>SUMIFS(Activity_16!F:F,Activity_16!$A:$A,$A21&amp;"*")</f>
        <v>48.415857616907502</v>
      </c>
      <c r="G21">
        <f>SUMIFS(Activity_16!G:G,Activity_16!$A:$A,$A21&amp;"*")</f>
        <v>49.658787170530047</v>
      </c>
      <c r="H21">
        <f>SUMIFS(Activity_16!H:H,Activity_16!$A:$A,$A21&amp;"*")</f>
        <v>50.538809681436852</v>
      </c>
      <c r="I21">
        <f>SUMIFS(Activity_16!I:I,Activity_16!$A:$A,$A21&amp;"*")</f>
        <v>20.54477326140038</v>
      </c>
      <c r="J21">
        <f>SUMIFS(Activity_16!J:J,Activity_16!$A:$A,$A21&amp;"*")</f>
        <v>5.4493202065291193</v>
      </c>
      <c r="K21">
        <f>IF(PUBBDG_Split_Tech!L21="",0,IF(K$1=2016,0,IFERROR((PUBBDG_Split_Tech!L21*(SUMIFS('AGG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'AGG Activity_EX'!A22</f>
        <v>PUBBDGMUNOldLI</v>
      </c>
      <c r="B22">
        <f>SUMIFS(Activity_16!B:B,Activity_16!$A:$A,$A22&amp;"*")</f>
        <v>3.1303850589545147E-4</v>
      </c>
      <c r="C22">
        <f>SUMIFS(Activity_16!C:C,Activity_16!$A:$A,$A22&amp;"*")</f>
        <v>118.80857763772966</v>
      </c>
      <c r="D22">
        <f>SUMIFS(Activity_16!D:D,Activity_16!$A:$A,$A22&amp;"*")</f>
        <v>168.76949424231572</v>
      </c>
      <c r="E22">
        <f>SUMIFS(Activity_16!E:E,Activity_16!$A:$A,$A22&amp;"*")</f>
        <v>184.7449813075462</v>
      </c>
      <c r="F22">
        <f>SUMIFS(Activity_16!F:F,Activity_16!$A:$A,$A22&amp;"*")</f>
        <v>188.34286747645211</v>
      </c>
      <c r="G22">
        <f>SUMIFS(Activity_16!G:G,Activity_16!$A:$A,$A22&amp;"*")</f>
        <v>191.52975701474728</v>
      </c>
      <c r="H22">
        <f>SUMIFS(Activity_16!H:H,Activity_16!$A:$A,$A22&amp;"*")</f>
        <v>193.78780219461675</v>
      </c>
      <c r="I22">
        <f>SUMIFS(Activity_16!I:I,Activity_16!$A:$A,$A22&amp;"*")</f>
        <v>53.5855295124138</v>
      </c>
      <c r="J22">
        <f>SUMIFS(Activity_16!J:J,Activity_16!$A:$A,$A22&amp;"*")</f>
        <v>8.5067195987164332</v>
      </c>
      <c r="K22">
        <f>IF(PUBBDG_Split_Tech!L22="",0,IF(K$1=2016,0,IFERROR((PUBBDG_Split_Tech!L22*(SUMIFS('AGG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'AGG Activity_EX'!A23</f>
        <v>PUBBDGMUNOldSC</v>
      </c>
      <c r="B23">
        <f>SUMIFS(Activity_16!B:B,Activity_16!$A:$A,$A23&amp;"*")</f>
        <v>9.0663524765063208</v>
      </c>
      <c r="C23">
        <f>SUMIFS(Activity_16!C:C,Activity_16!$A:$A,$A23&amp;"*")</f>
        <v>20.95829057966408</v>
      </c>
      <c r="D23">
        <f>SUMIFS(Activity_16!D:D,Activity_16!$A:$A,$A23&amp;"*")</f>
        <v>221.02206400862917</v>
      </c>
      <c r="E23">
        <f>SUMIFS(Activity_16!E:E,Activity_16!$A:$A,$A23&amp;"*")</f>
        <v>232.91389562507146</v>
      </c>
      <c r="F23">
        <f>SUMIFS(Activity_16!F:F,Activity_16!$A:$A,$A23&amp;"*")</f>
        <v>260.93417543295658</v>
      </c>
      <c r="G23">
        <f>SUMIFS(Activity_16!G:G,Activity_16!$A:$A,$A23&amp;"*")</f>
        <v>272.82592652684241</v>
      </c>
      <c r="H23">
        <f>SUMIFS(Activity_16!H:H,Activity_16!$A:$A,$A23&amp;"*")</f>
        <v>281.25097108950354</v>
      </c>
      <c r="I23">
        <f>SUMIFS(Activity_16!I:I,Activity_16!$A:$A,$A23&amp;"*")</f>
        <v>167.01284255175227</v>
      </c>
      <c r="J23">
        <f>SUMIFS(Activity_16!J:J,Activity_16!$A:$A,$A23&amp;"*")</f>
        <v>79.942467727873236</v>
      </c>
      <c r="K23">
        <f>IF(PUBBDG_Split_Tech!L23="",0,IF(K$1=2016,0,IFERROR((PUBBDG_Split_Tech!L23*(SUMIFS('AGG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'AGG Activity_EX'!A24</f>
        <v>PUBBDGMUNOldSH</v>
      </c>
      <c r="B24">
        <f>SUMIFS(Activity_16!B:B,Activity_16!$A:$A,$A24&amp;"*")</f>
        <v>1.111416161516315E-2</v>
      </c>
      <c r="C24">
        <f>SUMIFS(Activity_16!C:C,Activity_16!$A:$A,$A24&amp;"*")</f>
        <v>30.437983617258176</v>
      </c>
      <c r="D24">
        <f>SUMIFS(Activity_16!D:D,Activity_16!$A:$A,$A24&amp;"*")</f>
        <v>277.05682773026018</v>
      </c>
      <c r="E24">
        <f>SUMIFS(Activity_16!E:E,Activity_16!$A:$A,$A24&amp;"*")</f>
        <v>295.36632522487344</v>
      </c>
      <c r="F24">
        <f>SUMIFS(Activity_16!F:F,Activity_16!$A:$A,$A24&amp;"*")</f>
        <v>323.39341600089148</v>
      </c>
      <c r="G24">
        <f>SUMIFS(Activity_16!G:G,Activity_16!$A:$A,$A24&amp;"*")</f>
        <v>341.70351432417863</v>
      </c>
      <c r="H24">
        <f>SUMIFS(Activity_16!H:H,Activity_16!$A:$A,$A24&amp;"*")</f>
        <v>366.80288723650762</v>
      </c>
      <c r="I24">
        <f>SUMIFS(Activity_16!I:I,Activity_16!$A:$A,$A24&amp;"*")</f>
        <v>63.0103503046941</v>
      </c>
      <c r="J24">
        <f>SUMIFS(Activity_16!J:J,Activity_16!$A:$A,$A24&amp;"*")</f>
        <v>47.357924928328636</v>
      </c>
      <c r="K24">
        <f>IF(PUBBDG_Split_Tech!L24="",0,IF(K$1=2016,0,IFERROR((PUBBDG_Split_Tech!L24*(SUMIFS('AGG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'AGG Activity_EX'!A25</f>
        <v>PUBBDGMUNOldWH</v>
      </c>
      <c r="B25">
        <f>SUMIFS(Activity_16!B:B,Activity_16!$A:$A,$A25&amp;"*")</f>
        <v>5.4704338989838499</v>
      </c>
      <c r="C25">
        <f>SUMIFS(Activity_16!C:C,Activity_16!$A:$A,$A25&amp;"*")</f>
        <v>6.0631865785364338</v>
      </c>
      <c r="D25">
        <f>SUMIFS(Activity_16!D:D,Activity_16!$A:$A,$A25&amp;"*")</f>
        <v>63.01282952808711</v>
      </c>
      <c r="E25">
        <f>SUMIFS(Activity_16!E:E,Activity_16!$A:$A,$A25&amp;"*")</f>
        <v>65.123864764252744</v>
      </c>
      <c r="F25">
        <f>SUMIFS(Activity_16!F:F,Activity_16!$A:$A,$A25&amp;"*")</f>
        <v>67.300091676746831</v>
      </c>
      <c r="G25">
        <f>SUMIFS(Activity_16!G:G,Activity_16!$A:$A,$A25&amp;"*")</f>
        <v>69.539907451117557</v>
      </c>
      <c r="H25">
        <f>SUMIFS(Activity_16!H:H,Activity_16!$A:$A,$A25&amp;"*")</f>
        <v>71.78261063068615</v>
      </c>
      <c r="I25">
        <f>SUMIFS(Activity_16!I:I,Activity_16!$A:$A,$A25&amp;"*")</f>
        <v>29.647730834581431</v>
      </c>
      <c r="J25">
        <f>SUMIFS(Activity_16!J:J,Activity_16!$A:$A,$A25&amp;"*")</f>
        <v>9.8607464520882893</v>
      </c>
      <c r="K25">
        <f>IF(PUBBDG_Split_Tech!L25="",0,IF(K$1=2016,0,IFERROR((PUBBDG_Split_Tech!L25*(SUMIFS('AGG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'AGG Activity_EX'!A26</f>
        <v>PUBBDGPSINewAE</v>
      </c>
      <c r="B26">
        <f>SUMIFS(Activity_16!B:B,Activity_16!$A:$A,$A26&amp;"*")</f>
        <v>0</v>
      </c>
      <c r="C26">
        <f>SUMIFS(Activity_16!C:C,Activity_16!$A:$A,$A26&amp;"*")</f>
        <v>0</v>
      </c>
      <c r="D26">
        <f>SUMIFS(Activity_16!D:D,Activity_16!$A:$A,$A26&amp;"*")</f>
        <v>0</v>
      </c>
      <c r="E26">
        <f>SUMIFS(Activity_16!E:E,Activity_16!$A:$A,$A26&amp;"*")</f>
        <v>0</v>
      </c>
      <c r="F26">
        <f>SUMIFS(Activity_16!F:F,Activity_16!$A:$A,$A26&amp;"*")</f>
        <v>0</v>
      </c>
      <c r="G26">
        <f>SUMIFS(Activity_16!G:G,Activity_16!$A:$A,$A26&amp;"*")</f>
        <v>0</v>
      </c>
      <c r="H26">
        <f>SUMIFS(Activity_16!H:H,Activity_16!$A:$A,$A26&amp;"*")</f>
        <v>0</v>
      </c>
      <c r="I26">
        <f>SUMIFS(Activity_16!I:I,Activity_16!$A:$A,$A26&amp;"*")</f>
        <v>0</v>
      </c>
      <c r="J26">
        <f>SUMIFS(Activity_16!J:J,Activity_16!$A:$A,$A26&amp;"*")</f>
        <v>3.4566631140702582E-4</v>
      </c>
      <c r="K26">
        <f>IF(PUBBDG_Split_Tech!L26="",0,IF(K$1=2016,0,IFERROR((PUBBDG_Split_Tech!L26*(SUMIFS('AGG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'AGG Activity_EX'!A27</f>
        <v>PUBBDGPSINewAM</v>
      </c>
      <c r="B27">
        <f>SUMIFS(Activity_16!B:B,Activity_16!$A:$A,$A27&amp;"*")</f>
        <v>0</v>
      </c>
      <c r="C27">
        <f>SUMIFS(Activity_16!C:C,Activity_16!$A:$A,$A27&amp;"*")</f>
        <v>0</v>
      </c>
      <c r="D27">
        <f>SUMIFS(Activity_16!D:D,Activity_16!$A:$A,$A27&amp;"*")</f>
        <v>0</v>
      </c>
      <c r="E27">
        <f>SUMIFS(Activity_16!E:E,Activity_16!$A:$A,$A27&amp;"*")</f>
        <v>0</v>
      </c>
      <c r="F27">
        <f>SUMIFS(Activity_16!F:F,Activity_16!$A:$A,$A27&amp;"*")</f>
        <v>0</v>
      </c>
      <c r="G27">
        <f>SUMIFS(Activity_16!G:G,Activity_16!$A:$A,$A27&amp;"*")</f>
        <v>0</v>
      </c>
      <c r="H27">
        <f>SUMIFS(Activity_16!H:H,Activity_16!$A:$A,$A27&amp;"*")</f>
        <v>0</v>
      </c>
      <c r="I27">
        <f>SUMIFS(Activity_16!I:I,Activity_16!$A:$A,$A27&amp;"*")</f>
        <v>0</v>
      </c>
      <c r="J27">
        <f>SUMIFS(Activity_16!J:J,Activity_16!$A:$A,$A27&amp;"*")</f>
        <v>8.4030557938846322E-5</v>
      </c>
      <c r="K27">
        <f>IF(PUBBDG_Split_Tech!L27="",0,IF(K$1=2016,0,IFERROR((PUBBDG_Split_Tech!L27*(SUMIFS('AGG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'AGG Activity_EX'!A28</f>
        <v>PUBBDGPSINewLI</v>
      </c>
      <c r="B28">
        <f>SUMIFS(Activity_16!B:B,Activity_16!$A:$A,$A28&amp;"*")</f>
        <v>0</v>
      </c>
      <c r="C28">
        <f>SUMIFS(Activity_16!C:C,Activity_16!$A:$A,$A28&amp;"*")</f>
        <v>0</v>
      </c>
      <c r="D28">
        <f>SUMIFS(Activity_16!D:D,Activity_16!$A:$A,$A28&amp;"*")</f>
        <v>0</v>
      </c>
      <c r="E28">
        <f>SUMIFS(Activity_16!E:E,Activity_16!$A:$A,$A28&amp;"*")</f>
        <v>0</v>
      </c>
      <c r="F28">
        <f>SUMIFS(Activity_16!F:F,Activity_16!$A:$A,$A28&amp;"*")</f>
        <v>0</v>
      </c>
      <c r="G28">
        <f>SUMIFS(Activity_16!G:G,Activity_16!$A:$A,$A28&amp;"*")</f>
        <v>0</v>
      </c>
      <c r="H28">
        <f>SUMIFS(Activity_16!H:H,Activity_16!$A:$A,$A28&amp;"*")</f>
        <v>0</v>
      </c>
      <c r="I28">
        <f>SUMIFS(Activity_16!I:I,Activity_16!$A:$A,$A28&amp;"*")</f>
        <v>0</v>
      </c>
      <c r="J28">
        <f>SUMIFS(Activity_16!J:J,Activity_16!$A:$A,$A28&amp;"*")</f>
        <v>3.6248010001385981E-6</v>
      </c>
      <c r="K28">
        <f>IF(PUBBDG_Split_Tech!L29="",0,IF(K$1=2016,0,IFERROR((PUBBDG_Split_Tech!L29*(SUMIFS('AGG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'AGG Activity_EX'!A29</f>
        <v>PUBBDGPSINewSC</v>
      </c>
      <c r="B29">
        <f>SUMIFS(Activity_16!B:B,Activity_16!$A:$A,$A29&amp;"*")</f>
        <v>0</v>
      </c>
      <c r="C29">
        <f>SUMIFS(Activity_16!C:C,Activity_16!$A:$A,$A29&amp;"*")</f>
        <v>0</v>
      </c>
      <c r="D29">
        <f>SUMIFS(Activity_16!D:D,Activity_16!$A:$A,$A29&amp;"*")</f>
        <v>0</v>
      </c>
      <c r="E29">
        <f>SUMIFS(Activity_16!E:E,Activity_16!$A:$A,$A29&amp;"*")</f>
        <v>0</v>
      </c>
      <c r="F29">
        <f>SUMIFS(Activity_16!F:F,Activity_16!$A:$A,$A29&amp;"*")</f>
        <v>0</v>
      </c>
      <c r="G29">
        <f>SUMIFS(Activity_16!G:G,Activity_16!$A:$A,$A29&amp;"*")</f>
        <v>0</v>
      </c>
      <c r="H29">
        <f>SUMIFS(Activity_16!H:H,Activity_16!$A:$A,$A29&amp;"*")</f>
        <v>0</v>
      </c>
      <c r="I29">
        <f>SUMIFS(Activity_16!I:I,Activity_16!$A:$A,$A29&amp;"*")</f>
        <v>0</v>
      </c>
      <c r="J29">
        <f>SUMIFS(Activity_16!J:J,Activity_16!$A:$A,$A29&amp;"*")</f>
        <v>3.3755478059670034E-4</v>
      </c>
      <c r="K29">
        <f>IF(PUBBDG_Split_Tech!L30="",0,IF(K$1=2016,0,IFERROR((PUBBDG_Split_Tech!L30*(SUMIFS('AGG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'AGG Activity_EX'!A30</f>
        <v>PUBBDGPSINewSH</v>
      </c>
      <c r="B30">
        <f>SUMIFS(Activity_16!B:B,Activity_16!$A:$A,$A30&amp;"*")</f>
        <v>0</v>
      </c>
      <c r="C30">
        <f>SUMIFS(Activity_16!C:C,Activity_16!$A:$A,$A30&amp;"*")</f>
        <v>0</v>
      </c>
      <c r="D30">
        <f>SUMIFS(Activity_16!D:D,Activity_16!$A:$A,$A30&amp;"*")</f>
        <v>0</v>
      </c>
      <c r="E30">
        <f>SUMIFS(Activity_16!E:E,Activity_16!$A:$A,$A30&amp;"*")</f>
        <v>0</v>
      </c>
      <c r="F30">
        <f>SUMIFS(Activity_16!F:F,Activity_16!$A:$A,$A30&amp;"*")</f>
        <v>0</v>
      </c>
      <c r="G30">
        <f>SUMIFS(Activity_16!G:G,Activity_16!$A:$A,$A30&amp;"*")</f>
        <v>0</v>
      </c>
      <c r="H30">
        <f>SUMIFS(Activity_16!H:H,Activity_16!$A:$A,$A30&amp;"*")</f>
        <v>0</v>
      </c>
      <c r="I30">
        <f>SUMIFS(Activity_16!I:I,Activity_16!$A:$A,$A30&amp;"*")</f>
        <v>0</v>
      </c>
      <c r="J30">
        <f>SUMIFS(Activity_16!J:J,Activity_16!$A:$A,$A30&amp;"*")</f>
        <v>1.2084850487604493E-3</v>
      </c>
      <c r="K30">
        <f>IF(PUBBDG_Split_Tech!L31="",0,IF(K$1=2016,0,IFERROR((PUBBDG_Split_Tech!L31*(SUMIFS('AGG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'AGG Activity_EX'!A31</f>
        <v>PUBBDGPSINewWH</v>
      </c>
      <c r="B31">
        <f>SUMIFS(Activity_16!B:B,Activity_16!$A:$A,$A31&amp;"*")</f>
        <v>0</v>
      </c>
      <c r="C31">
        <f>SUMIFS(Activity_16!C:C,Activity_16!$A:$A,$A31&amp;"*")</f>
        <v>0</v>
      </c>
      <c r="D31">
        <f>SUMIFS(Activity_16!D:D,Activity_16!$A:$A,$A31&amp;"*")</f>
        <v>0</v>
      </c>
      <c r="E31">
        <f>SUMIFS(Activity_16!E:E,Activity_16!$A:$A,$A31&amp;"*")</f>
        <v>0</v>
      </c>
      <c r="F31">
        <f>SUMIFS(Activity_16!F:F,Activity_16!$A:$A,$A31&amp;"*")</f>
        <v>0</v>
      </c>
      <c r="G31">
        <f>SUMIFS(Activity_16!G:G,Activity_16!$A:$A,$A31&amp;"*")</f>
        <v>0</v>
      </c>
      <c r="H31">
        <f>SUMIFS(Activity_16!H:H,Activity_16!$A:$A,$A31&amp;"*")</f>
        <v>0</v>
      </c>
      <c r="I31">
        <f>SUMIFS(Activity_16!I:I,Activity_16!$A:$A,$A31&amp;"*")</f>
        <v>0</v>
      </c>
      <c r="J31">
        <f>SUMIFS(Activity_16!J:J,Activity_16!$A:$A,$A31&amp;"*")</f>
        <v>6.9162721472313044E-4</v>
      </c>
      <c r="K31">
        <f>IF(PUBBDG_Split_Tech!L32="",0,IF(K$1=2016,0,IFERROR((PUBBDG_Split_Tech!L32*(SUMIFS('AGG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'AGG Activity_EX'!A32</f>
        <v>PUBBDGPSIOldAE</v>
      </c>
      <c r="B32">
        <f>SUMIFS(Activity_16!B:B,Activity_16!$A:$A,$A32&amp;"*")</f>
        <v>2.2957547459557994E-2</v>
      </c>
      <c r="C32">
        <f>SUMIFS(Activity_16!C:C,Activity_16!$A:$A,$A32&amp;"*")</f>
        <v>1.8102432204226422</v>
      </c>
      <c r="D32">
        <f>SUMIFS(Activity_16!D:D,Activity_16!$A:$A,$A32&amp;"*")</f>
        <v>3.6251593346869031</v>
      </c>
      <c r="E32">
        <f>SUMIFS(Activity_16!E:E,Activity_16!$A:$A,$A32&amp;"*")</f>
        <v>5.4300023370661226</v>
      </c>
      <c r="F32">
        <f>SUMIFS(Activity_16!F:F,Activity_16!$A:$A,$A32&amp;"*")</f>
        <v>426.44940493525087</v>
      </c>
      <c r="G32">
        <f>SUMIFS(Activity_16!G:G,Activity_16!$A:$A,$A32&amp;"*")</f>
        <v>428.25654121227979</v>
      </c>
      <c r="H32">
        <f>SUMIFS(Activity_16!H:H,Activity_16!$A:$A,$A32&amp;"*")</f>
        <v>430.62640411703455</v>
      </c>
      <c r="I32">
        <f>SUMIFS(Activity_16!I:I,Activity_16!$A:$A,$A32&amp;"*")</f>
        <v>236.48446247889802</v>
      </c>
      <c r="J32">
        <f>SUMIFS(Activity_16!J:J,Activity_16!$A:$A,$A32&amp;"*")</f>
        <v>59.711189364312119</v>
      </c>
      <c r="K32">
        <f>IF(PUBBDG_Split_Tech!L33="",0,IF(K$1=2016,0,IFERROR((PUBBDG_Split_Tech!L33*(SUMIFS('AGG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'AGG Activity_EX'!A33</f>
        <v>PUBBDGPSIOldAM</v>
      </c>
      <c r="B33">
        <f>SUMIFS(Activity_16!B:B,Activity_16!$A:$A,$A33&amp;"*")</f>
        <v>4.0805686209005494E-3</v>
      </c>
      <c r="C33">
        <f>SUMIFS(Activity_16!C:C,Activity_16!$A:$A,$A33&amp;"*")</f>
        <v>0.38586458233423082</v>
      </c>
      <c r="D33">
        <f>SUMIFS(Activity_16!D:D,Activity_16!$A:$A,$A33&amp;"*")</f>
        <v>0.77150784065136235</v>
      </c>
      <c r="E33">
        <f>SUMIFS(Activity_16!E:E,Activity_16!$A:$A,$A33&amp;"*")</f>
        <v>1.156665034843507</v>
      </c>
      <c r="F33">
        <f>SUMIFS(Activity_16!F:F,Activity_16!$A:$A,$A33&amp;"*")</f>
        <v>90.722566224571793</v>
      </c>
      <c r="G33">
        <f>SUMIFS(Activity_16!G:G,Activity_16!$A:$A,$A33&amp;"*")</f>
        <v>91.107182766317493</v>
      </c>
      <c r="H33">
        <f>SUMIFS(Activity_16!H:H,Activity_16!$A:$A,$A33&amp;"*")</f>
        <v>91.610778978642927</v>
      </c>
      <c r="I33">
        <f>SUMIFS(Activity_16!I:I,Activity_16!$A:$A,$A33&amp;"*")</f>
        <v>36.910733074721783</v>
      </c>
      <c r="J33">
        <f>SUMIFS(Activity_16!J:J,Activity_16!$A:$A,$A33&amp;"*")</f>
        <v>10.04463979775767</v>
      </c>
      <c r="K33">
        <f>IF(PUBBDG_Split_Tech!L34="",0,IF(K$1=2016,0,IFERROR((PUBBDG_Split_Tech!L34*(SUMIFS('AGG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'AGG Activity_EX'!A34</f>
        <v>PUBBDGPSIOldLI</v>
      </c>
      <c r="B34">
        <f>SUMIFS(Activity_16!B:B,Activity_16!$A:$A,$A34&amp;"*")</f>
        <v>3.1355618870113251E-4</v>
      </c>
      <c r="C34">
        <f>SUMIFS(Activity_16!C:C,Activity_16!$A:$A,$A34&amp;"*")</f>
        <v>279.3079888038036</v>
      </c>
      <c r="D34">
        <f>SUMIFS(Activity_16!D:D,Activity_16!$A:$A,$A34&amp;"*")</f>
        <v>392.988150878113</v>
      </c>
      <c r="E34">
        <f>SUMIFS(Activity_16!E:E,Activity_16!$A:$A,$A34&amp;"*")</f>
        <v>424.90906019740976</v>
      </c>
      <c r="F34">
        <f>SUMIFS(Activity_16!F:F,Activity_16!$A:$A,$A34&amp;"*")</f>
        <v>427.05296108914962</v>
      </c>
      <c r="G34">
        <f>SUMIFS(Activity_16!G:G,Activity_16!$A:$A,$A34&amp;"*")</f>
        <v>428.20812340939074</v>
      </c>
      <c r="H34">
        <f>SUMIFS(Activity_16!H:H,Activity_16!$A:$A,$A34&amp;"*")</f>
        <v>429.72362012547478</v>
      </c>
      <c r="I34">
        <f>SUMIFS(Activity_16!I:I,Activity_16!$A:$A,$A34&amp;"*")</f>
        <v>117.27513979584324</v>
      </c>
      <c r="J34">
        <f>SUMIFS(Activity_16!J:J,Activity_16!$A:$A,$A34&amp;"*")</f>
        <v>18.476585064196378</v>
      </c>
      <c r="K34">
        <f>IF(PUBBDG_Split_Tech!L35="",0,IF(K$1=2016,0,IFERROR((PUBBDG_Split_Tech!L35*(SUMIFS('AGG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'AGG Activity_EX'!A35</f>
        <v>PUBBDGPSIOldSC</v>
      </c>
      <c r="B35">
        <f>SUMIFS(Activity_16!B:B,Activity_16!$A:$A,$A35&amp;"*")</f>
        <v>64.987770280377475</v>
      </c>
      <c r="C35">
        <f>SUMIFS(Activity_16!C:C,Activity_16!$A:$A,$A35&amp;"*")</f>
        <v>68.463995424129763</v>
      </c>
      <c r="D35">
        <f>SUMIFS(Activity_16!D:D,Activity_16!$A:$A,$A35&amp;"*")</f>
        <v>397.53362339290817</v>
      </c>
      <c r="E35">
        <f>SUMIFS(Activity_16!E:E,Activity_16!$A:$A,$A35&amp;"*")</f>
        <v>401.00947846679787</v>
      </c>
      <c r="F35">
        <f>SUMIFS(Activity_16!F:F,Activity_16!$A:$A,$A35&amp;"*")</f>
        <v>435.65685748711036</v>
      </c>
      <c r="G35">
        <f>SUMIFS(Activity_16!G:G,Activity_16!$A:$A,$A35&amp;"*")</f>
        <v>439.13251218092478</v>
      </c>
      <c r="H35">
        <f>SUMIFS(Activity_16!H:H,Activity_16!$A:$A,$A35&amp;"*")</f>
        <v>443.69147121128105</v>
      </c>
      <c r="I35">
        <f>SUMIFS(Activity_16!I:I,Activity_16!$A:$A,$A35&amp;"*")</f>
        <v>289.11983870487427</v>
      </c>
      <c r="J35">
        <f>SUMIFS(Activity_16!J:J,Activity_16!$A:$A,$A35&amp;"*")</f>
        <v>137.41053704072311</v>
      </c>
      <c r="K35">
        <f>IF(PUBBDG_Split_Tech!L36="",0,IF(K$1=2016,0,IFERROR((PUBBDG_Split_Tech!L36*(SUMIFS('AGG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'AGG Activity_EX'!A36</f>
        <v>PUBBDGPSIOldSH</v>
      </c>
      <c r="B36">
        <f>SUMIFS(Activity_16!B:B,Activity_16!$A:$A,$A36&amp;"*")</f>
        <v>1.1616178553972102E-2</v>
      </c>
      <c r="C36">
        <f>SUMIFS(Activity_16!C:C,Activity_16!$A:$A,$A36&amp;"*")</f>
        <v>184.01683358627076</v>
      </c>
      <c r="D36">
        <f>SUMIFS(Activity_16!D:D,Activity_16!$A:$A,$A36&amp;"*")</f>
        <v>609.08661410840728</v>
      </c>
      <c r="E36">
        <f>SUMIFS(Activity_16!E:E,Activity_16!$A:$A,$A36&amp;"*")</f>
        <v>615.89849251206397</v>
      </c>
      <c r="F36">
        <f>SUMIFS(Activity_16!F:F,Activity_16!$A:$A,$A36&amp;"*")</f>
        <v>645.59302165955046</v>
      </c>
      <c r="G36">
        <f>SUMIFS(Activity_16!G:G,Activity_16!$A:$A,$A36&amp;"*")</f>
        <v>652.40567057222938</v>
      </c>
      <c r="H36">
        <f>SUMIFS(Activity_16!H:H,Activity_16!$A:$A,$A36&amp;"*")</f>
        <v>838.54471734973595</v>
      </c>
      <c r="I36">
        <f>SUMIFS(Activity_16!I:I,Activity_16!$A:$A,$A36&amp;"*")</f>
        <v>139.28030128237421</v>
      </c>
      <c r="J36">
        <f>SUMIFS(Activity_16!J:J,Activity_16!$A:$A,$A36&amp;"*")</f>
        <v>102.55343869641126</v>
      </c>
      <c r="K36">
        <f>IF(PUBBDG_Split_Tech!L37="",0,IF(K$1=2016,0,IFERROR((PUBBDG_Split_Tech!L37*(SUMIFS('AGG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'AGG Activity_EX'!A37</f>
        <v>PUBBDGPSIOldWH</v>
      </c>
      <c r="B37">
        <f>SUMIFS(Activity_16!B:B,Activity_16!$A:$A,$A37&amp;"*")</f>
        <v>64.206964507722034</v>
      </c>
      <c r="C37">
        <f>SUMIFS(Activity_16!C:C,Activity_16!$A:$A,$A37&amp;"*")</f>
        <v>65.28290109360853</v>
      </c>
      <c r="D37">
        <f>SUMIFS(Activity_16!D:D,Activity_16!$A:$A,$A37&amp;"*")</f>
        <v>143.41435774227372</v>
      </c>
      <c r="E37">
        <f>SUMIFS(Activity_16!E:E,Activity_16!$A:$A,$A37&amp;"*")</f>
        <v>144.41348586294575</v>
      </c>
      <c r="F37">
        <f>SUMIFS(Activity_16!F:F,Activity_16!$A:$A,$A37&amp;"*")</f>
        <v>145.39590853134297</v>
      </c>
      <c r="G37">
        <f>SUMIFS(Activity_16!G:G,Activity_16!$A:$A,$A37&amp;"*")</f>
        <v>146.35610711544956</v>
      </c>
      <c r="H37">
        <f>SUMIFS(Activity_16!H:H,Activity_16!$A:$A,$A37&amp;"*")</f>
        <v>158.67604712809748</v>
      </c>
      <c r="I37">
        <f>SUMIFS(Activity_16!I:I,Activity_16!$A:$A,$A37&amp;"*")</f>
        <v>76.308937951993641</v>
      </c>
      <c r="J37">
        <f>SUMIFS(Activity_16!J:J,Activity_16!$A:$A,$A37&amp;"*")</f>
        <v>21.946613864436635</v>
      </c>
      <c r="K37">
        <f>IF(PUBBDG_Split_Tech!L38="",0,IF(K$1=2016,0,IFERROR((PUBBDG_Split_Tech!L38*(SUMIFS('AGG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'AGG Activity_EX'!A38</f>
        <v>PUBBDGSBDNewAE</v>
      </c>
      <c r="B38">
        <f>SUMIFS(Activity_16!B:B,Activity_16!$A:$A,$A38&amp;"*")</f>
        <v>0</v>
      </c>
      <c r="C38">
        <f>SUMIFS(Activity_16!C:C,Activity_16!$A:$A,$A38&amp;"*")</f>
        <v>0</v>
      </c>
      <c r="D38">
        <f>SUMIFS(Activity_16!D:D,Activity_16!$A:$A,$A38&amp;"*")</f>
        <v>0</v>
      </c>
      <c r="E38">
        <f>SUMIFS(Activity_16!E:E,Activity_16!$A:$A,$A38&amp;"*")</f>
        <v>0</v>
      </c>
      <c r="F38">
        <f>SUMIFS(Activity_16!F:F,Activity_16!$A:$A,$A38&amp;"*")</f>
        <v>0</v>
      </c>
      <c r="G38">
        <f>SUMIFS(Activity_16!G:G,Activity_16!$A:$A,$A38&amp;"*")</f>
        <v>0</v>
      </c>
      <c r="H38">
        <f>SUMIFS(Activity_16!H:H,Activity_16!$A:$A,$A38&amp;"*")</f>
        <v>0</v>
      </c>
      <c r="I38">
        <f>SUMIFS(Activity_16!I:I,Activity_16!$A:$A,$A38&amp;"*")</f>
        <v>0</v>
      </c>
      <c r="J38">
        <f>SUMIFS(Activity_16!J:J,Activity_16!$A:$A,$A38&amp;"*")</f>
        <v>3.4579160297534074E-4</v>
      </c>
      <c r="K38">
        <f>IF(PUBBDG_Split_Tech!L39="",0,IF(K$1=2016,0,IFERROR((PUBBDG_Split_Tech!L39*(SUMIFS('AGG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'AGG Activity_EX'!A39</f>
        <v>PUBBDGSBDNewAM</v>
      </c>
      <c r="B39">
        <f>SUMIFS(Activity_16!B:B,Activity_16!$A:$A,$A39&amp;"*")</f>
        <v>0</v>
      </c>
      <c r="C39">
        <f>SUMIFS(Activity_16!C:C,Activity_16!$A:$A,$A39&amp;"*")</f>
        <v>0</v>
      </c>
      <c r="D39">
        <f>SUMIFS(Activity_16!D:D,Activity_16!$A:$A,$A39&amp;"*")</f>
        <v>0</v>
      </c>
      <c r="E39">
        <f>SUMIFS(Activity_16!E:E,Activity_16!$A:$A,$A39&amp;"*")</f>
        <v>0</v>
      </c>
      <c r="F39">
        <f>SUMIFS(Activity_16!F:F,Activity_16!$A:$A,$A39&amp;"*")</f>
        <v>0</v>
      </c>
      <c r="G39">
        <f>SUMIFS(Activity_16!G:G,Activity_16!$A:$A,$A39&amp;"*")</f>
        <v>0</v>
      </c>
      <c r="H39">
        <f>SUMIFS(Activity_16!H:H,Activity_16!$A:$A,$A39&amp;"*")</f>
        <v>0</v>
      </c>
      <c r="I39">
        <f>SUMIFS(Activity_16!I:I,Activity_16!$A:$A,$A39&amp;"*")</f>
        <v>0</v>
      </c>
      <c r="J39">
        <f>SUMIFS(Activity_16!J:J,Activity_16!$A:$A,$A39&amp;"*")</f>
        <v>8.4227724407751888E-5</v>
      </c>
      <c r="K39">
        <f>IF(PUBBDG_Split_Tech!L40="",0,IF(K$1=2016,0,IFERROR((PUBBDG_Split_Tech!L40*(SUMIFS('AGG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'AGG Activity_EX'!A40</f>
        <v>PUBBDGSBDNewLI</v>
      </c>
      <c r="B40">
        <f>SUMIFS(Activity_16!B:B,Activity_16!$A:$A,$A40&amp;"*")</f>
        <v>0</v>
      </c>
      <c r="C40">
        <f>SUMIFS(Activity_16!C:C,Activity_16!$A:$A,$A40&amp;"*")</f>
        <v>0</v>
      </c>
      <c r="D40">
        <f>SUMIFS(Activity_16!D:D,Activity_16!$A:$A,$A40&amp;"*")</f>
        <v>0</v>
      </c>
      <c r="E40">
        <f>SUMIFS(Activity_16!E:E,Activity_16!$A:$A,$A40&amp;"*")</f>
        <v>0</v>
      </c>
      <c r="F40">
        <f>SUMIFS(Activity_16!F:F,Activity_16!$A:$A,$A40&amp;"*")</f>
        <v>0</v>
      </c>
      <c r="G40">
        <f>SUMIFS(Activity_16!G:G,Activity_16!$A:$A,$A40&amp;"*")</f>
        <v>0</v>
      </c>
      <c r="H40">
        <f>SUMIFS(Activity_16!H:H,Activity_16!$A:$A,$A40&amp;"*")</f>
        <v>0</v>
      </c>
      <c r="I40">
        <f>SUMIFS(Activity_16!I:I,Activity_16!$A:$A,$A40&amp;"*")</f>
        <v>0</v>
      </c>
      <c r="J40">
        <f>SUMIFS(Activity_16!J:J,Activity_16!$A:$A,$A40&amp;"*")</f>
        <v>3.6261461991800803E-6</v>
      </c>
      <c r="K40">
        <f>IF(PUBBDG_Split_Tech!L41="",0,IF(K$1=2016,0,IFERROR((PUBBDG_Split_Tech!L41*(SUMIFS('AGG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'AGG Activity_EX'!A41</f>
        <v>PUBBDGSBDNewSC</v>
      </c>
      <c r="B41">
        <f>SUMIFS(Activity_16!B:B,Activity_16!$A:$A,$A41&amp;"*")</f>
        <v>0</v>
      </c>
      <c r="C41">
        <f>SUMIFS(Activity_16!C:C,Activity_16!$A:$A,$A41&amp;"*")</f>
        <v>0</v>
      </c>
      <c r="D41">
        <f>SUMIFS(Activity_16!D:D,Activity_16!$A:$A,$A41&amp;"*")</f>
        <v>0</v>
      </c>
      <c r="E41">
        <f>SUMIFS(Activity_16!E:E,Activity_16!$A:$A,$A41&amp;"*")</f>
        <v>0</v>
      </c>
      <c r="F41">
        <f>SUMIFS(Activity_16!F:F,Activity_16!$A:$A,$A41&amp;"*")</f>
        <v>0</v>
      </c>
      <c r="G41">
        <f>SUMIFS(Activity_16!G:G,Activity_16!$A:$A,$A41&amp;"*")</f>
        <v>0</v>
      </c>
      <c r="H41">
        <f>SUMIFS(Activity_16!H:H,Activity_16!$A:$A,$A41&amp;"*")</f>
        <v>0</v>
      </c>
      <c r="I41">
        <f>SUMIFS(Activity_16!I:I,Activity_16!$A:$A,$A41&amp;"*")</f>
        <v>0</v>
      </c>
      <c r="J41">
        <f>SUMIFS(Activity_16!J:J,Activity_16!$A:$A,$A41&amp;"*")</f>
        <v>3.3904116315380969E-4</v>
      </c>
      <c r="K41">
        <f>IF(PUBBDG_Split_Tech!L42="",0,IF(K$1=2016,0,IFERROR((PUBBDG_Split_Tech!L42*(SUMIFS('AGG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'AGG Activity_EX'!A42</f>
        <v>PUBBDGSBDNewSH</v>
      </c>
      <c r="B42">
        <f>SUMIFS(Activity_16!B:B,Activity_16!$A:$A,$A42&amp;"*")</f>
        <v>0</v>
      </c>
      <c r="C42">
        <f>SUMIFS(Activity_16!C:C,Activity_16!$A:$A,$A42&amp;"*")</f>
        <v>0</v>
      </c>
      <c r="D42">
        <f>SUMIFS(Activity_16!D:D,Activity_16!$A:$A,$A42&amp;"*")</f>
        <v>0</v>
      </c>
      <c r="E42">
        <f>SUMIFS(Activity_16!E:E,Activity_16!$A:$A,$A42&amp;"*")</f>
        <v>0</v>
      </c>
      <c r="F42">
        <f>SUMIFS(Activity_16!F:F,Activity_16!$A:$A,$A42&amp;"*")</f>
        <v>0</v>
      </c>
      <c r="G42">
        <f>SUMIFS(Activity_16!G:G,Activity_16!$A:$A,$A42&amp;"*")</f>
        <v>0</v>
      </c>
      <c r="H42">
        <f>SUMIFS(Activity_16!H:H,Activity_16!$A:$A,$A42&amp;"*")</f>
        <v>0</v>
      </c>
      <c r="I42">
        <f>SUMIFS(Activity_16!I:I,Activity_16!$A:$A,$A42&amp;"*")</f>
        <v>0</v>
      </c>
      <c r="J42">
        <f>SUMIFS(Activity_16!J:J,Activity_16!$A:$A,$A42&amp;"*")</f>
        <v>1.2120637444252658E-3</v>
      </c>
      <c r="K42">
        <f>IF(PUBBDG_Split_Tech!L43="",0,IF(K$1=2016,0,IFERROR((PUBBDG_Split_Tech!L43*(SUMIFS('AGG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'AGG Activity_EX'!A43</f>
        <v>PUBBDGSBDNewWH</v>
      </c>
      <c r="B43">
        <f>SUMIFS(Activity_16!B:B,Activity_16!$A:$A,$A43&amp;"*")</f>
        <v>0</v>
      </c>
      <c r="C43">
        <f>SUMIFS(Activity_16!C:C,Activity_16!$A:$A,$A43&amp;"*")</f>
        <v>0</v>
      </c>
      <c r="D43">
        <f>SUMIFS(Activity_16!D:D,Activity_16!$A:$A,$A43&amp;"*")</f>
        <v>0</v>
      </c>
      <c r="E43">
        <f>SUMIFS(Activity_16!E:E,Activity_16!$A:$A,$A43&amp;"*")</f>
        <v>0</v>
      </c>
      <c r="F43">
        <f>SUMIFS(Activity_16!F:F,Activity_16!$A:$A,$A43&amp;"*")</f>
        <v>0</v>
      </c>
      <c r="G43">
        <f>SUMIFS(Activity_16!G:G,Activity_16!$A:$A,$A43&amp;"*")</f>
        <v>0</v>
      </c>
      <c r="H43">
        <f>SUMIFS(Activity_16!H:H,Activity_16!$A:$A,$A43&amp;"*")</f>
        <v>0</v>
      </c>
      <c r="I43">
        <f>SUMIFS(Activity_16!I:I,Activity_16!$A:$A,$A43&amp;"*")</f>
        <v>0</v>
      </c>
      <c r="J43">
        <f>SUMIFS(Activity_16!J:J,Activity_16!$A:$A,$A43&amp;"*")</f>
        <v>6.96246753955782E-4</v>
      </c>
      <c r="K43">
        <f>IF(PUBBDG_Split_Tech!L44="",0,IF(K$1=2016,0,IFERROR((PUBBDG_Split_Tech!L44*(SUMIFS('AGG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'AGG Activity_EX'!A44</f>
        <v>PUBBDGSBDOldAE</v>
      </c>
      <c r="B44">
        <f>SUMIFS(Activity_16!B:B,Activity_16!$A:$A,$A44&amp;"*")</f>
        <v>2.0835489254774329E-2</v>
      </c>
      <c r="C44">
        <f>SUMIFS(Activity_16!C:C,Activity_16!$A:$A,$A44&amp;"*")</f>
        <v>3.2338617663152811</v>
      </c>
      <c r="D44">
        <f>SUMIFS(Activity_16!D:D,Activity_16!$A:$A,$A44&amp;"*")</f>
        <v>6.4657020747816114</v>
      </c>
      <c r="E44">
        <f>SUMIFS(Activity_16!E:E,Activity_16!$A:$A,$A44&amp;"*")</f>
        <v>9.6976989294404383</v>
      </c>
      <c r="F44">
        <f>SUMIFS(Activity_16!F:F,Activity_16!$A:$A,$A44&amp;"*")</f>
        <v>264.86118593151758</v>
      </c>
      <c r="G44">
        <f>SUMIFS(Activity_16!G:G,Activity_16!$A:$A,$A44&amp;"*")</f>
        <v>268.09196528991362</v>
      </c>
      <c r="H44">
        <f>SUMIFS(Activity_16!H:H,Activity_16!$A:$A,$A44&amp;"*")</f>
        <v>270.55728355372275</v>
      </c>
      <c r="I44">
        <f>SUMIFS(Activity_16!I:I,Activity_16!$A:$A,$A44&amp;"*")</f>
        <v>145.1652270866264</v>
      </c>
      <c r="J44">
        <f>SUMIFS(Activity_16!J:J,Activity_16!$A:$A,$A44&amp;"*")</f>
        <v>37.545647214992819</v>
      </c>
      <c r="K44">
        <f>IF(PUBBDG_Split_Tech!L45="",0,IF(K$1=2016,0,IFERROR((PUBBDG_Split_Tech!L45*(SUMIFS('AGG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'AGG Activity_EX'!A45</f>
        <v>PUBBDGSBDOldAM</v>
      </c>
      <c r="B45">
        <f>SUMIFS(Activity_16!B:B,Activity_16!$A:$A,$A45&amp;"*")</f>
        <v>3.8489813148773742E-3</v>
      </c>
      <c r="C45">
        <f>SUMIFS(Activity_16!C:C,Activity_16!$A:$A,$A45&amp;"*")</f>
        <v>0.82779127004240938</v>
      </c>
      <c r="D45">
        <f>SUMIFS(Activity_16!D:D,Activity_16!$A:$A,$A45&amp;"*")</f>
        <v>1.6548491035272079</v>
      </c>
      <c r="E45">
        <f>SUMIFS(Activity_16!E:E,Activity_16!$A:$A,$A45&amp;"*")</f>
        <v>2.4818920730913812</v>
      </c>
      <c r="F45">
        <f>SUMIFS(Activity_16!F:F,Activity_16!$A:$A,$A45&amp;"*")</f>
        <v>67.776311278834839</v>
      </c>
      <c r="G45">
        <f>SUMIFS(Activity_16!G:G,Activity_16!$A:$A,$A45&amp;"*")</f>
        <v>68.603103127666628</v>
      </c>
      <c r="H45">
        <f>SUMIFS(Activity_16!H:H,Activity_16!$A:$A,$A45&amp;"*")</f>
        <v>69.233541426241928</v>
      </c>
      <c r="I45">
        <f>SUMIFS(Activity_16!I:I,Activity_16!$A:$A,$A45&amp;"*")</f>
        <v>27.914519826774789</v>
      </c>
      <c r="J45">
        <f>SUMIFS(Activity_16!J:J,Activity_16!$A:$A,$A45&amp;"*")</f>
        <v>7.5286707420659562</v>
      </c>
      <c r="K45">
        <f>IF(PUBBDG_Split_Tech!L46="",0,IF(K$1=2016,0,IFERROR((PUBBDG_Split_Tech!L46*(SUMIFS('AGG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'AGG Activity_EX'!A46</f>
        <v>PUBBDGSBDOldLI</v>
      </c>
      <c r="B46">
        <f>SUMIFS(Activity_16!B:B,Activity_16!$A:$A,$A46&amp;"*")</f>
        <v>3.1340253020909273E-4</v>
      </c>
      <c r="C46">
        <f>SUMIFS(Activity_16!C:C,Activity_16!$A:$A,$A46&amp;"*")</f>
        <v>203.55308219463109</v>
      </c>
      <c r="D46">
        <f>SUMIFS(Activity_16!D:D,Activity_16!$A:$A,$A46&amp;"*")</f>
        <v>287.37837796730196</v>
      </c>
      <c r="E46">
        <f>SUMIFS(Activity_16!E:E,Activity_16!$A:$A,$A46&amp;"*")</f>
        <v>312.10216677389343</v>
      </c>
      <c r="F46">
        <f>SUMIFS(Activity_16!F:F,Activity_16!$A:$A,$A46&amp;"*")</f>
        <v>315.30098455241546</v>
      </c>
      <c r="G46">
        <f>SUMIFS(Activity_16!G:G,Activity_16!$A:$A,$A46&amp;"*")</f>
        <v>317.78506962231052</v>
      </c>
      <c r="H46">
        <f>SUMIFS(Activity_16!H:H,Activity_16!$A:$A,$A46&amp;"*")</f>
        <v>319.68141385257758</v>
      </c>
      <c r="I46">
        <f>SUMIFS(Activity_16!I:I,Activity_16!$A:$A,$A46&amp;"*")</f>
        <v>87.329665374076043</v>
      </c>
      <c r="J46">
        <f>SUMIFS(Activity_16!J:J,Activity_16!$A:$A,$A46&amp;"*")</f>
        <v>13.812710807420684</v>
      </c>
      <c r="K46">
        <f>IF(PUBBDG_Split_Tech!L47="",0,IF(K$1=2016,0,IFERROR((PUBBDG_Split_Tech!L47*(SUMIFS('AGG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'AGG Activity_EX'!A47</f>
        <v>PUBBDGSBDOldSC</v>
      </c>
      <c r="B47">
        <f>SUMIFS(Activity_16!B:B,Activity_16!$A:$A,$A47&amp;"*")</f>
        <v>24.878897644076588</v>
      </c>
      <c r="C47">
        <f>SUMIFS(Activity_16!C:C,Activity_16!$A:$A,$A47&amp;"*")</f>
        <v>33.556002392923176</v>
      </c>
      <c r="D47">
        <f>SUMIFS(Activity_16!D:D,Activity_16!$A:$A,$A47&amp;"*")</f>
        <v>281.58940038640571</v>
      </c>
      <c r="E47">
        <f>SUMIFS(Activity_16!E:E,Activity_16!$A:$A,$A47&amp;"*")</f>
        <v>290.26637773233546</v>
      </c>
      <c r="F47">
        <f>SUMIFS(Activity_16!F:F,Activity_16!$A:$A,$A47&amp;"*")</f>
        <v>403.23798475806962</v>
      </c>
      <c r="G47">
        <f>SUMIFS(Activity_16!G:G,Activity_16!$A:$A,$A47&amp;"*")</f>
        <v>411.91481306261664</v>
      </c>
      <c r="H47">
        <f>SUMIFS(Activity_16!H:H,Activity_16!$A:$A,$A47&amp;"*")</f>
        <v>418.53790422839569</v>
      </c>
      <c r="I47">
        <f>SUMIFS(Activity_16!I:I,Activity_16!$A:$A,$A47&amp;"*")</f>
        <v>263.92396169488262</v>
      </c>
      <c r="J47">
        <f>SUMIFS(Activity_16!J:J,Activity_16!$A:$A,$A47&amp;"*")</f>
        <v>129.12803830342145</v>
      </c>
      <c r="K47">
        <f>IF(PUBBDG_Split_Tech!L48="",0,IF(K$1=2016,0,IFERROR((PUBBDG_Split_Tech!L48*(SUMIFS('AGG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'AGG Activity_EX'!A48</f>
        <v>PUBBDGSBDOldSH</v>
      </c>
      <c r="B48">
        <f>SUMIFS(Activity_16!B:B,Activity_16!$A:$A,$A48&amp;"*")</f>
        <v>1.1243402052993998E-2</v>
      </c>
      <c r="C48">
        <f>SUMIFS(Activity_16!C:C,Activity_16!$A:$A,$A48&amp;"*")</f>
        <v>56.455225706724676</v>
      </c>
      <c r="D48">
        <f>SUMIFS(Activity_16!D:D,Activity_16!$A:$A,$A48&amp;"*")</f>
        <v>441.8302381822628</v>
      </c>
      <c r="E48">
        <f>SUMIFS(Activity_16!E:E,Activity_16!$A:$A,$A48&amp;"*")</f>
        <v>455.93888920690659</v>
      </c>
      <c r="F48">
        <f>SUMIFS(Activity_16!F:F,Activity_16!$A:$A,$A48&amp;"*")</f>
        <v>486.58881608761652</v>
      </c>
      <c r="G48">
        <f>SUMIFS(Activity_16!G:G,Activity_16!$A:$A,$A48&amp;"*")</f>
        <v>500.69808405967535</v>
      </c>
      <c r="H48">
        <f>SUMIFS(Activity_16!H:H,Activity_16!$A:$A,$A48&amp;"*")</f>
        <v>553.8130596711145</v>
      </c>
      <c r="I48">
        <f>SUMIFS(Activity_16!I:I,Activity_16!$A:$A,$A48&amp;"*")</f>
        <v>98.767733651928452</v>
      </c>
      <c r="J48">
        <f>SUMIFS(Activity_16!J:J,Activity_16!$A:$A,$A48&amp;"*")</f>
        <v>74.834117977723835</v>
      </c>
      <c r="K48">
        <f>IF(PUBBDG_Split_Tech!L49="",0,IF(K$1=2016,0,IFERROR((PUBBDG_Split_Tech!L49*(SUMIFS('AGG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'AGG Activity_EX'!A49</f>
        <v>PUBBDGSBDOldWH</v>
      </c>
      <c r="B49">
        <f>SUMIFS(Activity_16!B:B,Activity_16!$A:$A,$A49&amp;"*")</f>
        <v>19.051377668874999</v>
      </c>
      <c r="C49">
        <f>SUMIFS(Activity_16!C:C,Activity_16!$A:$A,$A49&amp;"*")</f>
        <v>19.585217044753641</v>
      </c>
      <c r="D49">
        <f>SUMIFS(Activity_16!D:D,Activity_16!$A:$A,$A49&amp;"*")</f>
        <v>102.86062174583239</v>
      </c>
      <c r="E49">
        <f>SUMIFS(Activity_16!E:E,Activity_16!$A:$A,$A49&amp;"*")</f>
        <v>104.3737789841455</v>
      </c>
      <c r="F49">
        <f>SUMIFS(Activity_16!F:F,Activity_16!$A:$A,$A49&amp;"*")</f>
        <v>105.90377203229755</v>
      </c>
      <c r="G49">
        <f>SUMIFS(Activity_16!G:G,Activity_16!$A:$A,$A49&amp;"*")</f>
        <v>107.43514816785606</v>
      </c>
      <c r="H49">
        <f>SUMIFS(Activity_16!H:H,Activity_16!$A:$A,$A49&amp;"*")</f>
        <v>111.29459899237776</v>
      </c>
      <c r="I49">
        <f>SUMIFS(Activity_16!I:I,Activity_16!$A:$A,$A49&amp;"*")</f>
        <v>50.229938529779858</v>
      </c>
      <c r="J49">
        <f>SUMIFS(Activity_16!J:J,Activity_16!$A:$A,$A49&amp;"*")</f>
        <v>15.588748785785892</v>
      </c>
      <c r="K49">
        <f>IF(PUBBDG_Split_Tech!L50="",0,IF(K$1=2016,0,IFERROR((PUBBDG_Split_Tech!L50*(SUMIFS('AGG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108F-3E2C-4027-B617-ED7C14147FE3}">
  <sheetPr>
    <tabColor rgb="FFFF0000"/>
  </sheetPr>
  <dimension ref="A1:U437"/>
  <sheetViews>
    <sheetView tabSelected="1" zoomScale="70" zoomScaleNormal="70" workbookViewId="0">
      <selection activeCell="O29" sqref="O29"/>
    </sheetView>
  </sheetViews>
  <sheetFormatPr defaultRowHeight="15" x14ac:dyDescent="0.25"/>
  <cols>
    <col min="1" max="1" width="32" bestFit="1" customWidth="1"/>
    <col min="2" max="2" width="24.42578125" bestFit="1" customWidth="1"/>
    <col min="13" max="13" width="11.7109375" customWidth="1"/>
    <col min="14" max="14" width="18.7109375" bestFit="1" customWidth="1"/>
    <col min="15" max="15" width="17.7109375" bestFit="1" customWidth="1"/>
    <col min="16" max="16" width="18.7109375" bestFit="1" customWidth="1"/>
    <col min="21" max="21" width="12" bestFit="1" customWidth="1"/>
  </cols>
  <sheetData>
    <row r="1" spans="1:21" x14ac:dyDescent="0.25">
      <c r="A1" s="6" t="str">
        <f>PUBBDG_Split_Tech!A1</f>
        <v>Label  Tech</v>
      </c>
      <c r="B1" s="6" t="str">
        <f>PUBBDG_Split_Tech!B1</f>
        <v>Label EU</v>
      </c>
      <c r="C1" s="6" t="str">
        <f>PUBBDG_Split_Tech!C1</f>
        <v>Owner</v>
      </c>
      <c r="D1" s="6" t="str">
        <f>PUBBDG_Split_Tech!D1</f>
        <v>Sector</v>
      </c>
      <c r="E1" s="6" t="str">
        <f>PUBBDG_Split_Tech!E1</f>
        <v>BDG</v>
      </c>
      <c r="F1" s="6" t="str">
        <f>PUBBDG_Split_Tech!F1</f>
        <v>NewOld</v>
      </c>
      <c r="G1" s="6" t="str">
        <f>PUBBDG_Split_Tech!G1</f>
        <v>EndUse</v>
      </c>
      <c r="H1" s="6" t="str">
        <f>PUBBDG_Split_Tech!H1</f>
        <v>Type 1</v>
      </c>
      <c r="I1" s="6" t="str">
        <f>PUBBDG_Split_Tech!I1</f>
        <v>Type 2</v>
      </c>
      <c r="J1" s="6" t="str">
        <f>PUBBDG_Split_Tech!J1</f>
        <v>Efficiency</v>
      </c>
      <c r="K1" s="6" t="str">
        <f>PUBBDG_Split_Tech!K1</f>
        <v>Energy</v>
      </c>
      <c r="L1" s="6">
        <v>2016</v>
      </c>
      <c r="M1" s="6">
        <v>2017</v>
      </c>
      <c r="N1" s="6">
        <v>2018</v>
      </c>
      <c r="O1" s="6">
        <v>2019</v>
      </c>
      <c r="P1" s="6">
        <v>2020</v>
      </c>
      <c r="Q1" s="6">
        <v>2021</v>
      </c>
      <c r="R1" s="6">
        <v>2022</v>
      </c>
      <c r="S1" s="6">
        <v>2023</v>
      </c>
      <c r="T1" s="6">
        <v>2024</v>
      </c>
      <c r="U1" s="6">
        <v>2025</v>
      </c>
    </row>
    <row r="2" spans="1:21" x14ac:dyDescent="0.25">
      <c r="A2" t="str">
        <f>PUBBDG_Split_Tech!A2</f>
        <v>PUBBDGHSPNewAE______STDELC</v>
      </c>
      <c r="B2" t="str">
        <f>PUBBDG_Split_Tech!B2</f>
        <v>PUBBDGHSPNewAE</v>
      </c>
      <c r="C2" t="str">
        <f>PUBBDG_Split_Tech!C2</f>
        <v>PUB</v>
      </c>
      <c r="D2" t="str">
        <f>PUBBDG_Split_Tech!D2</f>
        <v>BDG</v>
      </c>
      <c r="E2" t="str">
        <f>PUBBDG_Split_Tech!E2</f>
        <v>HSP</v>
      </c>
      <c r="F2" t="str">
        <f>PUBBDG_Split_Tech!F2</f>
        <v>New</v>
      </c>
      <c r="G2" t="str">
        <f>PUBBDG_Split_Tech!G2</f>
        <v>AE</v>
      </c>
      <c r="H2" t="str">
        <f>PUBBDG_Split_Tech!H2</f>
        <v>___</v>
      </c>
      <c r="I2" t="str">
        <f>PUBBDG_Split_Tech!I2</f>
        <v>___</v>
      </c>
      <c r="J2" t="str">
        <f>PUBBDG_Split_Tech!J2</f>
        <v>STD</v>
      </c>
      <c r="K2" t="str">
        <f>PUBBDG_Split_Tech!K2</f>
        <v>ELC</v>
      </c>
      <c r="L2" s="7">
        <f>IF(L$1=2016,0,IF(PUBBDG_Split_Tech!L2=1,1,IF(PUBBDG_Split_Tech!L2="",0,IFERROR((PUBBDG_Split_Tech!L2*(SUMIFS('AGG Activity_16'!B:B,'AGG Activity_16'!$A:$A,$B2)+SUMIFS('AGG Activity_EX'!B:B,'AGG Activity_EX'!$A:$A,$B2))-SUMIFS(Activity_EX!B:B,Activity_EX!$A:$A,$A2))/(SUMIFS('AGG Activity_16'!B:B,'AGG Activity_16'!$A:$A,$B2)),0))))</f>
        <v>0</v>
      </c>
      <c r="M2" s="7">
        <f>IF(M$1=2016,0,IF(PUBBDG_Split_Tech!M2=1,1,IF(PUBBDG_Split_Tech!M2="",0,IFERROR((PUBBDG_Split_Tech!M2*(SUMIFS('AGG Activity_16'!C:C,'AGG Activity_16'!$A:$A,$B2)+SUMIFS('AGG Activity_EX'!C:C,'AGG Activity_EX'!$A:$A,$B2))-SUMIFS(Activity_EX!C:C,Activity_EX!$A:$A,$A2))/(SUMIFS('AGG Activity_16'!C:C,'AGG Activity_16'!$A:$A,$B2)),0))))</f>
        <v>0</v>
      </c>
      <c r="N2" s="7">
        <f>IF(N$1=2016,0,IF(PUBBDG_Split_Tech!N2=1,1,IF(PUBBDG_Split_Tech!N2="",0,IFERROR((PUBBDG_Split_Tech!N2*(SUMIFS('AGG Activity_16'!D:D,'AGG Activity_16'!$A:$A,$B2)+SUMIFS('AGG Activity_EX'!D:D,'AGG Activity_EX'!$A:$A,$B2))-SUMIFS(Activity_EX!D:D,Activity_EX!$A:$A,$A2))/(SUMIFS('AGG Activity_16'!D:D,'AGG Activity_16'!$A:$A,$B2)),0))))</f>
        <v>0</v>
      </c>
      <c r="O2" s="7">
        <f>IF(O$1=2016,0,IF(PUBBDG_Split_Tech!O2=1,1,IF(PUBBDG_Split_Tech!O2="",0,IFERROR((PUBBDG_Split_Tech!O2*(SUMIFS('AGG Activity_16'!E:E,'AGG Activity_16'!$A:$A,$B2)+SUMIFS('AGG Activity_EX'!E:E,'AGG Activity_EX'!$A:$A,$B2))-SUMIFS(Activity_EX!E:E,Activity_EX!$A:$A,$A2))/(SUMIFS('AGG Activity_16'!E:E,'AGG Activity_16'!$A:$A,$B2)),0))))</f>
        <v>0</v>
      </c>
      <c r="P2" s="7">
        <f>IF(P$1=2016,0,IF(PUBBDG_Split_Tech!P2=1,1,IF(PUBBDG_Split_Tech!P2="",0,IFERROR((PUBBDG_Split_Tech!P2*(SUMIFS('AGG Activity_16'!F:F,'AGG Activity_16'!$A:$A,$B2)+SUMIFS('AGG Activity_EX'!F:F,'AGG Activity_EX'!$A:$A,$B2))-SUMIFS(Activity_EX!F:F,Activity_EX!$A:$A,$A2))/(SUMIFS('AGG Activity_16'!F:F,'AGG Activity_16'!$A:$A,$B2)),0))))</f>
        <v>0</v>
      </c>
      <c r="Q2" s="7">
        <f>IF(Q$1=2016,0,IF(PUBBDG_Split_Tech!Q2=1,1,IF(PUBBDG_Split_Tech!Q2="",0,IFERROR((PUBBDG_Split_Tech!Q2*(SUMIFS('AGG Activity_16'!G:G,'AGG Activity_16'!$A:$A,$B2)+SUMIFS('AGG Activity_EX'!G:G,'AGG Activity_EX'!$A:$A,$B2))-SUMIFS(Activity_EX!G:G,Activity_EX!$A:$A,$A2))/(SUMIFS('AGG Activity_16'!G:G,'AGG Activity_16'!$A:$A,$B2)),0))))</f>
        <v>0</v>
      </c>
      <c r="R2" s="7">
        <f>IF(R$1=2016,0,IF(PUBBDG_Split_Tech!R2=1,1,IF(PUBBDG_Split_Tech!R2="",0,IFERROR((PUBBDG_Split_Tech!R2*(SUMIFS('AGG Activity_16'!H:H,'AGG Activity_16'!$A:$A,$B2)+SUMIFS('AGG Activity_EX'!H:H,'AGG Activity_EX'!$A:$A,$B2))-SUMIFS(Activity_EX!H:H,Activity_EX!$A:$A,$A2))/(SUMIFS('AGG Activity_16'!H:H,'AGG Activity_16'!$A:$A,$B2)),0))))</f>
        <v>0</v>
      </c>
      <c r="S2" s="7">
        <f>IF(S$1=2016,0,IF(PUBBDG_Split_Tech!S2=1,1,IF(PUBBDG_Split_Tech!S2="",0,IFERROR((PUBBDG_Split_Tech!S2*(SUMIFS('AGG Activity_16'!I:I,'AGG Activity_16'!$A:$A,$B2)+SUMIFS('AGG Activity_EX'!I:I,'AGG Activity_EX'!$A:$A,$B2))-SUMIFS(Activity_EX!I:I,Activity_EX!$A:$A,$A2))/(SUMIFS('AGG Activity_16'!I:I,'AGG Activity_16'!$A:$A,$B2)),0))))</f>
        <v>0</v>
      </c>
      <c r="T2" s="7">
        <f>IF(T$1=2016,0,IF(PUBBDG_Split_Tech!T2=1,1,IF(PUBBDG_Split_Tech!T2="",0,IFERROR((PUBBDG_Split_Tech!T2*(SUMIFS('AGG Activity_16'!J:J,'AGG Activity_16'!$A:$A,$B2)+SUMIFS('AGG Activity_EX'!J:J,'AGG Activity_EX'!$A:$A,$B2))-SUMIFS(Activity_EX!J:J,Activity_EX!$A:$A,$A2))/(SUMIFS('AGG Activity_16'!J:J,'AGG Activity_16'!$A:$A,$B2)),0))))</f>
        <v>0</v>
      </c>
      <c r="U2" s="7">
        <f>IF(U$1=2016,0,IF(PUBBDG_Split_Tech!U2=1,1,IF(PUBBDG_Split_Tech!U2="",0,IFERROR((PUBBDG_Split_Tech!U2*(SUMIFS('AGG Activity_16'!K:K,'AGG Activity_16'!$A:$A,$B2)+SUMIFS('AGG Activity_EX'!K:K,'AGG Activity_EX'!$A:$A,$B2))-SUMIFS(Activity_EX!K:K,Activity_EX!$A:$A,$A2))/(SUMIFS('AGG Activity_16'!K:K,'AGG Activity_16'!$A:$A,$B2)),0))))</f>
        <v>0</v>
      </c>
    </row>
    <row r="3" spans="1:21" x14ac:dyDescent="0.25">
      <c r="A3" t="str">
        <f>PUBBDG_Split_Tech!A3</f>
        <v>PUBBDGHSPNewAE______STDNGA</v>
      </c>
      <c r="B3" t="str">
        <f>PUBBDG_Split_Tech!B3</f>
        <v>PUBBDGHSPNewAE</v>
      </c>
      <c r="C3" t="str">
        <f>PUBBDG_Split_Tech!C3</f>
        <v>PUB</v>
      </c>
      <c r="D3" t="str">
        <f>PUBBDG_Split_Tech!D3</f>
        <v>BDG</v>
      </c>
      <c r="E3" t="str">
        <f>PUBBDG_Split_Tech!E3</f>
        <v>HSP</v>
      </c>
      <c r="F3" t="str">
        <f>PUBBDG_Split_Tech!F3</f>
        <v>New</v>
      </c>
      <c r="G3" t="str">
        <f>PUBBDG_Split_Tech!G3</f>
        <v>AE</v>
      </c>
      <c r="H3" t="str">
        <f>PUBBDG_Split_Tech!H3</f>
        <v>___</v>
      </c>
      <c r="I3" t="str">
        <f>PUBBDG_Split_Tech!I3</f>
        <v>___</v>
      </c>
      <c r="J3" t="str">
        <f>PUBBDG_Split_Tech!J3</f>
        <v>STD</v>
      </c>
      <c r="K3" t="str">
        <f>PUBBDG_Split_Tech!K3</f>
        <v>NGA</v>
      </c>
      <c r="L3" s="7">
        <f>IF(L$1=2016,0,IF(PUBBDG_Split_Tech!L3=1,1,IF(PUBBDG_Split_Tech!L3="",0,IFERROR((PUBBDG_Split_Tech!L3*(SUMIFS('AGG Activity_16'!B:B,'AGG Activity_16'!$A:$A,$B3)+SUMIFS('AGG Activity_EX'!B:B,'AGG Activity_EX'!$A:$A,$B3))-SUMIFS(Activity_EX!B:B,Activity_EX!$A:$A,$A3))/(SUMIFS('AGG Activity_16'!B:B,'AGG Activity_16'!$A:$A,$B3)),0))))</f>
        <v>0</v>
      </c>
      <c r="M3" s="7">
        <f>IF(M$1=2016,0,IF(PUBBDG_Split_Tech!M3=1,1,IF(PUBBDG_Split_Tech!M3="",0,IFERROR((PUBBDG_Split_Tech!M3*(SUMIFS('AGG Activity_16'!C:C,'AGG Activity_16'!$A:$A,$B3)+SUMIFS('AGG Activity_EX'!C:C,'AGG Activity_EX'!$A:$A,$B3))-SUMIFS(Activity_EX!C:C,Activity_EX!$A:$A,$A3))/(SUMIFS('AGG Activity_16'!C:C,'AGG Activity_16'!$A:$A,$B3)),0))))</f>
        <v>0</v>
      </c>
      <c r="N3" s="7">
        <f>IF(N$1=2016,0,IF(PUBBDG_Split_Tech!N3=1,1,IF(PUBBDG_Split_Tech!N3="",0,IFERROR((PUBBDG_Split_Tech!N3*(SUMIFS('AGG Activity_16'!D:D,'AGG Activity_16'!$A:$A,$B3)+SUMIFS('AGG Activity_EX'!D:D,'AGG Activity_EX'!$A:$A,$B3))-SUMIFS(Activity_EX!D:D,Activity_EX!$A:$A,$A3))/(SUMIFS('AGG Activity_16'!D:D,'AGG Activity_16'!$A:$A,$B3)),0))))</f>
        <v>0</v>
      </c>
      <c r="O3" s="7">
        <f>IF(O$1=2016,0,IF(PUBBDG_Split_Tech!O3=1,1,IF(PUBBDG_Split_Tech!O3="",0,IFERROR((PUBBDG_Split_Tech!O3*(SUMIFS('AGG Activity_16'!E:E,'AGG Activity_16'!$A:$A,$B3)+SUMIFS('AGG Activity_EX'!E:E,'AGG Activity_EX'!$A:$A,$B3))-SUMIFS(Activity_EX!E:E,Activity_EX!$A:$A,$A3))/(SUMIFS('AGG Activity_16'!E:E,'AGG Activity_16'!$A:$A,$B3)),0))))</f>
        <v>0</v>
      </c>
      <c r="P3" s="7">
        <f>IF(P$1=2016,0,IF(PUBBDG_Split_Tech!P3=1,1,IF(PUBBDG_Split_Tech!P3="",0,IFERROR((PUBBDG_Split_Tech!P3*(SUMIFS('AGG Activity_16'!F:F,'AGG Activity_16'!$A:$A,$B3)+SUMIFS('AGG Activity_EX'!F:F,'AGG Activity_EX'!$A:$A,$B3))-SUMIFS(Activity_EX!F:F,Activity_EX!$A:$A,$A3))/(SUMIFS('AGG Activity_16'!F:F,'AGG Activity_16'!$A:$A,$B3)),0))))</f>
        <v>0</v>
      </c>
      <c r="Q3" s="7">
        <f>IF(Q$1=2016,0,IF(PUBBDG_Split_Tech!Q3=1,1,IF(PUBBDG_Split_Tech!Q3="",0,IFERROR((PUBBDG_Split_Tech!Q3*(SUMIFS('AGG Activity_16'!G:G,'AGG Activity_16'!$A:$A,$B3)+SUMIFS('AGG Activity_EX'!G:G,'AGG Activity_EX'!$A:$A,$B3))-SUMIFS(Activity_EX!G:G,Activity_EX!$A:$A,$A3))/(SUMIFS('AGG Activity_16'!G:G,'AGG Activity_16'!$A:$A,$B3)),0))))</f>
        <v>0</v>
      </c>
      <c r="R3" s="7">
        <f>IF(R$1=2016,0,IF(PUBBDG_Split_Tech!R3=1,1,IF(PUBBDG_Split_Tech!R3="",0,IFERROR((PUBBDG_Split_Tech!R3*(SUMIFS('AGG Activity_16'!H:H,'AGG Activity_16'!$A:$A,$B3)+SUMIFS('AGG Activity_EX'!H:H,'AGG Activity_EX'!$A:$A,$B3))-SUMIFS(Activity_EX!H:H,Activity_EX!$A:$A,$A3))/(SUMIFS('AGG Activity_16'!H:H,'AGG Activity_16'!$A:$A,$B3)),0))))</f>
        <v>0</v>
      </c>
      <c r="S3" s="7">
        <f>IF(S$1=2016,0,IF(PUBBDG_Split_Tech!S3=1,1,IF(PUBBDG_Split_Tech!S3="",0,IFERROR((PUBBDG_Split_Tech!S3*(SUMIFS('AGG Activity_16'!I:I,'AGG Activity_16'!$A:$A,$B3)+SUMIFS('AGG Activity_EX'!I:I,'AGG Activity_EX'!$A:$A,$B3))-SUMIFS(Activity_EX!I:I,Activity_EX!$A:$A,$A3))/(SUMIFS('AGG Activity_16'!I:I,'AGG Activity_16'!$A:$A,$B3)),0))))</f>
        <v>0</v>
      </c>
      <c r="T3" s="7">
        <f>IF(T$1=2016,0,IF(PUBBDG_Split_Tech!T3=1,1,IF(PUBBDG_Split_Tech!T3="",0,IFERROR((PUBBDG_Split_Tech!T3*(SUMIFS('AGG Activity_16'!J:J,'AGG Activity_16'!$A:$A,$B3)+SUMIFS('AGG Activity_EX'!J:J,'AGG Activity_EX'!$A:$A,$B3))-SUMIFS(Activity_EX!J:J,Activity_EX!$A:$A,$A3))/(SUMIFS('AGG Activity_16'!J:J,'AGG Activity_16'!$A:$A,$B3)),0))))</f>
        <v>0</v>
      </c>
      <c r="U3" s="7">
        <f>IF(U$1=2016,0,IF(PUBBDG_Split_Tech!U3=1,1,IF(PUBBDG_Split_Tech!U3="",0,IFERROR((PUBBDG_Split_Tech!U3*(SUMIFS('AGG Activity_16'!K:K,'AGG Activity_16'!$A:$A,$B3)+SUMIFS('AGG Activity_EX'!K:K,'AGG Activity_EX'!$A:$A,$B3))-SUMIFS(Activity_EX!K:K,Activity_EX!$A:$A,$A3))/(SUMIFS('AGG Activity_16'!K:K,'AGG Activity_16'!$A:$A,$B3)),0))))</f>
        <v>0</v>
      </c>
    </row>
    <row r="4" spans="1:21" x14ac:dyDescent="0.25">
      <c r="A4" t="str">
        <f>PUBBDG_Split_Tech!A4</f>
        <v>PUBBDGHSPNewAE______STDPRO</v>
      </c>
      <c r="B4" t="str">
        <f>PUBBDG_Split_Tech!B4</f>
        <v>PUBBDGHSPNewAE</v>
      </c>
      <c r="C4" t="str">
        <f>PUBBDG_Split_Tech!C4</f>
        <v>PUB</v>
      </c>
      <c r="D4" t="str">
        <f>PUBBDG_Split_Tech!D4</f>
        <v>BDG</v>
      </c>
      <c r="E4" t="str">
        <f>PUBBDG_Split_Tech!E4</f>
        <v>HSP</v>
      </c>
      <c r="F4" t="str">
        <f>PUBBDG_Split_Tech!F4</f>
        <v>New</v>
      </c>
      <c r="G4" t="str">
        <f>PUBBDG_Split_Tech!G4</f>
        <v>AE</v>
      </c>
      <c r="H4" t="str">
        <f>PUBBDG_Split_Tech!H4</f>
        <v>___</v>
      </c>
      <c r="I4" t="str">
        <f>PUBBDG_Split_Tech!I4</f>
        <v>___</v>
      </c>
      <c r="J4" t="str">
        <f>PUBBDG_Split_Tech!J4</f>
        <v>STD</v>
      </c>
      <c r="K4" t="str">
        <f>PUBBDG_Split_Tech!K4</f>
        <v>PRO</v>
      </c>
      <c r="L4" s="7">
        <f>IF(L$1=2016,0,IF(PUBBDG_Split_Tech!L4=1,1,IF(PUBBDG_Split_Tech!L4="",0,IFERROR((PUBBDG_Split_Tech!L4*(SUMIFS('AGG Activity_16'!B:B,'AGG Activity_16'!$A:$A,$B4)+SUMIFS('AGG Activity_EX'!B:B,'AGG Activity_EX'!$A:$A,$B4))-SUMIFS(Activity_EX!B:B,Activity_EX!$A:$A,$A4))/(SUMIFS('AGG Activity_16'!B:B,'AGG Activity_16'!$A:$A,$B4)),0))))</f>
        <v>0</v>
      </c>
      <c r="M4" s="7">
        <f>IF(M$1=2016,0,IF(PUBBDG_Split_Tech!M4=1,1,IF(PUBBDG_Split_Tech!M4="",0,IFERROR((PUBBDG_Split_Tech!M4*(SUMIFS('AGG Activity_16'!C:C,'AGG Activity_16'!$A:$A,$B4)+SUMIFS('AGG Activity_EX'!C:C,'AGG Activity_EX'!$A:$A,$B4))-SUMIFS(Activity_EX!C:C,Activity_EX!$A:$A,$A4))/(SUMIFS('AGG Activity_16'!C:C,'AGG Activity_16'!$A:$A,$B4)),0))))</f>
        <v>0</v>
      </c>
      <c r="N4" s="7">
        <f>IF(N$1=2016,0,IF(PUBBDG_Split_Tech!N4=1,1,IF(PUBBDG_Split_Tech!N4="",0,IFERROR((PUBBDG_Split_Tech!N4*(SUMIFS('AGG Activity_16'!D:D,'AGG Activity_16'!$A:$A,$B4)+SUMIFS('AGG Activity_EX'!D:D,'AGG Activity_EX'!$A:$A,$B4))-SUMIFS(Activity_EX!D:D,Activity_EX!$A:$A,$A4))/(SUMIFS('AGG Activity_16'!D:D,'AGG Activity_16'!$A:$A,$B4)),0))))</f>
        <v>0</v>
      </c>
      <c r="O4" s="7">
        <f>IF(O$1=2016,0,IF(PUBBDG_Split_Tech!O4=1,1,IF(PUBBDG_Split_Tech!O4="",0,IFERROR((PUBBDG_Split_Tech!O4*(SUMIFS('AGG Activity_16'!E:E,'AGG Activity_16'!$A:$A,$B4)+SUMIFS('AGG Activity_EX'!E:E,'AGG Activity_EX'!$A:$A,$B4))-SUMIFS(Activity_EX!E:E,Activity_EX!$A:$A,$A4))/(SUMIFS('AGG Activity_16'!E:E,'AGG Activity_16'!$A:$A,$B4)),0))))</f>
        <v>0</v>
      </c>
      <c r="P4" s="7">
        <f>IF(P$1=2016,0,IF(PUBBDG_Split_Tech!P4=1,1,IF(PUBBDG_Split_Tech!P4="",0,IFERROR((PUBBDG_Split_Tech!P4*(SUMIFS('AGG Activity_16'!F:F,'AGG Activity_16'!$A:$A,$B4)+SUMIFS('AGG Activity_EX'!F:F,'AGG Activity_EX'!$A:$A,$B4))-SUMIFS(Activity_EX!F:F,Activity_EX!$A:$A,$A4))/(SUMIFS('AGG Activity_16'!F:F,'AGG Activity_16'!$A:$A,$B4)),0))))</f>
        <v>0</v>
      </c>
      <c r="Q4" s="7">
        <f>IF(Q$1=2016,0,IF(PUBBDG_Split_Tech!Q4=1,1,IF(PUBBDG_Split_Tech!Q4="",0,IFERROR((PUBBDG_Split_Tech!Q4*(SUMIFS('AGG Activity_16'!G:G,'AGG Activity_16'!$A:$A,$B4)+SUMIFS('AGG Activity_EX'!G:G,'AGG Activity_EX'!$A:$A,$B4))-SUMIFS(Activity_EX!G:G,Activity_EX!$A:$A,$A4))/(SUMIFS('AGG Activity_16'!G:G,'AGG Activity_16'!$A:$A,$B4)),0))))</f>
        <v>0</v>
      </c>
      <c r="R4" s="7">
        <f>IF(R$1=2016,0,IF(PUBBDG_Split_Tech!R4=1,1,IF(PUBBDG_Split_Tech!R4="",0,IFERROR((PUBBDG_Split_Tech!R4*(SUMIFS('AGG Activity_16'!H:H,'AGG Activity_16'!$A:$A,$B4)+SUMIFS('AGG Activity_EX'!H:H,'AGG Activity_EX'!$A:$A,$B4))-SUMIFS(Activity_EX!H:H,Activity_EX!$A:$A,$A4))/(SUMIFS('AGG Activity_16'!H:H,'AGG Activity_16'!$A:$A,$B4)),0))))</f>
        <v>0</v>
      </c>
      <c r="S4" s="7">
        <f>IF(S$1=2016,0,IF(PUBBDG_Split_Tech!S4=1,1,IF(PUBBDG_Split_Tech!S4="",0,IFERROR((PUBBDG_Split_Tech!S4*(SUMIFS('AGG Activity_16'!I:I,'AGG Activity_16'!$A:$A,$B4)+SUMIFS('AGG Activity_EX'!I:I,'AGG Activity_EX'!$A:$A,$B4))-SUMIFS(Activity_EX!I:I,Activity_EX!$A:$A,$A4))/(SUMIFS('AGG Activity_16'!I:I,'AGG Activity_16'!$A:$A,$B4)),0))))</f>
        <v>0</v>
      </c>
      <c r="T4" s="7">
        <f>IF(T$1=2016,0,IF(PUBBDG_Split_Tech!T4=1,1,IF(PUBBDG_Split_Tech!T4="",0,IFERROR((PUBBDG_Split_Tech!T4*(SUMIFS('AGG Activity_16'!J:J,'AGG Activity_16'!$A:$A,$B4)+SUMIFS('AGG Activity_EX'!J:J,'AGG Activity_EX'!$A:$A,$B4))-SUMIFS(Activity_EX!J:J,Activity_EX!$A:$A,$A4))/(SUMIFS('AGG Activity_16'!J:J,'AGG Activity_16'!$A:$A,$B4)),0))))</f>
        <v>0</v>
      </c>
      <c r="U4" s="7">
        <f>IF(U$1=2016,0,IF(PUBBDG_Split_Tech!U4=1,1,IF(PUBBDG_Split_Tech!U4="",0,IFERROR((PUBBDG_Split_Tech!U4*(SUMIFS('AGG Activity_16'!K:K,'AGG Activity_16'!$A:$A,$B4)+SUMIFS('AGG Activity_EX'!K:K,'AGG Activity_EX'!$A:$A,$B4))-SUMIFS(Activity_EX!K:K,Activity_EX!$A:$A,$A4))/(SUMIFS('AGG Activity_16'!K:K,'AGG Activity_16'!$A:$A,$B4)),0))))</f>
        <v>0</v>
      </c>
    </row>
    <row r="5" spans="1:21" x14ac:dyDescent="0.25">
      <c r="A5" t="str">
        <f>PUBBDG_Split_Tech!A5</f>
        <v>PUBBDGHSPNewAM______STDELC</v>
      </c>
      <c r="B5" t="str">
        <f>PUBBDG_Split_Tech!B5</f>
        <v>PUBBDGHSPNewAM</v>
      </c>
      <c r="C5" t="str">
        <f>PUBBDG_Split_Tech!C5</f>
        <v>PUB</v>
      </c>
      <c r="D5" t="str">
        <f>PUBBDG_Split_Tech!D5</f>
        <v>BDG</v>
      </c>
      <c r="E5" t="str">
        <f>PUBBDG_Split_Tech!E5</f>
        <v>HSP</v>
      </c>
      <c r="F5" t="str">
        <f>PUBBDG_Split_Tech!F5</f>
        <v>New</v>
      </c>
      <c r="G5" t="str">
        <f>PUBBDG_Split_Tech!G5</f>
        <v>AM</v>
      </c>
      <c r="H5" t="str">
        <f>PUBBDG_Split_Tech!H5</f>
        <v>___</v>
      </c>
      <c r="I5" t="str">
        <f>PUBBDG_Split_Tech!I5</f>
        <v>___</v>
      </c>
      <c r="J5" t="str">
        <f>PUBBDG_Split_Tech!J5</f>
        <v>STD</v>
      </c>
      <c r="K5" t="str">
        <f>PUBBDG_Split_Tech!K5</f>
        <v>ELC</v>
      </c>
      <c r="L5" s="7">
        <f>IF(L$1=2016,0,IF(PUBBDG_Split_Tech!L5=1,1,IF(PUBBDG_Split_Tech!L5="",0,IFERROR((PUBBDG_Split_Tech!L5*(SUMIFS('AGG Activity_16'!B:B,'AGG Activity_16'!$A:$A,$B5)+SUMIFS('AGG Activity_EX'!B:B,'AGG Activity_EX'!$A:$A,$B5))-SUMIFS(Activity_EX!B:B,Activity_EX!$A:$A,$A5))/(SUMIFS('AGG Activity_16'!B:B,'AGG Activity_16'!$A:$A,$B5)),0))))</f>
        <v>0</v>
      </c>
      <c r="M5" s="7">
        <f>IF(M$1=2016,0,IF(PUBBDG_Split_Tech!M5=1,1,IF(PUBBDG_Split_Tech!M5="",0,IFERROR((PUBBDG_Split_Tech!M5*(SUMIFS('AGG Activity_16'!C:C,'AGG Activity_16'!$A:$A,$B5)+SUMIFS('AGG Activity_EX'!C:C,'AGG Activity_EX'!$A:$A,$B5))-SUMIFS(Activity_EX!C:C,Activity_EX!$A:$A,$A5))/(SUMIFS('AGG Activity_16'!C:C,'AGG Activity_16'!$A:$A,$B5)),0))))</f>
        <v>1</v>
      </c>
      <c r="N5" s="7">
        <f>IF(N$1=2016,0,IF(PUBBDG_Split_Tech!N5=1,1,IF(PUBBDG_Split_Tech!N5="",0,IFERROR((PUBBDG_Split_Tech!N5*(SUMIFS('AGG Activity_16'!D:D,'AGG Activity_16'!$A:$A,$B5)+SUMIFS('AGG Activity_EX'!D:D,'AGG Activity_EX'!$A:$A,$B5))-SUMIFS(Activity_EX!D:D,Activity_EX!$A:$A,$A5))/(SUMIFS('AGG Activity_16'!D:D,'AGG Activity_16'!$A:$A,$B5)),0))))</f>
        <v>1</v>
      </c>
      <c r="O5" s="7">
        <f>IF(O$1=2016,0,IF(PUBBDG_Split_Tech!O5=1,1,IF(PUBBDG_Split_Tech!O5="",0,IFERROR((PUBBDG_Split_Tech!O5*(SUMIFS('AGG Activity_16'!E:E,'AGG Activity_16'!$A:$A,$B5)+SUMIFS('AGG Activity_EX'!E:E,'AGG Activity_EX'!$A:$A,$B5))-SUMIFS(Activity_EX!E:E,Activity_EX!$A:$A,$A5))/(SUMIFS('AGG Activity_16'!E:E,'AGG Activity_16'!$A:$A,$B5)),0))))</f>
        <v>1</v>
      </c>
      <c r="P5" s="7">
        <f>IF(P$1=2016,0,IF(PUBBDG_Split_Tech!P5=1,1,IF(PUBBDG_Split_Tech!P5="",0,IFERROR((PUBBDG_Split_Tech!P5*(SUMIFS('AGG Activity_16'!F:F,'AGG Activity_16'!$A:$A,$B5)+SUMIFS('AGG Activity_EX'!F:F,'AGG Activity_EX'!$A:$A,$B5))-SUMIFS(Activity_EX!F:F,Activity_EX!$A:$A,$A5))/(SUMIFS('AGG Activity_16'!F:F,'AGG Activity_16'!$A:$A,$B5)),0))))</f>
        <v>1</v>
      </c>
      <c r="Q5" s="7">
        <f>IF(Q$1=2016,0,IF(PUBBDG_Split_Tech!Q5=1,1,IF(PUBBDG_Split_Tech!Q5="",0,IFERROR((PUBBDG_Split_Tech!Q5*(SUMIFS('AGG Activity_16'!G:G,'AGG Activity_16'!$A:$A,$B5)+SUMIFS('AGG Activity_EX'!G:G,'AGG Activity_EX'!$A:$A,$B5))-SUMIFS(Activity_EX!G:G,Activity_EX!$A:$A,$A5))/(SUMIFS('AGG Activity_16'!G:G,'AGG Activity_16'!$A:$A,$B5)),0))))</f>
        <v>1</v>
      </c>
      <c r="R5" s="7">
        <f>IF(R$1=2016,0,IF(PUBBDG_Split_Tech!R5=1,1,IF(PUBBDG_Split_Tech!R5="",0,IFERROR((PUBBDG_Split_Tech!R5*(SUMIFS('AGG Activity_16'!H:H,'AGG Activity_16'!$A:$A,$B5)+SUMIFS('AGG Activity_EX'!H:H,'AGG Activity_EX'!$A:$A,$B5))-SUMIFS(Activity_EX!H:H,Activity_EX!$A:$A,$A5))/(SUMIFS('AGG Activity_16'!H:H,'AGG Activity_16'!$A:$A,$B5)),0))))</f>
        <v>1</v>
      </c>
      <c r="S5" s="7">
        <f>IF(S$1=2016,0,IF(PUBBDG_Split_Tech!S5=1,1,IF(PUBBDG_Split_Tech!S5="",0,IFERROR((PUBBDG_Split_Tech!S5*(SUMIFS('AGG Activity_16'!I:I,'AGG Activity_16'!$A:$A,$B5)+SUMIFS('AGG Activity_EX'!I:I,'AGG Activity_EX'!$A:$A,$B5))-SUMIFS(Activity_EX!I:I,Activity_EX!$A:$A,$A5))/(SUMIFS('AGG Activity_16'!I:I,'AGG Activity_16'!$A:$A,$B5)),0))))</f>
        <v>0</v>
      </c>
      <c r="T5" s="7">
        <f>IF(T$1=2016,0,IF(PUBBDG_Split_Tech!T5=1,1,IF(PUBBDG_Split_Tech!T5="",0,IFERROR((PUBBDG_Split_Tech!T5*(SUMIFS('AGG Activity_16'!J:J,'AGG Activity_16'!$A:$A,$B5)+SUMIFS('AGG Activity_EX'!J:J,'AGG Activity_EX'!$A:$A,$B5))-SUMIFS(Activity_EX!J:J,Activity_EX!$A:$A,$A5))/(SUMIFS('AGG Activity_16'!J:J,'AGG Activity_16'!$A:$A,$B5)),0))))</f>
        <v>0</v>
      </c>
      <c r="U5" s="7">
        <f>IF(U$1=2016,0,IF(PUBBDG_Split_Tech!U5=1,1,IF(PUBBDG_Split_Tech!U5="",0,IFERROR((PUBBDG_Split_Tech!U5*(SUMIFS('AGG Activity_16'!K:K,'AGG Activity_16'!$A:$A,$B5)+SUMIFS('AGG Activity_EX'!K:K,'AGG Activity_EX'!$A:$A,$B5))-SUMIFS(Activity_EX!K:K,Activity_EX!$A:$A,$A5))/(SUMIFS('AGG Activity_16'!K:K,'AGG Activity_16'!$A:$A,$B5)),0))))</f>
        <v>0</v>
      </c>
    </row>
    <row r="6" spans="1:21" x14ac:dyDescent="0.25">
      <c r="A6" t="str">
        <f>PUBBDG_Split_Tech!A6</f>
        <v>PUBBDGHSPNewLIFLC___STDELC</v>
      </c>
      <c r="B6" t="str">
        <f>PUBBDG_Split_Tech!B6</f>
        <v>PUBBDGHSPNewLI</v>
      </c>
      <c r="C6" t="str">
        <f>PUBBDG_Split_Tech!C6</f>
        <v>PUB</v>
      </c>
      <c r="D6" t="str">
        <f>PUBBDG_Split_Tech!D6</f>
        <v>BDG</v>
      </c>
      <c r="E6" t="str">
        <f>PUBBDG_Split_Tech!E6</f>
        <v>HSP</v>
      </c>
      <c r="F6" t="str">
        <f>PUBBDG_Split_Tech!F6</f>
        <v>New</v>
      </c>
      <c r="G6" t="str">
        <f>PUBBDG_Split_Tech!G6</f>
        <v>LI</v>
      </c>
      <c r="H6" t="str">
        <f>PUBBDG_Split_Tech!H6</f>
        <v>FLC</v>
      </c>
      <c r="I6" t="str">
        <f>PUBBDG_Split_Tech!I6</f>
        <v>___</v>
      </c>
      <c r="J6" t="str">
        <f>PUBBDG_Split_Tech!J6</f>
        <v>STD</v>
      </c>
      <c r="K6" t="str">
        <f>PUBBDG_Split_Tech!K6</f>
        <v>ELC</v>
      </c>
      <c r="L6" s="7">
        <f>IF(L$1=2016,0,IF(PUBBDG_Split_Tech!L6=1,1,IF(PUBBDG_Split_Tech!L6="",0,IFERROR((PUBBDG_Split_Tech!L6*(SUMIFS('AGG Activity_16'!B:B,'AGG Activity_16'!$A:$A,$B6)+SUMIFS('AGG Activity_EX'!B:B,'AGG Activity_EX'!$A:$A,$B6))-SUMIFS(Activity_EX!B:B,Activity_EX!$A:$A,$A6))/(SUMIFS('AGG Activity_16'!B:B,'AGG Activity_16'!$A:$A,$B6)),0))))</f>
        <v>0</v>
      </c>
      <c r="M6" s="7">
        <f>IF(M$1=2016,0,IF(PUBBDG_Split_Tech!M6=1,1,IF(PUBBDG_Split_Tech!M6="",0,IFERROR((PUBBDG_Split_Tech!M6*(SUMIFS('AGG Activity_16'!C:C,'AGG Activity_16'!$A:$A,$B6)+SUMIFS('AGG Activity_EX'!C:C,'AGG Activity_EX'!$A:$A,$B6))-SUMIFS(Activity_EX!C:C,Activity_EX!$A:$A,$A6))/(SUMIFS('AGG Activity_16'!C:C,'AGG Activity_16'!$A:$A,$B6)),0))))</f>
        <v>0</v>
      </c>
      <c r="N6" s="7">
        <f>IF(N$1=2016,0,IF(PUBBDG_Split_Tech!N6=1,1,IF(PUBBDG_Split_Tech!N6="",0,IFERROR((PUBBDG_Split_Tech!N6*(SUMIFS('AGG Activity_16'!D:D,'AGG Activity_16'!$A:$A,$B6)+SUMIFS('AGG Activity_EX'!D:D,'AGG Activity_EX'!$A:$A,$B6))-SUMIFS(Activity_EX!D:D,Activity_EX!$A:$A,$A6))/(SUMIFS('AGG Activity_16'!D:D,'AGG Activity_16'!$A:$A,$B6)),0))))</f>
        <v>0</v>
      </c>
      <c r="O6" s="7">
        <f>IF(O$1=2016,0,IF(PUBBDG_Split_Tech!O6=1,1,IF(PUBBDG_Split_Tech!O6="",0,IFERROR((PUBBDG_Split_Tech!O6*(SUMIFS('AGG Activity_16'!E:E,'AGG Activity_16'!$A:$A,$B6)+SUMIFS('AGG Activity_EX'!E:E,'AGG Activity_EX'!$A:$A,$B6))-SUMIFS(Activity_EX!E:E,Activity_EX!$A:$A,$A6))/(SUMIFS('AGG Activity_16'!E:E,'AGG Activity_16'!$A:$A,$B6)),0))))</f>
        <v>0</v>
      </c>
      <c r="P6" s="7">
        <f>IF(P$1=2016,0,IF(PUBBDG_Split_Tech!P6=1,1,IF(PUBBDG_Split_Tech!P6="",0,IFERROR((PUBBDG_Split_Tech!P6*(SUMIFS('AGG Activity_16'!F:F,'AGG Activity_16'!$A:$A,$B6)+SUMIFS('AGG Activity_EX'!F:F,'AGG Activity_EX'!$A:$A,$B6))-SUMIFS(Activity_EX!F:F,Activity_EX!$A:$A,$A6))/(SUMIFS('AGG Activity_16'!F:F,'AGG Activity_16'!$A:$A,$B6)),0))))</f>
        <v>0</v>
      </c>
      <c r="Q6" s="7">
        <f>IF(Q$1=2016,0,IF(PUBBDG_Split_Tech!Q6=1,1,IF(PUBBDG_Split_Tech!Q6="",0,IFERROR((PUBBDG_Split_Tech!Q6*(SUMIFS('AGG Activity_16'!G:G,'AGG Activity_16'!$A:$A,$B6)+SUMIFS('AGG Activity_EX'!G:G,'AGG Activity_EX'!$A:$A,$B6))-SUMIFS(Activity_EX!G:G,Activity_EX!$A:$A,$A6))/(SUMIFS('AGG Activity_16'!G:G,'AGG Activity_16'!$A:$A,$B6)),0))))</f>
        <v>0</v>
      </c>
      <c r="R6" s="7">
        <f>IF(R$1=2016,0,IF(PUBBDG_Split_Tech!R6=1,1,IF(PUBBDG_Split_Tech!R6="",0,IFERROR((PUBBDG_Split_Tech!R6*(SUMIFS('AGG Activity_16'!H:H,'AGG Activity_16'!$A:$A,$B6)+SUMIFS('AGG Activity_EX'!H:H,'AGG Activity_EX'!$A:$A,$B6))-SUMIFS(Activity_EX!H:H,Activity_EX!$A:$A,$A6))/(SUMIFS('AGG Activity_16'!H:H,'AGG Activity_16'!$A:$A,$B6)),0))))</f>
        <v>0</v>
      </c>
      <c r="S6" s="7">
        <f>IF(S$1=2016,0,IF(PUBBDG_Split_Tech!S6=1,1,IF(PUBBDG_Split_Tech!S6="",0,IFERROR((PUBBDG_Split_Tech!S6*(SUMIFS('AGG Activity_16'!I:I,'AGG Activity_16'!$A:$A,$B6)+SUMIFS('AGG Activity_EX'!I:I,'AGG Activity_EX'!$A:$A,$B6))-SUMIFS(Activity_EX!I:I,Activity_EX!$A:$A,$A6))/(SUMIFS('AGG Activity_16'!I:I,'AGG Activity_16'!$A:$A,$B6)),0))))</f>
        <v>0</v>
      </c>
      <c r="T6" s="7">
        <f>IF(T$1=2016,0,IF(PUBBDG_Split_Tech!T6=1,1,IF(PUBBDG_Split_Tech!T6="",0,IFERROR((PUBBDG_Split_Tech!T6*(SUMIFS('AGG Activity_16'!J:J,'AGG Activity_16'!$A:$A,$B6)+SUMIFS('AGG Activity_EX'!J:J,'AGG Activity_EX'!$A:$A,$B6))-SUMIFS(Activity_EX!J:J,Activity_EX!$A:$A,$A6))/(SUMIFS('AGG Activity_16'!J:J,'AGG Activity_16'!$A:$A,$B6)),0))))</f>
        <v>0</v>
      </c>
      <c r="U6" s="7">
        <f>IF(U$1=2016,0,IF(PUBBDG_Split_Tech!U6=1,1,IF(PUBBDG_Split_Tech!U6="",0,IFERROR((PUBBDG_Split_Tech!U6*(SUMIFS('AGG Activity_16'!K:K,'AGG Activity_16'!$A:$A,$B6)+SUMIFS('AGG Activity_EX'!K:K,'AGG Activity_EX'!$A:$A,$B6))-SUMIFS(Activity_EX!K:K,Activity_EX!$A:$A,$A6))/(SUMIFS('AGG Activity_16'!K:K,'AGG Activity_16'!$A:$A,$B6)),0))))</f>
        <v>0</v>
      </c>
    </row>
    <row r="7" spans="1:21" x14ac:dyDescent="0.25">
      <c r="A7" t="str">
        <f>PUBBDG_Split_Tech!A7</f>
        <v>PUBBDGHSPNewLIFLU___STDELC</v>
      </c>
      <c r="B7" t="str">
        <f>PUBBDG_Split_Tech!B7</f>
        <v>PUBBDGHSPNewLI</v>
      </c>
      <c r="C7" t="str">
        <f>PUBBDG_Split_Tech!C7</f>
        <v>PUB</v>
      </c>
      <c r="D7" t="str">
        <f>PUBBDG_Split_Tech!D7</f>
        <v>BDG</v>
      </c>
      <c r="E7" t="str">
        <f>PUBBDG_Split_Tech!E7</f>
        <v>HSP</v>
      </c>
      <c r="F7" t="str">
        <f>PUBBDG_Split_Tech!F7</f>
        <v>New</v>
      </c>
      <c r="G7" t="str">
        <f>PUBBDG_Split_Tech!G7</f>
        <v>LI</v>
      </c>
      <c r="H7" t="str">
        <f>PUBBDG_Split_Tech!H7</f>
        <v>FLU</v>
      </c>
      <c r="I7" t="str">
        <f>PUBBDG_Split_Tech!I7</f>
        <v>___</v>
      </c>
      <c r="J7" t="str">
        <f>PUBBDG_Split_Tech!J7</f>
        <v>STD</v>
      </c>
      <c r="K7" t="str">
        <f>PUBBDG_Split_Tech!K7</f>
        <v>ELC</v>
      </c>
      <c r="L7" s="7">
        <f>IF(L$1=2016,0,IF(PUBBDG_Split_Tech!L7=1,1,IF(PUBBDG_Split_Tech!L7="",0,IFERROR((PUBBDG_Split_Tech!L7*(SUMIFS('AGG Activity_16'!B:B,'AGG Activity_16'!$A:$A,$B7)+SUMIFS('AGG Activity_EX'!B:B,'AGG Activity_EX'!$A:$A,$B7))-SUMIFS(Activity_EX!B:B,Activity_EX!$A:$A,$A7))/(SUMIFS('AGG Activity_16'!B:B,'AGG Activity_16'!$A:$A,$B7)),0))))</f>
        <v>0</v>
      </c>
      <c r="M7" s="7">
        <f>IF(M$1=2016,0,IF(PUBBDG_Split_Tech!M7=1,1,IF(PUBBDG_Split_Tech!M7="",0,IFERROR((PUBBDG_Split_Tech!M7*(SUMIFS('AGG Activity_16'!C:C,'AGG Activity_16'!$A:$A,$B7)+SUMIFS('AGG Activity_EX'!C:C,'AGG Activity_EX'!$A:$A,$B7))-SUMIFS(Activity_EX!C:C,Activity_EX!$A:$A,$A7))/(SUMIFS('AGG Activity_16'!C:C,'AGG Activity_16'!$A:$A,$B7)),0))))</f>
        <v>0</v>
      </c>
      <c r="N7" s="7">
        <f>IF(N$1=2016,0,IF(PUBBDG_Split_Tech!N7=1,1,IF(PUBBDG_Split_Tech!N7="",0,IFERROR((PUBBDG_Split_Tech!N7*(SUMIFS('AGG Activity_16'!D:D,'AGG Activity_16'!$A:$A,$B7)+SUMIFS('AGG Activity_EX'!D:D,'AGG Activity_EX'!$A:$A,$B7))-SUMIFS(Activity_EX!D:D,Activity_EX!$A:$A,$A7))/(SUMIFS('AGG Activity_16'!D:D,'AGG Activity_16'!$A:$A,$B7)),0))))</f>
        <v>0</v>
      </c>
      <c r="O7" s="7">
        <f>IF(O$1=2016,0,IF(PUBBDG_Split_Tech!O7=1,1,IF(PUBBDG_Split_Tech!O7="",0,IFERROR((PUBBDG_Split_Tech!O7*(SUMIFS('AGG Activity_16'!E:E,'AGG Activity_16'!$A:$A,$B7)+SUMIFS('AGG Activity_EX'!E:E,'AGG Activity_EX'!$A:$A,$B7))-SUMIFS(Activity_EX!E:E,Activity_EX!$A:$A,$A7))/(SUMIFS('AGG Activity_16'!E:E,'AGG Activity_16'!$A:$A,$B7)),0))))</f>
        <v>0</v>
      </c>
      <c r="P7" s="7">
        <f>IF(P$1=2016,0,IF(PUBBDG_Split_Tech!P7=1,1,IF(PUBBDG_Split_Tech!P7="",0,IFERROR((PUBBDG_Split_Tech!P7*(SUMIFS('AGG Activity_16'!F:F,'AGG Activity_16'!$A:$A,$B7)+SUMIFS('AGG Activity_EX'!F:F,'AGG Activity_EX'!$A:$A,$B7))-SUMIFS(Activity_EX!F:F,Activity_EX!$A:$A,$A7))/(SUMIFS('AGG Activity_16'!F:F,'AGG Activity_16'!$A:$A,$B7)),0))))</f>
        <v>0</v>
      </c>
      <c r="Q7" s="7">
        <f>IF(Q$1=2016,0,IF(PUBBDG_Split_Tech!Q7=1,1,IF(PUBBDG_Split_Tech!Q7="",0,IFERROR((PUBBDG_Split_Tech!Q7*(SUMIFS('AGG Activity_16'!G:G,'AGG Activity_16'!$A:$A,$B7)+SUMIFS('AGG Activity_EX'!G:G,'AGG Activity_EX'!$A:$A,$B7))-SUMIFS(Activity_EX!G:G,Activity_EX!$A:$A,$A7))/(SUMIFS('AGG Activity_16'!G:G,'AGG Activity_16'!$A:$A,$B7)),0))))</f>
        <v>0</v>
      </c>
      <c r="R7" s="7">
        <f>IF(R$1=2016,0,IF(PUBBDG_Split_Tech!R7=1,1,IF(PUBBDG_Split_Tech!R7="",0,IFERROR((PUBBDG_Split_Tech!R7*(SUMIFS('AGG Activity_16'!H:H,'AGG Activity_16'!$A:$A,$B7)+SUMIFS('AGG Activity_EX'!H:H,'AGG Activity_EX'!$A:$A,$B7))-SUMIFS(Activity_EX!H:H,Activity_EX!$A:$A,$A7))/(SUMIFS('AGG Activity_16'!H:H,'AGG Activity_16'!$A:$A,$B7)),0))))</f>
        <v>0</v>
      </c>
      <c r="S7" s="7">
        <f>IF(S$1=2016,0,IF(PUBBDG_Split_Tech!S7=1,1,IF(PUBBDG_Split_Tech!S7="",0,IFERROR((PUBBDG_Split_Tech!S7*(SUMIFS('AGG Activity_16'!I:I,'AGG Activity_16'!$A:$A,$B7)+SUMIFS('AGG Activity_EX'!I:I,'AGG Activity_EX'!$A:$A,$B7))-SUMIFS(Activity_EX!I:I,Activity_EX!$A:$A,$A7))/(SUMIFS('AGG Activity_16'!I:I,'AGG Activity_16'!$A:$A,$B7)),0))))</f>
        <v>0</v>
      </c>
      <c r="T7" s="7">
        <f>IF(T$1=2016,0,IF(PUBBDG_Split_Tech!T7=1,1,IF(PUBBDG_Split_Tech!T7="",0,IFERROR((PUBBDG_Split_Tech!T7*(SUMIFS('AGG Activity_16'!J:J,'AGG Activity_16'!$A:$A,$B7)+SUMIFS('AGG Activity_EX'!J:J,'AGG Activity_EX'!$A:$A,$B7))-SUMIFS(Activity_EX!J:J,Activity_EX!$A:$A,$A7))/(SUMIFS('AGG Activity_16'!J:J,'AGG Activity_16'!$A:$A,$B7)),0))))</f>
        <v>0</v>
      </c>
      <c r="U7" s="7">
        <f>IF(U$1=2016,0,IF(PUBBDG_Split_Tech!U7=1,1,IF(PUBBDG_Split_Tech!U7="",0,IFERROR((PUBBDG_Split_Tech!U7*(SUMIFS('AGG Activity_16'!K:K,'AGG Activity_16'!$A:$A,$B7)+SUMIFS('AGG Activity_EX'!K:K,'AGG Activity_EX'!$A:$A,$B7))-SUMIFS(Activity_EX!K:K,Activity_EX!$A:$A,$A7))/(SUMIFS('AGG Activity_16'!K:K,'AGG Activity_16'!$A:$A,$B7)),0))))</f>
        <v>0</v>
      </c>
    </row>
    <row r="8" spans="1:21" x14ac:dyDescent="0.25">
      <c r="A8" t="str">
        <f>PUBBDG_Split_Tech!A8</f>
        <v>PUBBDGHSPNewLIHAL___STDELC</v>
      </c>
      <c r="B8" t="str">
        <f>PUBBDG_Split_Tech!B8</f>
        <v>PUBBDGHSPNewLI</v>
      </c>
      <c r="C8" t="str">
        <f>PUBBDG_Split_Tech!C8</f>
        <v>PUB</v>
      </c>
      <c r="D8" t="str">
        <f>PUBBDG_Split_Tech!D8</f>
        <v>BDG</v>
      </c>
      <c r="E8" t="str">
        <f>PUBBDG_Split_Tech!E8</f>
        <v>HSP</v>
      </c>
      <c r="F8" t="str">
        <f>PUBBDG_Split_Tech!F8</f>
        <v>New</v>
      </c>
      <c r="G8" t="str">
        <f>PUBBDG_Split_Tech!G8</f>
        <v>LI</v>
      </c>
      <c r="H8" t="str">
        <f>PUBBDG_Split_Tech!H8</f>
        <v>HAL</v>
      </c>
      <c r="I8" t="str">
        <f>PUBBDG_Split_Tech!I8</f>
        <v>___</v>
      </c>
      <c r="J8" t="str">
        <f>PUBBDG_Split_Tech!J8</f>
        <v>STD</v>
      </c>
      <c r="K8" t="str">
        <f>PUBBDG_Split_Tech!K8</f>
        <v>ELC</v>
      </c>
      <c r="L8" s="7">
        <f>IF(L$1=2016,0,IF(PUBBDG_Split_Tech!L8=1,1,IF(PUBBDG_Split_Tech!L8="",0,IFERROR((PUBBDG_Split_Tech!L8*(SUMIFS('AGG Activity_16'!B:B,'AGG Activity_16'!$A:$A,$B8)+SUMIFS('AGG Activity_EX'!B:B,'AGG Activity_EX'!$A:$A,$B8))-SUMIFS(Activity_EX!B:B,Activity_EX!$A:$A,$A8))/(SUMIFS('AGG Activity_16'!B:B,'AGG Activity_16'!$A:$A,$B8)),0))))</f>
        <v>0</v>
      </c>
      <c r="M8" s="7">
        <f>IF(M$1=2016,0,IF(PUBBDG_Split_Tech!M8=1,1,IF(PUBBDG_Split_Tech!M8="",0,IFERROR((PUBBDG_Split_Tech!M8*(SUMIFS('AGG Activity_16'!C:C,'AGG Activity_16'!$A:$A,$B8)+SUMIFS('AGG Activity_EX'!C:C,'AGG Activity_EX'!$A:$A,$B8))-SUMIFS(Activity_EX!C:C,Activity_EX!$A:$A,$A8))/(SUMIFS('AGG Activity_16'!C:C,'AGG Activity_16'!$A:$A,$B8)),0))))</f>
        <v>0</v>
      </c>
      <c r="N8" s="7">
        <f>IF(N$1=2016,0,IF(PUBBDG_Split_Tech!N8=1,1,IF(PUBBDG_Split_Tech!N8="",0,IFERROR((PUBBDG_Split_Tech!N8*(SUMIFS('AGG Activity_16'!D:D,'AGG Activity_16'!$A:$A,$B8)+SUMIFS('AGG Activity_EX'!D:D,'AGG Activity_EX'!$A:$A,$B8))-SUMIFS(Activity_EX!D:D,Activity_EX!$A:$A,$A8))/(SUMIFS('AGG Activity_16'!D:D,'AGG Activity_16'!$A:$A,$B8)),0))))</f>
        <v>0</v>
      </c>
      <c r="O8" s="7">
        <f>IF(O$1=2016,0,IF(PUBBDG_Split_Tech!O8=1,1,IF(PUBBDG_Split_Tech!O8="",0,IFERROR((PUBBDG_Split_Tech!O8*(SUMIFS('AGG Activity_16'!E:E,'AGG Activity_16'!$A:$A,$B8)+SUMIFS('AGG Activity_EX'!E:E,'AGG Activity_EX'!$A:$A,$B8))-SUMIFS(Activity_EX!E:E,Activity_EX!$A:$A,$A8))/(SUMIFS('AGG Activity_16'!E:E,'AGG Activity_16'!$A:$A,$B8)),0))))</f>
        <v>0</v>
      </c>
      <c r="P8" s="7">
        <f>IF(P$1=2016,0,IF(PUBBDG_Split_Tech!P8=1,1,IF(PUBBDG_Split_Tech!P8="",0,IFERROR((PUBBDG_Split_Tech!P8*(SUMIFS('AGG Activity_16'!F:F,'AGG Activity_16'!$A:$A,$B8)+SUMIFS('AGG Activity_EX'!F:F,'AGG Activity_EX'!$A:$A,$B8))-SUMIFS(Activity_EX!F:F,Activity_EX!$A:$A,$A8))/(SUMIFS('AGG Activity_16'!F:F,'AGG Activity_16'!$A:$A,$B8)),0))))</f>
        <v>0</v>
      </c>
      <c r="Q8" s="7">
        <f>IF(Q$1=2016,0,IF(PUBBDG_Split_Tech!Q8=1,1,IF(PUBBDG_Split_Tech!Q8="",0,IFERROR((PUBBDG_Split_Tech!Q8*(SUMIFS('AGG Activity_16'!G:G,'AGG Activity_16'!$A:$A,$B8)+SUMIFS('AGG Activity_EX'!G:G,'AGG Activity_EX'!$A:$A,$B8))-SUMIFS(Activity_EX!G:G,Activity_EX!$A:$A,$A8))/(SUMIFS('AGG Activity_16'!G:G,'AGG Activity_16'!$A:$A,$B8)),0))))</f>
        <v>0</v>
      </c>
      <c r="R8" s="7">
        <f>IF(R$1=2016,0,IF(PUBBDG_Split_Tech!R8=1,1,IF(PUBBDG_Split_Tech!R8="",0,IFERROR((PUBBDG_Split_Tech!R8*(SUMIFS('AGG Activity_16'!H:H,'AGG Activity_16'!$A:$A,$B8)+SUMIFS('AGG Activity_EX'!H:H,'AGG Activity_EX'!$A:$A,$B8))-SUMIFS(Activity_EX!H:H,Activity_EX!$A:$A,$A8))/(SUMIFS('AGG Activity_16'!H:H,'AGG Activity_16'!$A:$A,$B8)),0))))</f>
        <v>0</v>
      </c>
      <c r="S8" s="7">
        <f>IF(S$1=2016,0,IF(PUBBDG_Split_Tech!S8=1,1,IF(PUBBDG_Split_Tech!S8="",0,IFERROR((PUBBDG_Split_Tech!S8*(SUMIFS('AGG Activity_16'!I:I,'AGG Activity_16'!$A:$A,$B8)+SUMIFS('AGG Activity_EX'!I:I,'AGG Activity_EX'!$A:$A,$B8))-SUMIFS(Activity_EX!I:I,Activity_EX!$A:$A,$A8))/(SUMIFS('AGG Activity_16'!I:I,'AGG Activity_16'!$A:$A,$B8)),0))))</f>
        <v>0</v>
      </c>
      <c r="T8" s="7">
        <f>IF(T$1=2016,0,IF(PUBBDG_Split_Tech!T8=1,1,IF(PUBBDG_Split_Tech!T8="",0,IFERROR((PUBBDG_Split_Tech!T8*(SUMIFS('AGG Activity_16'!J:J,'AGG Activity_16'!$A:$A,$B8)+SUMIFS('AGG Activity_EX'!J:J,'AGG Activity_EX'!$A:$A,$B8))-SUMIFS(Activity_EX!J:J,Activity_EX!$A:$A,$A8))/(SUMIFS('AGG Activity_16'!J:J,'AGG Activity_16'!$A:$A,$B8)),0))))</f>
        <v>0</v>
      </c>
      <c r="U8" s="7">
        <f>IF(U$1=2016,0,IF(PUBBDG_Split_Tech!U8=1,1,IF(PUBBDG_Split_Tech!U8="",0,IFERROR((PUBBDG_Split_Tech!U8*(SUMIFS('AGG Activity_16'!K:K,'AGG Activity_16'!$A:$A,$B8)+SUMIFS('AGG Activity_EX'!K:K,'AGG Activity_EX'!$A:$A,$B8))-SUMIFS(Activity_EX!K:K,Activity_EX!$A:$A,$A8))/(SUMIFS('AGG Activity_16'!K:K,'AGG Activity_16'!$A:$A,$B8)),0))))</f>
        <v>0</v>
      </c>
    </row>
    <row r="9" spans="1:21" x14ac:dyDescent="0.25">
      <c r="A9" t="str">
        <f>PUBBDG_Split_Tech!A9</f>
        <v>PUBBDGHSPNewLIINC___STDELC</v>
      </c>
      <c r="B9" t="str">
        <f>PUBBDG_Split_Tech!B9</f>
        <v>PUBBDGHSPNewLI</v>
      </c>
      <c r="C9" t="str">
        <f>PUBBDG_Split_Tech!C9</f>
        <v>PUB</v>
      </c>
      <c r="D9" t="str">
        <f>PUBBDG_Split_Tech!D9</f>
        <v>BDG</v>
      </c>
      <c r="E9" t="str">
        <f>PUBBDG_Split_Tech!E9</f>
        <v>HSP</v>
      </c>
      <c r="F9" t="str">
        <f>PUBBDG_Split_Tech!F9</f>
        <v>New</v>
      </c>
      <c r="G9" t="str">
        <f>PUBBDG_Split_Tech!G9</f>
        <v>LI</v>
      </c>
      <c r="H9" t="str">
        <f>PUBBDG_Split_Tech!H9</f>
        <v>INC</v>
      </c>
      <c r="I9" t="str">
        <f>PUBBDG_Split_Tech!I9</f>
        <v>___</v>
      </c>
      <c r="J9" t="str">
        <f>PUBBDG_Split_Tech!J9</f>
        <v>STD</v>
      </c>
      <c r="K9" t="str">
        <f>PUBBDG_Split_Tech!K9</f>
        <v>ELC</v>
      </c>
      <c r="L9" s="7">
        <f>IF(L$1=2016,0,IF(PUBBDG_Split_Tech!L9=1,1,IF(PUBBDG_Split_Tech!L9="",0,IFERROR((PUBBDG_Split_Tech!L9*(SUMIFS('AGG Activity_16'!B:B,'AGG Activity_16'!$A:$A,$B9)+SUMIFS('AGG Activity_EX'!B:B,'AGG Activity_EX'!$A:$A,$B9))-SUMIFS(Activity_EX!B:B,Activity_EX!$A:$A,$A9))/(SUMIFS('AGG Activity_16'!B:B,'AGG Activity_16'!$A:$A,$B9)),0))))</f>
        <v>0</v>
      </c>
      <c r="M9" s="7">
        <f>IF(M$1=2016,0,IF(PUBBDG_Split_Tech!M9=1,1,IF(PUBBDG_Split_Tech!M9="",0,IFERROR((PUBBDG_Split_Tech!M9*(SUMIFS('AGG Activity_16'!C:C,'AGG Activity_16'!$A:$A,$B9)+SUMIFS('AGG Activity_EX'!C:C,'AGG Activity_EX'!$A:$A,$B9))-SUMIFS(Activity_EX!C:C,Activity_EX!$A:$A,$A9))/(SUMIFS('AGG Activity_16'!C:C,'AGG Activity_16'!$A:$A,$B9)),0))))</f>
        <v>0</v>
      </c>
      <c r="N9" s="7">
        <f>IF(N$1=2016,0,IF(PUBBDG_Split_Tech!N9=1,1,IF(PUBBDG_Split_Tech!N9="",0,IFERROR((PUBBDG_Split_Tech!N9*(SUMIFS('AGG Activity_16'!D:D,'AGG Activity_16'!$A:$A,$B9)+SUMIFS('AGG Activity_EX'!D:D,'AGG Activity_EX'!$A:$A,$B9))-SUMIFS(Activity_EX!D:D,Activity_EX!$A:$A,$A9))/(SUMIFS('AGG Activity_16'!D:D,'AGG Activity_16'!$A:$A,$B9)),0))))</f>
        <v>0</v>
      </c>
      <c r="O9" s="7">
        <f>IF(O$1=2016,0,IF(PUBBDG_Split_Tech!O9=1,1,IF(PUBBDG_Split_Tech!O9="",0,IFERROR((PUBBDG_Split_Tech!O9*(SUMIFS('AGG Activity_16'!E:E,'AGG Activity_16'!$A:$A,$B9)+SUMIFS('AGG Activity_EX'!E:E,'AGG Activity_EX'!$A:$A,$B9))-SUMIFS(Activity_EX!E:E,Activity_EX!$A:$A,$A9))/(SUMIFS('AGG Activity_16'!E:E,'AGG Activity_16'!$A:$A,$B9)),0))))</f>
        <v>0</v>
      </c>
      <c r="P9" s="7">
        <f>IF(P$1=2016,0,IF(PUBBDG_Split_Tech!P9=1,1,IF(PUBBDG_Split_Tech!P9="",0,IFERROR((PUBBDG_Split_Tech!P9*(SUMIFS('AGG Activity_16'!F:F,'AGG Activity_16'!$A:$A,$B9)+SUMIFS('AGG Activity_EX'!F:F,'AGG Activity_EX'!$A:$A,$B9))-SUMIFS(Activity_EX!F:F,Activity_EX!$A:$A,$A9))/(SUMIFS('AGG Activity_16'!F:F,'AGG Activity_16'!$A:$A,$B9)),0))))</f>
        <v>0</v>
      </c>
      <c r="Q9" s="7">
        <f>IF(Q$1=2016,0,IF(PUBBDG_Split_Tech!Q9=1,1,IF(PUBBDG_Split_Tech!Q9="",0,IFERROR((PUBBDG_Split_Tech!Q9*(SUMIFS('AGG Activity_16'!G:G,'AGG Activity_16'!$A:$A,$B9)+SUMIFS('AGG Activity_EX'!G:G,'AGG Activity_EX'!$A:$A,$B9))-SUMIFS(Activity_EX!G:G,Activity_EX!$A:$A,$A9))/(SUMIFS('AGG Activity_16'!G:G,'AGG Activity_16'!$A:$A,$B9)),0))))</f>
        <v>0</v>
      </c>
      <c r="R9" s="7">
        <f>IF(R$1=2016,0,IF(PUBBDG_Split_Tech!R9=1,1,IF(PUBBDG_Split_Tech!R9="",0,IFERROR((PUBBDG_Split_Tech!R9*(SUMIFS('AGG Activity_16'!H:H,'AGG Activity_16'!$A:$A,$B9)+SUMIFS('AGG Activity_EX'!H:H,'AGG Activity_EX'!$A:$A,$B9))-SUMIFS(Activity_EX!H:H,Activity_EX!$A:$A,$A9))/(SUMIFS('AGG Activity_16'!H:H,'AGG Activity_16'!$A:$A,$B9)),0))))</f>
        <v>0</v>
      </c>
      <c r="S9" s="7">
        <f>IF(S$1=2016,0,IF(PUBBDG_Split_Tech!S9=1,1,IF(PUBBDG_Split_Tech!S9="",0,IFERROR((PUBBDG_Split_Tech!S9*(SUMIFS('AGG Activity_16'!I:I,'AGG Activity_16'!$A:$A,$B9)+SUMIFS('AGG Activity_EX'!I:I,'AGG Activity_EX'!$A:$A,$B9))-SUMIFS(Activity_EX!I:I,Activity_EX!$A:$A,$A9))/(SUMIFS('AGG Activity_16'!I:I,'AGG Activity_16'!$A:$A,$B9)),0))))</f>
        <v>0</v>
      </c>
      <c r="T9" s="7">
        <f>IF(T$1=2016,0,IF(PUBBDG_Split_Tech!T9=1,1,IF(PUBBDG_Split_Tech!T9="",0,IFERROR((PUBBDG_Split_Tech!T9*(SUMIFS('AGG Activity_16'!J:J,'AGG Activity_16'!$A:$A,$B9)+SUMIFS('AGG Activity_EX'!J:J,'AGG Activity_EX'!$A:$A,$B9))-SUMIFS(Activity_EX!J:J,Activity_EX!$A:$A,$A9))/(SUMIFS('AGG Activity_16'!J:J,'AGG Activity_16'!$A:$A,$B9)),0))))</f>
        <v>0</v>
      </c>
      <c r="U9" s="7">
        <f>IF(U$1=2016,0,IF(PUBBDG_Split_Tech!U9=1,1,IF(PUBBDG_Split_Tech!U9="",0,IFERROR((PUBBDG_Split_Tech!U9*(SUMIFS('AGG Activity_16'!K:K,'AGG Activity_16'!$A:$A,$B9)+SUMIFS('AGG Activity_EX'!K:K,'AGG Activity_EX'!$A:$A,$B9))-SUMIFS(Activity_EX!K:K,Activity_EX!$A:$A,$A9))/(SUMIFS('AGG Activity_16'!K:K,'AGG Activity_16'!$A:$A,$B9)),0))))</f>
        <v>0</v>
      </c>
    </row>
    <row r="10" spans="1:21" x14ac:dyDescent="0.25">
      <c r="A10" t="str">
        <f>PUBBDG_Split_Tech!A10</f>
        <v>PUBBDGHSPNewLILED___STDELC</v>
      </c>
      <c r="B10" t="str">
        <f>PUBBDG_Split_Tech!B10</f>
        <v>PUBBDGHSPNewLI</v>
      </c>
      <c r="C10" t="str">
        <f>PUBBDG_Split_Tech!C10</f>
        <v>PUB</v>
      </c>
      <c r="D10" t="str">
        <f>PUBBDG_Split_Tech!D10</f>
        <v>BDG</v>
      </c>
      <c r="E10" t="str">
        <f>PUBBDG_Split_Tech!E10</f>
        <v>HSP</v>
      </c>
      <c r="F10" t="str">
        <f>PUBBDG_Split_Tech!F10</f>
        <v>New</v>
      </c>
      <c r="G10" t="str">
        <f>PUBBDG_Split_Tech!G10</f>
        <v>LI</v>
      </c>
      <c r="H10" t="str">
        <f>PUBBDG_Split_Tech!H10</f>
        <v>LED</v>
      </c>
      <c r="I10" t="str">
        <f>PUBBDG_Split_Tech!I10</f>
        <v>___</v>
      </c>
      <c r="J10" t="str">
        <f>PUBBDG_Split_Tech!J10</f>
        <v>STD</v>
      </c>
      <c r="K10" t="str">
        <f>PUBBDG_Split_Tech!K10</f>
        <v>ELC</v>
      </c>
      <c r="L10" s="7">
        <f>IF(L$1=2016,0,IF(PUBBDG_Split_Tech!L10=1,1,IF(PUBBDG_Split_Tech!L10="",0,IFERROR((PUBBDG_Split_Tech!L10*(SUMIFS('AGG Activity_16'!B:B,'AGG Activity_16'!$A:$A,$B10)+SUMIFS('AGG Activity_EX'!B:B,'AGG Activity_EX'!$A:$A,$B10))-SUMIFS(Activity_EX!B:B,Activity_EX!$A:$A,$A10))/(SUMIFS('AGG Activity_16'!B:B,'AGG Activity_16'!$A:$A,$B10)),0))))</f>
        <v>0</v>
      </c>
      <c r="M10" s="7">
        <f>IF(M$1=2016,0,IF(PUBBDG_Split_Tech!M10=1,1,IF(PUBBDG_Split_Tech!M10="",0,IFERROR((PUBBDG_Split_Tech!M10*(SUMIFS('AGG Activity_16'!C:C,'AGG Activity_16'!$A:$A,$B10)+SUMIFS('AGG Activity_EX'!C:C,'AGG Activity_EX'!$A:$A,$B10))-SUMIFS(Activity_EX!C:C,Activity_EX!$A:$A,$A10))/(SUMIFS('AGG Activity_16'!C:C,'AGG Activity_16'!$A:$A,$B10)),0))))</f>
        <v>0</v>
      </c>
      <c r="N10" s="7">
        <f>IF(N$1=2016,0,IF(PUBBDG_Split_Tech!N10=1,1,IF(PUBBDG_Split_Tech!N10="",0,IFERROR((PUBBDG_Split_Tech!N10*(SUMIFS('AGG Activity_16'!D:D,'AGG Activity_16'!$A:$A,$B10)+SUMIFS('AGG Activity_EX'!D:D,'AGG Activity_EX'!$A:$A,$B10))-SUMIFS(Activity_EX!D:D,Activity_EX!$A:$A,$A10))/(SUMIFS('AGG Activity_16'!D:D,'AGG Activity_16'!$A:$A,$B10)),0))))</f>
        <v>0</v>
      </c>
      <c r="O10" s="7">
        <f>IF(O$1=2016,0,IF(PUBBDG_Split_Tech!O10=1,1,IF(PUBBDG_Split_Tech!O10="",0,IFERROR((PUBBDG_Split_Tech!O10*(SUMIFS('AGG Activity_16'!E:E,'AGG Activity_16'!$A:$A,$B10)+SUMIFS('AGG Activity_EX'!E:E,'AGG Activity_EX'!$A:$A,$B10))-SUMIFS(Activity_EX!E:E,Activity_EX!$A:$A,$A10))/(SUMIFS('AGG Activity_16'!E:E,'AGG Activity_16'!$A:$A,$B10)),0))))</f>
        <v>0</v>
      </c>
      <c r="P10" s="7">
        <f>IF(P$1=2016,0,IF(PUBBDG_Split_Tech!P10=1,1,IF(PUBBDG_Split_Tech!P10="",0,IFERROR((PUBBDG_Split_Tech!P10*(SUMIFS('AGG Activity_16'!F:F,'AGG Activity_16'!$A:$A,$B10)+SUMIFS('AGG Activity_EX'!F:F,'AGG Activity_EX'!$A:$A,$B10))-SUMIFS(Activity_EX!F:F,Activity_EX!$A:$A,$A10))/(SUMIFS('AGG Activity_16'!F:F,'AGG Activity_16'!$A:$A,$B10)),0))))</f>
        <v>0</v>
      </c>
      <c r="Q10" s="7">
        <f>IF(Q$1=2016,0,IF(PUBBDG_Split_Tech!Q10=1,1,IF(PUBBDG_Split_Tech!Q10="",0,IFERROR((PUBBDG_Split_Tech!Q10*(SUMIFS('AGG Activity_16'!G:G,'AGG Activity_16'!$A:$A,$B10)+SUMIFS('AGG Activity_EX'!G:G,'AGG Activity_EX'!$A:$A,$B10))-SUMIFS(Activity_EX!G:G,Activity_EX!$A:$A,$A10))/(SUMIFS('AGG Activity_16'!G:G,'AGG Activity_16'!$A:$A,$B10)),0))))</f>
        <v>0</v>
      </c>
      <c r="R10" s="7">
        <f>IF(R$1=2016,0,IF(PUBBDG_Split_Tech!R10=1,1,IF(PUBBDG_Split_Tech!R10="",0,IFERROR((PUBBDG_Split_Tech!R10*(SUMIFS('AGG Activity_16'!H:H,'AGG Activity_16'!$A:$A,$B10)+SUMIFS('AGG Activity_EX'!H:H,'AGG Activity_EX'!$A:$A,$B10))-SUMIFS(Activity_EX!H:H,Activity_EX!$A:$A,$A10))/(SUMIFS('AGG Activity_16'!H:H,'AGG Activity_16'!$A:$A,$B10)),0))))</f>
        <v>0</v>
      </c>
      <c r="S10" s="7">
        <f>IF(S$1=2016,0,IF(PUBBDG_Split_Tech!S10=1,1,IF(PUBBDG_Split_Tech!S10="",0,IFERROR((PUBBDG_Split_Tech!S10*(SUMIFS('AGG Activity_16'!I:I,'AGG Activity_16'!$A:$A,$B10)+SUMIFS('AGG Activity_EX'!I:I,'AGG Activity_EX'!$A:$A,$B10))-SUMIFS(Activity_EX!I:I,Activity_EX!$A:$A,$A10))/(SUMIFS('AGG Activity_16'!I:I,'AGG Activity_16'!$A:$A,$B10)),0))))</f>
        <v>0</v>
      </c>
      <c r="T10" s="7">
        <f>IF(T$1=2016,0,IF(PUBBDG_Split_Tech!T10=1,1,IF(PUBBDG_Split_Tech!T10="",0,IFERROR((PUBBDG_Split_Tech!T10*(SUMIFS('AGG Activity_16'!J:J,'AGG Activity_16'!$A:$A,$B10)+SUMIFS('AGG Activity_EX'!J:J,'AGG Activity_EX'!$A:$A,$B10))-SUMIFS(Activity_EX!J:J,Activity_EX!$A:$A,$A10))/(SUMIFS('AGG Activity_16'!J:J,'AGG Activity_16'!$A:$A,$B10)),0))))</f>
        <v>0</v>
      </c>
      <c r="U10" s="7">
        <f>IF(U$1=2016,0,IF(PUBBDG_Split_Tech!U10=1,1,IF(PUBBDG_Split_Tech!U10="",0,IFERROR((PUBBDG_Split_Tech!U10*(SUMIFS('AGG Activity_16'!K:K,'AGG Activity_16'!$A:$A,$B10)+SUMIFS('AGG Activity_EX'!K:K,'AGG Activity_EX'!$A:$A,$B10))-SUMIFS(Activity_EX!K:K,Activity_EX!$A:$A,$A10))/(SUMIFS('AGG Activity_16'!K:K,'AGG Activity_16'!$A:$A,$B10)),0))))</f>
        <v>0</v>
      </c>
    </row>
    <row r="11" spans="1:21" x14ac:dyDescent="0.25">
      <c r="A11" t="str">
        <f>PUBBDG_Split_Tech!A11</f>
        <v>PUBBDGHSPNewSC_________DCO</v>
      </c>
      <c r="B11" t="str">
        <f>PUBBDG_Split_Tech!B11</f>
        <v>PUBBDGHSPNewSC</v>
      </c>
      <c r="C11" t="str">
        <f>PUBBDG_Split_Tech!C11</f>
        <v>PUB</v>
      </c>
      <c r="D11" t="str">
        <f>PUBBDG_Split_Tech!D11</f>
        <v>BDG</v>
      </c>
      <c r="E11" t="str">
        <f>PUBBDG_Split_Tech!E11</f>
        <v>HSP</v>
      </c>
      <c r="F11" t="str">
        <f>PUBBDG_Split_Tech!F11</f>
        <v>New</v>
      </c>
      <c r="G11" t="str">
        <f>PUBBDG_Split_Tech!G11</f>
        <v>SC</v>
      </c>
      <c r="H11" t="str">
        <f>PUBBDG_Split_Tech!H11</f>
        <v>___</v>
      </c>
      <c r="I11" t="str">
        <f>PUBBDG_Split_Tech!I11</f>
        <v>___</v>
      </c>
      <c r="J11" t="str">
        <f>PUBBDG_Split_Tech!J11</f>
        <v>___</v>
      </c>
      <c r="K11" t="str">
        <f>PUBBDG_Split_Tech!K11</f>
        <v>DCO</v>
      </c>
      <c r="L11" s="7">
        <f>IF(L$1=2016,0,IF(PUBBDG_Split_Tech!L11=1,1,IF(PUBBDG_Split_Tech!L11="",0,IFERROR((PUBBDG_Split_Tech!L11*(SUMIFS('AGG Activity_16'!B:B,'AGG Activity_16'!$A:$A,$B11)+SUMIFS('AGG Activity_EX'!B:B,'AGG Activity_EX'!$A:$A,$B11))-SUMIFS(Activity_EX!B:B,Activity_EX!$A:$A,$A11))/(SUMIFS('AGG Activity_16'!B:B,'AGG Activity_16'!$A:$A,$B11)),0))))</f>
        <v>0</v>
      </c>
      <c r="M11" s="7">
        <f>IF(M$1=2016,0,IF(PUBBDG_Split_Tech!M11=1,1,IF(PUBBDG_Split_Tech!M11="",0,IFERROR((PUBBDG_Split_Tech!M11*(SUMIFS('AGG Activity_16'!C:C,'AGG Activity_16'!$A:$A,$B11)+SUMIFS('AGG Activity_EX'!C:C,'AGG Activity_EX'!$A:$A,$B11))-SUMIFS(Activity_EX!C:C,Activity_EX!$A:$A,$A11))/(SUMIFS('AGG Activity_16'!C:C,'AGG Activity_16'!$A:$A,$B11)),0))))</f>
        <v>0</v>
      </c>
      <c r="N11" s="7">
        <f>IF(N$1=2016,0,IF(PUBBDG_Split_Tech!N11=1,1,IF(PUBBDG_Split_Tech!N11="",0,IFERROR((PUBBDG_Split_Tech!N11*(SUMIFS('AGG Activity_16'!D:D,'AGG Activity_16'!$A:$A,$B11)+SUMIFS('AGG Activity_EX'!D:D,'AGG Activity_EX'!$A:$A,$B11))-SUMIFS(Activity_EX!D:D,Activity_EX!$A:$A,$A11))/(SUMIFS('AGG Activity_16'!D:D,'AGG Activity_16'!$A:$A,$B11)),0))))</f>
        <v>0</v>
      </c>
      <c r="O11" s="7">
        <f>IF(O$1=2016,0,IF(PUBBDG_Split_Tech!O11=1,1,IF(PUBBDG_Split_Tech!O11="",0,IFERROR((PUBBDG_Split_Tech!O11*(SUMIFS('AGG Activity_16'!E:E,'AGG Activity_16'!$A:$A,$B11)+SUMIFS('AGG Activity_EX'!E:E,'AGG Activity_EX'!$A:$A,$B11))-SUMIFS(Activity_EX!E:E,Activity_EX!$A:$A,$A11))/(SUMIFS('AGG Activity_16'!E:E,'AGG Activity_16'!$A:$A,$B11)),0))))</f>
        <v>0</v>
      </c>
      <c r="P11" s="7">
        <f>IF(P$1=2016,0,IF(PUBBDG_Split_Tech!P11=1,1,IF(PUBBDG_Split_Tech!P11="",0,IFERROR((PUBBDG_Split_Tech!P11*(SUMIFS('AGG Activity_16'!F:F,'AGG Activity_16'!$A:$A,$B11)+SUMIFS('AGG Activity_EX'!F:F,'AGG Activity_EX'!$A:$A,$B11))-SUMIFS(Activity_EX!F:F,Activity_EX!$A:$A,$A11))/(SUMIFS('AGG Activity_16'!F:F,'AGG Activity_16'!$A:$A,$B11)),0))))</f>
        <v>0</v>
      </c>
      <c r="Q11" s="7">
        <f>IF(Q$1=2016,0,IF(PUBBDG_Split_Tech!Q11=1,1,IF(PUBBDG_Split_Tech!Q11="",0,IFERROR((PUBBDG_Split_Tech!Q11*(SUMIFS('AGG Activity_16'!G:G,'AGG Activity_16'!$A:$A,$B11)+SUMIFS('AGG Activity_EX'!G:G,'AGG Activity_EX'!$A:$A,$B11))-SUMIFS(Activity_EX!G:G,Activity_EX!$A:$A,$A11))/(SUMIFS('AGG Activity_16'!G:G,'AGG Activity_16'!$A:$A,$B11)),0))))</f>
        <v>0</v>
      </c>
      <c r="R11" s="7">
        <f>IF(R$1=2016,0,IF(PUBBDG_Split_Tech!R11=1,1,IF(PUBBDG_Split_Tech!R11="",0,IFERROR((PUBBDG_Split_Tech!R11*(SUMIFS('AGG Activity_16'!H:H,'AGG Activity_16'!$A:$A,$B11)+SUMIFS('AGG Activity_EX'!H:H,'AGG Activity_EX'!$A:$A,$B11))-SUMIFS(Activity_EX!H:H,Activity_EX!$A:$A,$A11))/(SUMIFS('AGG Activity_16'!H:H,'AGG Activity_16'!$A:$A,$B11)),0))))</f>
        <v>0</v>
      </c>
      <c r="S11" s="7">
        <f>IF(S$1=2016,0,IF(PUBBDG_Split_Tech!S11=1,1,IF(PUBBDG_Split_Tech!S11="",0,IFERROR((PUBBDG_Split_Tech!S11*(SUMIFS('AGG Activity_16'!I:I,'AGG Activity_16'!$A:$A,$B11)+SUMIFS('AGG Activity_EX'!I:I,'AGG Activity_EX'!$A:$A,$B11))-SUMIFS(Activity_EX!I:I,Activity_EX!$A:$A,$A11))/(SUMIFS('AGG Activity_16'!I:I,'AGG Activity_16'!$A:$A,$B11)),0))))</f>
        <v>0</v>
      </c>
      <c r="T11" s="7">
        <f>IF(T$1=2016,0,IF(PUBBDG_Split_Tech!T11=1,1,IF(PUBBDG_Split_Tech!T11="",0,IFERROR((PUBBDG_Split_Tech!T11*(SUMIFS('AGG Activity_16'!J:J,'AGG Activity_16'!$A:$A,$B11)+SUMIFS('AGG Activity_EX'!J:J,'AGG Activity_EX'!$A:$A,$B11))-SUMIFS(Activity_EX!J:J,Activity_EX!$A:$A,$A11))/(SUMIFS('AGG Activity_16'!J:J,'AGG Activity_16'!$A:$A,$B11)),0))))</f>
        <v>0</v>
      </c>
      <c r="U11" s="7">
        <f>IF(U$1=2016,0,IF(PUBBDG_Split_Tech!U11=1,1,IF(PUBBDG_Split_Tech!U11="",0,IFERROR((PUBBDG_Split_Tech!U11*(SUMIFS('AGG Activity_16'!K:K,'AGG Activity_16'!$A:$A,$B11)+SUMIFS('AGG Activity_EX'!K:K,'AGG Activity_EX'!$A:$A,$B11))-SUMIFS(Activity_EX!K:K,Activity_EX!$A:$A,$A11))/(SUMIFS('AGG Activity_16'!K:K,'AGG Activity_16'!$A:$A,$B11)),0))))</f>
        <v>0</v>
      </c>
    </row>
    <row r="12" spans="1:21" x14ac:dyDescent="0.25">
      <c r="A12" t="str">
        <f>PUBBDG_Split_Tech!A12</f>
        <v>PUBBDGHSPNewSC______STDELC</v>
      </c>
      <c r="B12" t="str">
        <f>PUBBDG_Split_Tech!B12</f>
        <v>PUBBDGHSPNewSC</v>
      </c>
      <c r="C12" t="str">
        <f>PUBBDG_Split_Tech!C12</f>
        <v>PUB</v>
      </c>
      <c r="D12" t="str">
        <f>PUBBDG_Split_Tech!D12</f>
        <v>BDG</v>
      </c>
      <c r="E12" t="str">
        <f>PUBBDG_Split_Tech!E12</f>
        <v>HSP</v>
      </c>
      <c r="F12" t="str">
        <f>PUBBDG_Split_Tech!F12</f>
        <v>New</v>
      </c>
      <c r="G12" t="str">
        <f>PUBBDG_Split_Tech!G12</f>
        <v>SC</v>
      </c>
      <c r="H12" t="str">
        <f>PUBBDG_Split_Tech!H12</f>
        <v>___</v>
      </c>
      <c r="I12" t="str">
        <f>PUBBDG_Split_Tech!I12</f>
        <v>___</v>
      </c>
      <c r="J12" t="str">
        <f>PUBBDG_Split_Tech!J12</f>
        <v>STD</v>
      </c>
      <c r="K12" t="str">
        <f>PUBBDG_Split_Tech!K12</f>
        <v>ELC</v>
      </c>
      <c r="L12" s="7">
        <f>IF(L$1=2016,0,IF(PUBBDG_Split_Tech!L12=1,1,IF(PUBBDG_Split_Tech!L12="",0,IFERROR((PUBBDG_Split_Tech!L12*(SUMIFS('AGG Activity_16'!B:B,'AGG Activity_16'!$A:$A,$B12)+SUMIFS('AGG Activity_EX'!B:B,'AGG Activity_EX'!$A:$A,$B12))-SUMIFS(Activity_EX!B:B,Activity_EX!$A:$A,$A12))/(SUMIFS('AGG Activity_16'!B:B,'AGG Activity_16'!$A:$A,$B12)),0))))</f>
        <v>0</v>
      </c>
      <c r="M12" s="7">
        <f>IF(M$1=2016,0,IF(PUBBDG_Split_Tech!M12=1,1,IF(PUBBDG_Split_Tech!M12="",0,IFERROR((PUBBDG_Split_Tech!M12*(SUMIFS('AGG Activity_16'!C:C,'AGG Activity_16'!$A:$A,$B12)+SUMIFS('AGG Activity_EX'!C:C,'AGG Activity_EX'!$A:$A,$B12))-SUMIFS(Activity_EX!C:C,Activity_EX!$A:$A,$A12))/(SUMIFS('AGG Activity_16'!C:C,'AGG Activity_16'!$A:$A,$B12)),0))))</f>
        <v>0</v>
      </c>
      <c r="N12" s="7">
        <f>IF(N$1=2016,0,IF(PUBBDG_Split_Tech!N12=1,1,IF(PUBBDG_Split_Tech!N12="",0,IFERROR((PUBBDG_Split_Tech!N12*(SUMIFS('AGG Activity_16'!D:D,'AGG Activity_16'!$A:$A,$B12)+SUMIFS('AGG Activity_EX'!D:D,'AGG Activity_EX'!$A:$A,$B12))-SUMIFS(Activity_EX!D:D,Activity_EX!$A:$A,$A12))/(SUMIFS('AGG Activity_16'!D:D,'AGG Activity_16'!$A:$A,$B12)),0))))</f>
        <v>0</v>
      </c>
      <c r="O12" s="7">
        <f>IF(O$1=2016,0,IF(PUBBDG_Split_Tech!O12=1,1,IF(PUBBDG_Split_Tech!O12="",0,IFERROR((PUBBDG_Split_Tech!O12*(SUMIFS('AGG Activity_16'!E:E,'AGG Activity_16'!$A:$A,$B12)+SUMIFS('AGG Activity_EX'!E:E,'AGG Activity_EX'!$A:$A,$B12))-SUMIFS(Activity_EX!E:E,Activity_EX!$A:$A,$A12))/(SUMIFS('AGG Activity_16'!E:E,'AGG Activity_16'!$A:$A,$B12)),0))))</f>
        <v>0</v>
      </c>
      <c r="P12" s="7">
        <f>IF(P$1=2016,0,IF(PUBBDG_Split_Tech!P12=1,1,IF(PUBBDG_Split_Tech!P12="",0,IFERROR((PUBBDG_Split_Tech!P12*(SUMIFS('AGG Activity_16'!F:F,'AGG Activity_16'!$A:$A,$B12)+SUMIFS('AGG Activity_EX'!F:F,'AGG Activity_EX'!$A:$A,$B12))-SUMIFS(Activity_EX!F:F,Activity_EX!$A:$A,$A12))/(SUMIFS('AGG Activity_16'!F:F,'AGG Activity_16'!$A:$A,$B12)),0))))</f>
        <v>0</v>
      </c>
      <c r="Q12" s="7">
        <f>IF(Q$1=2016,0,IF(PUBBDG_Split_Tech!Q12=1,1,IF(PUBBDG_Split_Tech!Q12="",0,IFERROR((PUBBDG_Split_Tech!Q12*(SUMIFS('AGG Activity_16'!G:G,'AGG Activity_16'!$A:$A,$B12)+SUMIFS('AGG Activity_EX'!G:G,'AGG Activity_EX'!$A:$A,$B12))-SUMIFS(Activity_EX!G:G,Activity_EX!$A:$A,$A12))/(SUMIFS('AGG Activity_16'!G:G,'AGG Activity_16'!$A:$A,$B12)),0))))</f>
        <v>0</v>
      </c>
      <c r="R12" s="7">
        <f>IF(R$1=2016,0,IF(PUBBDG_Split_Tech!R12=1,1,IF(PUBBDG_Split_Tech!R12="",0,IFERROR((PUBBDG_Split_Tech!R12*(SUMIFS('AGG Activity_16'!H:H,'AGG Activity_16'!$A:$A,$B12)+SUMIFS('AGG Activity_EX'!H:H,'AGG Activity_EX'!$A:$A,$B12))-SUMIFS(Activity_EX!H:H,Activity_EX!$A:$A,$A12))/(SUMIFS('AGG Activity_16'!H:H,'AGG Activity_16'!$A:$A,$B12)),0))))</f>
        <v>0</v>
      </c>
      <c r="S12" s="7">
        <f>IF(S$1=2016,0,IF(PUBBDG_Split_Tech!S12=1,1,IF(PUBBDG_Split_Tech!S12="",0,IFERROR((PUBBDG_Split_Tech!S12*(SUMIFS('AGG Activity_16'!I:I,'AGG Activity_16'!$A:$A,$B12)+SUMIFS('AGG Activity_EX'!I:I,'AGG Activity_EX'!$A:$A,$B12))-SUMIFS(Activity_EX!I:I,Activity_EX!$A:$A,$A12))/(SUMIFS('AGG Activity_16'!I:I,'AGG Activity_16'!$A:$A,$B12)),0))))</f>
        <v>0</v>
      </c>
      <c r="T12" s="7">
        <f>IF(T$1=2016,0,IF(PUBBDG_Split_Tech!T12=1,1,IF(PUBBDG_Split_Tech!T12="",0,IFERROR((PUBBDG_Split_Tech!T12*(SUMIFS('AGG Activity_16'!J:J,'AGG Activity_16'!$A:$A,$B12)+SUMIFS('AGG Activity_EX'!J:J,'AGG Activity_EX'!$A:$A,$B12))-SUMIFS(Activity_EX!J:J,Activity_EX!$A:$A,$A12))/(SUMIFS('AGG Activity_16'!J:J,'AGG Activity_16'!$A:$A,$B12)),0))))</f>
        <v>0</v>
      </c>
      <c r="U12" s="7">
        <f>IF(U$1=2016,0,IF(PUBBDG_Split_Tech!U12=1,1,IF(PUBBDG_Split_Tech!U12="",0,IFERROR((PUBBDG_Split_Tech!U12*(SUMIFS('AGG Activity_16'!K:K,'AGG Activity_16'!$A:$A,$B12)+SUMIFS('AGG Activity_EX'!K:K,'AGG Activity_EX'!$A:$A,$B12))-SUMIFS(Activity_EX!K:K,Activity_EX!$A:$A,$A12))/(SUMIFS('AGG Activity_16'!K:K,'AGG Activity_16'!$A:$A,$B12)),0))))</f>
        <v>0</v>
      </c>
    </row>
    <row r="13" spans="1:21" x14ac:dyDescent="0.25">
      <c r="A13" t="str">
        <f>PUBBDG_Split_Tech!A13</f>
        <v>PUBBDGHSPNewSC______STDNGA</v>
      </c>
      <c r="B13" t="str">
        <f>PUBBDG_Split_Tech!B13</f>
        <v>PUBBDGHSPNewSC</v>
      </c>
      <c r="C13" t="str">
        <f>PUBBDG_Split_Tech!C13</f>
        <v>PUB</v>
      </c>
      <c r="D13" t="str">
        <f>PUBBDG_Split_Tech!D13</f>
        <v>BDG</v>
      </c>
      <c r="E13" t="str">
        <f>PUBBDG_Split_Tech!E13</f>
        <v>HSP</v>
      </c>
      <c r="F13" t="str">
        <f>PUBBDG_Split_Tech!F13</f>
        <v>New</v>
      </c>
      <c r="G13" t="str">
        <f>PUBBDG_Split_Tech!G13</f>
        <v>SC</v>
      </c>
      <c r="H13" t="str">
        <f>PUBBDG_Split_Tech!H13</f>
        <v>___</v>
      </c>
      <c r="I13" t="str">
        <f>PUBBDG_Split_Tech!I13</f>
        <v>___</v>
      </c>
      <c r="J13" t="str">
        <f>PUBBDG_Split_Tech!J13</f>
        <v>STD</v>
      </c>
      <c r="K13" t="str">
        <f>PUBBDG_Split_Tech!K13</f>
        <v>NGA</v>
      </c>
      <c r="L13" s="7">
        <f>IF(L$1=2016,0,IF(PUBBDG_Split_Tech!L13=1,1,IF(PUBBDG_Split_Tech!L13="",0,IFERROR((PUBBDG_Split_Tech!L13*(SUMIFS('AGG Activity_16'!B:B,'AGG Activity_16'!$A:$A,$B13)+SUMIFS('AGG Activity_EX'!B:B,'AGG Activity_EX'!$A:$A,$B13))-SUMIFS(Activity_EX!B:B,Activity_EX!$A:$A,$A13))/(SUMIFS('AGG Activity_16'!B:B,'AGG Activity_16'!$A:$A,$B13)),0))))</f>
        <v>0</v>
      </c>
      <c r="M13" s="7">
        <f>IF(M$1=2016,0,IF(PUBBDG_Split_Tech!M13=1,1,IF(PUBBDG_Split_Tech!M13="",0,IFERROR((PUBBDG_Split_Tech!M13*(SUMIFS('AGG Activity_16'!C:C,'AGG Activity_16'!$A:$A,$B13)+SUMIFS('AGG Activity_EX'!C:C,'AGG Activity_EX'!$A:$A,$B13))-SUMIFS(Activity_EX!C:C,Activity_EX!$A:$A,$A13))/(SUMIFS('AGG Activity_16'!C:C,'AGG Activity_16'!$A:$A,$B13)),0))))</f>
        <v>0</v>
      </c>
      <c r="N13" s="7">
        <f>IF(N$1=2016,0,IF(PUBBDG_Split_Tech!N13=1,1,IF(PUBBDG_Split_Tech!N13="",0,IFERROR((PUBBDG_Split_Tech!N13*(SUMIFS('AGG Activity_16'!D:D,'AGG Activity_16'!$A:$A,$B13)+SUMIFS('AGG Activity_EX'!D:D,'AGG Activity_EX'!$A:$A,$B13))-SUMIFS(Activity_EX!D:D,Activity_EX!$A:$A,$A13))/(SUMIFS('AGG Activity_16'!D:D,'AGG Activity_16'!$A:$A,$B13)),0))))</f>
        <v>0</v>
      </c>
      <c r="O13" s="7">
        <f>IF(O$1=2016,0,IF(PUBBDG_Split_Tech!O13=1,1,IF(PUBBDG_Split_Tech!O13="",0,IFERROR((PUBBDG_Split_Tech!O13*(SUMIFS('AGG Activity_16'!E:E,'AGG Activity_16'!$A:$A,$B13)+SUMIFS('AGG Activity_EX'!E:E,'AGG Activity_EX'!$A:$A,$B13))-SUMIFS(Activity_EX!E:E,Activity_EX!$A:$A,$A13))/(SUMIFS('AGG Activity_16'!E:E,'AGG Activity_16'!$A:$A,$B13)),0))))</f>
        <v>0</v>
      </c>
      <c r="P13" s="7">
        <f>IF(P$1=2016,0,IF(PUBBDG_Split_Tech!P13=1,1,IF(PUBBDG_Split_Tech!P13="",0,IFERROR((PUBBDG_Split_Tech!P13*(SUMIFS('AGG Activity_16'!F:F,'AGG Activity_16'!$A:$A,$B13)+SUMIFS('AGG Activity_EX'!F:F,'AGG Activity_EX'!$A:$A,$B13))-SUMIFS(Activity_EX!F:F,Activity_EX!$A:$A,$A13))/(SUMIFS('AGG Activity_16'!F:F,'AGG Activity_16'!$A:$A,$B13)),0))))</f>
        <v>0</v>
      </c>
      <c r="Q13" s="7">
        <f>IF(Q$1=2016,0,IF(PUBBDG_Split_Tech!Q13=1,1,IF(PUBBDG_Split_Tech!Q13="",0,IFERROR((PUBBDG_Split_Tech!Q13*(SUMIFS('AGG Activity_16'!G:G,'AGG Activity_16'!$A:$A,$B13)+SUMIFS('AGG Activity_EX'!G:G,'AGG Activity_EX'!$A:$A,$B13))-SUMIFS(Activity_EX!G:G,Activity_EX!$A:$A,$A13))/(SUMIFS('AGG Activity_16'!G:G,'AGG Activity_16'!$A:$A,$B13)),0))))</f>
        <v>0</v>
      </c>
      <c r="R13" s="7">
        <f>IF(R$1=2016,0,IF(PUBBDG_Split_Tech!R13=1,1,IF(PUBBDG_Split_Tech!R13="",0,IFERROR((PUBBDG_Split_Tech!R13*(SUMIFS('AGG Activity_16'!H:H,'AGG Activity_16'!$A:$A,$B13)+SUMIFS('AGG Activity_EX'!H:H,'AGG Activity_EX'!$A:$A,$B13))-SUMIFS(Activity_EX!H:H,Activity_EX!$A:$A,$A13))/(SUMIFS('AGG Activity_16'!H:H,'AGG Activity_16'!$A:$A,$B13)),0))))</f>
        <v>0</v>
      </c>
      <c r="S13" s="7">
        <f>IF(S$1=2016,0,IF(PUBBDG_Split_Tech!S13=1,1,IF(PUBBDG_Split_Tech!S13="",0,IFERROR((PUBBDG_Split_Tech!S13*(SUMIFS('AGG Activity_16'!I:I,'AGG Activity_16'!$A:$A,$B13)+SUMIFS('AGG Activity_EX'!I:I,'AGG Activity_EX'!$A:$A,$B13))-SUMIFS(Activity_EX!I:I,Activity_EX!$A:$A,$A13))/(SUMIFS('AGG Activity_16'!I:I,'AGG Activity_16'!$A:$A,$B13)),0))))</f>
        <v>0</v>
      </c>
      <c r="T13" s="7">
        <f>IF(T$1=2016,0,IF(PUBBDG_Split_Tech!T13=1,1,IF(PUBBDG_Split_Tech!T13="",0,IFERROR((PUBBDG_Split_Tech!T13*(SUMIFS('AGG Activity_16'!J:J,'AGG Activity_16'!$A:$A,$B13)+SUMIFS('AGG Activity_EX'!J:J,'AGG Activity_EX'!$A:$A,$B13))-SUMIFS(Activity_EX!J:J,Activity_EX!$A:$A,$A13))/(SUMIFS('AGG Activity_16'!J:J,'AGG Activity_16'!$A:$A,$B13)),0))))</f>
        <v>0</v>
      </c>
      <c r="U13" s="7">
        <f>IF(U$1=2016,0,IF(PUBBDG_Split_Tech!U13=1,1,IF(PUBBDG_Split_Tech!U13="",0,IFERROR((PUBBDG_Split_Tech!U13*(SUMIFS('AGG Activity_16'!K:K,'AGG Activity_16'!$A:$A,$B13)+SUMIFS('AGG Activity_EX'!K:K,'AGG Activity_EX'!$A:$A,$B13))-SUMIFS(Activity_EX!K:K,Activity_EX!$A:$A,$A13))/(SUMIFS('AGG Activity_16'!K:K,'AGG Activity_16'!$A:$A,$B13)),0))))</f>
        <v>0</v>
      </c>
    </row>
    <row r="14" spans="1:21" x14ac:dyDescent="0.25">
      <c r="A14" t="str">
        <f>PUBBDG_Split_Tech!A14</f>
        <v>PUBBDGHSPNewSH_________DHE</v>
      </c>
      <c r="B14" t="str">
        <f>PUBBDG_Split_Tech!B14</f>
        <v>PUBBDGHSPNewSH</v>
      </c>
      <c r="C14" t="str">
        <f>PUBBDG_Split_Tech!C14</f>
        <v>PUB</v>
      </c>
      <c r="D14" t="str">
        <f>PUBBDG_Split_Tech!D14</f>
        <v>BDG</v>
      </c>
      <c r="E14" t="str">
        <f>PUBBDG_Split_Tech!E14</f>
        <v>HSP</v>
      </c>
      <c r="F14" t="str">
        <f>PUBBDG_Split_Tech!F14</f>
        <v>New</v>
      </c>
      <c r="G14" t="str">
        <f>PUBBDG_Split_Tech!G14</f>
        <v>SH</v>
      </c>
      <c r="H14" t="str">
        <f>PUBBDG_Split_Tech!H14</f>
        <v>___</v>
      </c>
      <c r="I14" t="str">
        <f>PUBBDG_Split_Tech!I14</f>
        <v>___</v>
      </c>
      <c r="J14" t="str">
        <f>PUBBDG_Split_Tech!J14</f>
        <v>___</v>
      </c>
      <c r="K14" t="str">
        <f>PUBBDG_Split_Tech!K14</f>
        <v>DHE</v>
      </c>
      <c r="L14" s="7">
        <f>IF(L$1=2016,0,IF(PUBBDG_Split_Tech!L14=1,1,IF(PUBBDG_Split_Tech!L14="",0,IFERROR((PUBBDG_Split_Tech!L14*(SUMIFS('AGG Activity_16'!B:B,'AGG Activity_16'!$A:$A,$B14)+SUMIFS('AGG Activity_EX'!B:B,'AGG Activity_EX'!$A:$A,$B14))-SUMIFS(Activity_EX!B:B,Activity_EX!$A:$A,$A14))/(SUMIFS('AGG Activity_16'!B:B,'AGG Activity_16'!$A:$A,$B14)),0))))</f>
        <v>0</v>
      </c>
      <c r="M14" s="7">
        <f>IF(M$1=2016,0,IF(PUBBDG_Split_Tech!M14=1,1,IF(PUBBDG_Split_Tech!M14="",0,IFERROR((PUBBDG_Split_Tech!M14*(SUMIFS('AGG Activity_16'!C:C,'AGG Activity_16'!$A:$A,$B14)+SUMIFS('AGG Activity_EX'!C:C,'AGG Activity_EX'!$A:$A,$B14))-SUMIFS(Activity_EX!C:C,Activity_EX!$A:$A,$A14))/(SUMIFS('AGG Activity_16'!C:C,'AGG Activity_16'!$A:$A,$B14)),0))))</f>
        <v>0</v>
      </c>
      <c r="N14" s="7">
        <f>IF(N$1=2016,0,IF(PUBBDG_Split_Tech!N14=1,1,IF(PUBBDG_Split_Tech!N14="",0,IFERROR((PUBBDG_Split_Tech!N14*(SUMIFS('AGG Activity_16'!D:D,'AGG Activity_16'!$A:$A,$B14)+SUMIFS('AGG Activity_EX'!D:D,'AGG Activity_EX'!$A:$A,$B14))-SUMIFS(Activity_EX!D:D,Activity_EX!$A:$A,$A14))/(SUMIFS('AGG Activity_16'!D:D,'AGG Activity_16'!$A:$A,$B14)),0))))</f>
        <v>0</v>
      </c>
      <c r="O14" s="7">
        <f>IF(O$1=2016,0,IF(PUBBDG_Split_Tech!O14=1,1,IF(PUBBDG_Split_Tech!O14="",0,IFERROR((PUBBDG_Split_Tech!O14*(SUMIFS('AGG Activity_16'!E:E,'AGG Activity_16'!$A:$A,$B14)+SUMIFS('AGG Activity_EX'!E:E,'AGG Activity_EX'!$A:$A,$B14))-SUMIFS(Activity_EX!E:E,Activity_EX!$A:$A,$A14))/(SUMIFS('AGG Activity_16'!E:E,'AGG Activity_16'!$A:$A,$B14)),0))))</f>
        <v>0</v>
      </c>
      <c r="P14" s="7">
        <f>IF(P$1=2016,0,IF(PUBBDG_Split_Tech!P14=1,1,IF(PUBBDG_Split_Tech!P14="",0,IFERROR((PUBBDG_Split_Tech!P14*(SUMIFS('AGG Activity_16'!F:F,'AGG Activity_16'!$A:$A,$B14)+SUMIFS('AGG Activity_EX'!F:F,'AGG Activity_EX'!$A:$A,$B14))-SUMIFS(Activity_EX!F:F,Activity_EX!$A:$A,$A14))/(SUMIFS('AGG Activity_16'!F:F,'AGG Activity_16'!$A:$A,$B14)),0))))</f>
        <v>0</v>
      </c>
      <c r="Q14" s="7">
        <f>IF(Q$1=2016,0,IF(PUBBDG_Split_Tech!Q14=1,1,IF(PUBBDG_Split_Tech!Q14="",0,IFERROR((PUBBDG_Split_Tech!Q14*(SUMIFS('AGG Activity_16'!G:G,'AGG Activity_16'!$A:$A,$B14)+SUMIFS('AGG Activity_EX'!G:G,'AGG Activity_EX'!$A:$A,$B14))-SUMIFS(Activity_EX!G:G,Activity_EX!$A:$A,$A14))/(SUMIFS('AGG Activity_16'!G:G,'AGG Activity_16'!$A:$A,$B14)),0))))</f>
        <v>0</v>
      </c>
      <c r="R14" s="7">
        <f>IF(R$1=2016,0,IF(PUBBDG_Split_Tech!R14=1,1,IF(PUBBDG_Split_Tech!R14="",0,IFERROR((PUBBDG_Split_Tech!R14*(SUMIFS('AGG Activity_16'!H:H,'AGG Activity_16'!$A:$A,$B14)+SUMIFS('AGG Activity_EX'!H:H,'AGG Activity_EX'!$A:$A,$B14))-SUMIFS(Activity_EX!H:H,Activity_EX!$A:$A,$A14))/(SUMIFS('AGG Activity_16'!H:H,'AGG Activity_16'!$A:$A,$B14)),0))))</f>
        <v>0</v>
      </c>
      <c r="S14" s="7">
        <f>IF(S$1=2016,0,IF(PUBBDG_Split_Tech!S14=1,1,IF(PUBBDG_Split_Tech!S14="",0,IFERROR((PUBBDG_Split_Tech!S14*(SUMIFS('AGG Activity_16'!I:I,'AGG Activity_16'!$A:$A,$B14)+SUMIFS('AGG Activity_EX'!I:I,'AGG Activity_EX'!$A:$A,$B14))-SUMIFS(Activity_EX!I:I,Activity_EX!$A:$A,$A14))/(SUMIFS('AGG Activity_16'!I:I,'AGG Activity_16'!$A:$A,$B14)),0))))</f>
        <v>0</v>
      </c>
      <c r="T14" s="7">
        <f>IF(T$1=2016,0,IF(PUBBDG_Split_Tech!T14=1,1,IF(PUBBDG_Split_Tech!T14="",0,IFERROR((PUBBDG_Split_Tech!T14*(SUMIFS('AGG Activity_16'!J:J,'AGG Activity_16'!$A:$A,$B14)+SUMIFS('AGG Activity_EX'!J:J,'AGG Activity_EX'!$A:$A,$B14))-SUMIFS(Activity_EX!J:J,Activity_EX!$A:$A,$A14))/(SUMIFS('AGG Activity_16'!J:J,'AGG Activity_16'!$A:$A,$B14)),0))))</f>
        <v>0</v>
      </c>
      <c r="U14" s="7">
        <f>IF(U$1=2016,0,IF(PUBBDG_Split_Tech!U14=1,1,IF(PUBBDG_Split_Tech!U14="",0,IFERROR((PUBBDG_Split_Tech!U14*(SUMIFS('AGG Activity_16'!K:K,'AGG Activity_16'!$A:$A,$B14)+SUMIFS('AGG Activity_EX'!K:K,'AGG Activity_EX'!$A:$A,$B14))-SUMIFS(Activity_EX!K:K,Activity_EX!$A:$A,$A14))/(SUMIFS('AGG Activity_16'!K:K,'AGG Activity_16'!$A:$A,$B14)),0))))</f>
        <v>0</v>
      </c>
    </row>
    <row r="15" spans="1:21" x14ac:dyDescent="0.25">
      <c r="A15" t="str">
        <f>PUBBDG_Split_Tech!A15</f>
        <v>PUBBDGHSPNewSHFUR___HIGNGA</v>
      </c>
      <c r="B15" t="str">
        <f>PUBBDG_Split_Tech!B15</f>
        <v>PUBBDGHSPNewSH</v>
      </c>
      <c r="C15" t="str">
        <f>PUBBDG_Split_Tech!C15</f>
        <v>PUB</v>
      </c>
      <c r="D15" t="str">
        <f>PUBBDG_Split_Tech!D15</f>
        <v>BDG</v>
      </c>
      <c r="E15" t="str">
        <f>PUBBDG_Split_Tech!E15</f>
        <v>HSP</v>
      </c>
      <c r="F15" t="str">
        <f>PUBBDG_Split_Tech!F15</f>
        <v>New</v>
      </c>
      <c r="G15" t="str">
        <f>PUBBDG_Split_Tech!G15</f>
        <v>SH</v>
      </c>
      <c r="H15" t="str">
        <f>PUBBDG_Split_Tech!H15</f>
        <v>FUR</v>
      </c>
      <c r="I15" t="str">
        <f>PUBBDG_Split_Tech!I15</f>
        <v>___</v>
      </c>
      <c r="J15" t="str">
        <f>PUBBDG_Split_Tech!J15</f>
        <v>HIG</v>
      </c>
      <c r="K15" t="str">
        <f>PUBBDG_Split_Tech!K15</f>
        <v>NGA</v>
      </c>
      <c r="L15" s="7">
        <f>IF(L$1=2016,0,IF(PUBBDG_Split_Tech!L15=1,1,IF(PUBBDG_Split_Tech!L15="",0,IFERROR((PUBBDG_Split_Tech!L15*(SUMIFS('AGG Activity_16'!B:B,'AGG Activity_16'!$A:$A,$B15)+SUMIFS('AGG Activity_EX'!B:B,'AGG Activity_EX'!$A:$A,$B15))-SUMIFS(Activity_EX!B:B,Activity_EX!$A:$A,$A15))/(SUMIFS('AGG Activity_16'!B:B,'AGG Activity_16'!$A:$A,$B15)),0))))</f>
        <v>0</v>
      </c>
      <c r="M15" s="7">
        <f>IF(M$1=2016,0,IF(PUBBDG_Split_Tech!M15=1,1,IF(PUBBDG_Split_Tech!M15="",0,IFERROR((PUBBDG_Split_Tech!M15*(SUMIFS('AGG Activity_16'!C:C,'AGG Activity_16'!$A:$A,$B15)+SUMIFS('AGG Activity_EX'!C:C,'AGG Activity_EX'!$A:$A,$B15))-SUMIFS(Activity_EX!C:C,Activity_EX!$A:$A,$A15))/(SUMIFS('AGG Activity_16'!C:C,'AGG Activity_16'!$A:$A,$B15)),0))))</f>
        <v>0</v>
      </c>
      <c r="N15" s="7">
        <f>IF(N$1=2016,0,IF(PUBBDG_Split_Tech!N15=1,1,IF(PUBBDG_Split_Tech!N15="",0,IFERROR((PUBBDG_Split_Tech!N15*(SUMIFS('AGG Activity_16'!D:D,'AGG Activity_16'!$A:$A,$B15)+SUMIFS('AGG Activity_EX'!D:D,'AGG Activity_EX'!$A:$A,$B15))-SUMIFS(Activity_EX!D:D,Activity_EX!$A:$A,$A15))/(SUMIFS('AGG Activity_16'!D:D,'AGG Activity_16'!$A:$A,$B15)),0))))</f>
        <v>0</v>
      </c>
      <c r="O15" s="7">
        <f>IF(O$1=2016,0,IF(PUBBDG_Split_Tech!O15=1,1,IF(PUBBDG_Split_Tech!O15="",0,IFERROR((PUBBDG_Split_Tech!O15*(SUMIFS('AGG Activity_16'!E:E,'AGG Activity_16'!$A:$A,$B15)+SUMIFS('AGG Activity_EX'!E:E,'AGG Activity_EX'!$A:$A,$B15))-SUMIFS(Activity_EX!E:E,Activity_EX!$A:$A,$A15))/(SUMIFS('AGG Activity_16'!E:E,'AGG Activity_16'!$A:$A,$B15)),0))))</f>
        <v>0</v>
      </c>
      <c r="P15" s="7">
        <f>IF(P$1=2016,0,IF(PUBBDG_Split_Tech!P15=1,1,IF(PUBBDG_Split_Tech!P15="",0,IFERROR((PUBBDG_Split_Tech!P15*(SUMIFS('AGG Activity_16'!F:F,'AGG Activity_16'!$A:$A,$B15)+SUMIFS('AGG Activity_EX'!F:F,'AGG Activity_EX'!$A:$A,$B15))-SUMIFS(Activity_EX!F:F,Activity_EX!$A:$A,$A15))/(SUMIFS('AGG Activity_16'!F:F,'AGG Activity_16'!$A:$A,$B15)),0))))</f>
        <v>0</v>
      </c>
      <c r="Q15" s="7">
        <f>IF(Q$1=2016,0,IF(PUBBDG_Split_Tech!Q15=1,1,IF(PUBBDG_Split_Tech!Q15="",0,IFERROR((PUBBDG_Split_Tech!Q15*(SUMIFS('AGG Activity_16'!G:G,'AGG Activity_16'!$A:$A,$B15)+SUMIFS('AGG Activity_EX'!G:G,'AGG Activity_EX'!$A:$A,$B15))-SUMIFS(Activity_EX!G:G,Activity_EX!$A:$A,$A15))/(SUMIFS('AGG Activity_16'!G:G,'AGG Activity_16'!$A:$A,$B15)),0))))</f>
        <v>0</v>
      </c>
      <c r="R15" s="7">
        <f>IF(R$1=2016,0,IF(PUBBDG_Split_Tech!R15=1,1,IF(PUBBDG_Split_Tech!R15="",0,IFERROR((PUBBDG_Split_Tech!R15*(SUMIFS('AGG Activity_16'!H:H,'AGG Activity_16'!$A:$A,$B15)+SUMIFS('AGG Activity_EX'!H:H,'AGG Activity_EX'!$A:$A,$B15))-SUMIFS(Activity_EX!H:H,Activity_EX!$A:$A,$A15))/(SUMIFS('AGG Activity_16'!H:H,'AGG Activity_16'!$A:$A,$B15)),0))))</f>
        <v>0</v>
      </c>
      <c r="S15" s="7">
        <f>IF(S$1=2016,0,IF(PUBBDG_Split_Tech!S15=1,1,IF(PUBBDG_Split_Tech!S15="",0,IFERROR((PUBBDG_Split_Tech!S15*(SUMIFS('AGG Activity_16'!I:I,'AGG Activity_16'!$A:$A,$B15)+SUMIFS('AGG Activity_EX'!I:I,'AGG Activity_EX'!$A:$A,$B15))-SUMIFS(Activity_EX!I:I,Activity_EX!$A:$A,$A15))/(SUMIFS('AGG Activity_16'!I:I,'AGG Activity_16'!$A:$A,$B15)),0))))</f>
        <v>0</v>
      </c>
      <c r="T15" s="7">
        <f>IF(T$1=2016,0,IF(PUBBDG_Split_Tech!T15=1,1,IF(PUBBDG_Split_Tech!T15="",0,IFERROR((PUBBDG_Split_Tech!T15*(SUMIFS('AGG Activity_16'!J:J,'AGG Activity_16'!$A:$A,$B15)+SUMIFS('AGG Activity_EX'!J:J,'AGG Activity_EX'!$A:$A,$B15))-SUMIFS(Activity_EX!J:J,Activity_EX!$A:$A,$A15))/(SUMIFS('AGG Activity_16'!J:J,'AGG Activity_16'!$A:$A,$B15)),0))))</f>
        <v>0</v>
      </c>
      <c r="U15" s="7">
        <f>IF(U$1=2016,0,IF(PUBBDG_Split_Tech!U15=1,1,IF(PUBBDG_Split_Tech!U15="",0,IFERROR((PUBBDG_Split_Tech!U15*(SUMIFS('AGG Activity_16'!K:K,'AGG Activity_16'!$A:$A,$B15)+SUMIFS('AGG Activity_EX'!K:K,'AGG Activity_EX'!$A:$A,$B15))-SUMIFS(Activity_EX!K:K,Activity_EX!$A:$A,$A15))/(SUMIFS('AGG Activity_16'!K:K,'AGG Activity_16'!$A:$A,$B15)),0))))</f>
        <v>0</v>
      </c>
    </row>
    <row r="16" spans="1:21" x14ac:dyDescent="0.25">
      <c r="A16" t="str">
        <f>PUBBDG_Split_Tech!A16</f>
        <v>PUBBDGHSPNewSHFUR___STDELC</v>
      </c>
      <c r="B16" t="str">
        <f>PUBBDG_Split_Tech!B16</f>
        <v>PUBBDGHSPNewSH</v>
      </c>
      <c r="C16" t="str">
        <f>PUBBDG_Split_Tech!C16</f>
        <v>PUB</v>
      </c>
      <c r="D16" t="str">
        <f>PUBBDG_Split_Tech!D16</f>
        <v>BDG</v>
      </c>
      <c r="E16" t="str">
        <f>PUBBDG_Split_Tech!E16</f>
        <v>HSP</v>
      </c>
      <c r="F16" t="str">
        <f>PUBBDG_Split_Tech!F16</f>
        <v>New</v>
      </c>
      <c r="G16" t="str">
        <f>PUBBDG_Split_Tech!G16</f>
        <v>SH</v>
      </c>
      <c r="H16" t="str">
        <f>PUBBDG_Split_Tech!H16</f>
        <v>FUR</v>
      </c>
      <c r="I16" t="str">
        <f>PUBBDG_Split_Tech!I16</f>
        <v>___</v>
      </c>
      <c r="J16" t="str">
        <f>PUBBDG_Split_Tech!J16</f>
        <v>STD</v>
      </c>
      <c r="K16" t="str">
        <f>PUBBDG_Split_Tech!K16</f>
        <v>ELC</v>
      </c>
      <c r="L16" s="7">
        <f>IF(L$1=2016,0,IF(PUBBDG_Split_Tech!L16=1,1,IF(PUBBDG_Split_Tech!L16="",0,IFERROR((PUBBDG_Split_Tech!L16*(SUMIFS('AGG Activity_16'!B:B,'AGG Activity_16'!$A:$A,$B16)+SUMIFS('AGG Activity_EX'!B:B,'AGG Activity_EX'!$A:$A,$B16))-SUMIFS(Activity_EX!B:B,Activity_EX!$A:$A,$A16))/(SUMIFS('AGG Activity_16'!B:B,'AGG Activity_16'!$A:$A,$B16)),0))))</f>
        <v>0</v>
      </c>
      <c r="M16" s="7">
        <f>IF(M$1=2016,0,IF(PUBBDG_Split_Tech!M16=1,1,IF(PUBBDG_Split_Tech!M16="",0,IFERROR((PUBBDG_Split_Tech!M16*(SUMIFS('AGG Activity_16'!C:C,'AGG Activity_16'!$A:$A,$B16)+SUMIFS('AGG Activity_EX'!C:C,'AGG Activity_EX'!$A:$A,$B16))-SUMIFS(Activity_EX!C:C,Activity_EX!$A:$A,$A16))/(SUMIFS('AGG Activity_16'!C:C,'AGG Activity_16'!$A:$A,$B16)),0))))</f>
        <v>0</v>
      </c>
      <c r="N16" s="7">
        <f>IF(N$1=2016,0,IF(PUBBDG_Split_Tech!N16=1,1,IF(PUBBDG_Split_Tech!N16="",0,IFERROR((PUBBDG_Split_Tech!N16*(SUMIFS('AGG Activity_16'!D:D,'AGG Activity_16'!$A:$A,$B16)+SUMIFS('AGG Activity_EX'!D:D,'AGG Activity_EX'!$A:$A,$B16))-SUMIFS(Activity_EX!D:D,Activity_EX!$A:$A,$A16))/(SUMIFS('AGG Activity_16'!D:D,'AGG Activity_16'!$A:$A,$B16)),0))))</f>
        <v>0</v>
      </c>
      <c r="O16" s="7">
        <f>IF(O$1=2016,0,IF(PUBBDG_Split_Tech!O16=1,1,IF(PUBBDG_Split_Tech!O16="",0,IFERROR((PUBBDG_Split_Tech!O16*(SUMIFS('AGG Activity_16'!E:E,'AGG Activity_16'!$A:$A,$B16)+SUMIFS('AGG Activity_EX'!E:E,'AGG Activity_EX'!$A:$A,$B16))-SUMIFS(Activity_EX!E:E,Activity_EX!$A:$A,$A16))/(SUMIFS('AGG Activity_16'!E:E,'AGG Activity_16'!$A:$A,$B16)),0))))</f>
        <v>0</v>
      </c>
      <c r="P16" s="7">
        <f>IF(P$1=2016,0,IF(PUBBDG_Split_Tech!P16=1,1,IF(PUBBDG_Split_Tech!P16="",0,IFERROR((PUBBDG_Split_Tech!P16*(SUMIFS('AGG Activity_16'!F:F,'AGG Activity_16'!$A:$A,$B16)+SUMIFS('AGG Activity_EX'!F:F,'AGG Activity_EX'!$A:$A,$B16))-SUMIFS(Activity_EX!F:F,Activity_EX!$A:$A,$A16))/(SUMIFS('AGG Activity_16'!F:F,'AGG Activity_16'!$A:$A,$B16)),0))))</f>
        <v>0</v>
      </c>
      <c r="Q16" s="7">
        <f>IF(Q$1=2016,0,IF(PUBBDG_Split_Tech!Q16=1,1,IF(PUBBDG_Split_Tech!Q16="",0,IFERROR((PUBBDG_Split_Tech!Q16*(SUMIFS('AGG Activity_16'!G:G,'AGG Activity_16'!$A:$A,$B16)+SUMIFS('AGG Activity_EX'!G:G,'AGG Activity_EX'!$A:$A,$B16))-SUMIFS(Activity_EX!G:G,Activity_EX!$A:$A,$A16))/(SUMIFS('AGG Activity_16'!G:G,'AGG Activity_16'!$A:$A,$B16)),0))))</f>
        <v>0</v>
      </c>
      <c r="R16" s="7">
        <f>IF(R$1=2016,0,IF(PUBBDG_Split_Tech!R16=1,1,IF(PUBBDG_Split_Tech!R16="",0,IFERROR((PUBBDG_Split_Tech!R16*(SUMIFS('AGG Activity_16'!H:H,'AGG Activity_16'!$A:$A,$B16)+SUMIFS('AGG Activity_EX'!H:H,'AGG Activity_EX'!$A:$A,$B16))-SUMIFS(Activity_EX!H:H,Activity_EX!$A:$A,$A16))/(SUMIFS('AGG Activity_16'!H:H,'AGG Activity_16'!$A:$A,$B16)),0))))</f>
        <v>0</v>
      </c>
      <c r="S16" s="7">
        <f>IF(S$1=2016,0,IF(PUBBDG_Split_Tech!S16=1,1,IF(PUBBDG_Split_Tech!S16="",0,IFERROR((PUBBDG_Split_Tech!S16*(SUMIFS('AGG Activity_16'!I:I,'AGG Activity_16'!$A:$A,$B16)+SUMIFS('AGG Activity_EX'!I:I,'AGG Activity_EX'!$A:$A,$B16))-SUMIFS(Activity_EX!I:I,Activity_EX!$A:$A,$A16))/(SUMIFS('AGG Activity_16'!I:I,'AGG Activity_16'!$A:$A,$B16)),0))))</f>
        <v>0</v>
      </c>
      <c r="T16" s="7">
        <f>IF(T$1=2016,0,IF(PUBBDG_Split_Tech!T16=1,1,IF(PUBBDG_Split_Tech!T16="",0,IFERROR((PUBBDG_Split_Tech!T16*(SUMIFS('AGG Activity_16'!J:J,'AGG Activity_16'!$A:$A,$B16)+SUMIFS('AGG Activity_EX'!J:J,'AGG Activity_EX'!$A:$A,$B16))-SUMIFS(Activity_EX!J:J,Activity_EX!$A:$A,$A16))/(SUMIFS('AGG Activity_16'!J:J,'AGG Activity_16'!$A:$A,$B16)),0))))</f>
        <v>0</v>
      </c>
      <c r="U16" s="7">
        <f>IF(U$1=2016,0,IF(PUBBDG_Split_Tech!U16=1,1,IF(PUBBDG_Split_Tech!U16="",0,IFERROR((PUBBDG_Split_Tech!U16*(SUMIFS('AGG Activity_16'!K:K,'AGG Activity_16'!$A:$A,$B16)+SUMIFS('AGG Activity_EX'!K:K,'AGG Activity_EX'!$A:$A,$B16))-SUMIFS(Activity_EX!K:K,Activity_EX!$A:$A,$A16))/(SUMIFS('AGG Activity_16'!K:K,'AGG Activity_16'!$A:$A,$B16)),0))))</f>
        <v>0</v>
      </c>
    </row>
    <row r="17" spans="1:21" x14ac:dyDescent="0.25">
      <c r="A17" t="str">
        <f>PUBBDG_Split_Tech!A17</f>
        <v>PUBBDGHSPNewSHFUR___STDHFO</v>
      </c>
      <c r="B17" t="str">
        <f>PUBBDG_Split_Tech!B17</f>
        <v>PUBBDGHSPNewSH</v>
      </c>
      <c r="C17" t="str">
        <f>PUBBDG_Split_Tech!C17</f>
        <v>PUB</v>
      </c>
      <c r="D17" t="str">
        <f>PUBBDG_Split_Tech!D17</f>
        <v>BDG</v>
      </c>
      <c r="E17" t="str">
        <f>PUBBDG_Split_Tech!E17</f>
        <v>HSP</v>
      </c>
      <c r="F17" t="str">
        <f>PUBBDG_Split_Tech!F17</f>
        <v>New</v>
      </c>
      <c r="G17" t="str">
        <f>PUBBDG_Split_Tech!G17</f>
        <v>SH</v>
      </c>
      <c r="H17" t="str">
        <f>PUBBDG_Split_Tech!H17</f>
        <v>FUR</v>
      </c>
      <c r="I17" t="str">
        <f>PUBBDG_Split_Tech!I17</f>
        <v>___</v>
      </c>
      <c r="J17" t="str">
        <f>PUBBDG_Split_Tech!J17</f>
        <v>STD</v>
      </c>
      <c r="K17" t="str">
        <f>PUBBDG_Split_Tech!K17</f>
        <v>HFO</v>
      </c>
      <c r="L17" s="7">
        <f>IF(L$1=2016,0,IF(PUBBDG_Split_Tech!L17=1,1,IF(PUBBDG_Split_Tech!L17="",0,IFERROR((PUBBDG_Split_Tech!L17*(SUMIFS('AGG Activity_16'!B:B,'AGG Activity_16'!$A:$A,$B17)+SUMIFS('AGG Activity_EX'!B:B,'AGG Activity_EX'!$A:$A,$B17))-SUMIFS(Activity_EX!B:B,Activity_EX!$A:$A,$A17))/(SUMIFS('AGG Activity_16'!B:B,'AGG Activity_16'!$A:$A,$B17)),0))))</f>
        <v>0</v>
      </c>
      <c r="M17" s="7">
        <f>IF(M$1=2016,0,IF(PUBBDG_Split_Tech!M17=1,1,IF(PUBBDG_Split_Tech!M17="",0,IFERROR((PUBBDG_Split_Tech!M17*(SUMIFS('AGG Activity_16'!C:C,'AGG Activity_16'!$A:$A,$B17)+SUMIFS('AGG Activity_EX'!C:C,'AGG Activity_EX'!$A:$A,$B17))-SUMIFS(Activity_EX!C:C,Activity_EX!$A:$A,$A17))/(SUMIFS('AGG Activity_16'!C:C,'AGG Activity_16'!$A:$A,$B17)),0))))</f>
        <v>0</v>
      </c>
      <c r="N17" s="7">
        <f>IF(N$1=2016,0,IF(PUBBDG_Split_Tech!N17=1,1,IF(PUBBDG_Split_Tech!N17="",0,IFERROR((PUBBDG_Split_Tech!N17*(SUMIFS('AGG Activity_16'!D:D,'AGG Activity_16'!$A:$A,$B17)+SUMIFS('AGG Activity_EX'!D:D,'AGG Activity_EX'!$A:$A,$B17))-SUMIFS(Activity_EX!D:D,Activity_EX!$A:$A,$A17))/(SUMIFS('AGG Activity_16'!D:D,'AGG Activity_16'!$A:$A,$B17)),0))))</f>
        <v>0</v>
      </c>
      <c r="O17" s="7">
        <f>IF(O$1=2016,0,IF(PUBBDG_Split_Tech!O17=1,1,IF(PUBBDG_Split_Tech!O17="",0,IFERROR((PUBBDG_Split_Tech!O17*(SUMIFS('AGG Activity_16'!E:E,'AGG Activity_16'!$A:$A,$B17)+SUMIFS('AGG Activity_EX'!E:E,'AGG Activity_EX'!$A:$A,$B17))-SUMIFS(Activity_EX!E:E,Activity_EX!$A:$A,$A17))/(SUMIFS('AGG Activity_16'!E:E,'AGG Activity_16'!$A:$A,$B17)),0))))</f>
        <v>0</v>
      </c>
      <c r="P17" s="7">
        <f>IF(P$1=2016,0,IF(PUBBDG_Split_Tech!P17=1,1,IF(PUBBDG_Split_Tech!P17="",0,IFERROR((PUBBDG_Split_Tech!P17*(SUMIFS('AGG Activity_16'!F:F,'AGG Activity_16'!$A:$A,$B17)+SUMIFS('AGG Activity_EX'!F:F,'AGG Activity_EX'!$A:$A,$B17))-SUMIFS(Activity_EX!F:F,Activity_EX!$A:$A,$A17))/(SUMIFS('AGG Activity_16'!F:F,'AGG Activity_16'!$A:$A,$B17)),0))))</f>
        <v>0</v>
      </c>
      <c r="Q17" s="7">
        <f>IF(Q$1=2016,0,IF(PUBBDG_Split_Tech!Q17=1,1,IF(PUBBDG_Split_Tech!Q17="",0,IFERROR((PUBBDG_Split_Tech!Q17*(SUMIFS('AGG Activity_16'!G:G,'AGG Activity_16'!$A:$A,$B17)+SUMIFS('AGG Activity_EX'!G:G,'AGG Activity_EX'!$A:$A,$B17))-SUMIFS(Activity_EX!G:G,Activity_EX!$A:$A,$A17))/(SUMIFS('AGG Activity_16'!G:G,'AGG Activity_16'!$A:$A,$B17)),0))))</f>
        <v>0</v>
      </c>
      <c r="R17" s="7">
        <f>IF(R$1=2016,0,IF(PUBBDG_Split_Tech!R17=1,1,IF(PUBBDG_Split_Tech!R17="",0,IFERROR((PUBBDG_Split_Tech!R17*(SUMIFS('AGG Activity_16'!H:H,'AGG Activity_16'!$A:$A,$B17)+SUMIFS('AGG Activity_EX'!H:H,'AGG Activity_EX'!$A:$A,$B17))-SUMIFS(Activity_EX!H:H,Activity_EX!$A:$A,$A17))/(SUMIFS('AGG Activity_16'!H:H,'AGG Activity_16'!$A:$A,$B17)),0))))</f>
        <v>0</v>
      </c>
      <c r="S17" s="7">
        <f>IF(S$1=2016,0,IF(PUBBDG_Split_Tech!S17=1,1,IF(PUBBDG_Split_Tech!S17="",0,IFERROR((PUBBDG_Split_Tech!S17*(SUMIFS('AGG Activity_16'!I:I,'AGG Activity_16'!$A:$A,$B17)+SUMIFS('AGG Activity_EX'!I:I,'AGG Activity_EX'!$A:$A,$B17))-SUMIFS(Activity_EX!I:I,Activity_EX!$A:$A,$A17))/(SUMIFS('AGG Activity_16'!I:I,'AGG Activity_16'!$A:$A,$B17)),0))))</f>
        <v>0</v>
      </c>
      <c r="T17" s="7">
        <f>IF(T$1=2016,0,IF(PUBBDG_Split_Tech!T17=1,1,IF(PUBBDG_Split_Tech!T17="",0,IFERROR((PUBBDG_Split_Tech!T17*(SUMIFS('AGG Activity_16'!J:J,'AGG Activity_16'!$A:$A,$B17)+SUMIFS('AGG Activity_EX'!J:J,'AGG Activity_EX'!$A:$A,$B17))-SUMIFS(Activity_EX!J:J,Activity_EX!$A:$A,$A17))/(SUMIFS('AGG Activity_16'!J:J,'AGG Activity_16'!$A:$A,$B17)),0))))</f>
        <v>0</v>
      </c>
      <c r="U17" s="7">
        <f>IF(U$1=2016,0,IF(PUBBDG_Split_Tech!U17=1,1,IF(PUBBDG_Split_Tech!U17="",0,IFERROR((PUBBDG_Split_Tech!U17*(SUMIFS('AGG Activity_16'!K:K,'AGG Activity_16'!$A:$A,$B17)+SUMIFS('AGG Activity_EX'!K:K,'AGG Activity_EX'!$A:$A,$B17))-SUMIFS(Activity_EX!K:K,Activity_EX!$A:$A,$A17))/(SUMIFS('AGG Activity_16'!K:K,'AGG Activity_16'!$A:$A,$B17)),0))))</f>
        <v>0</v>
      </c>
    </row>
    <row r="18" spans="1:21" x14ac:dyDescent="0.25">
      <c r="A18" t="str">
        <f>PUBBDG_Split_Tech!A18</f>
        <v>PUBBDGHSPNewSHFUR___STDKER</v>
      </c>
      <c r="B18" t="str">
        <f>PUBBDG_Split_Tech!B18</f>
        <v>PUBBDGHSPNewSH</v>
      </c>
      <c r="C18" t="str">
        <f>PUBBDG_Split_Tech!C18</f>
        <v>PUB</v>
      </c>
      <c r="D18" t="str">
        <f>PUBBDG_Split_Tech!D18</f>
        <v>BDG</v>
      </c>
      <c r="E18" t="str">
        <f>PUBBDG_Split_Tech!E18</f>
        <v>HSP</v>
      </c>
      <c r="F18" t="str">
        <f>PUBBDG_Split_Tech!F18</f>
        <v>New</v>
      </c>
      <c r="G18" t="str">
        <f>PUBBDG_Split_Tech!G18</f>
        <v>SH</v>
      </c>
      <c r="H18" t="str">
        <f>PUBBDG_Split_Tech!H18</f>
        <v>FUR</v>
      </c>
      <c r="I18" t="str">
        <f>PUBBDG_Split_Tech!I18</f>
        <v>___</v>
      </c>
      <c r="J18" t="str">
        <f>PUBBDG_Split_Tech!J18</f>
        <v>STD</v>
      </c>
      <c r="K18" t="str">
        <f>PUBBDG_Split_Tech!K18</f>
        <v>KER</v>
      </c>
      <c r="L18" s="7">
        <f>IF(L$1=2016,0,IF(PUBBDG_Split_Tech!L18=1,1,IF(PUBBDG_Split_Tech!L18="",0,IFERROR((PUBBDG_Split_Tech!L18*(SUMIFS('AGG Activity_16'!B:B,'AGG Activity_16'!$A:$A,$B18)+SUMIFS('AGG Activity_EX'!B:B,'AGG Activity_EX'!$A:$A,$B18))-SUMIFS(Activity_EX!B:B,Activity_EX!$A:$A,$A18))/(SUMIFS('AGG Activity_16'!B:B,'AGG Activity_16'!$A:$A,$B18)),0))))</f>
        <v>0</v>
      </c>
      <c r="M18" s="7">
        <f>IF(M$1=2016,0,IF(PUBBDG_Split_Tech!M18=1,1,IF(PUBBDG_Split_Tech!M18="",0,IFERROR((PUBBDG_Split_Tech!M18*(SUMIFS('AGG Activity_16'!C:C,'AGG Activity_16'!$A:$A,$B18)+SUMIFS('AGG Activity_EX'!C:C,'AGG Activity_EX'!$A:$A,$B18))-SUMIFS(Activity_EX!C:C,Activity_EX!$A:$A,$A18))/(SUMIFS('AGG Activity_16'!C:C,'AGG Activity_16'!$A:$A,$B18)),0))))</f>
        <v>0</v>
      </c>
      <c r="N18" s="7">
        <f>IF(N$1=2016,0,IF(PUBBDG_Split_Tech!N18=1,1,IF(PUBBDG_Split_Tech!N18="",0,IFERROR((PUBBDG_Split_Tech!N18*(SUMIFS('AGG Activity_16'!D:D,'AGG Activity_16'!$A:$A,$B18)+SUMIFS('AGG Activity_EX'!D:D,'AGG Activity_EX'!$A:$A,$B18))-SUMIFS(Activity_EX!D:D,Activity_EX!$A:$A,$A18))/(SUMIFS('AGG Activity_16'!D:D,'AGG Activity_16'!$A:$A,$B18)),0))))</f>
        <v>0</v>
      </c>
      <c r="O18" s="7">
        <f>IF(O$1=2016,0,IF(PUBBDG_Split_Tech!O18=1,1,IF(PUBBDG_Split_Tech!O18="",0,IFERROR((PUBBDG_Split_Tech!O18*(SUMIFS('AGG Activity_16'!E:E,'AGG Activity_16'!$A:$A,$B18)+SUMIFS('AGG Activity_EX'!E:E,'AGG Activity_EX'!$A:$A,$B18))-SUMIFS(Activity_EX!E:E,Activity_EX!$A:$A,$A18))/(SUMIFS('AGG Activity_16'!E:E,'AGG Activity_16'!$A:$A,$B18)),0))))</f>
        <v>0</v>
      </c>
      <c r="P18" s="7">
        <f>IF(P$1=2016,0,IF(PUBBDG_Split_Tech!P18=1,1,IF(PUBBDG_Split_Tech!P18="",0,IFERROR((PUBBDG_Split_Tech!P18*(SUMIFS('AGG Activity_16'!F:F,'AGG Activity_16'!$A:$A,$B18)+SUMIFS('AGG Activity_EX'!F:F,'AGG Activity_EX'!$A:$A,$B18))-SUMIFS(Activity_EX!F:F,Activity_EX!$A:$A,$A18))/(SUMIFS('AGG Activity_16'!F:F,'AGG Activity_16'!$A:$A,$B18)),0))))</f>
        <v>0</v>
      </c>
      <c r="Q18" s="7">
        <f>IF(Q$1=2016,0,IF(PUBBDG_Split_Tech!Q18=1,1,IF(PUBBDG_Split_Tech!Q18="",0,IFERROR((PUBBDG_Split_Tech!Q18*(SUMIFS('AGG Activity_16'!G:G,'AGG Activity_16'!$A:$A,$B18)+SUMIFS('AGG Activity_EX'!G:G,'AGG Activity_EX'!$A:$A,$B18))-SUMIFS(Activity_EX!G:G,Activity_EX!$A:$A,$A18))/(SUMIFS('AGG Activity_16'!G:G,'AGG Activity_16'!$A:$A,$B18)),0))))</f>
        <v>0</v>
      </c>
      <c r="R18" s="7">
        <f>IF(R$1=2016,0,IF(PUBBDG_Split_Tech!R18=1,1,IF(PUBBDG_Split_Tech!R18="",0,IFERROR((PUBBDG_Split_Tech!R18*(SUMIFS('AGG Activity_16'!H:H,'AGG Activity_16'!$A:$A,$B18)+SUMIFS('AGG Activity_EX'!H:H,'AGG Activity_EX'!$A:$A,$B18))-SUMIFS(Activity_EX!H:H,Activity_EX!$A:$A,$A18))/(SUMIFS('AGG Activity_16'!H:H,'AGG Activity_16'!$A:$A,$B18)),0))))</f>
        <v>0</v>
      </c>
      <c r="S18" s="7">
        <f>IF(S$1=2016,0,IF(PUBBDG_Split_Tech!S18=1,1,IF(PUBBDG_Split_Tech!S18="",0,IFERROR((PUBBDG_Split_Tech!S18*(SUMIFS('AGG Activity_16'!I:I,'AGG Activity_16'!$A:$A,$B18)+SUMIFS('AGG Activity_EX'!I:I,'AGG Activity_EX'!$A:$A,$B18))-SUMIFS(Activity_EX!I:I,Activity_EX!$A:$A,$A18))/(SUMIFS('AGG Activity_16'!I:I,'AGG Activity_16'!$A:$A,$B18)),0))))</f>
        <v>0</v>
      </c>
      <c r="T18" s="7">
        <f>IF(T$1=2016,0,IF(PUBBDG_Split_Tech!T18=1,1,IF(PUBBDG_Split_Tech!T18="",0,IFERROR((PUBBDG_Split_Tech!T18*(SUMIFS('AGG Activity_16'!J:J,'AGG Activity_16'!$A:$A,$B18)+SUMIFS('AGG Activity_EX'!J:J,'AGG Activity_EX'!$A:$A,$B18))-SUMIFS(Activity_EX!J:J,Activity_EX!$A:$A,$A18))/(SUMIFS('AGG Activity_16'!J:J,'AGG Activity_16'!$A:$A,$B18)),0))))</f>
        <v>0</v>
      </c>
      <c r="U18" s="7">
        <f>IF(U$1=2016,0,IF(PUBBDG_Split_Tech!U18=1,1,IF(PUBBDG_Split_Tech!U18="",0,IFERROR((PUBBDG_Split_Tech!U18*(SUMIFS('AGG Activity_16'!K:K,'AGG Activity_16'!$A:$A,$B18)+SUMIFS('AGG Activity_EX'!K:K,'AGG Activity_EX'!$A:$A,$B18))-SUMIFS(Activity_EX!K:K,Activity_EX!$A:$A,$A18))/(SUMIFS('AGG Activity_16'!K:K,'AGG Activity_16'!$A:$A,$B18)),0))))</f>
        <v>0</v>
      </c>
    </row>
    <row r="19" spans="1:21" x14ac:dyDescent="0.25">
      <c r="A19" t="str">
        <f>PUBBDG_Split_Tech!A19</f>
        <v>PUBBDGHSPNewSHFUR___STDLFO</v>
      </c>
      <c r="B19" t="str">
        <f>PUBBDG_Split_Tech!B19</f>
        <v>PUBBDGHSPNewSH</v>
      </c>
      <c r="C19" t="str">
        <f>PUBBDG_Split_Tech!C19</f>
        <v>PUB</v>
      </c>
      <c r="D19" t="str">
        <f>PUBBDG_Split_Tech!D19</f>
        <v>BDG</v>
      </c>
      <c r="E19" t="str">
        <f>PUBBDG_Split_Tech!E19</f>
        <v>HSP</v>
      </c>
      <c r="F19" t="str">
        <f>PUBBDG_Split_Tech!F19</f>
        <v>New</v>
      </c>
      <c r="G19" t="str">
        <f>PUBBDG_Split_Tech!G19</f>
        <v>SH</v>
      </c>
      <c r="H19" t="str">
        <f>PUBBDG_Split_Tech!H19</f>
        <v>FUR</v>
      </c>
      <c r="I19" t="str">
        <f>PUBBDG_Split_Tech!I19</f>
        <v>___</v>
      </c>
      <c r="J19" t="str">
        <f>PUBBDG_Split_Tech!J19</f>
        <v>STD</v>
      </c>
      <c r="K19" t="str">
        <f>PUBBDG_Split_Tech!K19</f>
        <v>LFO</v>
      </c>
      <c r="L19" s="7">
        <f>IF(L$1=2016,0,IF(PUBBDG_Split_Tech!L19=1,1,IF(PUBBDG_Split_Tech!L19="",0,IFERROR((PUBBDG_Split_Tech!L19*(SUMIFS('AGG Activity_16'!B:B,'AGG Activity_16'!$A:$A,$B19)+SUMIFS('AGG Activity_EX'!B:B,'AGG Activity_EX'!$A:$A,$B19))-SUMIFS(Activity_EX!B:B,Activity_EX!$A:$A,$A19))/(SUMIFS('AGG Activity_16'!B:B,'AGG Activity_16'!$A:$A,$B19)),0))))</f>
        <v>0</v>
      </c>
      <c r="M19" s="7">
        <f>IF(M$1=2016,0,IF(PUBBDG_Split_Tech!M19=1,1,IF(PUBBDG_Split_Tech!M19="",0,IFERROR((PUBBDG_Split_Tech!M19*(SUMIFS('AGG Activity_16'!C:C,'AGG Activity_16'!$A:$A,$B19)+SUMIFS('AGG Activity_EX'!C:C,'AGG Activity_EX'!$A:$A,$B19))-SUMIFS(Activity_EX!C:C,Activity_EX!$A:$A,$A19))/(SUMIFS('AGG Activity_16'!C:C,'AGG Activity_16'!$A:$A,$B19)),0))))</f>
        <v>0</v>
      </c>
      <c r="N19" s="7">
        <f>IF(N$1=2016,0,IF(PUBBDG_Split_Tech!N19=1,1,IF(PUBBDG_Split_Tech!N19="",0,IFERROR((PUBBDG_Split_Tech!N19*(SUMIFS('AGG Activity_16'!D:D,'AGG Activity_16'!$A:$A,$B19)+SUMIFS('AGG Activity_EX'!D:D,'AGG Activity_EX'!$A:$A,$B19))-SUMIFS(Activity_EX!D:D,Activity_EX!$A:$A,$A19))/(SUMIFS('AGG Activity_16'!D:D,'AGG Activity_16'!$A:$A,$B19)),0))))</f>
        <v>0</v>
      </c>
      <c r="O19" s="7">
        <f>IF(O$1=2016,0,IF(PUBBDG_Split_Tech!O19=1,1,IF(PUBBDG_Split_Tech!O19="",0,IFERROR((PUBBDG_Split_Tech!O19*(SUMIFS('AGG Activity_16'!E:E,'AGG Activity_16'!$A:$A,$B19)+SUMIFS('AGG Activity_EX'!E:E,'AGG Activity_EX'!$A:$A,$B19))-SUMIFS(Activity_EX!E:E,Activity_EX!$A:$A,$A19))/(SUMIFS('AGG Activity_16'!E:E,'AGG Activity_16'!$A:$A,$B19)),0))))</f>
        <v>0</v>
      </c>
      <c r="P19" s="7">
        <f>IF(P$1=2016,0,IF(PUBBDG_Split_Tech!P19=1,1,IF(PUBBDG_Split_Tech!P19="",0,IFERROR((PUBBDG_Split_Tech!P19*(SUMIFS('AGG Activity_16'!F:F,'AGG Activity_16'!$A:$A,$B19)+SUMIFS('AGG Activity_EX'!F:F,'AGG Activity_EX'!$A:$A,$B19))-SUMIFS(Activity_EX!F:F,Activity_EX!$A:$A,$A19))/(SUMIFS('AGG Activity_16'!F:F,'AGG Activity_16'!$A:$A,$B19)),0))))</f>
        <v>0</v>
      </c>
      <c r="Q19" s="7">
        <f>IF(Q$1=2016,0,IF(PUBBDG_Split_Tech!Q19=1,1,IF(PUBBDG_Split_Tech!Q19="",0,IFERROR((PUBBDG_Split_Tech!Q19*(SUMIFS('AGG Activity_16'!G:G,'AGG Activity_16'!$A:$A,$B19)+SUMIFS('AGG Activity_EX'!G:G,'AGG Activity_EX'!$A:$A,$B19))-SUMIFS(Activity_EX!G:G,Activity_EX!$A:$A,$A19))/(SUMIFS('AGG Activity_16'!G:G,'AGG Activity_16'!$A:$A,$B19)),0))))</f>
        <v>0</v>
      </c>
      <c r="R19" s="7">
        <f>IF(R$1=2016,0,IF(PUBBDG_Split_Tech!R19=1,1,IF(PUBBDG_Split_Tech!R19="",0,IFERROR((PUBBDG_Split_Tech!R19*(SUMIFS('AGG Activity_16'!H:H,'AGG Activity_16'!$A:$A,$B19)+SUMIFS('AGG Activity_EX'!H:H,'AGG Activity_EX'!$A:$A,$B19))-SUMIFS(Activity_EX!H:H,Activity_EX!$A:$A,$A19))/(SUMIFS('AGG Activity_16'!H:H,'AGG Activity_16'!$A:$A,$B19)),0))))</f>
        <v>0</v>
      </c>
      <c r="S19" s="7">
        <f>IF(S$1=2016,0,IF(PUBBDG_Split_Tech!S19=1,1,IF(PUBBDG_Split_Tech!S19="",0,IFERROR((PUBBDG_Split_Tech!S19*(SUMIFS('AGG Activity_16'!I:I,'AGG Activity_16'!$A:$A,$B19)+SUMIFS('AGG Activity_EX'!I:I,'AGG Activity_EX'!$A:$A,$B19))-SUMIFS(Activity_EX!I:I,Activity_EX!$A:$A,$A19))/(SUMIFS('AGG Activity_16'!I:I,'AGG Activity_16'!$A:$A,$B19)),0))))</f>
        <v>0</v>
      </c>
      <c r="T19" s="7">
        <f>IF(T$1=2016,0,IF(PUBBDG_Split_Tech!T19=1,1,IF(PUBBDG_Split_Tech!T19="",0,IFERROR((PUBBDG_Split_Tech!T19*(SUMIFS('AGG Activity_16'!J:J,'AGG Activity_16'!$A:$A,$B19)+SUMIFS('AGG Activity_EX'!J:J,'AGG Activity_EX'!$A:$A,$B19))-SUMIFS(Activity_EX!J:J,Activity_EX!$A:$A,$A19))/(SUMIFS('AGG Activity_16'!J:J,'AGG Activity_16'!$A:$A,$B19)),0))))</f>
        <v>0</v>
      </c>
      <c r="U19" s="7">
        <f>IF(U$1=2016,0,IF(PUBBDG_Split_Tech!U19=1,1,IF(PUBBDG_Split_Tech!U19="",0,IFERROR((PUBBDG_Split_Tech!U19*(SUMIFS('AGG Activity_16'!K:K,'AGG Activity_16'!$A:$A,$B19)+SUMIFS('AGG Activity_EX'!K:K,'AGG Activity_EX'!$A:$A,$B19))-SUMIFS(Activity_EX!K:K,Activity_EX!$A:$A,$A19))/(SUMIFS('AGG Activity_16'!K:K,'AGG Activity_16'!$A:$A,$B19)),0))))</f>
        <v>0</v>
      </c>
    </row>
    <row r="20" spans="1:21" x14ac:dyDescent="0.25">
      <c r="A20" t="str">
        <f>PUBBDG_Split_Tech!A20</f>
        <v>PUBBDGHSPNewSHFUR___STDNGA</v>
      </c>
      <c r="B20" t="str">
        <f>PUBBDG_Split_Tech!B20</f>
        <v>PUBBDGHSPNewSH</v>
      </c>
      <c r="C20" t="str">
        <f>PUBBDG_Split_Tech!C20</f>
        <v>PUB</v>
      </c>
      <c r="D20" t="str">
        <f>PUBBDG_Split_Tech!D20</f>
        <v>BDG</v>
      </c>
      <c r="E20" t="str">
        <f>PUBBDG_Split_Tech!E20</f>
        <v>HSP</v>
      </c>
      <c r="F20" t="str">
        <f>PUBBDG_Split_Tech!F20</f>
        <v>New</v>
      </c>
      <c r="G20" t="str">
        <f>PUBBDG_Split_Tech!G20</f>
        <v>SH</v>
      </c>
      <c r="H20" t="str">
        <f>PUBBDG_Split_Tech!H20</f>
        <v>FUR</v>
      </c>
      <c r="I20" t="str">
        <f>PUBBDG_Split_Tech!I20</f>
        <v>___</v>
      </c>
      <c r="J20" t="str">
        <f>PUBBDG_Split_Tech!J20</f>
        <v>STD</v>
      </c>
      <c r="K20" t="str">
        <f>PUBBDG_Split_Tech!K20</f>
        <v>NGA</v>
      </c>
      <c r="L20" s="7">
        <f>IF(L$1=2016,0,IF(PUBBDG_Split_Tech!L20=1,1,IF(PUBBDG_Split_Tech!L20="",0,IFERROR((PUBBDG_Split_Tech!L20*(SUMIFS('AGG Activity_16'!B:B,'AGG Activity_16'!$A:$A,$B20)+SUMIFS('AGG Activity_EX'!B:B,'AGG Activity_EX'!$A:$A,$B20))-SUMIFS(Activity_EX!B:B,Activity_EX!$A:$A,$A20))/(SUMIFS('AGG Activity_16'!B:B,'AGG Activity_16'!$A:$A,$B20)),0))))</f>
        <v>0</v>
      </c>
      <c r="M20" s="7">
        <f>IF(M$1=2016,0,IF(PUBBDG_Split_Tech!M20=1,1,IF(PUBBDG_Split_Tech!M20="",0,IFERROR((PUBBDG_Split_Tech!M20*(SUMIFS('AGG Activity_16'!C:C,'AGG Activity_16'!$A:$A,$B20)+SUMIFS('AGG Activity_EX'!C:C,'AGG Activity_EX'!$A:$A,$B20))-SUMIFS(Activity_EX!C:C,Activity_EX!$A:$A,$A20))/(SUMIFS('AGG Activity_16'!C:C,'AGG Activity_16'!$A:$A,$B20)),0))))</f>
        <v>0</v>
      </c>
      <c r="N20" s="7">
        <f>IF(N$1=2016,0,IF(PUBBDG_Split_Tech!N20=1,1,IF(PUBBDG_Split_Tech!N20="",0,IFERROR((PUBBDG_Split_Tech!N20*(SUMIFS('AGG Activity_16'!D:D,'AGG Activity_16'!$A:$A,$B20)+SUMIFS('AGG Activity_EX'!D:D,'AGG Activity_EX'!$A:$A,$B20))-SUMIFS(Activity_EX!D:D,Activity_EX!$A:$A,$A20))/(SUMIFS('AGG Activity_16'!D:D,'AGG Activity_16'!$A:$A,$B20)),0))))</f>
        <v>0</v>
      </c>
      <c r="O20" s="7">
        <f>IF(O$1=2016,0,IF(PUBBDG_Split_Tech!O20=1,1,IF(PUBBDG_Split_Tech!O20="",0,IFERROR((PUBBDG_Split_Tech!O20*(SUMIFS('AGG Activity_16'!E:E,'AGG Activity_16'!$A:$A,$B20)+SUMIFS('AGG Activity_EX'!E:E,'AGG Activity_EX'!$A:$A,$B20))-SUMIFS(Activity_EX!E:E,Activity_EX!$A:$A,$A20))/(SUMIFS('AGG Activity_16'!E:E,'AGG Activity_16'!$A:$A,$B20)),0))))</f>
        <v>0</v>
      </c>
      <c r="P20" s="7">
        <f>IF(P$1=2016,0,IF(PUBBDG_Split_Tech!P20=1,1,IF(PUBBDG_Split_Tech!P20="",0,IFERROR((PUBBDG_Split_Tech!P20*(SUMIFS('AGG Activity_16'!F:F,'AGG Activity_16'!$A:$A,$B20)+SUMIFS('AGG Activity_EX'!F:F,'AGG Activity_EX'!$A:$A,$B20))-SUMIFS(Activity_EX!F:F,Activity_EX!$A:$A,$A20))/(SUMIFS('AGG Activity_16'!F:F,'AGG Activity_16'!$A:$A,$B20)),0))))</f>
        <v>0</v>
      </c>
      <c r="Q20" s="7">
        <f>IF(Q$1=2016,0,IF(PUBBDG_Split_Tech!Q20=1,1,IF(PUBBDG_Split_Tech!Q20="",0,IFERROR((PUBBDG_Split_Tech!Q20*(SUMIFS('AGG Activity_16'!G:G,'AGG Activity_16'!$A:$A,$B20)+SUMIFS('AGG Activity_EX'!G:G,'AGG Activity_EX'!$A:$A,$B20))-SUMIFS(Activity_EX!G:G,Activity_EX!$A:$A,$A20))/(SUMIFS('AGG Activity_16'!G:G,'AGG Activity_16'!$A:$A,$B20)),0))))</f>
        <v>0</v>
      </c>
      <c r="R20" s="7">
        <f>IF(R$1=2016,0,IF(PUBBDG_Split_Tech!R20=1,1,IF(PUBBDG_Split_Tech!R20="",0,IFERROR((PUBBDG_Split_Tech!R20*(SUMIFS('AGG Activity_16'!H:H,'AGG Activity_16'!$A:$A,$B20)+SUMIFS('AGG Activity_EX'!H:H,'AGG Activity_EX'!$A:$A,$B20))-SUMIFS(Activity_EX!H:H,Activity_EX!$A:$A,$A20))/(SUMIFS('AGG Activity_16'!H:H,'AGG Activity_16'!$A:$A,$B20)),0))))</f>
        <v>0</v>
      </c>
      <c r="S20" s="7">
        <f>IF(S$1=2016,0,IF(PUBBDG_Split_Tech!S20=1,1,IF(PUBBDG_Split_Tech!S20="",0,IFERROR((PUBBDG_Split_Tech!S20*(SUMIFS('AGG Activity_16'!I:I,'AGG Activity_16'!$A:$A,$B20)+SUMIFS('AGG Activity_EX'!I:I,'AGG Activity_EX'!$A:$A,$B20))-SUMIFS(Activity_EX!I:I,Activity_EX!$A:$A,$A20))/(SUMIFS('AGG Activity_16'!I:I,'AGG Activity_16'!$A:$A,$B20)),0))))</f>
        <v>0</v>
      </c>
      <c r="T20" s="7">
        <f>IF(T$1=2016,0,IF(PUBBDG_Split_Tech!T20=1,1,IF(PUBBDG_Split_Tech!T20="",0,IFERROR((PUBBDG_Split_Tech!T20*(SUMIFS('AGG Activity_16'!J:J,'AGG Activity_16'!$A:$A,$B20)+SUMIFS('AGG Activity_EX'!J:J,'AGG Activity_EX'!$A:$A,$B20))-SUMIFS(Activity_EX!J:J,Activity_EX!$A:$A,$A20))/(SUMIFS('AGG Activity_16'!J:J,'AGG Activity_16'!$A:$A,$B20)),0))))</f>
        <v>0</v>
      </c>
      <c r="U20" s="7">
        <f>IF(U$1=2016,0,IF(PUBBDG_Split_Tech!U20=1,1,IF(PUBBDG_Split_Tech!U20="",0,IFERROR((PUBBDG_Split_Tech!U20*(SUMIFS('AGG Activity_16'!K:K,'AGG Activity_16'!$A:$A,$B20)+SUMIFS('AGG Activity_EX'!K:K,'AGG Activity_EX'!$A:$A,$B20))-SUMIFS(Activity_EX!K:K,Activity_EX!$A:$A,$A20))/(SUMIFS('AGG Activity_16'!K:K,'AGG Activity_16'!$A:$A,$B20)),0))))</f>
        <v>0</v>
      </c>
    </row>
    <row r="21" spans="1:21" x14ac:dyDescent="0.25">
      <c r="A21" t="str">
        <f>PUBBDG_Split_Tech!A21</f>
        <v>PUBBDGHSPNewSHFUR___STDPRO</v>
      </c>
      <c r="B21" t="str">
        <f>PUBBDG_Split_Tech!B21</f>
        <v>PUBBDGHSPNewSH</v>
      </c>
      <c r="C21" t="str">
        <f>PUBBDG_Split_Tech!C21</f>
        <v>PUB</v>
      </c>
      <c r="D21" t="str">
        <f>PUBBDG_Split_Tech!D21</f>
        <v>BDG</v>
      </c>
      <c r="E21" t="str">
        <f>PUBBDG_Split_Tech!E21</f>
        <v>HSP</v>
      </c>
      <c r="F21" t="str">
        <f>PUBBDG_Split_Tech!F21</f>
        <v>New</v>
      </c>
      <c r="G21" t="str">
        <f>PUBBDG_Split_Tech!G21</f>
        <v>SH</v>
      </c>
      <c r="H21" t="str">
        <f>PUBBDG_Split_Tech!H21</f>
        <v>FUR</v>
      </c>
      <c r="I21" t="str">
        <f>PUBBDG_Split_Tech!I21</f>
        <v>___</v>
      </c>
      <c r="J21" t="str">
        <f>PUBBDG_Split_Tech!J21</f>
        <v>STD</v>
      </c>
      <c r="K21" t="str">
        <f>PUBBDG_Split_Tech!K21</f>
        <v>PRO</v>
      </c>
      <c r="L21" s="7">
        <f>IF(L$1=2016,0,IF(PUBBDG_Split_Tech!L21=1,1,IF(PUBBDG_Split_Tech!L21="",0,IFERROR((PUBBDG_Split_Tech!L21*(SUMIFS('AGG Activity_16'!B:B,'AGG Activity_16'!$A:$A,$B21)+SUMIFS('AGG Activity_EX'!B:B,'AGG Activity_EX'!$A:$A,$B21))-SUMIFS(Activity_EX!B:B,Activity_EX!$A:$A,$A21))/(SUMIFS('AGG Activity_16'!B:B,'AGG Activity_16'!$A:$A,$B21)),0))))</f>
        <v>0</v>
      </c>
      <c r="M21" s="7">
        <f>IF(M$1=2016,0,IF(PUBBDG_Split_Tech!M21=1,1,IF(PUBBDG_Split_Tech!M21="",0,IFERROR((PUBBDG_Split_Tech!M21*(SUMIFS('AGG Activity_16'!C:C,'AGG Activity_16'!$A:$A,$B21)+SUMIFS('AGG Activity_EX'!C:C,'AGG Activity_EX'!$A:$A,$B21))-SUMIFS(Activity_EX!C:C,Activity_EX!$A:$A,$A21))/(SUMIFS('AGG Activity_16'!C:C,'AGG Activity_16'!$A:$A,$B21)),0))))</f>
        <v>0</v>
      </c>
      <c r="N21" s="7">
        <f>IF(N$1=2016,0,IF(PUBBDG_Split_Tech!N21=1,1,IF(PUBBDG_Split_Tech!N21="",0,IFERROR((PUBBDG_Split_Tech!N21*(SUMIFS('AGG Activity_16'!D:D,'AGG Activity_16'!$A:$A,$B21)+SUMIFS('AGG Activity_EX'!D:D,'AGG Activity_EX'!$A:$A,$B21))-SUMIFS(Activity_EX!D:D,Activity_EX!$A:$A,$A21))/(SUMIFS('AGG Activity_16'!D:D,'AGG Activity_16'!$A:$A,$B21)),0))))</f>
        <v>0</v>
      </c>
      <c r="O21" s="7">
        <f>IF(O$1=2016,0,IF(PUBBDG_Split_Tech!O21=1,1,IF(PUBBDG_Split_Tech!O21="",0,IFERROR((PUBBDG_Split_Tech!O21*(SUMIFS('AGG Activity_16'!E:E,'AGG Activity_16'!$A:$A,$B21)+SUMIFS('AGG Activity_EX'!E:E,'AGG Activity_EX'!$A:$A,$B21))-SUMIFS(Activity_EX!E:E,Activity_EX!$A:$A,$A21))/(SUMIFS('AGG Activity_16'!E:E,'AGG Activity_16'!$A:$A,$B21)),0))))</f>
        <v>0</v>
      </c>
      <c r="P21" s="7">
        <f>IF(P$1=2016,0,IF(PUBBDG_Split_Tech!P21=1,1,IF(PUBBDG_Split_Tech!P21="",0,IFERROR((PUBBDG_Split_Tech!P21*(SUMIFS('AGG Activity_16'!F:F,'AGG Activity_16'!$A:$A,$B21)+SUMIFS('AGG Activity_EX'!F:F,'AGG Activity_EX'!$A:$A,$B21))-SUMIFS(Activity_EX!F:F,Activity_EX!$A:$A,$A21))/(SUMIFS('AGG Activity_16'!F:F,'AGG Activity_16'!$A:$A,$B21)),0))))</f>
        <v>0</v>
      </c>
      <c r="Q21" s="7">
        <f>IF(Q$1=2016,0,IF(PUBBDG_Split_Tech!Q21=1,1,IF(PUBBDG_Split_Tech!Q21="",0,IFERROR((PUBBDG_Split_Tech!Q21*(SUMIFS('AGG Activity_16'!G:G,'AGG Activity_16'!$A:$A,$B21)+SUMIFS('AGG Activity_EX'!G:G,'AGG Activity_EX'!$A:$A,$B21))-SUMIFS(Activity_EX!G:G,Activity_EX!$A:$A,$A21))/(SUMIFS('AGG Activity_16'!G:G,'AGG Activity_16'!$A:$A,$B21)),0))))</f>
        <v>0</v>
      </c>
      <c r="R21" s="7">
        <f>IF(R$1=2016,0,IF(PUBBDG_Split_Tech!R21=1,1,IF(PUBBDG_Split_Tech!R21="",0,IFERROR((PUBBDG_Split_Tech!R21*(SUMIFS('AGG Activity_16'!H:H,'AGG Activity_16'!$A:$A,$B21)+SUMIFS('AGG Activity_EX'!H:H,'AGG Activity_EX'!$A:$A,$B21))-SUMIFS(Activity_EX!H:H,Activity_EX!$A:$A,$A21))/(SUMIFS('AGG Activity_16'!H:H,'AGG Activity_16'!$A:$A,$B21)),0))))</f>
        <v>0</v>
      </c>
      <c r="S21" s="7">
        <f>IF(S$1=2016,0,IF(PUBBDG_Split_Tech!S21=1,1,IF(PUBBDG_Split_Tech!S21="",0,IFERROR((PUBBDG_Split_Tech!S21*(SUMIFS('AGG Activity_16'!I:I,'AGG Activity_16'!$A:$A,$B21)+SUMIFS('AGG Activity_EX'!I:I,'AGG Activity_EX'!$A:$A,$B21))-SUMIFS(Activity_EX!I:I,Activity_EX!$A:$A,$A21))/(SUMIFS('AGG Activity_16'!I:I,'AGG Activity_16'!$A:$A,$B21)),0))))</f>
        <v>0</v>
      </c>
      <c r="T21" s="7">
        <f>IF(T$1=2016,0,IF(PUBBDG_Split_Tech!T21=1,1,IF(PUBBDG_Split_Tech!T21="",0,IFERROR((PUBBDG_Split_Tech!T21*(SUMIFS('AGG Activity_16'!J:J,'AGG Activity_16'!$A:$A,$B21)+SUMIFS('AGG Activity_EX'!J:J,'AGG Activity_EX'!$A:$A,$B21))-SUMIFS(Activity_EX!J:J,Activity_EX!$A:$A,$A21))/(SUMIFS('AGG Activity_16'!J:J,'AGG Activity_16'!$A:$A,$B21)),0))))</f>
        <v>0</v>
      </c>
      <c r="U21" s="7">
        <f>IF(U$1=2016,0,IF(PUBBDG_Split_Tech!U21=1,1,IF(PUBBDG_Split_Tech!U21="",0,IFERROR((PUBBDG_Split_Tech!U21*(SUMIFS('AGG Activity_16'!K:K,'AGG Activity_16'!$A:$A,$B21)+SUMIFS('AGG Activity_EX'!K:K,'AGG Activity_EX'!$A:$A,$B21))-SUMIFS(Activity_EX!K:K,Activity_EX!$A:$A,$A21))/(SUMIFS('AGG Activity_16'!K:K,'AGG Activity_16'!$A:$A,$B21)),0))))</f>
        <v>0</v>
      </c>
    </row>
    <row r="22" spans="1:21" x14ac:dyDescent="0.25">
      <c r="A22" t="str">
        <f>PUBBDG_Split_Tech!A22</f>
        <v>PUBBDGHSPNewSHHEP___STDELC</v>
      </c>
      <c r="B22" t="str">
        <f>PUBBDG_Split_Tech!B22</f>
        <v>PUBBDGHSPNewSH</v>
      </c>
      <c r="C22" t="str">
        <f>PUBBDG_Split_Tech!C22</f>
        <v>PUB</v>
      </c>
      <c r="D22" t="str">
        <f>PUBBDG_Split_Tech!D22</f>
        <v>BDG</v>
      </c>
      <c r="E22" t="str">
        <f>PUBBDG_Split_Tech!E22</f>
        <v>HSP</v>
      </c>
      <c r="F22" t="str">
        <f>PUBBDG_Split_Tech!F22</f>
        <v>New</v>
      </c>
      <c r="G22" t="str">
        <f>PUBBDG_Split_Tech!G22</f>
        <v>SH</v>
      </c>
      <c r="H22" t="str">
        <f>PUBBDG_Split_Tech!H22</f>
        <v>HEP</v>
      </c>
      <c r="I22" t="str">
        <f>PUBBDG_Split_Tech!I22</f>
        <v>___</v>
      </c>
      <c r="J22" t="str">
        <f>PUBBDG_Split_Tech!J22</f>
        <v>STD</v>
      </c>
      <c r="K22" t="str">
        <f>PUBBDG_Split_Tech!K22</f>
        <v>ELC</v>
      </c>
      <c r="L22" s="7">
        <f>IF(L$1=2016,0,IF(PUBBDG_Split_Tech!L22=1,1,IF(PUBBDG_Split_Tech!L22="",0,IFERROR((PUBBDG_Split_Tech!L22*(SUMIFS('AGG Activity_16'!B:B,'AGG Activity_16'!$A:$A,$B22)+SUMIFS('AGG Activity_EX'!B:B,'AGG Activity_EX'!$A:$A,$B22))-SUMIFS(Activity_EX!B:B,Activity_EX!$A:$A,$A22))/(SUMIFS('AGG Activity_16'!B:B,'AGG Activity_16'!$A:$A,$B22)),0))))</f>
        <v>0</v>
      </c>
      <c r="M22" s="7">
        <f>IF(M$1=2016,0,IF(PUBBDG_Split_Tech!M22=1,1,IF(PUBBDG_Split_Tech!M22="",0,IFERROR((PUBBDG_Split_Tech!M22*(SUMIFS('AGG Activity_16'!C:C,'AGG Activity_16'!$A:$A,$B22)+SUMIFS('AGG Activity_EX'!C:C,'AGG Activity_EX'!$A:$A,$B22))-SUMIFS(Activity_EX!C:C,Activity_EX!$A:$A,$A22))/(SUMIFS('AGG Activity_16'!C:C,'AGG Activity_16'!$A:$A,$B22)),0))))</f>
        <v>0</v>
      </c>
      <c r="N22" s="7">
        <f>IF(N$1=2016,0,IF(PUBBDG_Split_Tech!N22=1,1,IF(PUBBDG_Split_Tech!N22="",0,IFERROR((PUBBDG_Split_Tech!N22*(SUMIFS('AGG Activity_16'!D:D,'AGG Activity_16'!$A:$A,$B22)+SUMIFS('AGG Activity_EX'!D:D,'AGG Activity_EX'!$A:$A,$B22))-SUMIFS(Activity_EX!D:D,Activity_EX!$A:$A,$A22))/(SUMIFS('AGG Activity_16'!D:D,'AGG Activity_16'!$A:$A,$B22)),0))))</f>
        <v>0</v>
      </c>
      <c r="O22" s="7">
        <f>IF(O$1=2016,0,IF(PUBBDG_Split_Tech!O22=1,1,IF(PUBBDG_Split_Tech!O22="",0,IFERROR((PUBBDG_Split_Tech!O22*(SUMIFS('AGG Activity_16'!E:E,'AGG Activity_16'!$A:$A,$B22)+SUMIFS('AGG Activity_EX'!E:E,'AGG Activity_EX'!$A:$A,$B22))-SUMIFS(Activity_EX!E:E,Activity_EX!$A:$A,$A22))/(SUMIFS('AGG Activity_16'!E:E,'AGG Activity_16'!$A:$A,$B22)),0))))</f>
        <v>0</v>
      </c>
      <c r="P22" s="7">
        <f>IF(P$1=2016,0,IF(PUBBDG_Split_Tech!P22=1,1,IF(PUBBDG_Split_Tech!P22="",0,IFERROR((PUBBDG_Split_Tech!P22*(SUMIFS('AGG Activity_16'!F:F,'AGG Activity_16'!$A:$A,$B22)+SUMIFS('AGG Activity_EX'!F:F,'AGG Activity_EX'!$A:$A,$B22))-SUMIFS(Activity_EX!F:F,Activity_EX!$A:$A,$A22))/(SUMIFS('AGG Activity_16'!F:F,'AGG Activity_16'!$A:$A,$B22)),0))))</f>
        <v>0</v>
      </c>
      <c r="Q22" s="7">
        <f>IF(Q$1=2016,0,IF(PUBBDG_Split_Tech!Q22=1,1,IF(PUBBDG_Split_Tech!Q22="",0,IFERROR((PUBBDG_Split_Tech!Q22*(SUMIFS('AGG Activity_16'!G:G,'AGG Activity_16'!$A:$A,$B22)+SUMIFS('AGG Activity_EX'!G:G,'AGG Activity_EX'!$A:$A,$B22))-SUMIFS(Activity_EX!G:G,Activity_EX!$A:$A,$A22))/(SUMIFS('AGG Activity_16'!G:G,'AGG Activity_16'!$A:$A,$B22)),0))))</f>
        <v>0</v>
      </c>
      <c r="R22" s="7">
        <f>IF(R$1=2016,0,IF(PUBBDG_Split_Tech!R22=1,1,IF(PUBBDG_Split_Tech!R22="",0,IFERROR((PUBBDG_Split_Tech!R22*(SUMIFS('AGG Activity_16'!H:H,'AGG Activity_16'!$A:$A,$B22)+SUMIFS('AGG Activity_EX'!H:H,'AGG Activity_EX'!$A:$A,$B22))-SUMIFS(Activity_EX!H:H,Activity_EX!$A:$A,$A22))/(SUMIFS('AGG Activity_16'!H:H,'AGG Activity_16'!$A:$A,$B22)),0))))</f>
        <v>0</v>
      </c>
      <c r="S22" s="7">
        <f>IF(S$1=2016,0,IF(PUBBDG_Split_Tech!S22=1,1,IF(PUBBDG_Split_Tech!S22="",0,IFERROR((PUBBDG_Split_Tech!S22*(SUMIFS('AGG Activity_16'!I:I,'AGG Activity_16'!$A:$A,$B22)+SUMIFS('AGG Activity_EX'!I:I,'AGG Activity_EX'!$A:$A,$B22))-SUMIFS(Activity_EX!I:I,Activity_EX!$A:$A,$A22))/(SUMIFS('AGG Activity_16'!I:I,'AGG Activity_16'!$A:$A,$B22)),0))))</f>
        <v>0</v>
      </c>
      <c r="T22" s="7">
        <f>IF(T$1=2016,0,IF(PUBBDG_Split_Tech!T22=1,1,IF(PUBBDG_Split_Tech!T22="",0,IFERROR((PUBBDG_Split_Tech!T22*(SUMIFS('AGG Activity_16'!J:J,'AGG Activity_16'!$A:$A,$B22)+SUMIFS('AGG Activity_EX'!J:J,'AGG Activity_EX'!$A:$A,$B22))-SUMIFS(Activity_EX!J:J,Activity_EX!$A:$A,$A22))/(SUMIFS('AGG Activity_16'!J:J,'AGG Activity_16'!$A:$A,$B22)),0))))</f>
        <v>0</v>
      </c>
      <c r="U22" s="7">
        <f>IF(U$1=2016,0,IF(PUBBDG_Split_Tech!U22=1,1,IF(PUBBDG_Split_Tech!U22="",0,IFERROR((PUBBDG_Split_Tech!U22*(SUMIFS('AGG Activity_16'!K:K,'AGG Activity_16'!$A:$A,$B22)+SUMIFS('AGG Activity_EX'!K:K,'AGG Activity_EX'!$A:$A,$B22))-SUMIFS(Activity_EX!K:K,Activity_EX!$A:$A,$A22))/(SUMIFS('AGG Activity_16'!K:K,'AGG Activity_16'!$A:$A,$B22)),0))))</f>
        <v>0</v>
      </c>
    </row>
    <row r="23" spans="1:21" x14ac:dyDescent="0.25">
      <c r="A23" t="str">
        <f>PUBBDG_Split_Tech!A23</f>
        <v>PUBBDGHSPNewSHPLT___STDELC</v>
      </c>
      <c r="B23" t="str">
        <f>PUBBDG_Split_Tech!B23</f>
        <v>PUBBDGHSPNewSH</v>
      </c>
      <c r="C23" t="str">
        <f>PUBBDG_Split_Tech!C23</f>
        <v>PUB</v>
      </c>
      <c r="D23" t="str">
        <f>PUBBDG_Split_Tech!D23</f>
        <v>BDG</v>
      </c>
      <c r="E23" t="str">
        <f>PUBBDG_Split_Tech!E23</f>
        <v>HSP</v>
      </c>
      <c r="F23" t="str">
        <f>PUBBDG_Split_Tech!F23</f>
        <v>New</v>
      </c>
      <c r="G23" t="str">
        <f>PUBBDG_Split_Tech!G23</f>
        <v>SH</v>
      </c>
      <c r="H23" t="str">
        <f>PUBBDG_Split_Tech!H23</f>
        <v>PLT</v>
      </c>
      <c r="I23" t="str">
        <f>PUBBDG_Split_Tech!I23</f>
        <v>___</v>
      </c>
      <c r="J23" t="str">
        <f>PUBBDG_Split_Tech!J23</f>
        <v>STD</v>
      </c>
      <c r="K23" t="str">
        <f>PUBBDG_Split_Tech!K23</f>
        <v>ELC</v>
      </c>
      <c r="L23" s="7">
        <f>IF(L$1=2016,0,IF(PUBBDG_Split_Tech!L23=1,1,IF(PUBBDG_Split_Tech!L23="",0,IFERROR((PUBBDG_Split_Tech!L23*(SUMIFS('AGG Activity_16'!B:B,'AGG Activity_16'!$A:$A,$B23)+SUMIFS('AGG Activity_EX'!B:B,'AGG Activity_EX'!$A:$A,$B23))-SUMIFS(Activity_EX!B:B,Activity_EX!$A:$A,$A23))/(SUMIFS('AGG Activity_16'!B:B,'AGG Activity_16'!$A:$A,$B23)),0))))</f>
        <v>0</v>
      </c>
      <c r="M23" s="7">
        <f>IF(M$1=2016,0,IF(PUBBDG_Split_Tech!M23=1,1,IF(PUBBDG_Split_Tech!M23="",0,IFERROR((PUBBDG_Split_Tech!M23*(SUMIFS('AGG Activity_16'!C:C,'AGG Activity_16'!$A:$A,$B23)+SUMIFS('AGG Activity_EX'!C:C,'AGG Activity_EX'!$A:$A,$B23))-SUMIFS(Activity_EX!C:C,Activity_EX!$A:$A,$A23))/(SUMIFS('AGG Activity_16'!C:C,'AGG Activity_16'!$A:$A,$B23)),0))))</f>
        <v>0</v>
      </c>
      <c r="N23" s="7">
        <f>IF(N$1=2016,0,IF(PUBBDG_Split_Tech!N23=1,1,IF(PUBBDG_Split_Tech!N23="",0,IFERROR((PUBBDG_Split_Tech!N23*(SUMIFS('AGG Activity_16'!D:D,'AGG Activity_16'!$A:$A,$B23)+SUMIFS('AGG Activity_EX'!D:D,'AGG Activity_EX'!$A:$A,$B23))-SUMIFS(Activity_EX!D:D,Activity_EX!$A:$A,$A23))/(SUMIFS('AGG Activity_16'!D:D,'AGG Activity_16'!$A:$A,$B23)),0))))</f>
        <v>0</v>
      </c>
      <c r="O23" s="7">
        <f>IF(O$1=2016,0,IF(PUBBDG_Split_Tech!O23=1,1,IF(PUBBDG_Split_Tech!O23="",0,IFERROR((PUBBDG_Split_Tech!O23*(SUMIFS('AGG Activity_16'!E:E,'AGG Activity_16'!$A:$A,$B23)+SUMIFS('AGG Activity_EX'!E:E,'AGG Activity_EX'!$A:$A,$B23))-SUMIFS(Activity_EX!E:E,Activity_EX!$A:$A,$A23))/(SUMIFS('AGG Activity_16'!E:E,'AGG Activity_16'!$A:$A,$B23)),0))))</f>
        <v>0</v>
      </c>
      <c r="P23" s="7">
        <f>IF(P$1=2016,0,IF(PUBBDG_Split_Tech!P23=1,1,IF(PUBBDG_Split_Tech!P23="",0,IFERROR((PUBBDG_Split_Tech!P23*(SUMIFS('AGG Activity_16'!F:F,'AGG Activity_16'!$A:$A,$B23)+SUMIFS('AGG Activity_EX'!F:F,'AGG Activity_EX'!$A:$A,$B23))-SUMIFS(Activity_EX!F:F,Activity_EX!$A:$A,$A23))/(SUMIFS('AGG Activity_16'!F:F,'AGG Activity_16'!$A:$A,$B23)),0))))</f>
        <v>0</v>
      </c>
      <c r="Q23" s="7">
        <f>IF(Q$1=2016,0,IF(PUBBDG_Split_Tech!Q23=1,1,IF(PUBBDG_Split_Tech!Q23="",0,IFERROR((PUBBDG_Split_Tech!Q23*(SUMIFS('AGG Activity_16'!G:G,'AGG Activity_16'!$A:$A,$B23)+SUMIFS('AGG Activity_EX'!G:G,'AGG Activity_EX'!$A:$A,$B23))-SUMIFS(Activity_EX!G:G,Activity_EX!$A:$A,$A23))/(SUMIFS('AGG Activity_16'!G:G,'AGG Activity_16'!$A:$A,$B23)),0))))</f>
        <v>0</v>
      </c>
      <c r="R23" s="7">
        <f>IF(R$1=2016,0,IF(PUBBDG_Split_Tech!R23=1,1,IF(PUBBDG_Split_Tech!R23="",0,IFERROR((PUBBDG_Split_Tech!R23*(SUMIFS('AGG Activity_16'!H:H,'AGG Activity_16'!$A:$A,$B23)+SUMIFS('AGG Activity_EX'!H:H,'AGG Activity_EX'!$A:$A,$B23))-SUMIFS(Activity_EX!H:H,Activity_EX!$A:$A,$A23))/(SUMIFS('AGG Activity_16'!H:H,'AGG Activity_16'!$A:$A,$B23)),0))))</f>
        <v>0</v>
      </c>
      <c r="S23" s="7">
        <f>IF(S$1=2016,0,IF(PUBBDG_Split_Tech!S23=1,1,IF(PUBBDG_Split_Tech!S23="",0,IFERROR((PUBBDG_Split_Tech!S23*(SUMIFS('AGG Activity_16'!I:I,'AGG Activity_16'!$A:$A,$B23)+SUMIFS('AGG Activity_EX'!I:I,'AGG Activity_EX'!$A:$A,$B23))-SUMIFS(Activity_EX!I:I,Activity_EX!$A:$A,$A23))/(SUMIFS('AGG Activity_16'!I:I,'AGG Activity_16'!$A:$A,$B23)),0))))</f>
        <v>0</v>
      </c>
      <c r="T23" s="7">
        <f>IF(T$1=2016,0,IF(PUBBDG_Split_Tech!T23=1,1,IF(PUBBDG_Split_Tech!T23="",0,IFERROR((PUBBDG_Split_Tech!T23*(SUMIFS('AGG Activity_16'!J:J,'AGG Activity_16'!$A:$A,$B23)+SUMIFS('AGG Activity_EX'!J:J,'AGG Activity_EX'!$A:$A,$B23))-SUMIFS(Activity_EX!J:J,Activity_EX!$A:$A,$A23))/(SUMIFS('AGG Activity_16'!J:J,'AGG Activity_16'!$A:$A,$B23)),0))))</f>
        <v>0</v>
      </c>
      <c r="U23" s="7">
        <f>IF(U$1=2016,0,IF(PUBBDG_Split_Tech!U23=1,1,IF(PUBBDG_Split_Tech!U23="",0,IFERROR((PUBBDG_Split_Tech!U23*(SUMIFS('AGG Activity_16'!K:K,'AGG Activity_16'!$A:$A,$B23)+SUMIFS('AGG Activity_EX'!K:K,'AGG Activity_EX'!$A:$A,$B23))-SUMIFS(Activity_EX!K:K,Activity_EX!$A:$A,$A23))/(SUMIFS('AGG Activity_16'!K:K,'AGG Activity_16'!$A:$A,$B23)),0))))</f>
        <v>0</v>
      </c>
    </row>
    <row r="24" spans="1:21" x14ac:dyDescent="0.25">
      <c r="A24" t="str">
        <f>PUBBDG_Split_Tech!A24</f>
        <v>PUBBDGHSPNewWH_________DHE</v>
      </c>
      <c r="B24" t="str">
        <f>PUBBDG_Split_Tech!B24</f>
        <v>PUBBDGHSPNewWH</v>
      </c>
      <c r="C24" t="str">
        <f>PUBBDG_Split_Tech!C24</f>
        <v>PUB</v>
      </c>
      <c r="D24" t="str">
        <f>PUBBDG_Split_Tech!D24</f>
        <v>BDG</v>
      </c>
      <c r="E24" t="str">
        <f>PUBBDG_Split_Tech!E24</f>
        <v>HSP</v>
      </c>
      <c r="F24" t="str">
        <f>PUBBDG_Split_Tech!F24</f>
        <v>New</v>
      </c>
      <c r="G24" t="str">
        <f>PUBBDG_Split_Tech!G24</f>
        <v>WH</v>
      </c>
      <c r="H24" t="str">
        <f>PUBBDG_Split_Tech!H24</f>
        <v>___</v>
      </c>
      <c r="I24" t="str">
        <f>PUBBDG_Split_Tech!I24</f>
        <v>___</v>
      </c>
      <c r="J24" t="str">
        <f>PUBBDG_Split_Tech!J24</f>
        <v>___</v>
      </c>
      <c r="K24" t="str">
        <f>PUBBDG_Split_Tech!K24</f>
        <v>DHE</v>
      </c>
      <c r="L24" s="7">
        <f>IF(L$1=2016,0,IF(PUBBDG_Split_Tech!L24=1,1,IF(PUBBDG_Split_Tech!L24="",0,IFERROR((PUBBDG_Split_Tech!L24*(SUMIFS('AGG Activity_16'!B:B,'AGG Activity_16'!$A:$A,$B24)+SUMIFS('AGG Activity_EX'!B:B,'AGG Activity_EX'!$A:$A,$B24))-SUMIFS(Activity_EX!B:B,Activity_EX!$A:$A,$A24))/(SUMIFS('AGG Activity_16'!B:B,'AGG Activity_16'!$A:$A,$B24)),0))))</f>
        <v>0</v>
      </c>
      <c r="M24" s="7">
        <f>IF(M$1=2016,0,IF(PUBBDG_Split_Tech!M24=1,1,IF(PUBBDG_Split_Tech!M24="",0,IFERROR((PUBBDG_Split_Tech!M24*(SUMIFS('AGG Activity_16'!C:C,'AGG Activity_16'!$A:$A,$B24)+SUMIFS('AGG Activity_EX'!C:C,'AGG Activity_EX'!$A:$A,$B24))-SUMIFS(Activity_EX!C:C,Activity_EX!$A:$A,$A24))/(SUMIFS('AGG Activity_16'!C:C,'AGG Activity_16'!$A:$A,$B24)),0))))</f>
        <v>0</v>
      </c>
      <c r="N24" s="7">
        <f>IF(N$1=2016,0,IF(PUBBDG_Split_Tech!N24=1,1,IF(PUBBDG_Split_Tech!N24="",0,IFERROR((PUBBDG_Split_Tech!N24*(SUMIFS('AGG Activity_16'!D:D,'AGG Activity_16'!$A:$A,$B24)+SUMIFS('AGG Activity_EX'!D:D,'AGG Activity_EX'!$A:$A,$B24))-SUMIFS(Activity_EX!D:D,Activity_EX!$A:$A,$A24))/(SUMIFS('AGG Activity_16'!D:D,'AGG Activity_16'!$A:$A,$B24)),0))))</f>
        <v>0</v>
      </c>
      <c r="O24" s="7">
        <f>IF(O$1=2016,0,IF(PUBBDG_Split_Tech!O24=1,1,IF(PUBBDG_Split_Tech!O24="",0,IFERROR((PUBBDG_Split_Tech!O24*(SUMIFS('AGG Activity_16'!E:E,'AGG Activity_16'!$A:$A,$B24)+SUMIFS('AGG Activity_EX'!E:E,'AGG Activity_EX'!$A:$A,$B24))-SUMIFS(Activity_EX!E:E,Activity_EX!$A:$A,$A24))/(SUMIFS('AGG Activity_16'!E:E,'AGG Activity_16'!$A:$A,$B24)),0))))</f>
        <v>0</v>
      </c>
      <c r="P24" s="7">
        <f>IF(P$1=2016,0,IF(PUBBDG_Split_Tech!P24=1,1,IF(PUBBDG_Split_Tech!P24="",0,IFERROR((PUBBDG_Split_Tech!P24*(SUMIFS('AGG Activity_16'!F:F,'AGG Activity_16'!$A:$A,$B24)+SUMIFS('AGG Activity_EX'!F:F,'AGG Activity_EX'!$A:$A,$B24))-SUMIFS(Activity_EX!F:F,Activity_EX!$A:$A,$A24))/(SUMIFS('AGG Activity_16'!F:F,'AGG Activity_16'!$A:$A,$B24)),0))))</f>
        <v>0</v>
      </c>
      <c r="Q24" s="7">
        <f>IF(Q$1=2016,0,IF(PUBBDG_Split_Tech!Q24=1,1,IF(PUBBDG_Split_Tech!Q24="",0,IFERROR((PUBBDG_Split_Tech!Q24*(SUMIFS('AGG Activity_16'!G:G,'AGG Activity_16'!$A:$A,$B24)+SUMIFS('AGG Activity_EX'!G:G,'AGG Activity_EX'!$A:$A,$B24))-SUMIFS(Activity_EX!G:G,Activity_EX!$A:$A,$A24))/(SUMIFS('AGG Activity_16'!G:G,'AGG Activity_16'!$A:$A,$B24)),0))))</f>
        <v>0</v>
      </c>
      <c r="R24" s="7">
        <f>IF(R$1=2016,0,IF(PUBBDG_Split_Tech!R24=1,1,IF(PUBBDG_Split_Tech!R24="",0,IFERROR((PUBBDG_Split_Tech!R24*(SUMIFS('AGG Activity_16'!H:H,'AGG Activity_16'!$A:$A,$B24)+SUMIFS('AGG Activity_EX'!H:H,'AGG Activity_EX'!$A:$A,$B24))-SUMIFS(Activity_EX!H:H,Activity_EX!$A:$A,$A24))/(SUMIFS('AGG Activity_16'!H:H,'AGG Activity_16'!$A:$A,$B24)),0))))</f>
        <v>0</v>
      </c>
      <c r="S24" s="7">
        <f>IF(S$1=2016,0,IF(PUBBDG_Split_Tech!S24=1,1,IF(PUBBDG_Split_Tech!S24="",0,IFERROR((PUBBDG_Split_Tech!S24*(SUMIFS('AGG Activity_16'!I:I,'AGG Activity_16'!$A:$A,$B24)+SUMIFS('AGG Activity_EX'!I:I,'AGG Activity_EX'!$A:$A,$B24))-SUMIFS(Activity_EX!I:I,Activity_EX!$A:$A,$A24))/(SUMIFS('AGG Activity_16'!I:I,'AGG Activity_16'!$A:$A,$B24)),0))))</f>
        <v>0</v>
      </c>
      <c r="T24" s="7">
        <f>IF(T$1=2016,0,IF(PUBBDG_Split_Tech!T24=1,1,IF(PUBBDG_Split_Tech!T24="",0,IFERROR((PUBBDG_Split_Tech!T24*(SUMIFS('AGG Activity_16'!J:J,'AGG Activity_16'!$A:$A,$B24)+SUMIFS('AGG Activity_EX'!J:J,'AGG Activity_EX'!$A:$A,$B24))-SUMIFS(Activity_EX!J:J,Activity_EX!$A:$A,$A24))/(SUMIFS('AGG Activity_16'!J:J,'AGG Activity_16'!$A:$A,$B24)),0))))</f>
        <v>0</v>
      </c>
      <c r="U24" s="7">
        <f>IF(U$1=2016,0,IF(PUBBDG_Split_Tech!U24=1,1,IF(PUBBDG_Split_Tech!U24="",0,IFERROR((PUBBDG_Split_Tech!U24*(SUMIFS('AGG Activity_16'!K:K,'AGG Activity_16'!$A:$A,$B24)+SUMIFS('AGG Activity_EX'!K:K,'AGG Activity_EX'!$A:$A,$B24))-SUMIFS(Activity_EX!K:K,Activity_EX!$A:$A,$A24))/(SUMIFS('AGG Activity_16'!K:K,'AGG Activity_16'!$A:$A,$B24)),0))))</f>
        <v>0</v>
      </c>
    </row>
    <row r="25" spans="1:21" x14ac:dyDescent="0.25">
      <c r="A25" t="str">
        <f>PUBBDG_Split_Tech!A25</f>
        <v>PUBBDGHSPNewWH______STDELC</v>
      </c>
      <c r="B25" t="str">
        <f>PUBBDG_Split_Tech!B25</f>
        <v>PUBBDGHSPNewWH</v>
      </c>
      <c r="C25" t="str">
        <f>PUBBDG_Split_Tech!C25</f>
        <v>PUB</v>
      </c>
      <c r="D25" t="str">
        <f>PUBBDG_Split_Tech!D25</f>
        <v>BDG</v>
      </c>
      <c r="E25" t="str">
        <f>PUBBDG_Split_Tech!E25</f>
        <v>HSP</v>
      </c>
      <c r="F25" t="str">
        <f>PUBBDG_Split_Tech!F25</f>
        <v>New</v>
      </c>
      <c r="G25" t="str">
        <f>PUBBDG_Split_Tech!G25</f>
        <v>WH</v>
      </c>
      <c r="H25" t="str">
        <f>PUBBDG_Split_Tech!H25</f>
        <v>___</v>
      </c>
      <c r="I25" t="str">
        <f>PUBBDG_Split_Tech!I25</f>
        <v>___</v>
      </c>
      <c r="J25" t="str">
        <f>PUBBDG_Split_Tech!J25</f>
        <v>STD</v>
      </c>
      <c r="K25" t="str">
        <f>PUBBDG_Split_Tech!K25</f>
        <v>ELC</v>
      </c>
      <c r="L25" s="7">
        <f>IF(L$1=2016,0,IF(PUBBDG_Split_Tech!L25=1,1,IF(PUBBDG_Split_Tech!L25="",0,IFERROR((PUBBDG_Split_Tech!L25*(SUMIFS('AGG Activity_16'!B:B,'AGG Activity_16'!$A:$A,$B25)+SUMIFS('AGG Activity_EX'!B:B,'AGG Activity_EX'!$A:$A,$B25))-SUMIFS(Activity_EX!B:B,Activity_EX!$A:$A,$A25))/(SUMIFS('AGG Activity_16'!B:B,'AGG Activity_16'!$A:$A,$B25)),0))))</f>
        <v>0</v>
      </c>
      <c r="M25" s="7">
        <f>IF(M$1=2016,0,IF(PUBBDG_Split_Tech!M25=1,1,IF(PUBBDG_Split_Tech!M25="",0,IFERROR((PUBBDG_Split_Tech!M25*(SUMIFS('AGG Activity_16'!C:C,'AGG Activity_16'!$A:$A,$B25)+SUMIFS('AGG Activity_EX'!C:C,'AGG Activity_EX'!$A:$A,$B25))-SUMIFS(Activity_EX!C:C,Activity_EX!$A:$A,$A25))/(SUMIFS('AGG Activity_16'!C:C,'AGG Activity_16'!$A:$A,$B25)),0))))</f>
        <v>0</v>
      </c>
      <c r="N25" s="7">
        <f>IF(N$1=2016,0,IF(PUBBDG_Split_Tech!N25=1,1,IF(PUBBDG_Split_Tech!N25="",0,IFERROR((PUBBDG_Split_Tech!N25*(SUMIFS('AGG Activity_16'!D:D,'AGG Activity_16'!$A:$A,$B25)+SUMIFS('AGG Activity_EX'!D:D,'AGG Activity_EX'!$A:$A,$B25))-SUMIFS(Activity_EX!D:D,Activity_EX!$A:$A,$A25))/(SUMIFS('AGG Activity_16'!D:D,'AGG Activity_16'!$A:$A,$B25)),0))))</f>
        <v>0</v>
      </c>
      <c r="O25" s="7">
        <f>IF(O$1=2016,0,IF(PUBBDG_Split_Tech!O25=1,1,IF(PUBBDG_Split_Tech!O25="",0,IFERROR((PUBBDG_Split_Tech!O25*(SUMIFS('AGG Activity_16'!E:E,'AGG Activity_16'!$A:$A,$B25)+SUMIFS('AGG Activity_EX'!E:E,'AGG Activity_EX'!$A:$A,$B25))-SUMIFS(Activity_EX!E:E,Activity_EX!$A:$A,$A25))/(SUMIFS('AGG Activity_16'!E:E,'AGG Activity_16'!$A:$A,$B25)),0))))</f>
        <v>0</v>
      </c>
      <c r="P25" s="7">
        <f>IF(P$1=2016,0,IF(PUBBDG_Split_Tech!P25=1,1,IF(PUBBDG_Split_Tech!P25="",0,IFERROR((PUBBDG_Split_Tech!P25*(SUMIFS('AGG Activity_16'!F:F,'AGG Activity_16'!$A:$A,$B25)+SUMIFS('AGG Activity_EX'!F:F,'AGG Activity_EX'!$A:$A,$B25))-SUMIFS(Activity_EX!F:F,Activity_EX!$A:$A,$A25))/(SUMIFS('AGG Activity_16'!F:F,'AGG Activity_16'!$A:$A,$B25)),0))))</f>
        <v>0</v>
      </c>
      <c r="Q25" s="7">
        <f>IF(Q$1=2016,0,IF(PUBBDG_Split_Tech!Q25=1,1,IF(PUBBDG_Split_Tech!Q25="",0,IFERROR((PUBBDG_Split_Tech!Q25*(SUMIFS('AGG Activity_16'!G:G,'AGG Activity_16'!$A:$A,$B25)+SUMIFS('AGG Activity_EX'!G:G,'AGG Activity_EX'!$A:$A,$B25))-SUMIFS(Activity_EX!G:G,Activity_EX!$A:$A,$A25))/(SUMIFS('AGG Activity_16'!G:G,'AGG Activity_16'!$A:$A,$B25)),0))))</f>
        <v>0</v>
      </c>
      <c r="R25" s="7">
        <f>IF(R$1=2016,0,IF(PUBBDG_Split_Tech!R25=1,1,IF(PUBBDG_Split_Tech!R25="",0,IFERROR((PUBBDG_Split_Tech!R25*(SUMIFS('AGG Activity_16'!H:H,'AGG Activity_16'!$A:$A,$B25)+SUMIFS('AGG Activity_EX'!H:H,'AGG Activity_EX'!$A:$A,$B25))-SUMIFS(Activity_EX!H:H,Activity_EX!$A:$A,$A25))/(SUMIFS('AGG Activity_16'!H:H,'AGG Activity_16'!$A:$A,$B25)),0))))</f>
        <v>0</v>
      </c>
      <c r="S25" s="7">
        <f>IF(S$1=2016,0,IF(PUBBDG_Split_Tech!S25=1,1,IF(PUBBDG_Split_Tech!S25="",0,IFERROR((PUBBDG_Split_Tech!S25*(SUMIFS('AGG Activity_16'!I:I,'AGG Activity_16'!$A:$A,$B25)+SUMIFS('AGG Activity_EX'!I:I,'AGG Activity_EX'!$A:$A,$B25))-SUMIFS(Activity_EX!I:I,Activity_EX!$A:$A,$A25))/(SUMIFS('AGG Activity_16'!I:I,'AGG Activity_16'!$A:$A,$B25)),0))))</f>
        <v>0</v>
      </c>
      <c r="T25" s="7">
        <f>IF(T$1=2016,0,IF(PUBBDG_Split_Tech!T25=1,1,IF(PUBBDG_Split_Tech!T25="",0,IFERROR((PUBBDG_Split_Tech!T25*(SUMIFS('AGG Activity_16'!J:J,'AGG Activity_16'!$A:$A,$B25)+SUMIFS('AGG Activity_EX'!J:J,'AGG Activity_EX'!$A:$A,$B25))-SUMIFS(Activity_EX!J:J,Activity_EX!$A:$A,$A25))/(SUMIFS('AGG Activity_16'!J:J,'AGG Activity_16'!$A:$A,$B25)),0))))</f>
        <v>0</v>
      </c>
      <c r="U25" s="7">
        <f>IF(U$1=2016,0,IF(PUBBDG_Split_Tech!U25=1,1,IF(PUBBDG_Split_Tech!U25="",0,IFERROR((PUBBDG_Split_Tech!U25*(SUMIFS('AGG Activity_16'!K:K,'AGG Activity_16'!$A:$A,$B25)+SUMIFS('AGG Activity_EX'!K:K,'AGG Activity_EX'!$A:$A,$B25))-SUMIFS(Activity_EX!K:K,Activity_EX!$A:$A,$A25))/(SUMIFS('AGG Activity_16'!K:K,'AGG Activity_16'!$A:$A,$B25)),0))))</f>
        <v>0</v>
      </c>
    </row>
    <row r="26" spans="1:21" x14ac:dyDescent="0.25">
      <c r="A26" t="str">
        <f>PUBBDG_Split_Tech!A26</f>
        <v>PUBBDGHSPNewWH______STDHFO</v>
      </c>
      <c r="B26" t="str">
        <f>PUBBDG_Split_Tech!B26</f>
        <v>PUBBDGHSPNewWH</v>
      </c>
      <c r="C26" t="str">
        <f>PUBBDG_Split_Tech!C26</f>
        <v>PUB</v>
      </c>
      <c r="D26" t="str">
        <f>PUBBDG_Split_Tech!D26</f>
        <v>BDG</v>
      </c>
      <c r="E26" t="str">
        <f>PUBBDG_Split_Tech!E26</f>
        <v>HSP</v>
      </c>
      <c r="F26" t="str">
        <f>PUBBDG_Split_Tech!F26</f>
        <v>New</v>
      </c>
      <c r="G26" t="str">
        <f>PUBBDG_Split_Tech!G26</f>
        <v>WH</v>
      </c>
      <c r="H26" t="str">
        <f>PUBBDG_Split_Tech!H26</f>
        <v>___</v>
      </c>
      <c r="I26" t="str">
        <f>PUBBDG_Split_Tech!I26</f>
        <v>___</v>
      </c>
      <c r="J26" t="str">
        <f>PUBBDG_Split_Tech!J26</f>
        <v>STD</v>
      </c>
      <c r="K26" t="str">
        <f>PUBBDG_Split_Tech!K26</f>
        <v>HFO</v>
      </c>
      <c r="L26" s="7">
        <f>IF(L$1=2016,0,IF(PUBBDG_Split_Tech!L26=1,1,IF(PUBBDG_Split_Tech!L26="",0,IFERROR((PUBBDG_Split_Tech!L26*(SUMIFS('AGG Activity_16'!B:B,'AGG Activity_16'!$A:$A,$B26)+SUMIFS('AGG Activity_EX'!B:B,'AGG Activity_EX'!$A:$A,$B26))-SUMIFS(Activity_EX!B:B,Activity_EX!$A:$A,$A26))/(SUMIFS('AGG Activity_16'!B:B,'AGG Activity_16'!$A:$A,$B26)),0))))</f>
        <v>0</v>
      </c>
      <c r="M26" s="7">
        <f>IF(M$1=2016,0,IF(PUBBDG_Split_Tech!M26=1,1,IF(PUBBDG_Split_Tech!M26="",0,IFERROR((PUBBDG_Split_Tech!M26*(SUMIFS('AGG Activity_16'!C:C,'AGG Activity_16'!$A:$A,$B26)+SUMIFS('AGG Activity_EX'!C:C,'AGG Activity_EX'!$A:$A,$B26))-SUMIFS(Activity_EX!C:C,Activity_EX!$A:$A,$A26))/(SUMIFS('AGG Activity_16'!C:C,'AGG Activity_16'!$A:$A,$B26)),0))))</f>
        <v>0</v>
      </c>
      <c r="N26" s="7">
        <f>IF(N$1=2016,0,IF(PUBBDG_Split_Tech!N26=1,1,IF(PUBBDG_Split_Tech!N26="",0,IFERROR((PUBBDG_Split_Tech!N26*(SUMIFS('AGG Activity_16'!D:D,'AGG Activity_16'!$A:$A,$B26)+SUMIFS('AGG Activity_EX'!D:D,'AGG Activity_EX'!$A:$A,$B26))-SUMIFS(Activity_EX!D:D,Activity_EX!$A:$A,$A26))/(SUMIFS('AGG Activity_16'!D:D,'AGG Activity_16'!$A:$A,$B26)),0))))</f>
        <v>0</v>
      </c>
      <c r="O26" s="7">
        <f>IF(O$1=2016,0,IF(PUBBDG_Split_Tech!O26=1,1,IF(PUBBDG_Split_Tech!O26="",0,IFERROR((PUBBDG_Split_Tech!O26*(SUMIFS('AGG Activity_16'!E:E,'AGG Activity_16'!$A:$A,$B26)+SUMIFS('AGG Activity_EX'!E:E,'AGG Activity_EX'!$A:$A,$B26))-SUMIFS(Activity_EX!E:E,Activity_EX!$A:$A,$A26))/(SUMIFS('AGG Activity_16'!E:E,'AGG Activity_16'!$A:$A,$B26)),0))))</f>
        <v>0</v>
      </c>
      <c r="P26" s="7">
        <f>IF(P$1=2016,0,IF(PUBBDG_Split_Tech!P26=1,1,IF(PUBBDG_Split_Tech!P26="",0,IFERROR((PUBBDG_Split_Tech!P26*(SUMIFS('AGG Activity_16'!F:F,'AGG Activity_16'!$A:$A,$B26)+SUMIFS('AGG Activity_EX'!F:F,'AGG Activity_EX'!$A:$A,$B26))-SUMIFS(Activity_EX!F:F,Activity_EX!$A:$A,$A26))/(SUMIFS('AGG Activity_16'!F:F,'AGG Activity_16'!$A:$A,$B26)),0))))</f>
        <v>0</v>
      </c>
      <c r="Q26" s="7">
        <f>IF(Q$1=2016,0,IF(PUBBDG_Split_Tech!Q26=1,1,IF(PUBBDG_Split_Tech!Q26="",0,IFERROR((PUBBDG_Split_Tech!Q26*(SUMIFS('AGG Activity_16'!G:G,'AGG Activity_16'!$A:$A,$B26)+SUMIFS('AGG Activity_EX'!G:G,'AGG Activity_EX'!$A:$A,$B26))-SUMIFS(Activity_EX!G:G,Activity_EX!$A:$A,$A26))/(SUMIFS('AGG Activity_16'!G:G,'AGG Activity_16'!$A:$A,$B26)),0))))</f>
        <v>0</v>
      </c>
      <c r="R26" s="7">
        <f>IF(R$1=2016,0,IF(PUBBDG_Split_Tech!R26=1,1,IF(PUBBDG_Split_Tech!R26="",0,IFERROR((PUBBDG_Split_Tech!R26*(SUMIFS('AGG Activity_16'!H:H,'AGG Activity_16'!$A:$A,$B26)+SUMIFS('AGG Activity_EX'!H:H,'AGG Activity_EX'!$A:$A,$B26))-SUMIFS(Activity_EX!H:H,Activity_EX!$A:$A,$A26))/(SUMIFS('AGG Activity_16'!H:H,'AGG Activity_16'!$A:$A,$B26)),0))))</f>
        <v>0</v>
      </c>
      <c r="S26" s="7">
        <f>IF(S$1=2016,0,IF(PUBBDG_Split_Tech!S26=1,1,IF(PUBBDG_Split_Tech!S26="",0,IFERROR((PUBBDG_Split_Tech!S26*(SUMIFS('AGG Activity_16'!I:I,'AGG Activity_16'!$A:$A,$B26)+SUMIFS('AGG Activity_EX'!I:I,'AGG Activity_EX'!$A:$A,$B26))-SUMIFS(Activity_EX!I:I,Activity_EX!$A:$A,$A26))/(SUMIFS('AGG Activity_16'!I:I,'AGG Activity_16'!$A:$A,$B26)),0))))</f>
        <v>0</v>
      </c>
      <c r="T26" s="7">
        <f>IF(T$1=2016,0,IF(PUBBDG_Split_Tech!T26=1,1,IF(PUBBDG_Split_Tech!T26="",0,IFERROR((PUBBDG_Split_Tech!T26*(SUMIFS('AGG Activity_16'!J:J,'AGG Activity_16'!$A:$A,$B26)+SUMIFS('AGG Activity_EX'!J:J,'AGG Activity_EX'!$A:$A,$B26))-SUMIFS(Activity_EX!J:J,Activity_EX!$A:$A,$A26))/(SUMIFS('AGG Activity_16'!J:J,'AGG Activity_16'!$A:$A,$B26)),0))))</f>
        <v>0</v>
      </c>
      <c r="U26" s="7">
        <f>IF(U$1=2016,0,IF(PUBBDG_Split_Tech!U26=1,1,IF(PUBBDG_Split_Tech!U26="",0,IFERROR((PUBBDG_Split_Tech!U26*(SUMIFS('AGG Activity_16'!K:K,'AGG Activity_16'!$A:$A,$B26)+SUMIFS('AGG Activity_EX'!K:K,'AGG Activity_EX'!$A:$A,$B26))-SUMIFS(Activity_EX!K:K,Activity_EX!$A:$A,$A26))/(SUMIFS('AGG Activity_16'!K:K,'AGG Activity_16'!$A:$A,$B26)),0))))</f>
        <v>0</v>
      </c>
    </row>
    <row r="27" spans="1:21" x14ac:dyDescent="0.25">
      <c r="A27" t="str">
        <f>PUBBDG_Split_Tech!A27</f>
        <v>PUBBDGHSPNewWH______STDKER</v>
      </c>
      <c r="B27" t="str">
        <f>PUBBDG_Split_Tech!B27</f>
        <v>PUBBDGHSPNewWH</v>
      </c>
      <c r="C27" t="str">
        <f>PUBBDG_Split_Tech!C27</f>
        <v>PUB</v>
      </c>
      <c r="D27" t="str">
        <f>PUBBDG_Split_Tech!D27</f>
        <v>BDG</v>
      </c>
      <c r="E27" t="str">
        <f>PUBBDG_Split_Tech!E27</f>
        <v>HSP</v>
      </c>
      <c r="F27" t="str">
        <f>PUBBDG_Split_Tech!F27</f>
        <v>New</v>
      </c>
      <c r="G27" t="str">
        <f>PUBBDG_Split_Tech!G27</f>
        <v>WH</v>
      </c>
      <c r="H27" t="str">
        <f>PUBBDG_Split_Tech!H27</f>
        <v>___</v>
      </c>
      <c r="I27" t="str">
        <f>PUBBDG_Split_Tech!I27</f>
        <v>___</v>
      </c>
      <c r="J27" t="str">
        <f>PUBBDG_Split_Tech!J27</f>
        <v>STD</v>
      </c>
      <c r="K27" t="str">
        <f>PUBBDG_Split_Tech!K27</f>
        <v>KER</v>
      </c>
      <c r="L27" s="7">
        <f>IF(L$1=2016,0,IF(PUBBDG_Split_Tech!L27=1,1,IF(PUBBDG_Split_Tech!L27="",0,IFERROR((PUBBDG_Split_Tech!L27*(SUMIFS('AGG Activity_16'!B:B,'AGG Activity_16'!$A:$A,$B27)+SUMIFS('AGG Activity_EX'!B:B,'AGG Activity_EX'!$A:$A,$B27))-SUMIFS(Activity_EX!B:B,Activity_EX!$A:$A,$A27))/(SUMIFS('AGG Activity_16'!B:B,'AGG Activity_16'!$A:$A,$B27)),0))))</f>
        <v>0</v>
      </c>
      <c r="M27" s="7">
        <f>IF(M$1=2016,0,IF(PUBBDG_Split_Tech!M27=1,1,IF(PUBBDG_Split_Tech!M27="",0,IFERROR((PUBBDG_Split_Tech!M27*(SUMIFS('AGG Activity_16'!C:C,'AGG Activity_16'!$A:$A,$B27)+SUMIFS('AGG Activity_EX'!C:C,'AGG Activity_EX'!$A:$A,$B27))-SUMIFS(Activity_EX!C:C,Activity_EX!$A:$A,$A27))/(SUMIFS('AGG Activity_16'!C:C,'AGG Activity_16'!$A:$A,$B27)),0))))</f>
        <v>0</v>
      </c>
      <c r="N27" s="7">
        <f>IF(N$1=2016,0,IF(PUBBDG_Split_Tech!N27=1,1,IF(PUBBDG_Split_Tech!N27="",0,IFERROR((PUBBDG_Split_Tech!N27*(SUMIFS('AGG Activity_16'!D:D,'AGG Activity_16'!$A:$A,$B27)+SUMIFS('AGG Activity_EX'!D:D,'AGG Activity_EX'!$A:$A,$B27))-SUMIFS(Activity_EX!D:D,Activity_EX!$A:$A,$A27))/(SUMIFS('AGG Activity_16'!D:D,'AGG Activity_16'!$A:$A,$B27)),0))))</f>
        <v>0</v>
      </c>
      <c r="O27" s="7">
        <f>IF(O$1=2016,0,IF(PUBBDG_Split_Tech!O27=1,1,IF(PUBBDG_Split_Tech!O27="",0,IFERROR((PUBBDG_Split_Tech!O27*(SUMIFS('AGG Activity_16'!E:E,'AGG Activity_16'!$A:$A,$B27)+SUMIFS('AGG Activity_EX'!E:E,'AGG Activity_EX'!$A:$A,$B27))-SUMIFS(Activity_EX!E:E,Activity_EX!$A:$A,$A27))/(SUMIFS('AGG Activity_16'!E:E,'AGG Activity_16'!$A:$A,$B27)),0))))</f>
        <v>0</v>
      </c>
      <c r="P27" s="7">
        <f>IF(P$1=2016,0,IF(PUBBDG_Split_Tech!P27=1,1,IF(PUBBDG_Split_Tech!P27="",0,IFERROR((PUBBDG_Split_Tech!P27*(SUMIFS('AGG Activity_16'!F:F,'AGG Activity_16'!$A:$A,$B27)+SUMIFS('AGG Activity_EX'!F:F,'AGG Activity_EX'!$A:$A,$B27))-SUMIFS(Activity_EX!F:F,Activity_EX!$A:$A,$A27))/(SUMIFS('AGG Activity_16'!F:F,'AGG Activity_16'!$A:$A,$B27)),0))))</f>
        <v>0</v>
      </c>
      <c r="Q27" s="7">
        <f>IF(Q$1=2016,0,IF(PUBBDG_Split_Tech!Q27=1,1,IF(PUBBDG_Split_Tech!Q27="",0,IFERROR((PUBBDG_Split_Tech!Q27*(SUMIFS('AGG Activity_16'!G:G,'AGG Activity_16'!$A:$A,$B27)+SUMIFS('AGG Activity_EX'!G:G,'AGG Activity_EX'!$A:$A,$B27))-SUMIFS(Activity_EX!G:G,Activity_EX!$A:$A,$A27))/(SUMIFS('AGG Activity_16'!G:G,'AGG Activity_16'!$A:$A,$B27)),0))))</f>
        <v>0</v>
      </c>
      <c r="R27" s="7">
        <f>IF(R$1=2016,0,IF(PUBBDG_Split_Tech!R27=1,1,IF(PUBBDG_Split_Tech!R27="",0,IFERROR((PUBBDG_Split_Tech!R27*(SUMIFS('AGG Activity_16'!H:H,'AGG Activity_16'!$A:$A,$B27)+SUMIFS('AGG Activity_EX'!H:H,'AGG Activity_EX'!$A:$A,$B27))-SUMIFS(Activity_EX!H:H,Activity_EX!$A:$A,$A27))/(SUMIFS('AGG Activity_16'!H:H,'AGG Activity_16'!$A:$A,$B27)),0))))</f>
        <v>0</v>
      </c>
      <c r="S27" s="7">
        <f>IF(S$1=2016,0,IF(PUBBDG_Split_Tech!S27=1,1,IF(PUBBDG_Split_Tech!S27="",0,IFERROR((PUBBDG_Split_Tech!S27*(SUMIFS('AGG Activity_16'!I:I,'AGG Activity_16'!$A:$A,$B27)+SUMIFS('AGG Activity_EX'!I:I,'AGG Activity_EX'!$A:$A,$B27))-SUMIFS(Activity_EX!I:I,Activity_EX!$A:$A,$A27))/(SUMIFS('AGG Activity_16'!I:I,'AGG Activity_16'!$A:$A,$B27)),0))))</f>
        <v>0</v>
      </c>
      <c r="T27" s="7">
        <f>IF(T$1=2016,0,IF(PUBBDG_Split_Tech!T27=1,1,IF(PUBBDG_Split_Tech!T27="",0,IFERROR((PUBBDG_Split_Tech!T27*(SUMIFS('AGG Activity_16'!J:J,'AGG Activity_16'!$A:$A,$B27)+SUMIFS('AGG Activity_EX'!J:J,'AGG Activity_EX'!$A:$A,$B27))-SUMIFS(Activity_EX!J:J,Activity_EX!$A:$A,$A27))/(SUMIFS('AGG Activity_16'!J:J,'AGG Activity_16'!$A:$A,$B27)),0))))</f>
        <v>0</v>
      </c>
      <c r="U27" s="7">
        <f>IF(U$1=2016,0,IF(PUBBDG_Split_Tech!U27=1,1,IF(PUBBDG_Split_Tech!U27="",0,IFERROR((PUBBDG_Split_Tech!U27*(SUMIFS('AGG Activity_16'!K:K,'AGG Activity_16'!$A:$A,$B27)+SUMIFS('AGG Activity_EX'!K:K,'AGG Activity_EX'!$A:$A,$B27))-SUMIFS(Activity_EX!K:K,Activity_EX!$A:$A,$A27))/(SUMIFS('AGG Activity_16'!K:K,'AGG Activity_16'!$A:$A,$B27)),0))))</f>
        <v>0</v>
      </c>
    </row>
    <row r="28" spans="1:21" x14ac:dyDescent="0.25">
      <c r="A28" t="str">
        <f>PUBBDG_Split_Tech!A28</f>
        <v>PUBBDGHSPNewWH______STDLFO</v>
      </c>
      <c r="B28" t="str">
        <f>PUBBDG_Split_Tech!B28</f>
        <v>PUBBDGHSPNewWH</v>
      </c>
      <c r="C28" t="str">
        <f>PUBBDG_Split_Tech!C28</f>
        <v>PUB</v>
      </c>
      <c r="D28" t="str">
        <f>PUBBDG_Split_Tech!D28</f>
        <v>BDG</v>
      </c>
      <c r="E28" t="str">
        <f>PUBBDG_Split_Tech!E28</f>
        <v>HSP</v>
      </c>
      <c r="F28" t="str">
        <f>PUBBDG_Split_Tech!F28</f>
        <v>New</v>
      </c>
      <c r="G28" t="str">
        <f>PUBBDG_Split_Tech!G28</f>
        <v>WH</v>
      </c>
      <c r="H28" t="str">
        <f>PUBBDG_Split_Tech!H28</f>
        <v>___</v>
      </c>
      <c r="I28" t="str">
        <f>PUBBDG_Split_Tech!I28</f>
        <v>___</v>
      </c>
      <c r="J28" t="str">
        <f>PUBBDG_Split_Tech!J28</f>
        <v>STD</v>
      </c>
      <c r="K28" t="str">
        <f>PUBBDG_Split_Tech!K28</f>
        <v>LFO</v>
      </c>
      <c r="L28" s="7">
        <f>IF(L$1=2016,0,IF(PUBBDG_Split_Tech!L28=1,1,IF(PUBBDG_Split_Tech!L28="",0,IFERROR((PUBBDG_Split_Tech!L28*(SUMIFS('AGG Activity_16'!B:B,'AGG Activity_16'!$A:$A,$B28)+SUMIFS('AGG Activity_EX'!B:B,'AGG Activity_EX'!$A:$A,$B28))-SUMIFS(Activity_EX!B:B,Activity_EX!$A:$A,$A28))/(SUMIFS('AGG Activity_16'!B:B,'AGG Activity_16'!$A:$A,$B28)),0))))</f>
        <v>0</v>
      </c>
      <c r="M28" s="7">
        <f>IF(M$1=2016,0,IF(PUBBDG_Split_Tech!M28=1,1,IF(PUBBDG_Split_Tech!M28="",0,IFERROR((PUBBDG_Split_Tech!M28*(SUMIFS('AGG Activity_16'!C:C,'AGG Activity_16'!$A:$A,$B28)+SUMIFS('AGG Activity_EX'!C:C,'AGG Activity_EX'!$A:$A,$B28))-SUMIFS(Activity_EX!C:C,Activity_EX!$A:$A,$A28))/(SUMIFS('AGG Activity_16'!C:C,'AGG Activity_16'!$A:$A,$B28)),0))))</f>
        <v>0</v>
      </c>
      <c r="N28" s="7">
        <f>IF(N$1=2016,0,IF(PUBBDG_Split_Tech!N28=1,1,IF(PUBBDG_Split_Tech!N28="",0,IFERROR((PUBBDG_Split_Tech!N28*(SUMIFS('AGG Activity_16'!D:D,'AGG Activity_16'!$A:$A,$B28)+SUMIFS('AGG Activity_EX'!D:D,'AGG Activity_EX'!$A:$A,$B28))-SUMIFS(Activity_EX!D:D,Activity_EX!$A:$A,$A28))/(SUMIFS('AGG Activity_16'!D:D,'AGG Activity_16'!$A:$A,$B28)),0))))</f>
        <v>0</v>
      </c>
      <c r="O28" s="7">
        <f>IF(O$1=2016,0,IF(PUBBDG_Split_Tech!O28=1,1,IF(PUBBDG_Split_Tech!O28="",0,IFERROR((PUBBDG_Split_Tech!O28*(SUMIFS('AGG Activity_16'!E:E,'AGG Activity_16'!$A:$A,$B28)+SUMIFS('AGG Activity_EX'!E:E,'AGG Activity_EX'!$A:$A,$B28))-SUMIFS(Activity_EX!E:E,Activity_EX!$A:$A,$A28))/(SUMIFS('AGG Activity_16'!E:E,'AGG Activity_16'!$A:$A,$B28)),0))))</f>
        <v>0</v>
      </c>
      <c r="P28" s="7">
        <f>IF(P$1=2016,0,IF(PUBBDG_Split_Tech!P28=1,1,IF(PUBBDG_Split_Tech!P28="",0,IFERROR((PUBBDG_Split_Tech!P28*(SUMIFS('AGG Activity_16'!F:F,'AGG Activity_16'!$A:$A,$B28)+SUMIFS('AGG Activity_EX'!F:F,'AGG Activity_EX'!$A:$A,$B28))-SUMIFS(Activity_EX!F:F,Activity_EX!$A:$A,$A28))/(SUMIFS('AGG Activity_16'!F:F,'AGG Activity_16'!$A:$A,$B28)),0))))</f>
        <v>0</v>
      </c>
      <c r="Q28" s="7">
        <f>IF(Q$1=2016,0,IF(PUBBDG_Split_Tech!Q28=1,1,IF(PUBBDG_Split_Tech!Q28="",0,IFERROR((PUBBDG_Split_Tech!Q28*(SUMIFS('AGG Activity_16'!G:G,'AGG Activity_16'!$A:$A,$B28)+SUMIFS('AGG Activity_EX'!G:G,'AGG Activity_EX'!$A:$A,$B28))-SUMIFS(Activity_EX!G:G,Activity_EX!$A:$A,$A28))/(SUMIFS('AGG Activity_16'!G:G,'AGG Activity_16'!$A:$A,$B28)),0))))</f>
        <v>0</v>
      </c>
      <c r="R28" s="7">
        <f>IF(R$1=2016,0,IF(PUBBDG_Split_Tech!R28=1,1,IF(PUBBDG_Split_Tech!R28="",0,IFERROR((PUBBDG_Split_Tech!R28*(SUMIFS('AGG Activity_16'!H:H,'AGG Activity_16'!$A:$A,$B28)+SUMIFS('AGG Activity_EX'!H:H,'AGG Activity_EX'!$A:$A,$B28))-SUMIFS(Activity_EX!H:H,Activity_EX!$A:$A,$A28))/(SUMIFS('AGG Activity_16'!H:H,'AGG Activity_16'!$A:$A,$B28)),0))))</f>
        <v>0</v>
      </c>
      <c r="S28" s="7">
        <f>IF(S$1=2016,0,IF(PUBBDG_Split_Tech!S28=1,1,IF(PUBBDG_Split_Tech!S28="",0,IFERROR((PUBBDG_Split_Tech!S28*(SUMIFS('AGG Activity_16'!I:I,'AGG Activity_16'!$A:$A,$B28)+SUMIFS('AGG Activity_EX'!I:I,'AGG Activity_EX'!$A:$A,$B28))-SUMIFS(Activity_EX!I:I,Activity_EX!$A:$A,$A28))/(SUMIFS('AGG Activity_16'!I:I,'AGG Activity_16'!$A:$A,$B28)),0))))</f>
        <v>0</v>
      </c>
      <c r="T28" s="7">
        <f>IF(T$1=2016,0,IF(PUBBDG_Split_Tech!T28=1,1,IF(PUBBDG_Split_Tech!T28="",0,IFERROR((PUBBDG_Split_Tech!T28*(SUMIFS('AGG Activity_16'!J:J,'AGG Activity_16'!$A:$A,$B28)+SUMIFS('AGG Activity_EX'!J:J,'AGG Activity_EX'!$A:$A,$B28))-SUMIFS(Activity_EX!J:J,Activity_EX!$A:$A,$A28))/(SUMIFS('AGG Activity_16'!J:J,'AGG Activity_16'!$A:$A,$B28)),0))))</f>
        <v>0</v>
      </c>
      <c r="U28" s="7">
        <f>IF(U$1=2016,0,IF(PUBBDG_Split_Tech!U28=1,1,IF(PUBBDG_Split_Tech!U28="",0,IFERROR((PUBBDG_Split_Tech!U28*(SUMIFS('AGG Activity_16'!K:K,'AGG Activity_16'!$A:$A,$B28)+SUMIFS('AGG Activity_EX'!K:K,'AGG Activity_EX'!$A:$A,$B28))-SUMIFS(Activity_EX!K:K,Activity_EX!$A:$A,$A28))/(SUMIFS('AGG Activity_16'!K:K,'AGG Activity_16'!$A:$A,$B28)),0))))</f>
        <v>0</v>
      </c>
    </row>
    <row r="29" spans="1:21" x14ac:dyDescent="0.25">
      <c r="A29" t="str">
        <f>PUBBDG_Split_Tech!A29</f>
        <v>PUBBDGHSPNewWH______STDNGA</v>
      </c>
      <c r="B29" t="str">
        <f>PUBBDG_Split_Tech!B29</f>
        <v>PUBBDGHSPNewWH</v>
      </c>
      <c r="C29" t="str">
        <f>PUBBDG_Split_Tech!C29</f>
        <v>PUB</v>
      </c>
      <c r="D29" t="str">
        <f>PUBBDG_Split_Tech!D29</f>
        <v>BDG</v>
      </c>
      <c r="E29" t="str">
        <f>PUBBDG_Split_Tech!E29</f>
        <v>HSP</v>
      </c>
      <c r="F29" t="str">
        <f>PUBBDG_Split_Tech!F29</f>
        <v>New</v>
      </c>
      <c r="G29" t="str">
        <f>PUBBDG_Split_Tech!G29</f>
        <v>WH</v>
      </c>
      <c r="H29" t="str">
        <f>PUBBDG_Split_Tech!H29</f>
        <v>___</v>
      </c>
      <c r="I29" t="str">
        <f>PUBBDG_Split_Tech!I29</f>
        <v>___</v>
      </c>
      <c r="J29" t="str">
        <f>PUBBDG_Split_Tech!J29</f>
        <v>STD</v>
      </c>
      <c r="K29" t="str">
        <f>PUBBDG_Split_Tech!K29</f>
        <v>NGA</v>
      </c>
      <c r="L29" s="7">
        <f>IF(L$1=2016,0,IF(PUBBDG_Split_Tech!L29=1,1,IF(PUBBDG_Split_Tech!L29="",0,IFERROR((PUBBDG_Split_Tech!L29*(SUMIFS('AGG Activity_16'!B:B,'AGG Activity_16'!$A:$A,$B29)+SUMIFS('AGG Activity_EX'!B:B,'AGG Activity_EX'!$A:$A,$B29))-SUMIFS(Activity_EX!B:B,Activity_EX!$A:$A,$A29))/(SUMIFS('AGG Activity_16'!B:B,'AGG Activity_16'!$A:$A,$B29)),0))))</f>
        <v>0</v>
      </c>
      <c r="M29" s="7">
        <f>IF(M$1=2016,0,IF(PUBBDG_Split_Tech!M29=1,1,IF(PUBBDG_Split_Tech!M29="",0,IFERROR((PUBBDG_Split_Tech!M29*(SUMIFS('AGG Activity_16'!C:C,'AGG Activity_16'!$A:$A,$B29)+SUMIFS('AGG Activity_EX'!C:C,'AGG Activity_EX'!$A:$A,$B29))-SUMIFS(Activity_EX!C:C,Activity_EX!$A:$A,$A29))/(SUMIFS('AGG Activity_16'!C:C,'AGG Activity_16'!$A:$A,$B29)),0))))</f>
        <v>0</v>
      </c>
      <c r="N29" s="7">
        <f>IF(N$1=2016,0,IF(PUBBDG_Split_Tech!N29=1,1,IF(PUBBDG_Split_Tech!N29="",0,IFERROR((PUBBDG_Split_Tech!N29*(SUMIFS('AGG Activity_16'!D:D,'AGG Activity_16'!$A:$A,$B29)+SUMIFS('AGG Activity_EX'!D:D,'AGG Activity_EX'!$A:$A,$B29))-SUMIFS(Activity_EX!D:D,Activity_EX!$A:$A,$A29))/(SUMIFS('AGG Activity_16'!D:D,'AGG Activity_16'!$A:$A,$B29)),0))))</f>
        <v>0</v>
      </c>
      <c r="O29" s="7">
        <f>IF(O$1=2016,0,IF(PUBBDG_Split_Tech!O29=1,1,IF(PUBBDG_Split_Tech!O29="",0,IFERROR((PUBBDG_Split_Tech!O29*(SUMIFS('AGG Activity_16'!E:E,'AGG Activity_16'!$A:$A,$B29)+SUMIFS('AGG Activity_EX'!E:E,'AGG Activity_EX'!$A:$A,$B29))-SUMIFS(Activity_EX!E:E,Activity_EX!$A:$A,$A29))/(SUMIFS('AGG Activity_16'!E:E,'AGG Activity_16'!$A:$A,$B29)),0))))</f>
        <v>0</v>
      </c>
      <c r="P29" s="7">
        <f>IF(P$1=2016,0,IF(PUBBDG_Split_Tech!P29=1,1,IF(PUBBDG_Split_Tech!P29="",0,IFERROR((PUBBDG_Split_Tech!P29*(SUMIFS('AGG Activity_16'!F:F,'AGG Activity_16'!$A:$A,$B29)+SUMIFS('AGG Activity_EX'!F:F,'AGG Activity_EX'!$A:$A,$B29))-SUMIFS(Activity_EX!F:F,Activity_EX!$A:$A,$A29))/(SUMIFS('AGG Activity_16'!F:F,'AGG Activity_16'!$A:$A,$B29)),0))))</f>
        <v>0</v>
      </c>
      <c r="Q29" s="7">
        <f>IF(Q$1=2016,0,IF(PUBBDG_Split_Tech!Q29=1,1,IF(PUBBDG_Split_Tech!Q29="",0,IFERROR((PUBBDG_Split_Tech!Q29*(SUMIFS('AGG Activity_16'!G:G,'AGG Activity_16'!$A:$A,$B29)+SUMIFS('AGG Activity_EX'!G:G,'AGG Activity_EX'!$A:$A,$B29))-SUMIFS(Activity_EX!G:G,Activity_EX!$A:$A,$A29))/(SUMIFS('AGG Activity_16'!G:G,'AGG Activity_16'!$A:$A,$B29)),0))))</f>
        <v>0</v>
      </c>
      <c r="R29" s="7">
        <f>IF(R$1=2016,0,IF(PUBBDG_Split_Tech!R29=1,1,IF(PUBBDG_Split_Tech!R29="",0,IFERROR((PUBBDG_Split_Tech!R29*(SUMIFS('AGG Activity_16'!H:H,'AGG Activity_16'!$A:$A,$B29)+SUMIFS('AGG Activity_EX'!H:H,'AGG Activity_EX'!$A:$A,$B29))-SUMIFS(Activity_EX!H:H,Activity_EX!$A:$A,$A29))/(SUMIFS('AGG Activity_16'!H:H,'AGG Activity_16'!$A:$A,$B29)),0))))</f>
        <v>0</v>
      </c>
      <c r="S29" s="7">
        <f>IF(S$1=2016,0,IF(PUBBDG_Split_Tech!S29=1,1,IF(PUBBDG_Split_Tech!S29="",0,IFERROR((PUBBDG_Split_Tech!S29*(SUMIFS('AGG Activity_16'!I:I,'AGG Activity_16'!$A:$A,$B29)+SUMIFS('AGG Activity_EX'!I:I,'AGG Activity_EX'!$A:$A,$B29))-SUMIFS(Activity_EX!I:I,Activity_EX!$A:$A,$A29))/(SUMIFS('AGG Activity_16'!I:I,'AGG Activity_16'!$A:$A,$B29)),0))))</f>
        <v>0</v>
      </c>
      <c r="T29" s="7">
        <f>IF(T$1=2016,0,IF(PUBBDG_Split_Tech!T29=1,1,IF(PUBBDG_Split_Tech!T29="",0,IFERROR((PUBBDG_Split_Tech!T29*(SUMIFS('AGG Activity_16'!J:J,'AGG Activity_16'!$A:$A,$B29)+SUMIFS('AGG Activity_EX'!J:J,'AGG Activity_EX'!$A:$A,$B29))-SUMIFS(Activity_EX!J:J,Activity_EX!$A:$A,$A29))/(SUMIFS('AGG Activity_16'!J:J,'AGG Activity_16'!$A:$A,$B29)),0))))</f>
        <v>0</v>
      </c>
      <c r="U29" s="7">
        <f>IF(U$1=2016,0,IF(PUBBDG_Split_Tech!U29=1,1,IF(PUBBDG_Split_Tech!U29="",0,IFERROR((PUBBDG_Split_Tech!U29*(SUMIFS('AGG Activity_16'!K:K,'AGG Activity_16'!$A:$A,$B29)+SUMIFS('AGG Activity_EX'!K:K,'AGG Activity_EX'!$A:$A,$B29))-SUMIFS(Activity_EX!K:K,Activity_EX!$A:$A,$A29))/(SUMIFS('AGG Activity_16'!K:K,'AGG Activity_16'!$A:$A,$B29)),0))))</f>
        <v>0</v>
      </c>
    </row>
    <row r="30" spans="1:21" x14ac:dyDescent="0.25">
      <c r="A30" t="str">
        <f>PUBBDG_Split_Tech!A30</f>
        <v>PUBBDGHSPOldAE______STDELC</v>
      </c>
      <c r="B30" t="str">
        <f>PUBBDG_Split_Tech!B30</f>
        <v>PUBBDGHSPOldAE</v>
      </c>
      <c r="C30" t="str">
        <f>PUBBDG_Split_Tech!C30</f>
        <v>PUB</v>
      </c>
      <c r="D30" t="str">
        <f>PUBBDG_Split_Tech!D30</f>
        <v>BDG</v>
      </c>
      <c r="E30" t="str">
        <f>PUBBDG_Split_Tech!E30</f>
        <v>HSP</v>
      </c>
      <c r="F30" t="str">
        <f>PUBBDG_Split_Tech!F30</f>
        <v>Old</v>
      </c>
      <c r="G30" t="str">
        <f>PUBBDG_Split_Tech!G30</f>
        <v>AE</v>
      </c>
      <c r="H30" t="str">
        <f>PUBBDG_Split_Tech!H30</f>
        <v>___</v>
      </c>
      <c r="I30" t="str">
        <f>PUBBDG_Split_Tech!I30</f>
        <v>___</v>
      </c>
      <c r="J30" t="str">
        <f>PUBBDG_Split_Tech!J30</f>
        <v>STD</v>
      </c>
      <c r="K30" t="str">
        <f>PUBBDG_Split_Tech!K30</f>
        <v>ELC</v>
      </c>
      <c r="L30" s="7">
        <f>IF(L$1=2016,0,IF(PUBBDG_Split_Tech!L30=1,1,IF(PUBBDG_Split_Tech!L30="",0,IFERROR((PUBBDG_Split_Tech!L30*(SUMIFS('AGG Activity_16'!B:B,'AGG Activity_16'!$A:$A,$B30)+SUMIFS('AGG Activity_EX'!B:B,'AGG Activity_EX'!$A:$A,$B30))-SUMIFS(Activity_EX!B:B,Activity_EX!$A:$A,$A30))/(SUMIFS('AGG Activity_16'!B:B,'AGG Activity_16'!$A:$A,$B30)),0))))</f>
        <v>0</v>
      </c>
      <c r="M30" s="7">
        <f>IF(M$1=2016,0,IF(PUBBDG_Split_Tech!M30=1,1,IF(PUBBDG_Split_Tech!M30="",0,IFERROR((PUBBDG_Split_Tech!M30*(SUMIFS('AGG Activity_16'!C:C,'AGG Activity_16'!$A:$A,$B30)+SUMIFS('AGG Activity_EX'!C:C,'AGG Activity_EX'!$A:$A,$B30))-SUMIFS(Activity_EX!C:C,Activity_EX!$A:$A,$A30))/(SUMIFS('AGG Activity_16'!C:C,'AGG Activity_16'!$A:$A,$B30)),0))))</f>
        <v>0.94807638284704365</v>
      </c>
      <c r="N30" s="7">
        <f>IF(N$1=2016,0,IF(PUBBDG_Split_Tech!N30=1,1,IF(PUBBDG_Split_Tech!N30="",0,IFERROR((PUBBDG_Split_Tech!N30*(SUMIFS('AGG Activity_16'!D:D,'AGG Activity_16'!$A:$A,$B30)+SUMIFS('AGG Activity_EX'!D:D,'AGG Activity_EX'!$A:$A,$B30))-SUMIFS(Activity_EX!D:D,Activity_EX!$A:$A,$A30))/(SUMIFS('AGG Activity_16'!D:D,'AGG Activity_16'!$A:$A,$B30)),0))))</f>
        <v>0.94825665813357574</v>
      </c>
      <c r="O30" s="7">
        <f>IF(O$1=2016,0,IF(PUBBDG_Split_Tech!O30=1,1,IF(PUBBDG_Split_Tech!O30="",0,IFERROR((PUBBDG_Split_Tech!O30*(SUMIFS('AGG Activity_16'!E:E,'AGG Activity_16'!$A:$A,$B30)+SUMIFS('AGG Activity_EX'!E:E,'AGG Activity_EX'!$A:$A,$B30))-SUMIFS(Activity_EX!E:E,Activity_EX!$A:$A,$A30))/(SUMIFS('AGG Activity_16'!E:E,'AGG Activity_16'!$A:$A,$B30)),0))))</f>
        <v>0.94830764952072932</v>
      </c>
      <c r="P30" s="7">
        <f>IF(P$1=2016,0,IF(PUBBDG_Split_Tech!P30=1,1,IF(PUBBDG_Split_Tech!P30="",0,IFERROR((PUBBDG_Split_Tech!P30*(SUMIFS('AGG Activity_16'!F:F,'AGG Activity_16'!$A:$A,$B30)+SUMIFS('AGG Activity_EX'!F:F,'AGG Activity_EX'!$A:$A,$B30))-SUMIFS(Activity_EX!F:F,Activity_EX!$A:$A,$A30))/(SUMIFS('AGG Activity_16'!F:F,'AGG Activity_16'!$A:$A,$B30)),0))))</f>
        <v>0.9484532257138385</v>
      </c>
      <c r="Q30" s="7">
        <f>IF(Q$1=2016,0,IF(PUBBDG_Split_Tech!Q30=1,1,IF(PUBBDG_Split_Tech!Q30="",0,IFERROR((PUBBDG_Split_Tech!Q30*(SUMIFS('AGG Activity_16'!G:G,'AGG Activity_16'!$A:$A,$B30)+SUMIFS('AGG Activity_EX'!G:G,'AGG Activity_EX'!$A:$A,$B30))-SUMIFS(Activity_EX!G:G,Activity_EX!$A:$A,$A30))/(SUMIFS('AGG Activity_16'!G:G,'AGG Activity_16'!$A:$A,$B30)),0))))</f>
        <v>0.94845320647855558</v>
      </c>
      <c r="R30" s="7">
        <f>IF(R$1=2016,0,IF(PUBBDG_Split_Tech!R30=1,1,IF(PUBBDG_Split_Tech!R30="",0,IFERROR((PUBBDG_Split_Tech!R30*(SUMIFS('AGG Activity_16'!H:H,'AGG Activity_16'!$A:$A,$B30)+SUMIFS('AGG Activity_EX'!H:H,'AGG Activity_EX'!$A:$A,$B30))-SUMIFS(Activity_EX!H:H,Activity_EX!$A:$A,$A30))/(SUMIFS('AGG Activity_16'!H:H,'AGG Activity_16'!$A:$A,$B30)),0))))</f>
        <v>0.94845463386848017</v>
      </c>
      <c r="S30" s="7">
        <f>IF(S$1=2016,0,IF(PUBBDG_Split_Tech!S30=1,1,IF(PUBBDG_Split_Tech!S30="",0,IFERROR((PUBBDG_Split_Tech!S30*(SUMIFS('AGG Activity_16'!I:I,'AGG Activity_16'!$A:$A,$B30)+SUMIFS('AGG Activity_EX'!I:I,'AGG Activity_EX'!$A:$A,$B30))-SUMIFS(Activity_EX!I:I,Activity_EX!$A:$A,$A30))/(SUMIFS('AGG Activity_16'!I:I,'AGG Activity_16'!$A:$A,$B30)),0))))</f>
        <v>0</v>
      </c>
      <c r="T30" s="7">
        <f>IF(T$1=2016,0,IF(PUBBDG_Split_Tech!T30=1,1,IF(PUBBDG_Split_Tech!T30="",0,IFERROR((PUBBDG_Split_Tech!T30*(SUMIFS('AGG Activity_16'!J:J,'AGG Activity_16'!$A:$A,$B30)+SUMIFS('AGG Activity_EX'!J:J,'AGG Activity_EX'!$A:$A,$B30))-SUMIFS(Activity_EX!J:J,Activity_EX!$A:$A,$A30))/(SUMIFS('AGG Activity_16'!J:J,'AGG Activity_16'!$A:$A,$B30)),0))))</f>
        <v>0</v>
      </c>
      <c r="U30" s="7">
        <f>IF(U$1=2016,0,IF(PUBBDG_Split_Tech!U30=1,1,IF(PUBBDG_Split_Tech!U30="",0,IFERROR((PUBBDG_Split_Tech!U30*(SUMIFS('AGG Activity_16'!K:K,'AGG Activity_16'!$A:$A,$B30)+SUMIFS('AGG Activity_EX'!K:K,'AGG Activity_EX'!$A:$A,$B30))-SUMIFS(Activity_EX!K:K,Activity_EX!$A:$A,$A30))/(SUMIFS('AGG Activity_16'!K:K,'AGG Activity_16'!$A:$A,$B30)),0))))</f>
        <v>0</v>
      </c>
    </row>
    <row r="31" spans="1:21" x14ac:dyDescent="0.25">
      <c r="A31" t="str">
        <f>PUBBDG_Split_Tech!A31</f>
        <v>PUBBDGHSPOldAE______STDNGA</v>
      </c>
      <c r="B31" t="str">
        <f>PUBBDG_Split_Tech!B31</f>
        <v>PUBBDGHSPOldAE</v>
      </c>
      <c r="C31" t="str">
        <f>PUBBDG_Split_Tech!C31</f>
        <v>PUB</v>
      </c>
      <c r="D31" t="str">
        <f>PUBBDG_Split_Tech!D31</f>
        <v>BDG</v>
      </c>
      <c r="E31" t="str">
        <f>PUBBDG_Split_Tech!E31</f>
        <v>HSP</v>
      </c>
      <c r="F31" t="str">
        <f>PUBBDG_Split_Tech!F31</f>
        <v>Old</v>
      </c>
      <c r="G31" t="str">
        <f>PUBBDG_Split_Tech!G31</f>
        <v>AE</v>
      </c>
      <c r="H31" t="str">
        <f>PUBBDG_Split_Tech!H31</f>
        <v>___</v>
      </c>
      <c r="I31" t="str">
        <f>PUBBDG_Split_Tech!I31</f>
        <v>___</v>
      </c>
      <c r="J31" t="str">
        <f>PUBBDG_Split_Tech!J31</f>
        <v>STD</v>
      </c>
      <c r="K31" t="str">
        <f>PUBBDG_Split_Tech!K31</f>
        <v>NGA</v>
      </c>
      <c r="L31" s="7">
        <f>IF(L$1=2016,0,IF(PUBBDG_Split_Tech!L31=1,1,IF(PUBBDG_Split_Tech!L31="",0,IFERROR((PUBBDG_Split_Tech!L31*(SUMIFS('AGG Activity_16'!B:B,'AGG Activity_16'!$A:$A,$B31)+SUMIFS('AGG Activity_EX'!B:B,'AGG Activity_EX'!$A:$A,$B31))-SUMIFS(Activity_EX!B:B,Activity_EX!$A:$A,$A31))/(SUMIFS('AGG Activity_16'!B:B,'AGG Activity_16'!$A:$A,$B31)),0))))</f>
        <v>0</v>
      </c>
      <c r="M31" s="7">
        <f>IF(M$1=2016,0,IF(PUBBDG_Split_Tech!M31=1,1,IF(PUBBDG_Split_Tech!M31="",0,IFERROR((PUBBDG_Split_Tech!M31*(SUMIFS('AGG Activity_16'!C:C,'AGG Activity_16'!$A:$A,$B31)+SUMIFS('AGG Activity_EX'!C:C,'AGG Activity_EX'!$A:$A,$B31))-SUMIFS(Activity_EX!C:C,Activity_EX!$A:$A,$A31))/(SUMIFS('AGG Activity_16'!C:C,'AGG Activity_16'!$A:$A,$B31)),0))))</f>
        <v>5.1923617152960511E-2</v>
      </c>
      <c r="N31" s="7">
        <f>IF(N$1=2016,0,IF(PUBBDG_Split_Tech!N31=1,1,IF(PUBBDG_Split_Tech!N31="",0,IFERROR((PUBBDG_Split_Tech!N31*(SUMIFS('AGG Activity_16'!D:D,'AGG Activity_16'!$A:$A,$B31)+SUMIFS('AGG Activity_EX'!D:D,'AGG Activity_EX'!$A:$A,$B31))-SUMIFS(Activity_EX!D:D,Activity_EX!$A:$A,$A31))/(SUMIFS('AGG Activity_16'!D:D,'AGG Activity_16'!$A:$A,$B31)),0))))</f>
        <v>5.1743341866430988E-2</v>
      </c>
      <c r="O31" s="7">
        <f>IF(O$1=2016,0,IF(PUBBDG_Split_Tech!O31=1,1,IF(PUBBDG_Split_Tech!O31="",0,IFERROR((PUBBDG_Split_Tech!O31*(SUMIFS('AGG Activity_16'!E:E,'AGG Activity_16'!$A:$A,$B31)+SUMIFS('AGG Activity_EX'!E:E,'AGG Activity_EX'!$A:$A,$B31))-SUMIFS(Activity_EX!E:E,Activity_EX!$A:$A,$A31))/(SUMIFS('AGG Activity_16'!E:E,'AGG Activity_16'!$A:$A,$B31)),0))))</f>
        <v>5.1692350479275499E-2</v>
      </c>
      <c r="P31" s="7">
        <f>IF(P$1=2016,0,IF(PUBBDG_Split_Tech!P31=1,1,IF(PUBBDG_Split_Tech!P31="",0,IFERROR((PUBBDG_Split_Tech!P31*(SUMIFS('AGG Activity_16'!F:F,'AGG Activity_16'!$A:$A,$B31)+SUMIFS('AGG Activity_EX'!F:F,'AGG Activity_EX'!$A:$A,$B31))-SUMIFS(Activity_EX!F:F,Activity_EX!$A:$A,$A31))/(SUMIFS('AGG Activity_16'!F:F,'AGG Activity_16'!$A:$A,$B31)),0))))</f>
        <v>5.1546774286161501E-2</v>
      </c>
      <c r="Q31" s="7">
        <f>IF(Q$1=2016,0,IF(PUBBDG_Split_Tech!Q31=1,1,IF(PUBBDG_Split_Tech!Q31="",0,IFERROR((PUBBDG_Split_Tech!Q31*(SUMIFS('AGG Activity_16'!G:G,'AGG Activity_16'!$A:$A,$B31)+SUMIFS('AGG Activity_EX'!G:G,'AGG Activity_EX'!$A:$A,$B31))-SUMIFS(Activity_EX!G:G,Activity_EX!$A:$A,$A31))/(SUMIFS('AGG Activity_16'!G:G,'AGG Activity_16'!$A:$A,$B31)),0))))</f>
        <v>5.154679352144418E-2</v>
      </c>
      <c r="R31" s="7">
        <f>IF(R$1=2016,0,IF(PUBBDG_Split_Tech!R31=1,1,IF(PUBBDG_Split_Tech!R31="",0,IFERROR((PUBBDG_Split_Tech!R31*(SUMIFS('AGG Activity_16'!H:H,'AGG Activity_16'!$A:$A,$B31)+SUMIFS('AGG Activity_EX'!H:H,'AGG Activity_EX'!$A:$A,$B31))-SUMIFS(Activity_EX!H:H,Activity_EX!$A:$A,$A31))/(SUMIFS('AGG Activity_16'!H:H,'AGG Activity_16'!$A:$A,$B31)),0))))</f>
        <v>5.1545366131520109E-2</v>
      </c>
      <c r="S31" s="7">
        <f>IF(S$1=2016,0,IF(PUBBDG_Split_Tech!S31=1,1,IF(PUBBDG_Split_Tech!S31="",0,IFERROR((PUBBDG_Split_Tech!S31*(SUMIFS('AGG Activity_16'!I:I,'AGG Activity_16'!$A:$A,$B31)+SUMIFS('AGG Activity_EX'!I:I,'AGG Activity_EX'!$A:$A,$B31))-SUMIFS(Activity_EX!I:I,Activity_EX!$A:$A,$A31))/(SUMIFS('AGG Activity_16'!I:I,'AGG Activity_16'!$A:$A,$B31)),0))))</f>
        <v>0</v>
      </c>
      <c r="T31" s="7">
        <f>IF(T$1=2016,0,IF(PUBBDG_Split_Tech!T31=1,1,IF(PUBBDG_Split_Tech!T31="",0,IFERROR((PUBBDG_Split_Tech!T31*(SUMIFS('AGG Activity_16'!J:J,'AGG Activity_16'!$A:$A,$B31)+SUMIFS('AGG Activity_EX'!J:J,'AGG Activity_EX'!$A:$A,$B31))-SUMIFS(Activity_EX!J:J,Activity_EX!$A:$A,$A31))/(SUMIFS('AGG Activity_16'!J:J,'AGG Activity_16'!$A:$A,$B31)),0))))</f>
        <v>0</v>
      </c>
      <c r="U31" s="7">
        <f>IF(U$1=2016,0,IF(PUBBDG_Split_Tech!U31=1,1,IF(PUBBDG_Split_Tech!U31="",0,IFERROR((PUBBDG_Split_Tech!U31*(SUMIFS('AGG Activity_16'!K:K,'AGG Activity_16'!$A:$A,$B31)+SUMIFS('AGG Activity_EX'!K:K,'AGG Activity_EX'!$A:$A,$B31))-SUMIFS(Activity_EX!K:K,Activity_EX!$A:$A,$A31))/(SUMIFS('AGG Activity_16'!K:K,'AGG Activity_16'!$A:$A,$B31)),0))))</f>
        <v>0</v>
      </c>
    </row>
    <row r="32" spans="1:21" x14ac:dyDescent="0.25">
      <c r="A32" t="str">
        <f>PUBBDG_Split_Tech!A32</f>
        <v>PUBBDGHSPOldAE______STDPRO</v>
      </c>
      <c r="B32" t="str">
        <f>PUBBDG_Split_Tech!B32</f>
        <v>PUBBDGHSPOldAE</v>
      </c>
      <c r="C32" t="str">
        <f>PUBBDG_Split_Tech!C32</f>
        <v>PUB</v>
      </c>
      <c r="D32" t="str">
        <f>PUBBDG_Split_Tech!D32</f>
        <v>BDG</v>
      </c>
      <c r="E32" t="str">
        <f>PUBBDG_Split_Tech!E32</f>
        <v>HSP</v>
      </c>
      <c r="F32" t="str">
        <f>PUBBDG_Split_Tech!F32</f>
        <v>Old</v>
      </c>
      <c r="G32" t="str">
        <f>PUBBDG_Split_Tech!G32</f>
        <v>AE</v>
      </c>
      <c r="H32" t="str">
        <f>PUBBDG_Split_Tech!H32</f>
        <v>___</v>
      </c>
      <c r="I32" t="str">
        <f>PUBBDG_Split_Tech!I32</f>
        <v>___</v>
      </c>
      <c r="J32" t="str">
        <f>PUBBDG_Split_Tech!J32</f>
        <v>STD</v>
      </c>
      <c r="K32" t="str">
        <f>PUBBDG_Split_Tech!K32</f>
        <v>PRO</v>
      </c>
      <c r="L32" s="7">
        <f>IF(L$1=2016,0,IF(PUBBDG_Split_Tech!L32=1,1,IF(PUBBDG_Split_Tech!L32="",0,IFERROR((PUBBDG_Split_Tech!L32*(SUMIFS('AGG Activity_16'!B:B,'AGG Activity_16'!$A:$A,$B32)+SUMIFS('AGG Activity_EX'!B:B,'AGG Activity_EX'!$A:$A,$B32))-SUMIFS(Activity_EX!B:B,Activity_EX!$A:$A,$A32))/(SUMIFS('AGG Activity_16'!B:B,'AGG Activity_16'!$A:$A,$B32)),0))))</f>
        <v>0</v>
      </c>
      <c r="M32" s="7">
        <f>IF(M$1=2016,0,IF(PUBBDG_Split_Tech!M32=1,1,IF(PUBBDG_Split_Tech!M32="",0,IFERROR((PUBBDG_Split_Tech!M32*(SUMIFS('AGG Activity_16'!C:C,'AGG Activity_16'!$A:$A,$B32)+SUMIFS('AGG Activity_EX'!C:C,'AGG Activity_EX'!$A:$A,$B32))-SUMIFS(Activity_EX!C:C,Activity_EX!$A:$A,$A32))/(SUMIFS('AGG Activity_16'!C:C,'AGG Activity_16'!$A:$A,$B32)),0))))</f>
        <v>0</v>
      </c>
      <c r="N32" s="7">
        <f>IF(N$1=2016,0,IF(PUBBDG_Split_Tech!N32=1,1,IF(PUBBDG_Split_Tech!N32="",0,IFERROR((PUBBDG_Split_Tech!N32*(SUMIFS('AGG Activity_16'!D:D,'AGG Activity_16'!$A:$A,$B32)+SUMIFS('AGG Activity_EX'!D:D,'AGG Activity_EX'!$A:$A,$B32))-SUMIFS(Activity_EX!D:D,Activity_EX!$A:$A,$A32))/(SUMIFS('AGG Activity_16'!D:D,'AGG Activity_16'!$A:$A,$B32)),0))))</f>
        <v>0</v>
      </c>
      <c r="O32" s="7">
        <f>IF(O$1=2016,0,IF(PUBBDG_Split_Tech!O32=1,1,IF(PUBBDG_Split_Tech!O32="",0,IFERROR((PUBBDG_Split_Tech!O32*(SUMIFS('AGG Activity_16'!E:E,'AGG Activity_16'!$A:$A,$B32)+SUMIFS('AGG Activity_EX'!E:E,'AGG Activity_EX'!$A:$A,$B32))-SUMIFS(Activity_EX!E:E,Activity_EX!$A:$A,$A32))/(SUMIFS('AGG Activity_16'!E:E,'AGG Activity_16'!$A:$A,$B32)),0))))</f>
        <v>0</v>
      </c>
      <c r="P32" s="7">
        <f>IF(P$1=2016,0,IF(PUBBDG_Split_Tech!P32=1,1,IF(PUBBDG_Split_Tech!P32="",0,IFERROR((PUBBDG_Split_Tech!P32*(SUMIFS('AGG Activity_16'!F:F,'AGG Activity_16'!$A:$A,$B32)+SUMIFS('AGG Activity_EX'!F:F,'AGG Activity_EX'!$A:$A,$B32))-SUMIFS(Activity_EX!F:F,Activity_EX!$A:$A,$A32))/(SUMIFS('AGG Activity_16'!F:F,'AGG Activity_16'!$A:$A,$B32)),0))))</f>
        <v>0</v>
      </c>
      <c r="Q32" s="7">
        <f>IF(Q$1=2016,0,IF(PUBBDG_Split_Tech!Q32=1,1,IF(PUBBDG_Split_Tech!Q32="",0,IFERROR((PUBBDG_Split_Tech!Q32*(SUMIFS('AGG Activity_16'!G:G,'AGG Activity_16'!$A:$A,$B32)+SUMIFS('AGG Activity_EX'!G:G,'AGG Activity_EX'!$A:$A,$B32))-SUMIFS(Activity_EX!G:G,Activity_EX!$A:$A,$A32))/(SUMIFS('AGG Activity_16'!G:G,'AGG Activity_16'!$A:$A,$B32)),0))))</f>
        <v>0</v>
      </c>
      <c r="R32" s="7">
        <f>IF(R$1=2016,0,IF(PUBBDG_Split_Tech!R32=1,1,IF(PUBBDG_Split_Tech!R32="",0,IFERROR((PUBBDG_Split_Tech!R32*(SUMIFS('AGG Activity_16'!H:H,'AGG Activity_16'!$A:$A,$B32)+SUMIFS('AGG Activity_EX'!H:H,'AGG Activity_EX'!$A:$A,$B32))-SUMIFS(Activity_EX!H:H,Activity_EX!$A:$A,$A32))/(SUMIFS('AGG Activity_16'!H:H,'AGG Activity_16'!$A:$A,$B32)),0))))</f>
        <v>0</v>
      </c>
      <c r="S32" s="7">
        <f>IF(S$1=2016,0,IF(PUBBDG_Split_Tech!S32=1,1,IF(PUBBDG_Split_Tech!S32="",0,IFERROR((PUBBDG_Split_Tech!S32*(SUMIFS('AGG Activity_16'!I:I,'AGG Activity_16'!$A:$A,$B32)+SUMIFS('AGG Activity_EX'!I:I,'AGG Activity_EX'!$A:$A,$B32))-SUMIFS(Activity_EX!I:I,Activity_EX!$A:$A,$A32))/(SUMIFS('AGG Activity_16'!I:I,'AGG Activity_16'!$A:$A,$B32)),0))))</f>
        <v>0</v>
      </c>
      <c r="T32" s="7">
        <f>IF(T$1=2016,0,IF(PUBBDG_Split_Tech!T32=1,1,IF(PUBBDG_Split_Tech!T32="",0,IFERROR((PUBBDG_Split_Tech!T32*(SUMIFS('AGG Activity_16'!J:J,'AGG Activity_16'!$A:$A,$B32)+SUMIFS('AGG Activity_EX'!J:J,'AGG Activity_EX'!$A:$A,$B32))-SUMIFS(Activity_EX!J:J,Activity_EX!$A:$A,$A32))/(SUMIFS('AGG Activity_16'!J:J,'AGG Activity_16'!$A:$A,$B32)),0))))</f>
        <v>0</v>
      </c>
      <c r="U32" s="7">
        <f>IF(U$1=2016,0,IF(PUBBDG_Split_Tech!U32=1,1,IF(PUBBDG_Split_Tech!U32="",0,IFERROR((PUBBDG_Split_Tech!U32*(SUMIFS('AGG Activity_16'!K:K,'AGG Activity_16'!$A:$A,$B32)+SUMIFS('AGG Activity_EX'!K:K,'AGG Activity_EX'!$A:$A,$B32))-SUMIFS(Activity_EX!K:K,Activity_EX!$A:$A,$A32))/(SUMIFS('AGG Activity_16'!K:K,'AGG Activity_16'!$A:$A,$B32)),0))))</f>
        <v>0</v>
      </c>
    </row>
    <row r="33" spans="1:21" x14ac:dyDescent="0.25">
      <c r="A33" t="str">
        <f>PUBBDG_Split_Tech!A33</f>
        <v>PUBBDGHSPOldAM______STDELC</v>
      </c>
      <c r="B33" t="str">
        <f>PUBBDG_Split_Tech!B33</f>
        <v>PUBBDGHSPOldAM</v>
      </c>
      <c r="C33" t="str">
        <f>PUBBDG_Split_Tech!C33</f>
        <v>PUB</v>
      </c>
      <c r="D33" t="str">
        <f>PUBBDG_Split_Tech!D33</f>
        <v>BDG</v>
      </c>
      <c r="E33" t="str">
        <f>PUBBDG_Split_Tech!E33</f>
        <v>HSP</v>
      </c>
      <c r="F33" t="str">
        <f>PUBBDG_Split_Tech!F33</f>
        <v>Old</v>
      </c>
      <c r="G33" t="str">
        <f>PUBBDG_Split_Tech!G33</f>
        <v>AM</v>
      </c>
      <c r="H33" t="str">
        <f>PUBBDG_Split_Tech!H33</f>
        <v>___</v>
      </c>
      <c r="I33" t="str">
        <f>PUBBDG_Split_Tech!I33</f>
        <v>___</v>
      </c>
      <c r="J33" t="str">
        <f>PUBBDG_Split_Tech!J33</f>
        <v>STD</v>
      </c>
      <c r="K33" t="str">
        <f>PUBBDG_Split_Tech!K33</f>
        <v>ELC</v>
      </c>
      <c r="L33" s="7">
        <f>IF(L$1=2016,0,IF(PUBBDG_Split_Tech!L33=1,1,IF(PUBBDG_Split_Tech!L33="",0,IFERROR((PUBBDG_Split_Tech!L33*(SUMIFS('AGG Activity_16'!B:B,'AGG Activity_16'!$A:$A,$B33)+SUMIFS('AGG Activity_EX'!B:B,'AGG Activity_EX'!$A:$A,$B33))-SUMIFS(Activity_EX!B:B,Activity_EX!$A:$A,$A33))/(SUMIFS('AGG Activity_16'!B:B,'AGG Activity_16'!$A:$A,$B33)),0))))</f>
        <v>0</v>
      </c>
      <c r="M33" s="7">
        <f>IF(M$1=2016,0,IF(PUBBDG_Split_Tech!M33=1,1,IF(PUBBDG_Split_Tech!M33="",0,IFERROR((PUBBDG_Split_Tech!M33*(SUMIFS('AGG Activity_16'!C:C,'AGG Activity_16'!$A:$A,$B33)+SUMIFS('AGG Activity_EX'!C:C,'AGG Activity_EX'!$A:$A,$B33))-SUMIFS(Activity_EX!C:C,Activity_EX!$A:$A,$A33))/(SUMIFS('AGG Activity_16'!C:C,'AGG Activity_16'!$A:$A,$B33)),0))))</f>
        <v>1</v>
      </c>
      <c r="N33" s="7">
        <f>IF(N$1=2016,0,IF(PUBBDG_Split_Tech!N33=1,1,IF(PUBBDG_Split_Tech!N33="",0,IFERROR((PUBBDG_Split_Tech!N33*(SUMIFS('AGG Activity_16'!D:D,'AGG Activity_16'!$A:$A,$B33)+SUMIFS('AGG Activity_EX'!D:D,'AGG Activity_EX'!$A:$A,$B33))-SUMIFS(Activity_EX!D:D,Activity_EX!$A:$A,$A33))/(SUMIFS('AGG Activity_16'!D:D,'AGG Activity_16'!$A:$A,$B33)),0))))</f>
        <v>1</v>
      </c>
      <c r="O33" s="7">
        <f>IF(O$1=2016,0,IF(PUBBDG_Split_Tech!O33=1,1,IF(PUBBDG_Split_Tech!O33="",0,IFERROR((PUBBDG_Split_Tech!O33*(SUMIFS('AGG Activity_16'!E:E,'AGG Activity_16'!$A:$A,$B33)+SUMIFS('AGG Activity_EX'!E:E,'AGG Activity_EX'!$A:$A,$B33))-SUMIFS(Activity_EX!E:E,Activity_EX!$A:$A,$A33))/(SUMIFS('AGG Activity_16'!E:E,'AGG Activity_16'!$A:$A,$B33)),0))))</f>
        <v>1</v>
      </c>
      <c r="P33" s="7">
        <f>IF(P$1=2016,0,IF(PUBBDG_Split_Tech!P33=1,1,IF(PUBBDG_Split_Tech!P33="",0,IFERROR((PUBBDG_Split_Tech!P33*(SUMIFS('AGG Activity_16'!F:F,'AGG Activity_16'!$A:$A,$B33)+SUMIFS('AGG Activity_EX'!F:F,'AGG Activity_EX'!$A:$A,$B33))-SUMIFS(Activity_EX!F:F,Activity_EX!$A:$A,$A33))/(SUMIFS('AGG Activity_16'!F:F,'AGG Activity_16'!$A:$A,$B33)),0))))</f>
        <v>1</v>
      </c>
      <c r="Q33" s="7">
        <f>IF(Q$1=2016,0,IF(PUBBDG_Split_Tech!Q33=1,1,IF(PUBBDG_Split_Tech!Q33="",0,IFERROR((PUBBDG_Split_Tech!Q33*(SUMIFS('AGG Activity_16'!G:G,'AGG Activity_16'!$A:$A,$B33)+SUMIFS('AGG Activity_EX'!G:G,'AGG Activity_EX'!$A:$A,$B33))-SUMIFS(Activity_EX!G:G,Activity_EX!$A:$A,$A33))/(SUMIFS('AGG Activity_16'!G:G,'AGG Activity_16'!$A:$A,$B33)),0))))</f>
        <v>1</v>
      </c>
      <c r="R33" s="7">
        <f>IF(R$1=2016,0,IF(PUBBDG_Split_Tech!R33=1,1,IF(PUBBDG_Split_Tech!R33="",0,IFERROR((PUBBDG_Split_Tech!R33*(SUMIFS('AGG Activity_16'!H:H,'AGG Activity_16'!$A:$A,$B33)+SUMIFS('AGG Activity_EX'!H:H,'AGG Activity_EX'!$A:$A,$B33))-SUMIFS(Activity_EX!H:H,Activity_EX!$A:$A,$A33))/(SUMIFS('AGG Activity_16'!H:H,'AGG Activity_16'!$A:$A,$B33)),0))))</f>
        <v>1</v>
      </c>
      <c r="S33" s="7">
        <f>IF(S$1=2016,0,IF(PUBBDG_Split_Tech!S33=1,1,IF(PUBBDG_Split_Tech!S33="",0,IFERROR((PUBBDG_Split_Tech!S33*(SUMIFS('AGG Activity_16'!I:I,'AGG Activity_16'!$A:$A,$B33)+SUMIFS('AGG Activity_EX'!I:I,'AGG Activity_EX'!$A:$A,$B33))-SUMIFS(Activity_EX!I:I,Activity_EX!$A:$A,$A33))/(SUMIFS('AGG Activity_16'!I:I,'AGG Activity_16'!$A:$A,$B33)),0))))</f>
        <v>0</v>
      </c>
      <c r="T33" s="7">
        <f>IF(T$1=2016,0,IF(PUBBDG_Split_Tech!T33=1,1,IF(PUBBDG_Split_Tech!T33="",0,IFERROR((PUBBDG_Split_Tech!T33*(SUMIFS('AGG Activity_16'!J:J,'AGG Activity_16'!$A:$A,$B33)+SUMIFS('AGG Activity_EX'!J:J,'AGG Activity_EX'!$A:$A,$B33))-SUMIFS(Activity_EX!J:J,Activity_EX!$A:$A,$A33))/(SUMIFS('AGG Activity_16'!J:J,'AGG Activity_16'!$A:$A,$B33)),0))))</f>
        <v>0</v>
      </c>
      <c r="U33" s="7">
        <f>IF(U$1=2016,0,IF(PUBBDG_Split_Tech!U33=1,1,IF(PUBBDG_Split_Tech!U33="",0,IFERROR((PUBBDG_Split_Tech!U33*(SUMIFS('AGG Activity_16'!K:K,'AGG Activity_16'!$A:$A,$B33)+SUMIFS('AGG Activity_EX'!K:K,'AGG Activity_EX'!$A:$A,$B33))-SUMIFS(Activity_EX!K:K,Activity_EX!$A:$A,$A33))/(SUMIFS('AGG Activity_16'!K:K,'AGG Activity_16'!$A:$A,$B33)),0))))</f>
        <v>0</v>
      </c>
    </row>
    <row r="34" spans="1:21" x14ac:dyDescent="0.25">
      <c r="A34" t="str">
        <f>PUBBDG_Split_Tech!A34</f>
        <v>PUBBDGHSPOldLIFLC___STDELC</v>
      </c>
      <c r="B34" t="str">
        <f>PUBBDG_Split_Tech!B34</f>
        <v>PUBBDGHSPOldLI</v>
      </c>
      <c r="C34" t="str">
        <f>PUBBDG_Split_Tech!C34</f>
        <v>PUB</v>
      </c>
      <c r="D34" t="str">
        <f>PUBBDG_Split_Tech!D34</f>
        <v>BDG</v>
      </c>
      <c r="E34" t="str">
        <f>PUBBDG_Split_Tech!E34</f>
        <v>HSP</v>
      </c>
      <c r="F34" t="str">
        <f>PUBBDG_Split_Tech!F34</f>
        <v>Old</v>
      </c>
      <c r="G34" t="str">
        <f>PUBBDG_Split_Tech!G34</f>
        <v>LI</v>
      </c>
      <c r="H34" t="str">
        <f>PUBBDG_Split_Tech!H34</f>
        <v>FLC</v>
      </c>
      <c r="I34" t="str">
        <f>PUBBDG_Split_Tech!I34</f>
        <v>___</v>
      </c>
      <c r="J34" t="str">
        <f>PUBBDG_Split_Tech!J34</f>
        <v>STD</v>
      </c>
      <c r="K34" t="str">
        <f>PUBBDG_Split_Tech!K34</f>
        <v>ELC</v>
      </c>
      <c r="L34" s="7">
        <f>IF(L$1=2016,0,IF(PUBBDG_Split_Tech!L34=1,1,IF(PUBBDG_Split_Tech!L34="",0,IFERROR((PUBBDG_Split_Tech!L34*(SUMIFS('AGG Activity_16'!B:B,'AGG Activity_16'!$A:$A,$B34)+SUMIFS('AGG Activity_EX'!B:B,'AGG Activity_EX'!$A:$A,$B34))-SUMIFS(Activity_EX!B:B,Activity_EX!$A:$A,$A34))/(SUMIFS('AGG Activity_16'!B:B,'AGG Activity_16'!$A:$A,$B34)),0))))</f>
        <v>0</v>
      </c>
      <c r="M34" s="7">
        <f>IF(M$1=2016,0,IF(PUBBDG_Split_Tech!M34=1,1,IF(PUBBDG_Split_Tech!M34="",0,IFERROR((PUBBDG_Split_Tech!M34*(SUMIFS('AGG Activity_16'!C:C,'AGG Activity_16'!$A:$A,$B34)+SUMIFS('AGG Activity_EX'!C:C,'AGG Activity_EX'!$A:$A,$B34))-SUMIFS(Activity_EX!C:C,Activity_EX!$A:$A,$A34))/(SUMIFS('AGG Activity_16'!C:C,'AGG Activity_16'!$A:$A,$B34)),0))))</f>
        <v>3.3503926434032705E-4</v>
      </c>
      <c r="N34" s="7">
        <f>IF(N$1=2016,0,IF(PUBBDG_Split_Tech!N34=1,1,IF(PUBBDG_Split_Tech!N34="",0,IFERROR((PUBBDG_Split_Tech!N34*(SUMIFS('AGG Activity_16'!D:D,'AGG Activity_16'!$A:$A,$B34)+SUMIFS('AGG Activity_EX'!D:D,'AGG Activity_EX'!$A:$A,$B34))-SUMIFS(Activity_EX!D:D,Activity_EX!$A:$A,$A34))/(SUMIFS('AGG Activity_16'!D:D,'AGG Activity_16'!$A:$A,$B34)),0))))</f>
        <v>6.1849452435188811E-4</v>
      </c>
      <c r="O34" s="7">
        <f>IF(O$1=2016,0,IF(PUBBDG_Split_Tech!O34=1,1,IF(PUBBDG_Split_Tech!O34="",0,IFERROR((PUBBDG_Split_Tech!O34*(SUMIFS('AGG Activity_16'!E:E,'AGG Activity_16'!$A:$A,$B34)+SUMIFS('AGG Activity_EX'!E:E,'AGG Activity_EX'!$A:$A,$B34))-SUMIFS(Activity_EX!E:E,Activity_EX!$A:$A,$A34))/(SUMIFS('AGG Activity_16'!E:E,'AGG Activity_16'!$A:$A,$B34)),0))))</f>
        <v>7.2582394855753032E-2</v>
      </c>
      <c r="P34" s="7">
        <f>IF(P$1=2016,0,IF(PUBBDG_Split_Tech!P34=1,1,IF(PUBBDG_Split_Tech!P34="",0,IFERROR((PUBBDG_Split_Tech!P34*(SUMIFS('AGG Activity_16'!F:F,'AGG Activity_16'!$A:$A,$B34)+SUMIFS('AGG Activity_EX'!F:F,'AGG Activity_EX'!$A:$A,$B34))-SUMIFS(Activity_EX!F:F,Activity_EX!$A:$A,$A34))/(SUMIFS('AGG Activity_16'!F:F,'AGG Activity_16'!$A:$A,$B34)),0))))</f>
        <v>7.2390080673929644E-2</v>
      </c>
      <c r="Q34" s="7">
        <f>IF(Q$1=2016,0,IF(PUBBDG_Split_Tech!Q34=1,1,IF(PUBBDG_Split_Tech!Q34="",0,IFERROR((PUBBDG_Split_Tech!Q34*(SUMIFS('AGG Activity_16'!G:G,'AGG Activity_16'!$A:$A,$B34)+SUMIFS('AGG Activity_EX'!G:G,'AGG Activity_EX'!$A:$A,$B34))-SUMIFS(Activity_EX!G:G,Activity_EX!$A:$A,$A34))/(SUMIFS('AGG Activity_16'!G:G,'AGG Activity_16'!$A:$A,$B34)),0))))</f>
        <v>7.2299696563573143E-2</v>
      </c>
      <c r="R34" s="7">
        <f>IF(R$1=2016,0,IF(PUBBDG_Split_Tech!R34=1,1,IF(PUBBDG_Split_Tech!R34="",0,IFERROR((PUBBDG_Split_Tech!R34*(SUMIFS('AGG Activity_16'!H:H,'AGG Activity_16'!$A:$A,$B34)+SUMIFS('AGG Activity_EX'!H:H,'AGG Activity_EX'!$A:$A,$B34))-SUMIFS(Activity_EX!H:H,Activity_EX!$A:$A,$A34))/(SUMIFS('AGG Activity_16'!H:H,'AGG Activity_16'!$A:$A,$B34)),0))))</f>
        <v>7.2231725201703137E-2</v>
      </c>
      <c r="S34" s="7">
        <f>IF(S$1=2016,0,IF(PUBBDG_Split_Tech!S34=1,1,IF(PUBBDG_Split_Tech!S34="",0,IFERROR((PUBBDG_Split_Tech!S34*(SUMIFS('AGG Activity_16'!I:I,'AGG Activity_16'!$A:$A,$B34)+SUMIFS('AGG Activity_EX'!I:I,'AGG Activity_EX'!$A:$A,$B34))-SUMIFS(Activity_EX!I:I,Activity_EX!$A:$A,$A34))/(SUMIFS('AGG Activity_16'!I:I,'AGG Activity_16'!$A:$A,$B34)),0))))</f>
        <v>0</v>
      </c>
      <c r="T34" s="7">
        <f>IF(T$1=2016,0,IF(PUBBDG_Split_Tech!T34=1,1,IF(PUBBDG_Split_Tech!T34="",0,IFERROR((PUBBDG_Split_Tech!T34*(SUMIFS('AGG Activity_16'!J:J,'AGG Activity_16'!$A:$A,$B34)+SUMIFS('AGG Activity_EX'!J:J,'AGG Activity_EX'!$A:$A,$B34))-SUMIFS(Activity_EX!J:J,Activity_EX!$A:$A,$A34))/(SUMIFS('AGG Activity_16'!J:J,'AGG Activity_16'!$A:$A,$B34)),0))))</f>
        <v>0</v>
      </c>
      <c r="U34" s="7">
        <f>IF(U$1=2016,0,IF(PUBBDG_Split_Tech!U34=1,1,IF(PUBBDG_Split_Tech!U34="",0,IFERROR((PUBBDG_Split_Tech!U34*(SUMIFS('AGG Activity_16'!K:K,'AGG Activity_16'!$A:$A,$B34)+SUMIFS('AGG Activity_EX'!K:K,'AGG Activity_EX'!$A:$A,$B34))-SUMIFS(Activity_EX!K:K,Activity_EX!$A:$A,$A34))/(SUMIFS('AGG Activity_16'!K:K,'AGG Activity_16'!$A:$A,$B34)),0))))</f>
        <v>0</v>
      </c>
    </row>
    <row r="35" spans="1:21" x14ac:dyDescent="0.25">
      <c r="A35" t="str">
        <f>PUBBDG_Split_Tech!A35</f>
        <v>PUBBDGHSPOldLIFLU___STDELC</v>
      </c>
      <c r="B35" t="str">
        <f>PUBBDG_Split_Tech!B35</f>
        <v>PUBBDGHSPOldLI</v>
      </c>
      <c r="C35" t="str">
        <f>PUBBDG_Split_Tech!C35</f>
        <v>PUB</v>
      </c>
      <c r="D35" t="str">
        <f>PUBBDG_Split_Tech!D35</f>
        <v>BDG</v>
      </c>
      <c r="E35" t="str">
        <f>PUBBDG_Split_Tech!E35</f>
        <v>HSP</v>
      </c>
      <c r="F35" t="str">
        <f>PUBBDG_Split_Tech!F35</f>
        <v>Old</v>
      </c>
      <c r="G35" t="str">
        <f>PUBBDG_Split_Tech!G35</f>
        <v>LI</v>
      </c>
      <c r="H35" t="str">
        <f>PUBBDG_Split_Tech!H35</f>
        <v>FLU</v>
      </c>
      <c r="I35" t="str">
        <f>PUBBDG_Split_Tech!I35</f>
        <v>___</v>
      </c>
      <c r="J35" t="str">
        <f>PUBBDG_Split_Tech!J35</f>
        <v>STD</v>
      </c>
      <c r="K35" t="str">
        <f>PUBBDG_Split_Tech!K35</f>
        <v>ELC</v>
      </c>
      <c r="L35" s="7">
        <f>IF(L$1=2016,0,IF(PUBBDG_Split_Tech!L35=1,1,IF(PUBBDG_Split_Tech!L35="",0,IFERROR((PUBBDG_Split_Tech!L35*(SUMIFS('AGG Activity_16'!B:B,'AGG Activity_16'!$A:$A,$B35)+SUMIFS('AGG Activity_EX'!B:B,'AGG Activity_EX'!$A:$A,$B35))-SUMIFS(Activity_EX!B:B,Activity_EX!$A:$A,$A35))/(SUMIFS('AGG Activity_16'!B:B,'AGG Activity_16'!$A:$A,$B35)),0))))</f>
        <v>0</v>
      </c>
      <c r="M35" s="7">
        <f>IF(M$1=2016,0,IF(PUBBDG_Split_Tech!M35=1,1,IF(PUBBDG_Split_Tech!M35="",0,IFERROR((PUBBDG_Split_Tech!M35*(SUMIFS('AGG Activity_16'!C:C,'AGG Activity_16'!$A:$A,$B35)+SUMIFS('AGG Activity_EX'!C:C,'AGG Activity_EX'!$A:$A,$B35))-SUMIFS(Activity_EX!C:C,Activity_EX!$A:$A,$A35))/(SUMIFS('AGG Activity_16'!C:C,'AGG Activity_16'!$A:$A,$B35)),0))))</f>
        <v>2.4502820724011162E-3</v>
      </c>
      <c r="N35" s="7">
        <f>IF(N$1=2016,0,IF(PUBBDG_Split_Tech!N35=1,1,IF(PUBBDG_Split_Tech!N35="",0,IFERROR((PUBBDG_Split_Tech!N35*(SUMIFS('AGG Activity_16'!D:D,'AGG Activity_16'!$A:$A,$B35)+SUMIFS('AGG Activity_EX'!D:D,'AGG Activity_EX'!$A:$A,$B35))-SUMIFS(Activity_EX!D:D,Activity_EX!$A:$A,$A35))/(SUMIFS('AGG Activity_16'!D:D,'AGG Activity_16'!$A:$A,$B35)),0))))</f>
        <v>0.28872667557358295</v>
      </c>
      <c r="O35" s="7">
        <f>IF(O$1=2016,0,IF(PUBBDG_Split_Tech!O35=1,1,IF(PUBBDG_Split_Tech!O35="",0,IFERROR((PUBBDG_Split_Tech!O35*(SUMIFS('AGG Activity_16'!E:E,'AGG Activity_16'!$A:$A,$B35)+SUMIFS('AGG Activity_EX'!E:E,'AGG Activity_EX'!$A:$A,$B35))-SUMIFS(Activity_EX!E:E,Activity_EX!$A:$A,$A35))/(SUMIFS('AGG Activity_16'!E:E,'AGG Activity_16'!$A:$A,$B35)),0))))</f>
        <v>0.26883905093228788</v>
      </c>
      <c r="P35" s="7">
        <f>IF(P$1=2016,0,IF(PUBBDG_Split_Tech!P35=1,1,IF(PUBBDG_Split_Tech!P35="",0,IFERROR((PUBBDG_Split_Tech!P35*(SUMIFS('AGG Activity_16'!F:F,'AGG Activity_16'!$A:$A,$B35)+SUMIFS('AGG Activity_EX'!F:F,'AGG Activity_EX'!$A:$A,$B35))-SUMIFS(Activity_EX!F:F,Activity_EX!$A:$A,$A35))/(SUMIFS('AGG Activity_16'!F:F,'AGG Activity_16'!$A:$A,$B35)),0))))</f>
        <v>0.26962127664770363</v>
      </c>
      <c r="Q35" s="7">
        <f>IF(Q$1=2016,0,IF(PUBBDG_Split_Tech!Q35=1,1,IF(PUBBDG_Split_Tech!Q35="",0,IFERROR((PUBBDG_Split_Tech!Q35*(SUMIFS('AGG Activity_16'!G:G,'AGG Activity_16'!$A:$A,$B35)+SUMIFS('AGG Activity_EX'!G:G,'AGG Activity_EX'!$A:$A,$B35))-SUMIFS(Activity_EX!G:G,Activity_EX!$A:$A,$A35))/(SUMIFS('AGG Activity_16'!G:G,'AGG Activity_16'!$A:$A,$B35)),0))))</f>
        <v>0.27052774796270623</v>
      </c>
      <c r="R35" s="7">
        <f>IF(R$1=2016,0,IF(PUBBDG_Split_Tech!R35=1,1,IF(PUBBDG_Split_Tech!R35="",0,IFERROR((PUBBDG_Split_Tech!R35*(SUMIFS('AGG Activity_16'!H:H,'AGG Activity_16'!$A:$A,$B35)+SUMIFS('AGG Activity_EX'!H:H,'AGG Activity_EX'!$A:$A,$B35))-SUMIFS(Activity_EX!H:H,Activity_EX!$A:$A,$A35))/(SUMIFS('AGG Activity_16'!H:H,'AGG Activity_16'!$A:$A,$B35)),0))))</f>
        <v>0.27120948984710669</v>
      </c>
      <c r="S35" s="7">
        <f>IF(S$1=2016,0,IF(PUBBDG_Split_Tech!S35=1,1,IF(PUBBDG_Split_Tech!S35="",0,IFERROR((PUBBDG_Split_Tech!S35*(SUMIFS('AGG Activity_16'!I:I,'AGG Activity_16'!$A:$A,$B35)+SUMIFS('AGG Activity_EX'!I:I,'AGG Activity_EX'!$A:$A,$B35))-SUMIFS(Activity_EX!I:I,Activity_EX!$A:$A,$A35))/(SUMIFS('AGG Activity_16'!I:I,'AGG Activity_16'!$A:$A,$B35)),0))))</f>
        <v>0</v>
      </c>
      <c r="T35" s="7">
        <f>IF(T$1=2016,0,IF(PUBBDG_Split_Tech!T35=1,1,IF(PUBBDG_Split_Tech!T35="",0,IFERROR((PUBBDG_Split_Tech!T35*(SUMIFS('AGG Activity_16'!J:J,'AGG Activity_16'!$A:$A,$B35)+SUMIFS('AGG Activity_EX'!J:J,'AGG Activity_EX'!$A:$A,$B35))-SUMIFS(Activity_EX!J:J,Activity_EX!$A:$A,$A35))/(SUMIFS('AGG Activity_16'!J:J,'AGG Activity_16'!$A:$A,$B35)),0))))</f>
        <v>0</v>
      </c>
      <c r="U35" s="7">
        <f>IF(U$1=2016,0,IF(PUBBDG_Split_Tech!U35=1,1,IF(PUBBDG_Split_Tech!U35="",0,IFERROR((PUBBDG_Split_Tech!U35*(SUMIFS('AGG Activity_16'!K:K,'AGG Activity_16'!$A:$A,$B35)+SUMIFS('AGG Activity_EX'!K:K,'AGG Activity_EX'!$A:$A,$B35))-SUMIFS(Activity_EX!K:K,Activity_EX!$A:$A,$A35))/(SUMIFS('AGG Activity_16'!K:K,'AGG Activity_16'!$A:$A,$B35)),0))))</f>
        <v>0</v>
      </c>
    </row>
    <row r="36" spans="1:21" x14ac:dyDescent="0.25">
      <c r="A36" t="str">
        <f>PUBBDG_Split_Tech!A36</f>
        <v>PUBBDGHSPOldLIHAL___STDELC</v>
      </c>
      <c r="B36" t="str">
        <f>PUBBDG_Split_Tech!B36</f>
        <v>PUBBDGHSPOldLI</v>
      </c>
      <c r="C36" t="str">
        <f>PUBBDG_Split_Tech!C36</f>
        <v>PUB</v>
      </c>
      <c r="D36" t="str">
        <f>PUBBDG_Split_Tech!D36</f>
        <v>BDG</v>
      </c>
      <c r="E36" t="str">
        <f>PUBBDG_Split_Tech!E36</f>
        <v>HSP</v>
      </c>
      <c r="F36" t="str">
        <f>PUBBDG_Split_Tech!F36</f>
        <v>Old</v>
      </c>
      <c r="G36" t="str">
        <f>PUBBDG_Split_Tech!G36</f>
        <v>LI</v>
      </c>
      <c r="H36" t="str">
        <f>PUBBDG_Split_Tech!H36</f>
        <v>HAL</v>
      </c>
      <c r="I36" t="str">
        <f>PUBBDG_Split_Tech!I36</f>
        <v>___</v>
      </c>
      <c r="J36" t="str">
        <f>PUBBDG_Split_Tech!J36</f>
        <v>STD</v>
      </c>
      <c r="K36" t="str">
        <f>PUBBDG_Split_Tech!K36</f>
        <v>ELC</v>
      </c>
      <c r="L36" s="7">
        <f>IF(L$1=2016,0,IF(PUBBDG_Split_Tech!L36=1,1,IF(PUBBDG_Split_Tech!L36="",0,IFERROR((PUBBDG_Split_Tech!L36*(SUMIFS('AGG Activity_16'!B:B,'AGG Activity_16'!$A:$A,$B36)+SUMIFS('AGG Activity_EX'!B:B,'AGG Activity_EX'!$A:$A,$B36))-SUMIFS(Activity_EX!B:B,Activity_EX!$A:$A,$A36))/(SUMIFS('AGG Activity_16'!B:B,'AGG Activity_16'!$A:$A,$B36)),0))))</f>
        <v>0</v>
      </c>
      <c r="M36" s="7">
        <f>IF(M$1=2016,0,IF(PUBBDG_Split_Tech!M36=1,1,IF(PUBBDG_Split_Tech!M36="",0,IFERROR((PUBBDG_Split_Tech!M36*(SUMIFS('AGG Activity_16'!C:C,'AGG Activity_16'!$A:$A,$B36)+SUMIFS('AGG Activity_EX'!C:C,'AGG Activity_EX'!$A:$A,$B36))-SUMIFS(Activity_EX!C:C,Activity_EX!$A:$A,$A36))/(SUMIFS('AGG Activity_16'!C:C,'AGG Activity_16'!$A:$A,$B36)),0))))</f>
        <v>0.23592618660037135</v>
      </c>
      <c r="N36" s="7">
        <f>IF(N$1=2016,0,IF(PUBBDG_Split_Tech!N36=1,1,IF(PUBBDG_Split_Tech!N36="",0,IFERROR((PUBBDG_Split_Tech!N36*(SUMIFS('AGG Activity_16'!D:D,'AGG Activity_16'!$A:$A,$B36)+SUMIFS('AGG Activity_EX'!D:D,'AGG Activity_EX'!$A:$A,$B36))-SUMIFS(Activity_EX!D:D,Activity_EX!$A:$A,$A36))/(SUMIFS('AGG Activity_16'!D:D,'AGG Activity_16'!$A:$A,$B36)),0))))</f>
        <v>0.16812750106613239</v>
      </c>
      <c r="O36" s="7">
        <f>IF(O$1=2016,0,IF(PUBBDG_Split_Tech!O36=1,1,IF(PUBBDG_Split_Tech!O36="",0,IFERROR((PUBBDG_Split_Tech!O36*(SUMIFS('AGG Activity_16'!E:E,'AGG Activity_16'!$A:$A,$B36)+SUMIFS('AGG Activity_EX'!E:E,'AGG Activity_EX'!$A:$A,$B36))-SUMIFS(Activity_EX!E:E,Activity_EX!$A:$A,$A36))/(SUMIFS('AGG Activity_16'!E:E,'AGG Activity_16'!$A:$A,$B36)),0))))</f>
        <v>0.15580458924769044</v>
      </c>
      <c r="P36" s="7">
        <f>IF(P$1=2016,0,IF(PUBBDG_Split_Tech!P36=1,1,IF(PUBBDG_Split_Tech!P36="",0,IFERROR((PUBBDG_Split_Tech!P36*(SUMIFS('AGG Activity_16'!F:F,'AGG Activity_16'!$A:$A,$B36)+SUMIFS('AGG Activity_EX'!F:F,'AGG Activity_EX'!$A:$A,$B36))-SUMIFS(Activity_EX!F:F,Activity_EX!$A:$A,$A36))/(SUMIFS('AGG Activity_16'!F:F,'AGG Activity_16'!$A:$A,$B36)),0))))</f>
        <v>0.15539176969048174</v>
      </c>
      <c r="Q36" s="7">
        <f>IF(Q$1=2016,0,IF(PUBBDG_Split_Tech!Q36=1,1,IF(PUBBDG_Split_Tech!Q36="",0,IFERROR((PUBBDG_Split_Tech!Q36*(SUMIFS('AGG Activity_16'!G:G,'AGG Activity_16'!$A:$A,$B36)+SUMIFS('AGG Activity_EX'!G:G,'AGG Activity_EX'!$A:$A,$B36))-SUMIFS(Activity_EX!G:G,Activity_EX!$A:$A,$A36))/(SUMIFS('AGG Activity_16'!G:G,'AGG Activity_16'!$A:$A,$B36)),0))))</f>
        <v>0.1551977521299342</v>
      </c>
      <c r="R36" s="7">
        <f>IF(R$1=2016,0,IF(PUBBDG_Split_Tech!R36=1,1,IF(PUBBDG_Split_Tech!R36="",0,IFERROR((PUBBDG_Split_Tech!R36*(SUMIFS('AGG Activity_16'!H:H,'AGG Activity_16'!$A:$A,$B36)+SUMIFS('AGG Activity_EX'!H:H,'AGG Activity_EX'!$A:$A,$B36))-SUMIFS(Activity_EX!H:H,Activity_EX!$A:$A,$A36))/(SUMIFS('AGG Activity_16'!H:H,'AGG Activity_16'!$A:$A,$B36)),0))))</f>
        <v>0.1550518455345703</v>
      </c>
      <c r="S36" s="7">
        <f>IF(S$1=2016,0,IF(PUBBDG_Split_Tech!S36=1,1,IF(PUBBDG_Split_Tech!S36="",0,IFERROR((PUBBDG_Split_Tech!S36*(SUMIFS('AGG Activity_16'!I:I,'AGG Activity_16'!$A:$A,$B36)+SUMIFS('AGG Activity_EX'!I:I,'AGG Activity_EX'!$A:$A,$B36))-SUMIFS(Activity_EX!I:I,Activity_EX!$A:$A,$A36))/(SUMIFS('AGG Activity_16'!I:I,'AGG Activity_16'!$A:$A,$B36)),0))))</f>
        <v>0</v>
      </c>
      <c r="T36" s="7">
        <f>IF(T$1=2016,0,IF(PUBBDG_Split_Tech!T36=1,1,IF(PUBBDG_Split_Tech!T36="",0,IFERROR((PUBBDG_Split_Tech!T36*(SUMIFS('AGG Activity_16'!J:J,'AGG Activity_16'!$A:$A,$B36)+SUMIFS('AGG Activity_EX'!J:J,'AGG Activity_EX'!$A:$A,$B36))-SUMIFS(Activity_EX!J:J,Activity_EX!$A:$A,$A36))/(SUMIFS('AGG Activity_16'!J:J,'AGG Activity_16'!$A:$A,$B36)),0))))</f>
        <v>0</v>
      </c>
      <c r="U36" s="7">
        <f>IF(U$1=2016,0,IF(PUBBDG_Split_Tech!U36=1,1,IF(PUBBDG_Split_Tech!U36="",0,IFERROR((PUBBDG_Split_Tech!U36*(SUMIFS('AGG Activity_16'!K:K,'AGG Activity_16'!$A:$A,$B36)+SUMIFS('AGG Activity_EX'!K:K,'AGG Activity_EX'!$A:$A,$B36))-SUMIFS(Activity_EX!K:K,Activity_EX!$A:$A,$A36))/(SUMIFS('AGG Activity_16'!K:K,'AGG Activity_16'!$A:$A,$B36)),0))))</f>
        <v>0</v>
      </c>
    </row>
    <row r="37" spans="1:21" x14ac:dyDescent="0.25">
      <c r="A37" t="str">
        <f>PUBBDG_Split_Tech!A37</f>
        <v>PUBBDGHSPOldLIINC___STDELC</v>
      </c>
      <c r="B37" t="str">
        <f>PUBBDG_Split_Tech!B37</f>
        <v>PUBBDGHSPOldLI</v>
      </c>
      <c r="C37" t="str">
        <f>PUBBDG_Split_Tech!C37</f>
        <v>PUB</v>
      </c>
      <c r="D37" t="str">
        <f>PUBBDG_Split_Tech!D37</f>
        <v>BDG</v>
      </c>
      <c r="E37" t="str">
        <f>PUBBDG_Split_Tech!E37</f>
        <v>HSP</v>
      </c>
      <c r="F37" t="str">
        <f>PUBBDG_Split_Tech!F37</f>
        <v>Old</v>
      </c>
      <c r="G37" t="str">
        <f>PUBBDG_Split_Tech!G37</f>
        <v>LI</v>
      </c>
      <c r="H37" t="str">
        <f>PUBBDG_Split_Tech!H37</f>
        <v>INC</v>
      </c>
      <c r="I37" t="str">
        <f>PUBBDG_Split_Tech!I37</f>
        <v>___</v>
      </c>
      <c r="J37" t="str">
        <f>PUBBDG_Split_Tech!J37</f>
        <v>STD</v>
      </c>
      <c r="K37" t="str">
        <f>PUBBDG_Split_Tech!K37</f>
        <v>ELC</v>
      </c>
      <c r="L37" s="7">
        <f>IF(L$1=2016,0,IF(PUBBDG_Split_Tech!L37=1,1,IF(PUBBDG_Split_Tech!L37="",0,IFERROR((PUBBDG_Split_Tech!L37*(SUMIFS('AGG Activity_16'!B:B,'AGG Activity_16'!$A:$A,$B37)+SUMIFS('AGG Activity_EX'!B:B,'AGG Activity_EX'!$A:$A,$B37))-SUMIFS(Activity_EX!B:B,Activity_EX!$A:$A,$A37))/(SUMIFS('AGG Activity_16'!B:B,'AGG Activity_16'!$A:$A,$B37)),0))))</f>
        <v>0</v>
      </c>
      <c r="M37" s="7">
        <f>IF(M$1=2016,0,IF(PUBBDG_Split_Tech!M37=1,1,IF(PUBBDG_Split_Tech!M37="",0,IFERROR((PUBBDG_Split_Tech!M37*(SUMIFS('AGG Activity_16'!C:C,'AGG Activity_16'!$A:$A,$B37)+SUMIFS('AGG Activity_EX'!C:C,'AGG Activity_EX'!$A:$A,$B37))-SUMIFS(Activity_EX!C:C,Activity_EX!$A:$A,$A37))/(SUMIFS('AGG Activity_16'!C:C,'AGG Activity_16'!$A:$A,$B37)),0))))</f>
        <v>0.75774547616858379</v>
      </c>
      <c r="N37" s="7">
        <f>IF(N$1=2016,0,IF(PUBBDG_Split_Tech!N37=1,1,IF(PUBBDG_Split_Tech!N37="",0,IFERROR((PUBBDG_Split_Tech!N37*(SUMIFS('AGG Activity_16'!D:D,'AGG Activity_16'!$A:$A,$B37)+SUMIFS('AGG Activity_EX'!D:D,'AGG Activity_EX'!$A:$A,$B37))-SUMIFS(Activity_EX!D:D,Activity_EX!$A:$A,$A37))/(SUMIFS('AGG Activity_16'!D:D,'AGG Activity_16'!$A:$A,$B37)),0))))</f>
        <v>0.53999030454464203</v>
      </c>
      <c r="O37" s="7">
        <f>IF(O$1=2016,0,IF(PUBBDG_Split_Tech!O37=1,1,IF(PUBBDG_Split_Tech!O37="",0,IFERROR((PUBBDG_Split_Tech!O37*(SUMIFS('AGG Activity_16'!E:E,'AGG Activity_16'!$A:$A,$B37)+SUMIFS('AGG Activity_EX'!E:E,'AGG Activity_EX'!$A:$A,$B37))-SUMIFS(Activity_EX!E:E,Activity_EX!$A:$A,$A37))/(SUMIFS('AGG Activity_16'!E:E,'AGG Activity_16'!$A:$A,$B37)),0))))</f>
        <v>0.50041169388593831</v>
      </c>
      <c r="P37" s="7">
        <f>IF(P$1=2016,0,IF(PUBBDG_Split_Tech!P37=1,1,IF(PUBBDG_Split_Tech!P37="",0,IFERROR((PUBBDG_Split_Tech!P37*(SUMIFS('AGG Activity_16'!F:F,'AGG Activity_16'!$A:$A,$B37)+SUMIFS('AGG Activity_EX'!F:F,'AGG Activity_EX'!$A:$A,$B37))-SUMIFS(Activity_EX!F:F,Activity_EX!$A:$A,$A37))/(SUMIFS('AGG Activity_16'!F:F,'AGG Activity_16'!$A:$A,$B37)),0))))</f>
        <v>0.49908580396902685</v>
      </c>
      <c r="Q37" s="7">
        <f>IF(Q$1=2016,0,IF(PUBBDG_Split_Tech!Q37=1,1,IF(PUBBDG_Split_Tech!Q37="",0,IFERROR((PUBBDG_Split_Tech!Q37*(SUMIFS('AGG Activity_16'!G:G,'AGG Activity_16'!$A:$A,$B37)+SUMIFS('AGG Activity_EX'!G:G,'AGG Activity_EX'!$A:$A,$B37))-SUMIFS(Activity_EX!G:G,Activity_EX!$A:$A,$A37))/(SUMIFS('AGG Activity_16'!G:G,'AGG Activity_16'!$A:$A,$B37)),0))))</f>
        <v>0.49846266021834534</v>
      </c>
      <c r="R37" s="7">
        <f>IF(R$1=2016,0,IF(PUBBDG_Split_Tech!R37=1,1,IF(PUBBDG_Split_Tech!R37="",0,IFERROR((PUBBDG_Split_Tech!R37*(SUMIFS('AGG Activity_16'!H:H,'AGG Activity_16'!$A:$A,$B37)+SUMIFS('AGG Activity_EX'!H:H,'AGG Activity_EX'!$A:$A,$B37))-SUMIFS(Activity_EX!H:H,Activity_EX!$A:$A,$A37))/(SUMIFS('AGG Activity_16'!H:H,'AGG Activity_16'!$A:$A,$B37)),0))))</f>
        <v>0.49799403880682114</v>
      </c>
      <c r="S37" s="7">
        <f>IF(S$1=2016,0,IF(PUBBDG_Split_Tech!S37=1,1,IF(PUBBDG_Split_Tech!S37="",0,IFERROR((PUBBDG_Split_Tech!S37*(SUMIFS('AGG Activity_16'!I:I,'AGG Activity_16'!$A:$A,$B37)+SUMIFS('AGG Activity_EX'!I:I,'AGG Activity_EX'!$A:$A,$B37))-SUMIFS(Activity_EX!I:I,Activity_EX!$A:$A,$A37))/(SUMIFS('AGG Activity_16'!I:I,'AGG Activity_16'!$A:$A,$B37)),0))))</f>
        <v>0</v>
      </c>
      <c r="T37" s="7">
        <f>IF(T$1=2016,0,IF(PUBBDG_Split_Tech!T37=1,1,IF(PUBBDG_Split_Tech!T37="",0,IFERROR((PUBBDG_Split_Tech!T37*(SUMIFS('AGG Activity_16'!J:J,'AGG Activity_16'!$A:$A,$B37)+SUMIFS('AGG Activity_EX'!J:J,'AGG Activity_EX'!$A:$A,$B37))-SUMIFS(Activity_EX!J:J,Activity_EX!$A:$A,$A37))/(SUMIFS('AGG Activity_16'!J:J,'AGG Activity_16'!$A:$A,$B37)),0))))</f>
        <v>0</v>
      </c>
      <c r="U37" s="7">
        <f>IF(U$1=2016,0,IF(PUBBDG_Split_Tech!U37=1,1,IF(PUBBDG_Split_Tech!U37="",0,IFERROR((PUBBDG_Split_Tech!U37*(SUMIFS('AGG Activity_16'!K:K,'AGG Activity_16'!$A:$A,$B37)+SUMIFS('AGG Activity_EX'!K:K,'AGG Activity_EX'!$A:$A,$B37))-SUMIFS(Activity_EX!K:K,Activity_EX!$A:$A,$A37))/(SUMIFS('AGG Activity_16'!K:K,'AGG Activity_16'!$A:$A,$B37)),0))))</f>
        <v>0</v>
      </c>
    </row>
    <row r="38" spans="1:21" x14ac:dyDescent="0.25">
      <c r="A38" t="str">
        <f>PUBBDG_Split_Tech!A38</f>
        <v>PUBBDGHSPOldLILED___STDELC</v>
      </c>
      <c r="B38" t="str">
        <f>PUBBDG_Split_Tech!B38</f>
        <v>PUBBDGHSPOldLI</v>
      </c>
      <c r="C38" t="str">
        <f>PUBBDG_Split_Tech!C38</f>
        <v>PUB</v>
      </c>
      <c r="D38" t="str">
        <f>PUBBDG_Split_Tech!D38</f>
        <v>BDG</v>
      </c>
      <c r="E38" t="str">
        <f>PUBBDG_Split_Tech!E38</f>
        <v>HSP</v>
      </c>
      <c r="F38" t="str">
        <f>PUBBDG_Split_Tech!F38</f>
        <v>Old</v>
      </c>
      <c r="G38" t="str">
        <f>PUBBDG_Split_Tech!G38</f>
        <v>LI</v>
      </c>
      <c r="H38" t="str">
        <f>PUBBDG_Split_Tech!H38</f>
        <v>LED</v>
      </c>
      <c r="I38" t="str">
        <f>PUBBDG_Split_Tech!I38</f>
        <v>___</v>
      </c>
      <c r="J38" t="str">
        <f>PUBBDG_Split_Tech!J38</f>
        <v>STD</v>
      </c>
      <c r="K38" t="str">
        <f>PUBBDG_Split_Tech!K38</f>
        <v>ELC</v>
      </c>
      <c r="L38" s="7">
        <f>IF(L$1=2016,0,IF(PUBBDG_Split_Tech!L38=1,1,IF(PUBBDG_Split_Tech!L38="",0,IFERROR((PUBBDG_Split_Tech!L38*(SUMIFS('AGG Activity_16'!B:B,'AGG Activity_16'!$A:$A,$B38)+SUMIFS('AGG Activity_EX'!B:B,'AGG Activity_EX'!$A:$A,$B38))-SUMIFS(Activity_EX!B:B,Activity_EX!$A:$A,$A38))/(SUMIFS('AGG Activity_16'!B:B,'AGG Activity_16'!$A:$A,$B38)),0))))</f>
        <v>0</v>
      </c>
      <c r="M38" s="7">
        <f>IF(M$1=2016,0,IF(PUBBDG_Split_Tech!M38=1,1,IF(PUBBDG_Split_Tech!M38="",0,IFERROR((PUBBDG_Split_Tech!M38*(SUMIFS('AGG Activity_16'!C:C,'AGG Activity_16'!$A:$A,$B38)+SUMIFS('AGG Activity_EX'!C:C,'AGG Activity_EX'!$A:$A,$B38))-SUMIFS(Activity_EX!C:C,Activity_EX!$A:$A,$A38))/(SUMIFS('AGG Activity_16'!C:C,'AGG Activity_16'!$A:$A,$B38)),0))))</f>
        <v>1.0845612930336648E-5</v>
      </c>
      <c r="N38" s="7">
        <f>IF(N$1=2016,0,IF(PUBBDG_Split_Tech!N38=1,1,IF(PUBBDG_Split_Tech!N38="",0,IFERROR((PUBBDG_Split_Tech!N38*(SUMIFS('AGG Activity_16'!D:D,'AGG Activity_16'!$A:$A,$B38)+SUMIFS('AGG Activity_EX'!D:D,'AGG Activity_EX'!$A:$A,$B38))-SUMIFS(Activity_EX!D:D,Activity_EX!$A:$A,$A38))/(SUMIFS('AGG Activity_16'!D:D,'AGG Activity_16'!$A:$A,$B38)),0))))</f>
        <v>1.9902426589761288E-5</v>
      </c>
      <c r="O38" s="7">
        <f>IF(O$1=2016,0,IF(PUBBDG_Split_Tech!O38=1,1,IF(PUBBDG_Split_Tech!O38="",0,IFERROR((PUBBDG_Split_Tech!O38*(SUMIFS('AGG Activity_16'!E:E,'AGG Activity_16'!$A:$A,$B38)+SUMIFS('AGG Activity_EX'!E:E,'AGG Activity_EX'!$A:$A,$B38))-SUMIFS(Activity_EX!E:E,Activity_EX!$A:$A,$A38))/(SUMIFS('AGG Activity_16'!E:E,'AGG Activity_16'!$A:$A,$B38)),0))))</f>
        <v>2.9641759930528335E-5</v>
      </c>
      <c r="P38" s="7">
        <f>IF(P$1=2016,0,IF(PUBBDG_Split_Tech!P38=1,1,IF(PUBBDG_Split_Tech!P38="",0,IFERROR((PUBBDG_Split_Tech!P38*(SUMIFS('AGG Activity_16'!F:F,'AGG Activity_16'!$A:$A,$B38)+SUMIFS('AGG Activity_EX'!F:F,'AGG Activity_EX'!$A:$A,$B38))-SUMIFS(Activity_EX!F:F,Activity_EX!$A:$A,$A38))/(SUMIFS('AGG Activity_16'!F:F,'AGG Activity_16'!$A:$A,$B38)),0))))</f>
        <v>1.1846202308716058E-3</v>
      </c>
      <c r="Q38" s="7">
        <f>IF(Q$1=2016,0,IF(PUBBDG_Split_Tech!Q38=1,1,IF(PUBBDG_Split_Tech!Q38="",0,IFERROR((PUBBDG_Split_Tech!Q38*(SUMIFS('AGG Activity_16'!G:G,'AGG Activity_16'!$A:$A,$B38)+SUMIFS('AGG Activity_EX'!G:G,'AGG Activity_EX'!$A:$A,$B38))-SUMIFS(Activity_EX!G:G,Activity_EX!$A:$A,$A38))/(SUMIFS('AGG Activity_16'!G:G,'AGG Activity_16'!$A:$A,$B38)),0))))</f>
        <v>1.1885990724962579E-3</v>
      </c>
      <c r="R38" s="7">
        <f>IF(R$1=2016,0,IF(PUBBDG_Split_Tech!R38=1,1,IF(PUBBDG_Split_Tech!R38="",0,IFERROR((PUBBDG_Split_Tech!R38*(SUMIFS('AGG Activity_16'!H:H,'AGG Activity_16'!$A:$A,$B38)+SUMIFS('AGG Activity_EX'!H:H,'AGG Activity_EX'!$A:$A,$B38))-SUMIFS(Activity_EX!H:H,Activity_EX!$A:$A,$A38))/(SUMIFS('AGG Activity_16'!H:H,'AGG Activity_16'!$A:$A,$B38)),0))))</f>
        <v>1.1915409982988889E-3</v>
      </c>
      <c r="S38" s="7">
        <f>IF(S$1=2016,0,IF(PUBBDG_Split_Tech!S38=1,1,IF(PUBBDG_Split_Tech!S38="",0,IFERROR((PUBBDG_Split_Tech!S38*(SUMIFS('AGG Activity_16'!I:I,'AGG Activity_16'!$A:$A,$B38)+SUMIFS('AGG Activity_EX'!I:I,'AGG Activity_EX'!$A:$A,$B38))-SUMIFS(Activity_EX!I:I,Activity_EX!$A:$A,$A38))/(SUMIFS('AGG Activity_16'!I:I,'AGG Activity_16'!$A:$A,$B38)),0))))</f>
        <v>0</v>
      </c>
      <c r="T38" s="7">
        <f>IF(T$1=2016,0,IF(PUBBDG_Split_Tech!T38=1,1,IF(PUBBDG_Split_Tech!T38="",0,IFERROR((PUBBDG_Split_Tech!T38*(SUMIFS('AGG Activity_16'!J:J,'AGG Activity_16'!$A:$A,$B38)+SUMIFS('AGG Activity_EX'!J:J,'AGG Activity_EX'!$A:$A,$B38))-SUMIFS(Activity_EX!J:J,Activity_EX!$A:$A,$A38))/(SUMIFS('AGG Activity_16'!J:J,'AGG Activity_16'!$A:$A,$B38)),0))))</f>
        <v>0</v>
      </c>
      <c r="U38" s="7">
        <f>IF(U$1=2016,0,IF(PUBBDG_Split_Tech!U38=1,1,IF(PUBBDG_Split_Tech!U38="",0,IFERROR((PUBBDG_Split_Tech!U38*(SUMIFS('AGG Activity_16'!K:K,'AGG Activity_16'!$A:$A,$B38)+SUMIFS('AGG Activity_EX'!K:K,'AGG Activity_EX'!$A:$A,$B38))-SUMIFS(Activity_EX!K:K,Activity_EX!$A:$A,$A38))/(SUMIFS('AGG Activity_16'!K:K,'AGG Activity_16'!$A:$A,$B38)),0))))</f>
        <v>0</v>
      </c>
    </row>
    <row r="39" spans="1:21" x14ac:dyDescent="0.25">
      <c r="A39" t="str">
        <f>PUBBDG_Split_Tech!A39</f>
        <v>PUBBDGHSPOldSC_________DCO</v>
      </c>
      <c r="B39" t="str">
        <f>PUBBDG_Split_Tech!B39</f>
        <v>PUBBDGHSPOldSC</v>
      </c>
      <c r="C39" t="str">
        <f>PUBBDG_Split_Tech!C39</f>
        <v>PUB</v>
      </c>
      <c r="D39" t="str">
        <f>PUBBDG_Split_Tech!D39</f>
        <v>BDG</v>
      </c>
      <c r="E39" t="str">
        <f>PUBBDG_Split_Tech!E39</f>
        <v>HSP</v>
      </c>
      <c r="F39" t="str">
        <f>PUBBDG_Split_Tech!F39</f>
        <v>Old</v>
      </c>
      <c r="G39" t="str">
        <f>PUBBDG_Split_Tech!G39</f>
        <v>SC</v>
      </c>
      <c r="H39" t="str">
        <f>PUBBDG_Split_Tech!H39</f>
        <v>___</v>
      </c>
      <c r="I39" t="str">
        <f>PUBBDG_Split_Tech!I39</f>
        <v>___</v>
      </c>
      <c r="J39" t="str">
        <f>PUBBDG_Split_Tech!J39</f>
        <v>___</v>
      </c>
      <c r="K39" t="str">
        <f>PUBBDG_Split_Tech!K39</f>
        <v>DCO</v>
      </c>
      <c r="L39" s="7">
        <f>IF(L$1=2016,0,IF(PUBBDG_Split_Tech!L39=1,1,IF(PUBBDG_Split_Tech!L39="",0,IFERROR((PUBBDG_Split_Tech!L39*(SUMIFS('AGG Activity_16'!B:B,'AGG Activity_16'!$A:$A,$B39)+SUMIFS('AGG Activity_EX'!B:B,'AGG Activity_EX'!$A:$A,$B39))-SUMIFS(Activity_EX!B:B,Activity_EX!$A:$A,$A39))/(SUMIFS('AGG Activity_16'!B:B,'AGG Activity_16'!$A:$A,$B39)),0))))</f>
        <v>0</v>
      </c>
      <c r="M39" s="7">
        <f>IF(M$1=2016,0,IF(PUBBDG_Split_Tech!M39=1,1,IF(PUBBDG_Split_Tech!M39="",0,IFERROR((PUBBDG_Split_Tech!M39*(SUMIFS('AGG Activity_16'!C:C,'AGG Activity_16'!$A:$A,$B39)+SUMIFS('AGG Activity_EX'!C:C,'AGG Activity_EX'!$A:$A,$B39))-SUMIFS(Activity_EX!C:C,Activity_EX!$A:$A,$A39))/(SUMIFS('AGG Activity_16'!C:C,'AGG Activity_16'!$A:$A,$B39)),0))))</f>
        <v>0</v>
      </c>
      <c r="N39" s="7">
        <f>IF(N$1=2016,0,IF(PUBBDG_Split_Tech!N39=1,1,IF(PUBBDG_Split_Tech!N39="",0,IFERROR((PUBBDG_Split_Tech!N39*(SUMIFS('AGG Activity_16'!D:D,'AGG Activity_16'!$A:$A,$B39)+SUMIFS('AGG Activity_EX'!D:D,'AGG Activity_EX'!$A:$A,$B39))-SUMIFS(Activity_EX!D:D,Activity_EX!$A:$A,$A39))/(SUMIFS('AGG Activity_16'!D:D,'AGG Activity_16'!$A:$A,$B39)),0))))</f>
        <v>0</v>
      </c>
      <c r="O39" s="7">
        <f>IF(O$1=2016,0,IF(PUBBDG_Split_Tech!O39=1,1,IF(PUBBDG_Split_Tech!O39="",0,IFERROR((PUBBDG_Split_Tech!O39*(SUMIFS('AGG Activity_16'!E:E,'AGG Activity_16'!$A:$A,$B39)+SUMIFS('AGG Activity_EX'!E:E,'AGG Activity_EX'!$A:$A,$B39))-SUMIFS(Activity_EX!E:E,Activity_EX!$A:$A,$A39))/(SUMIFS('AGG Activity_16'!E:E,'AGG Activity_16'!$A:$A,$B39)),0))))</f>
        <v>0</v>
      </c>
      <c r="P39" s="7">
        <f>IF(P$1=2016,0,IF(PUBBDG_Split_Tech!P39=1,1,IF(PUBBDG_Split_Tech!P39="",0,IFERROR((PUBBDG_Split_Tech!P39*(SUMIFS('AGG Activity_16'!F:F,'AGG Activity_16'!$A:$A,$B39)+SUMIFS('AGG Activity_EX'!F:F,'AGG Activity_EX'!$A:$A,$B39))-SUMIFS(Activity_EX!F:F,Activity_EX!$A:$A,$A39))/(SUMIFS('AGG Activity_16'!F:F,'AGG Activity_16'!$A:$A,$B39)),0))))</f>
        <v>0</v>
      </c>
      <c r="Q39" s="7">
        <f>IF(Q$1=2016,0,IF(PUBBDG_Split_Tech!Q39=1,1,IF(PUBBDG_Split_Tech!Q39="",0,IFERROR((PUBBDG_Split_Tech!Q39*(SUMIFS('AGG Activity_16'!G:G,'AGG Activity_16'!$A:$A,$B39)+SUMIFS('AGG Activity_EX'!G:G,'AGG Activity_EX'!$A:$A,$B39))-SUMIFS(Activity_EX!G:G,Activity_EX!$A:$A,$A39))/(SUMIFS('AGG Activity_16'!G:G,'AGG Activity_16'!$A:$A,$B39)),0))))</f>
        <v>0</v>
      </c>
      <c r="R39" s="7">
        <f>IF(R$1=2016,0,IF(PUBBDG_Split_Tech!R39=1,1,IF(PUBBDG_Split_Tech!R39="",0,IFERROR((PUBBDG_Split_Tech!R39*(SUMIFS('AGG Activity_16'!H:H,'AGG Activity_16'!$A:$A,$B39)+SUMIFS('AGG Activity_EX'!H:H,'AGG Activity_EX'!$A:$A,$B39))-SUMIFS(Activity_EX!H:H,Activity_EX!$A:$A,$A39))/(SUMIFS('AGG Activity_16'!H:H,'AGG Activity_16'!$A:$A,$B39)),0))))</f>
        <v>0</v>
      </c>
      <c r="S39" s="7">
        <f>IF(S$1=2016,0,IF(PUBBDG_Split_Tech!S39=1,1,IF(PUBBDG_Split_Tech!S39="",0,IFERROR((PUBBDG_Split_Tech!S39*(SUMIFS('AGG Activity_16'!I:I,'AGG Activity_16'!$A:$A,$B39)+SUMIFS('AGG Activity_EX'!I:I,'AGG Activity_EX'!$A:$A,$B39))-SUMIFS(Activity_EX!I:I,Activity_EX!$A:$A,$A39))/(SUMIFS('AGG Activity_16'!I:I,'AGG Activity_16'!$A:$A,$B39)),0))))</f>
        <v>0</v>
      </c>
      <c r="T39" s="7">
        <f>IF(T$1=2016,0,IF(PUBBDG_Split_Tech!T39=1,1,IF(PUBBDG_Split_Tech!T39="",0,IFERROR((PUBBDG_Split_Tech!T39*(SUMIFS('AGG Activity_16'!J:J,'AGG Activity_16'!$A:$A,$B39)+SUMIFS('AGG Activity_EX'!J:J,'AGG Activity_EX'!$A:$A,$B39))-SUMIFS(Activity_EX!J:J,Activity_EX!$A:$A,$A39))/(SUMIFS('AGG Activity_16'!J:J,'AGG Activity_16'!$A:$A,$B39)),0))))</f>
        <v>0</v>
      </c>
      <c r="U39" s="7">
        <f>IF(U$1=2016,0,IF(PUBBDG_Split_Tech!U39=1,1,IF(PUBBDG_Split_Tech!U39="",0,IFERROR((PUBBDG_Split_Tech!U39*(SUMIFS('AGG Activity_16'!K:K,'AGG Activity_16'!$A:$A,$B39)+SUMIFS('AGG Activity_EX'!K:K,'AGG Activity_EX'!$A:$A,$B39))-SUMIFS(Activity_EX!K:K,Activity_EX!$A:$A,$A39))/(SUMIFS('AGG Activity_16'!K:K,'AGG Activity_16'!$A:$A,$B39)),0))))</f>
        <v>0</v>
      </c>
    </row>
    <row r="40" spans="1:21" x14ac:dyDescent="0.25">
      <c r="A40" t="str">
        <f>PUBBDG_Split_Tech!A40</f>
        <v>PUBBDGHSPOldSC______STDELC</v>
      </c>
      <c r="B40" t="str">
        <f>PUBBDG_Split_Tech!B40</f>
        <v>PUBBDGHSPOldSC</v>
      </c>
      <c r="C40" t="str">
        <f>PUBBDG_Split_Tech!C40</f>
        <v>PUB</v>
      </c>
      <c r="D40" t="str">
        <f>PUBBDG_Split_Tech!D40</f>
        <v>BDG</v>
      </c>
      <c r="E40" t="str">
        <f>PUBBDG_Split_Tech!E40</f>
        <v>HSP</v>
      </c>
      <c r="F40" t="str">
        <f>PUBBDG_Split_Tech!F40</f>
        <v>Old</v>
      </c>
      <c r="G40" t="str">
        <f>PUBBDG_Split_Tech!G40</f>
        <v>SC</v>
      </c>
      <c r="H40" t="str">
        <f>PUBBDG_Split_Tech!H40</f>
        <v>___</v>
      </c>
      <c r="I40" t="str">
        <f>PUBBDG_Split_Tech!I40</f>
        <v>___</v>
      </c>
      <c r="J40" t="str">
        <f>PUBBDG_Split_Tech!J40</f>
        <v>STD</v>
      </c>
      <c r="K40" t="str">
        <f>PUBBDG_Split_Tech!K40</f>
        <v>ELC</v>
      </c>
      <c r="L40" s="7">
        <f>IF(L$1=2016,0,IF(PUBBDG_Split_Tech!L40=1,1,IF(PUBBDG_Split_Tech!L40="",0,IFERROR((PUBBDG_Split_Tech!L40*(SUMIFS('AGG Activity_16'!B:B,'AGG Activity_16'!$A:$A,$B40)+SUMIFS('AGG Activity_EX'!B:B,'AGG Activity_EX'!$A:$A,$B40))-SUMIFS(Activity_EX!B:B,Activity_EX!$A:$A,$A40))/(SUMIFS('AGG Activity_16'!B:B,'AGG Activity_16'!$A:$A,$B40)),0))))</f>
        <v>0</v>
      </c>
      <c r="M40" s="7">
        <f>IF(M$1=2016,0,IF(PUBBDG_Split_Tech!M40=1,1,IF(PUBBDG_Split_Tech!M40="",0,IFERROR((PUBBDG_Split_Tech!M40*(SUMIFS('AGG Activity_16'!C:C,'AGG Activity_16'!$A:$A,$B40)+SUMIFS('AGG Activity_EX'!C:C,'AGG Activity_EX'!$A:$A,$B40))-SUMIFS(Activity_EX!C:C,Activity_EX!$A:$A,$A40))/(SUMIFS('AGG Activity_16'!C:C,'AGG Activity_16'!$A:$A,$B40)),0))))</f>
        <v>0.95196607391357191</v>
      </c>
      <c r="N40" s="7">
        <f>IF(N$1=2016,0,IF(PUBBDG_Split_Tech!N40=1,1,IF(PUBBDG_Split_Tech!N40="",0,IFERROR((PUBBDG_Split_Tech!N40*(SUMIFS('AGG Activity_16'!D:D,'AGG Activity_16'!$A:$A,$B40)+SUMIFS('AGG Activity_EX'!D:D,'AGG Activity_EX'!$A:$A,$B40))-SUMIFS(Activity_EX!D:D,Activity_EX!$A:$A,$A40))/(SUMIFS('AGG Activity_16'!D:D,'AGG Activity_16'!$A:$A,$B40)),0))))</f>
        <v>0.99810236739559055</v>
      </c>
      <c r="O40" s="7">
        <f>IF(O$1=2016,0,IF(PUBBDG_Split_Tech!O40=1,1,IF(PUBBDG_Split_Tech!O40="",0,IFERROR((PUBBDG_Split_Tech!O40*(SUMIFS('AGG Activity_16'!E:E,'AGG Activity_16'!$A:$A,$B40)+SUMIFS('AGG Activity_EX'!E:E,'AGG Activity_EX'!$A:$A,$B40))-SUMIFS(Activity_EX!E:E,Activity_EX!$A:$A,$A40))/(SUMIFS('AGG Activity_16'!E:E,'AGG Activity_16'!$A:$A,$B40)),0))))</f>
        <v>0.99720898439983152</v>
      </c>
      <c r="P40" s="7">
        <f>IF(P$1=2016,0,IF(PUBBDG_Split_Tech!P40=1,1,IF(PUBBDG_Split_Tech!P40="",0,IFERROR((PUBBDG_Split_Tech!P40*(SUMIFS('AGG Activity_16'!F:F,'AGG Activity_16'!$A:$A,$B40)+SUMIFS('AGG Activity_EX'!F:F,'AGG Activity_EX'!$A:$A,$B40))-SUMIFS(Activity_EX!F:F,Activity_EX!$A:$A,$A40))/(SUMIFS('AGG Activity_16'!F:F,'AGG Activity_16'!$A:$A,$B40)),0))))</f>
        <v>0.93814967326637266</v>
      </c>
      <c r="Q40" s="7">
        <f>IF(Q$1=2016,0,IF(PUBBDG_Split_Tech!Q40=1,1,IF(PUBBDG_Split_Tech!Q40="",0,IFERROR((PUBBDG_Split_Tech!Q40*(SUMIFS('AGG Activity_16'!G:G,'AGG Activity_16'!$A:$A,$B40)+SUMIFS('AGG Activity_EX'!G:G,'AGG Activity_EX'!$A:$A,$B40))-SUMIFS(Activity_EX!G:G,Activity_EX!$A:$A,$A40))/(SUMIFS('AGG Activity_16'!G:G,'AGG Activity_16'!$A:$A,$B40)),0))))</f>
        <v>0.93839434844117386</v>
      </c>
      <c r="R40" s="7">
        <f>IF(R$1=2016,0,IF(PUBBDG_Split_Tech!R40=1,1,IF(PUBBDG_Split_Tech!R40="",0,IFERROR((PUBBDG_Split_Tech!R40*(SUMIFS('AGG Activity_16'!H:H,'AGG Activity_16'!$A:$A,$B40)+SUMIFS('AGG Activity_EX'!H:H,'AGG Activity_EX'!$A:$A,$B40))-SUMIFS(Activity_EX!H:H,Activity_EX!$A:$A,$A40))/(SUMIFS('AGG Activity_16'!H:H,'AGG Activity_16'!$A:$A,$B40)),0))))</f>
        <v>0.93857543937802768</v>
      </c>
      <c r="S40" s="7">
        <f>IF(S$1=2016,0,IF(PUBBDG_Split_Tech!S40=1,1,IF(PUBBDG_Split_Tech!S40="",0,IFERROR((PUBBDG_Split_Tech!S40*(SUMIFS('AGG Activity_16'!I:I,'AGG Activity_16'!$A:$A,$B40)+SUMIFS('AGG Activity_EX'!I:I,'AGG Activity_EX'!$A:$A,$B40))-SUMIFS(Activity_EX!I:I,Activity_EX!$A:$A,$A40))/(SUMIFS('AGG Activity_16'!I:I,'AGG Activity_16'!$A:$A,$B40)),0))))</f>
        <v>0</v>
      </c>
      <c r="T40" s="7">
        <f>IF(T$1=2016,0,IF(PUBBDG_Split_Tech!T40=1,1,IF(PUBBDG_Split_Tech!T40="",0,IFERROR((PUBBDG_Split_Tech!T40*(SUMIFS('AGG Activity_16'!J:J,'AGG Activity_16'!$A:$A,$B40)+SUMIFS('AGG Activity_EX'!J:J,'AGG Activity_EX'!$A:$A,$B40))-SUMIFS(Activity_EX!J:J,Activity_EX!$A:$A,$A40))/(SUMIFS('AGG Activity_16'!J:J,'AGG Activity_16'!$A:$A,$B40)),0))))</f>
        <v>0</v>
      </c>
      <c r="U40" s="7">
        <f>IF(U$1=2016,0,IF(PUBBDG_Split_Tech!U40=1,1,IF(PUBBDG_Split_Tech!U40="",0,IFERROR((PUBBDG_Split_Tech!U40*(SUMIFS('AGG Activity_16'!K:K,'AGG Activity_16'!$A:$A,$B40)+SUMIFS('AGG Activity_EX'!K:K,'AGG Activity_EX'!$A:$A,$B40))-SUMIFS(Activity_EX!K:K,Activity_EX!$A:$A,$A40))/(SUMIFS('AGG Activity_16'!K:K,'AGG Activity_16'!$A:$A,$B40)),0))))</f>
        <v>0</v>
      </c>
    </row>
    <row r="41" spans="1:21" x14ac:dyDescent="0.25">
      <c r="A41" t="str">
        <f>PUBBDG_Split_Tech!A41</f>
        <v>PUBBDGHSPOldSC______STDNGA</v>
      </c>
      <c r="B41" t="str">
        <f>PUBBDG_Split_Tech!B41</f>
        <v>PUBBDGHSPOldSC</v>
      </c>
      <c r="C41" t="str">
        <f>PUBBDG_Split_Tech!C41</f>
        <v>PUB</v>
      </c>
      <c r="D41" t="str">
        <f>PUBBDG_Split_Tech!D41</f>
        <v>BDG</v>
      </c>
      <c r="E41" t="str">
        <f>PUBBDG_Split_Tech!E41</f>
        <v>HSP</v>
      </c>
      <c r="F41" t="str">
        <f>PUBBDG_Split_Tech!F41</f>
        <v>Old</v>
      </c>
      <c r="G41" t="str">
        <f>PUBBDG_Split_Tech!G41</f>
        <v>SC</v>
      </c>
      <c r="H41" t="str">
        <f>PUBBDG_Split_Tech!H41</f>
        <v>___</v>
      </c>
      <c r="I41" t="str">
        <f>PUBBDG_Split_Tech!I41</f>
        <v>___</v>
      </c>
      <c r="J41" t="str">
        <f>PUBBDG_Split_Tech!J41</f>
        <v>STD</v>
      </c>
      <c r="K41" t="str">
        <f>PUBBDG_Split_Tech!K41</f>
        <v>NGA</v>
      </c>
      <c r="L41" s="7">
        <f>IF(L$1=2016,0,IF(PUBBDG_Split_Tech!L41=1,1,IF(PUBBDG_Split_Tech!L41="",0,IFERROR((PUBBDG_Split_Tech!L41*(SUMIFS('AGG Activity_16'!B:B,'AGG Activity_16'!$A:$A,$B41)+SUMIFS('AGG Activity_EX'!B:B,'AGG Activity_EX'!$A:$A,$B41))-SUMIFS(Activity_EX!B:B,Activity_EX!$A:$A,$A41))/(SUMIFS('AGG Activity_16'!B:B,'AGG Activity_16'!$A:$A,$B41)),0))))</f>
        <v>0</v>
      </c>
      <c r="M41" s="7">
        <f>IF(M$1=2016,0,IF(PUBBDG_Split_Tech!M41=1,1,IF(PUBBDG_Split_Tech!M41="",0,IFERROR((PUBBDG_Split_Tech!M41*(SUMIFS('AGG Activity_16'!C:C,'AGG Activity_16'!$A:$A,$B41)+SUMIFS('AGG Activity_EX'!C:C,'AGG Activity_EX'!$A:$A,$B41))-SUMIFS(Activity_EX!C:C,Activity_EX!$A:$A,$A41))/(SUMIFS('AGG Activity_16'!C:C,'AGG Activity_16'!$A:$A,$B41)),0))))</f>
        <v>4.8033926086419342E-2</v>
      </c>
      <c r="N41" s="7">
        <f>IF(N$1=2016,0,IF(PUBBDG_Split_Tech!N41=1,1,IF(PUBBDG_Split_Tech!N41="",0,IFERROR((PUBBDG_Split_Tech!N41*(SUMIFS('AGG Activity_16'!D:D,'AGG Activity_16'!$A:$A,$B41)+SUMIFS('AGG Activity_EX'!D:D,'AGG Activity_EX'!$A:$A,$B41))-SUMIFS(Activity_EX!D:D,Activity_EX!$A:$A,$A41))/(SUMIFS('AGG Activity_16'!D:D,'AGG Activity_16'!$A:$A,$B41)),0))))</f>
        <v>1.8976326044089083E-3</v>
      </c>
      <c r="O41" s="7">
        <f>IF(O$1=2016,0,IF(PUBBDG_Split_Tech!O41=1,1,IF(PUBBDG_Split_Tech!O41="",0,IFERROR((PUBBDG_Split_Tech!O41*(SUMIFS('AGG Activity_16'!E:E,'AGG Activity_16'!$A:$A,$B41)+SUMIFS('AGG Activity_EX'!E:E,'AGG Activity_EX'!$A:$A,$B41))-SUMIFS(Activity_EX!E:E,Activity_EX!$A:$A,$A41))/(SUMIFS('AGG Activity_16'!E:E,'AGG Activity_16'!$A:$A,$B41)),0))))</f>
        <v>2.7910156001681248E-3</v>
      </c>
      <c r="P41" s="7">
        <f>IF(P$1=2016,0,IF(PUBBDG_Split_Tech!P41=1,1,IF(PUBBDG_Split_Tech!P41="",0,IFERROR((PUBBDG_Split_Tech!P41*(SUMIFS('AGG Activity_16'!F:F,'AGG Activity_16'!$A:$A,$B41)+SUMIFS('AGG Activity_EX'!F:F,'AGG Activity_EX'!$A:$A,$B41))-SUMIFS(Activity_EX!F:F,Activity_EX!$A:$A,$A41))/(SUMIFS('AGG Activity_16'!F:F,'AGG Activity_16'!$A:$A,$B41)),0))))</f>
        <v>6.1850326733627552E-2</v>
      </c>
      <c r="Q41" s="7">
        <f>IF(Q$1=2016,0,IF(PUBBDG_Split_Tech!Q41=1,1,IF(PUBBDG_Split_Tech!Q41="",0,IFERROR((PUBBDG_Split_Tech!Q41*(SUMIFS('AGG Activity_16'!G:G,'AGG Activity_16'!$A:$A,$B41)+SUMIFS('AGG Activity_EX'!G:G,'AGG Activity_EX'!$A:$A,$B41))-SUMIFS(Activity_EX!G:G,Activity_EX!$A:$A,$A41))/(SUMIFS('AGG Activity_16'!G:G,'AGG Activity_16'!$A:$A,$B41)),0))))</f>
        <v>6.1605651558826413E-2</v>
      </c>
      <c r="R41" s="7">
        <f>IF(R$1=2016,0,IF(PUBBDG_Split_Tech!R41=1,1,IF(PUBBDG_Split_Tech!R41="",0,IFERROR((PUBBDG_Split_Tech!R41*(SUMIFS('AGG Activity_16'!H:H,'AGG Activity_16'!$A:$A,$B41)+SUMIFS('AGG Activity_EX'!H:H,'AGG Activity_EX'!$A:$A,$B41))-SUMIFS(Activity_EX!H:H,Activity_EX!$A:$A,$A41))/(SUMIFS('AGG Activity_16'!H:H,'AGG Activity_16'!$A:$A,$B41)),0))))</f>
        <v>6.1424560621972157E-2</v>
      </c>
      <c r="S41" s="7">
        <f>IF(S$1=2016,0,IF(PUBBDG_Split_Tech!S41=1,1,IF(PUBBDG_Split_Tech!S41="",0,IFERROR((PUBBDG_Split_Tech!S41*(SUMIFS('AGG Activity_16'!I:I,'AGG Activity_16'!$A:$A,$B41)+SUMIFS('AGG Activity_EX'!I:I,'AGG Activity_EX'!$A:$A,$B41))-SUMIFS(Activity_EX!I:I,Activity_EX!$A:$A,$A41))/(SUMIFS('AGG Activity_16'!I:I,'AGG Activity_16'!$A:$A,$B41)),0))))</f>
        <v>0</v>
      </c>
      <c r="T41" s="7">
        <f>IF(T$1=2016,0,IF(PUBBDG_Split_Tech!T41=1,1,IF(PUBBDG_Split_Tech!T41="",0,IFERROR((PUBBDG_Split_Tech!T41*(SUMIFS('AGG Activity_16'!J:J,'AGG Activity_16'!$A:$A,$B41)+SUMIFS('AGG Activity_EX'!J:J,'AGG Activity_EX'!$A:$A,$B41))-SUMIFS(Activity_EX!J:J,Activity_EX!$A:$A,$A41))/(SUMIFS('AGG Activity_16'!J:J,'AGG Activity_16'!$A:$A,$B41)),0))))</f>
        <v>0</v>
      </c>
      <c r="U41" s="7">
        <f>IF(U$1=2016,0,IF(PUBBDG_Split_Tech!U41=1,1,IF(PUBBDG_Split_Tech!U41="",0,IFERROR((PUBBDG_Split_Tech!U41*(SUMIFS('AGG Activity_16'!K:K,'AGG Activity_16'!$A:$A,$B41)+SUMIFS('AGG Activity_EX'!K:K,'AGG Activity_EX'!$A:$A,$B41))-SUMIFS(Activity_EX!K:K,Activity_EX!$A:$A,$A41))/(SUMIFS('AGG Activity_16'!K:K,'AGG Activity_16'!$A:$A,$B41)),0))))</f>
        <v>0</v>
      </c>
    </row>
    <row r="42" spans="1:21" x14ac:dyDescent="0.25">
      <c r="A42" t="str">
        <f>PUBBDG_Split_Tech!A42</f>
        <v>PUBBDGHSPOldSH_________DHE</v>
      </c>
      <c r="B42" t="str">
        <f>PUBBDG_Split_Tech!B42</f>
        <v>PUBBDGHSPOldSH</v>
      </c>
      <c r="C42" t="str">
        <f>PUBBDG_Split_Tech!C42</f>
        <v>PUB</v>
      </c>
      <c r="D42" t="str">
        <f>PUBBDG_Split_Tech!D42</f>
        <v>BDG</v>
      </c>
      <c r="E42" t="str">
        <f>PUBBDG_Split_Tech!E42</f>
        <v>HSP</v>
      </c>
      <c r="F42" t="str">
        <f>PUBBDG_Split_Tech!F42</f>
        <v>Old</v>
      </c>
      <c r="G42" t="str">
        <f>PUBBDG_Split_Tech!G42</f>
        <v>SH</v>
      </c>
      <c r="H42" t="str">
        <f>PUBBDG_Split_Tech!H42</f>
        <v>___</v>
      </c>
      <c r="I42" t="str">
        <f>PUBBDG_Split_Tech!I42</f>
        <v>___</v>
      </c>
      <c r="J42" t="str">
        <f>PUBBDG_Split_Tech!J42</f>
        <v>___</v>
      </c>
      <c r="K42" t="str">
        <f>PUBBDG_Split_Tech!K42</f>
        <v>DHE</v>
      </c>
      <c r="L42" s="7">
        <f>IF(L$1=2016,0,IF(PUBBDG_Split_Tech!L42=1,1,IF(PUBBDG_Split_Tech!L42="",0,IFERROR((PUBBDG_Split_Tech!L42*(SUMIFS('AGG Activity_16'!B:B,'AGG Activity_16'!$A:$A,$B42)+SUMIFS('AGG Activity_EX'!B:B,'AGG Activity_EX'!$A:$A,$B42))-SUMIFS(Activity_EX!B:B,Activity_EX!$A:$A,$A42))/(SUMIFS('AGG Activity_16'!B:B,'AGG Activity_16'!$A:$A,$B42)),0))))</f>
        <v>0</v>
      </c>
      <c r="M42" s="7">
        <f>IF(M$1=2016,0,IF(PUBBDG_Split_Tech!M42=1,1,IF(PUBBDG_Split_Tech!M42="",0,IFERROR((PUBBDG_Split_Tech!M42*(SUMIFS('AGG Activity_16'!C:C,'AGG Activity_16'!$A:$A,$B42)+SUMIFS('AGG Activity_EX'!C:C,'AGG Activity_EX'!$A:$A,$B42))-SUMIFS(Activity_EX!C:C,Activity_EX!$A:$A,$A42))/(SUMIFS('AGG Activity_16'!C:C,'AGG Activity_16'!$A:$A,$B42)),0))))</f>
        <v>0.90952313090209325</v>
      </c>
      <c r="N42" s="7">
        <f>IF(N$1=2016,0,IF(PUBBDG_Split_Tech!N42=1,1,IF(PUBBDG_Split_Tech!N42="",0,IFERROR((PUBBDG_Split_Tech!N42*(SUMIFS('AGG Activity_16'!D:D,'AGG Activity_16'!$A:$A,$B42)+SUMIFS('AGG Activity_EX'!D:D,'AGG Activity_EX'!$A:$A,$B42))-SUMIFS(Activity_EX!D:D,Activity_EX!$A:$A,$A42))/(SUMIFS('AGG Activity_16'!D:D,'AGG Activity_16'!$A:$A,$B42)),0))))</f>
        <v>0.20545929462828744</v>
      </c>
      <c r="O42" s="7">
        <f>IF(O$1=2016,0,IF(PUBBDG_Split_Tech!O42=1,1,IF(PUBBDG_Split_Tech!O42="",0,IFERROR((PUBBDG_Split_Tech!O42*(SUMIFS('AGG Activity_16'!E:E,'AGG Activity_16'!$A:$A,$B42)+SUMIFS('AGG Activity_EX'!E:E,'AGG Activity_EX'!$A:$A,$B42))-SUMIFS(Activity_EX!E:E,Activity_EX!$A:$A,$A42))/(SUMIFS('AGG Activity_16'!E:E,'AGG Activity_16'!$A:$A,$B42)),0))))</f>
        <v>0.20517957611053542</v>
      </c>
      <c r="P42" s="7">
        <f>IF(P$1=2016,0,IF(PUBBDG_Split_Tech!P42=1,1,IF(PUBBDG_Split_Tech!P42="",0,IFERROR((PUBBDG_Split_Tech!P42*(SUMIFS('AGG Activity_16'!F:F,'AGG Activity_16'!$A:$A,$B42)+SUMIFS('AGG Activity_EX'!F:F,'AGG Activity_EX'!$A:$A,$B42))-SUMIFS(Activity_EX!F:F,Activity_EX!$A:$A,$A42))/(SUMIFS('AGG Activity_16'!F:F,'AGG Activity_16'!$A:$A,$B42)),0))))</f>
        <v>0.19787662966164066</v>
      </c>
      <c r="Q42" s="7">
        <f>IF(Q$1=2016,0,IF(PUBBDG_Split_Tech!Q42=1,1,IF(PUBBDG_Split_Tech!Q42="",0,IFERROR((PUBBDG_Split_Tech!Q42*(SUMIFS('AGG Activity_16'!G:G,'AGG Activity_16'!$A:$A,$B42)+SUMIFS('AGG Activity_EX'!G:G,'AGG Activity_EX'!$A:$A,$B42))-SUMIFS(Activity_EX!G:G,Activity_EX!$A:$A,$A42))/(SUMIFS('AGG Activity_16'!G:G,'AGG Activity_16'!$A:$A,$B42)),0))))</f>
        <v>0.19778777191105082</v>
      </c>
      <c r="R42" s="7">
        <f>IF(R$1=2016,0,IF(PUBBDG_Split_Tech!R42=1,1,IF(PUBBDG_Split_Tech!R42="",0,IFERROR((PUBBDG_Split_Tech!R42*(SUMIFS('AGG Activity_16'!H:H,'AGG Activity_16'!$A:$A,$B42)+SUMIFS('AGG Activity_EX'!H:H,'AGG Activity_EX'!$A:$A,$B42))-SUMIFS(Activity_EX!H:H,Activity_EX!$A:$A,$A42))/(SUMIFS('AGG Activity_16'!H:H,'AGG Activity_16'!$A:$A,$B42)),0))))</f>
        <v>0.31619940515121769</v>
      </c>
      <c r="S42" s="7">
        <f>IF(S$1=2016,0,IF(PUBBDG_Split_Tech!S42=1,1,IF(PUBBDG_Split_Tech!S42="",0,IFERROR((PUBBDG_Split_Tech!S42*(SUMIFS('AGG Activity_16'!I:I,'AGG Activity_16'!$A:$A,$B42)+SUMIFS('AGG Activity_EX'!I:I,'AGG Activity_EX'!$A:$A,$B42))-SUMIFS(Activity_EX!I:I,Activity_EX!$A:$A,$A42))/(SUMIFS('AGG Activity_16'!I:I,'AGG Activity_16'!$A:$A,$B42)),0))))</f>
        <v>0</v>
      </c>
      <c r="T42" s="7">
        <f>IF(T$1=2016,0,IF(PUBBDG_Split_Tech!T42=1,1,IF(PUBBDG_Split_Tech!T42="",0,IFERROR((PUBBDG_Split_Tech!T42*(SUMIFS('AGG Activity_16'!J:J,'AGG Activity_16'!$A:$A,$B42)+SUMIFS('AGG Activity_EX'!J:J,'AGG Activity_EX'!$A:$A,$B42))-SUMIFS(Activity_EX!J:J,Activity_EX!$A:$A,$A42))/(SUMIFS('AGG Activity_16'!J:J,'AGG Activity_16'!$A:$A,$B42)),0))))</f>
        <v>0</v>
      </c>
      <c r="U42" s="7">
        <f>IF(U$1=2016,0,IF(PUBBDG_Split_Tech!U42=1,1,IF(PUBBDG_Split_Tech!U42="",0,IFERROR((PUBBDG_Split_Tech!U42*(SUMIFS('AGG Activity_16'!K:K,'AGG Activity_16'!$A:$A,$B42)+SUMIFS('AGG Activity_EX'!K:K,'AGG Activity_EX'!$A:$A,$B42))-SUMIFS(Activity_EX!K:K,Activity_EX!$A:$A,$A42))/(SUMIFS('AGG Activity_16'!K:K,'AGG Activity_16'!$A:$A,$B42)),0))))</f>
        <v>0</v>
      </c>
    </row>
    <row r="43" spans="1:21" x14ac:dyDescent="0.25">
      <c r="A43" t="str">
        <f>PUBBDG_Split_Tech!A43</f>
        <v>PUBBDGHSPOldSHFUR___HIGNGA</v>
      </c>
      <c r="B43" t="str">
        <f>PUBBDG_Split_Tech!B43</f>
        <v>PUBBDGHSPOldSH</v>
      </c>
      <c r="C43" t="str">
        <f>PUBBDG_Split_Tech!C43</f>
        <v>PUB</v>
      </c>
      <c r="D43" t="str">
        <f>PUBBDG_Split_Tech!D43</f>
        <v>BDG</v>
      </c>
      <c r="E43" t="str">
        <f>PUBBDG_Split_Tech!E43</f>
        <v>HSP</v>
      </c>
      <c r="F43" t="str">
        <f>PUBBDG_Split_Tech!F43</f>
        <v>Old</v>
      </c>
      <c r="G43" t="str">
        <f>PUBBDG_Split_Tech!G43</f>
        <v>SH</v>
      </c>
      <c r="H43" t="str">
        <f>PUBBDG_Split_Tech!H43</f>
        <v>FUR</v>
      </c>
      <c r="I43" t="str">
        <f>PUBBDG_Split_Tech!I43</f>
        <v>___</v>
      </c>
      <c r="J43" t="str">
        <f>PUBBDG_Split_Tech!J43</f>
        <v>HIG</v>
      </c>
      <c r="K43" t="str">
        <f>PUBBDG_Split_Tech!K43</f>
        <v>NGA</v>
      </c>
      <c r="L43" s="7">
        <f>IF(L$1=2016,0,IF(PUBBDG_Split_Tech!L43=1,1,IF(PUBBDG_Split_Tech!L43="",0,IFERROR((PUBBDG_Split_Tech!L43*(SUMIFS('AGG Activity_16'!B:B,'AGG Activity_16'!$A:$A,$B43)+SUMIFS('AGG Activity_EX'!B:B,'AGG Activity_EX'!$A:$A,$B43))-SUMIFS(Activity_EX!B:B,Activity_EX!$A:$A,$A43))/(SUMIFS('AGG Activity_16'!B:B,'AGG Activity_16'!$A:$A,$B43)),0))))</f>
        <v>0</v>
      </c>
      <c r="M43" s="7">
        <f>IF(M$1=2016,0,IF(PUBBDG_Split_Tech!M43=1,1,IF(PUBBDG_Split_Tech!M43="",0,IFERROR((PUBBDG_Split_Tech!M43*(SUMIFS('AGG Activity_16'!C:C,'AGG Activity_16'!$A:$A,$B43)+SUMIFS('AGG Activity_EX'!C:C,'AGG Activity_EX'!$A:$A,$B43))-SUMIFS(Activity_EX!C:C,Activity_EX!$A:$A,$A43))/(SUMIFS('AGG Activity_16'!C:C,'AGG Activity_16'!$A:$A,$B43)),0))))</f>
        <v>0</v>
      </c>
      <c r="N43" s="7">
        <f>IF(N$1=2016,0,IF(PUBBDG_Split_Tech!N43=1,1,IF(PUBBDG_Split_Tech!N43="",0,IFERROR((PUBBDG_Split_Tech!N43*(SUMIFS('AGG Activity_16'!D:D,'AGG Activity_16'!$A:$A,$B43)+SUMIFS('AGG Activity_EX'!D:D,'AGG Activity_EX'!$A:$A,$B43))-SUMIFS(Activity_EX!D:D,Activity_EX!$A:$A,$A43))/(SUMIFS('AGG Activity_16'!D:D,'AGG Activity_16'!$A:$A,$B43)),0))))</f>
        <v>0</v>
      </c>
      <c r="O43" s="7">
        <f>IF(O$1=2016,0,IF(PUBBDG_Split_Tech!O43=1,1,IF(PUBBDG_Split_Tech!O43="",0,IFERROR((PUBBDG_Split_Tech!O43*(SUMIFS('AGG Activity_16'!E:E,'AGG Activity_16'!$A:$A,$B43)+SUMIFS('AGG Activity_EX'!E:E,'AGG Activity_EX'!$A:$A,$B43))-SUMIFS(Activity_EX!E:E,Activity_EX!$A:$A,$A43))/(SUMIFS('AGG Activity_16'!E:E,'AGG Activity_16'!$A:$A,$B43)),0))))</f>
        <v>0</v>
      </c>
      <c r="P43" s="7">
        <f>IF(P$1=2016,0,IF(PUBBDG_Split_Tech!P43=1,1,IF(PUBBDG_Split_Tech!P43="",0,IFERROR((PUBBDG_Split_Tech!P43*(SUMIFS('AGG Activity_16'!F:F,'AGG Activity_16'!$A:$A,$B43)+SUMIFS('AGG Activity_EX'!F:F,'AGG Activity_EX'!$A:$A,$B43))-SUMIFS(Activity_EX!F:F,Activity_EX!$A:$A,$A43))/(SUMIFS('AGG Activity_16'!F:F,'AGG Activity_16'!$A:$A,$B43)),0))))</f>
        <v>0</v>
      </c>
      <c r="Q43" s="7">
        <f>IF(Q$1=2016,0,IF(PUBBDG_Split_Tech!Q43=1,1,IF(PUBBDG_Split_Tech!Q43="",0,IFERROR((PUBBDG_Split_Tech!Q43*(SUMIFS('AGG Activity_16'!G:G,'AGG Activity_16'!$A:$A,$B43)+SUMIFS('AGG Activity_EX'!G:G,'AGG Activity_EX'!$A:$A,$B43))-SUMIFS(Activity_EX!G:G,Activity_EX!$A:$A,$A43))/(SUMIFS('AGG Activity_16'!G:G,'AGG Activity_16'!$A:$A,$B43)),0))))</f>
        <v>0</v>
      </c>
      <c r="R43" s="7">
        <f>IF(R$1=2016,0,IF(PUBBDG_Split_Tech!R43=1,1,IF(PUBBDG_Split_Tech!R43="",0,IFERROR((PUBBDG_Split_Tech!R43*(SUMIFS('AGG Activity_16'!H:H,'AGG Activity_16'!$A:$A,$B43)+SUMIFS('AGG Activity_EX'!H:H,'AGG Activity_EX'!$A:$A,$B43))-SUMIFS(Activity_EX!H:H,Activity_EX!$A:$A,$A43))/(SUMIFS('AGG Activity_16'!H:H,'AGG Activity_16'!$A:$A,$B43)),0))))</f>
        <v>0</v>
      </c>
      <c r="S43" s="7">
        <f>IF(S$1=2016,0,IF(PUBBDG_Split_Tech!S43=1,1,IF(PUBBDG_Split_Tech!S43="",0,IFERROR((PUBBDG_Split_Tech!S43*(SUMIFS('AGG Activity_16'!I:I,'AGG Activity_16'!$A:$A,$B43)+SUMIFS('AGG Activity_EX'!I:I,'AGG Activity_EX'!$A:$A,$B43))-SUMIFS(Activity_EX!I:I,Activity_EX!$A:$A,$A43))/(SUMIFS('AGG Activity_16'!I:I,'AGG Activity_16'!$A:$A,$B43)),0))))</f>
        <v>0</v>
      </c>
      <c r="T43" s="7">
        <f>IF(T$1=2016,0,IF(PUBBDG_Split_Tech!T43=1,1,IF(PUBBDG_Split_Tech!T43="",0,IFERROR((PUBBDG_Split_Tech!T43*(SUMIFS('AGG Activity_16'!J:J,'AGG Activity_16'!$A:$A,$B43)+SUMIFS('AGG Activity_EX'!J:J,'AGG Activity_EX'!$A:$A,$B43))-SUMIFS(Activity_EX!J:J,Activity_EX!$A:$A,$A43))/(SUMIFS('AGG Activity_16'!J:J,'AGG Activity_16'!$A:$A,$B43)),0))))</f>
        <v>0</v>
      </c>
      <c r="U43" s="7">
        <f>IF(U$1=2016,0,IF(PUBBDG_Split_Tech!U43=1,1,IF(PUBBDG_Split_Tech!U43="",0,IFERROR((PUBBDG_Split_Tech!U43*(SUMIFS('AGG Activity_16'!K:K,'AGG Activity_16'!$A:$A,$B43)+SUMIFS('AGG Activity_EX'!K:K,'AGG Activity_EX'!$A:$A,$B43))-SUMIFS(Activity_EX!K:K,Activity_EX!$A:$A,$A43))/(SUMIFS('AGG Activity_16'!K:K,'AGG Activity_16'!$A:$A,$B43)),0))))</f>
        <v>0</v>
      </c>
    </row>
    <row r="44" spans="1:21" x14ac:dyDescent="0.25">
      <c r="A44" t="str">
        <f>PUBBDG_Split_Tech!A44</f>
        <v>PUBBDGHSPOldSHFUR___STDELC</v>
      </c>
      <c r="B44" t="str">
        <f>PUBBDG_Split_Tech!B44</f>
        <v>PUBBDGHSPOldSH</v>
      </c>
      <c r="C44" t="str">
        <f>PUBBDG_Split_Tech!C44</f>
        <v>PUB</v>
      </c>
      <c r="D44" t="str">
        <f>PUBBDG_Split_Tech!D44</f>
        <v>BDG</v>
      </c>
      <c r="E44" t="str">
        <f>PUBBDG_Split_Tech!E44</f>
        <v>HSP</v>
      </c>
      <c r="F44" t="str">
        <f>PUBBDG_Split_Tech!F44</f>
        <v>Old</v>
      </c>
      <c r="G44" t="str">
        <f>PUBBDG_Split_Tech!G44</f>
        <v>SH</v>
      </c>
      <c r="H44" t="str">
        <f>PUBBDG_Split_Tech!H44</f>
        <v>FUR</v>
      </c>
      <c r="I44" t="str">
        <f>PUBBDG_Split_Tech!I44</f>
        <v>___</v>
      </c>
      <c r="J44" t="str">
        <f>PUBBDG_Split_Tech!J44</f>
        <v>STD</v>
      </c>
      <c r="K44" t="str">
        <f>PUBBDG_Split_Tech!K44</f>
        <v>ELC</v>
      </c>
      <c r="L44" s="7">
        <f>IF(L$1=2016,0,IF(PUBBDG_Split_Tech!L44=1,1,IF(PUBBDG_Split_Tech!L44="",0,IFERROR((PUBBDG_Split_Tech!L44*(SUMIFS('AGG Activity_16'!B:B,'AGG Activity_16'!$A:$A,$B44)+SUMIFS('AGG Activity_EX'!B:B,'AGG Activity_EX'!$A:$A,$B44))-SUMIFS(Activity_EX!B:B,Activity_EX!$A:$A,$A44))/(SUMIFS('AGG Activity_16'!B:B,'AGG Activity_16'!$A:$A,$B44)),0))))</f>
        <v>0</v>
      </c>
      <c r="M44" s="7">
        <f>IF(M$1=2016,0,IF(PUBBDG_Split_Tech!M44=1,1,IF(PUBBDG_Split_Tech!M44="",0,IFERROR((PUBBDG_Split_Tech!M44*(SUMIFS('AGG Activity_16'!C:C,'AGG Activity_16'!$A:$A,$B44)+SUMIFS('AGG Activity_EX'!C:C,'AGG Activity_EX'!$A:$A,$B44))-SUMIFS(Activity_EX!C:C,Activity_EX!$A:$A,$A44))/(SUMIFS('AGG Activity_16'!C:C,'AGG Activity_16'!$A:$A,$B44)),0))))</f>
        <v>3.9032689488686131E-3</v>
      </c>
      <c r="N44" s="7">
        <f>IF(N$1=2016,0,IF(PUBBDG_Split_Tech!N44=1,1,IF(PUBBDG_Split_Tech!N44="",0,IFERROR((PUBBDG_Split_Tech!N44*(SUMIFS('AGG Activity_16'!D:D,'AGG Activity_16'!$A:$A,$B44)+SUMIFS('AGG Activity_EX'!D:D,'AGG Activity_EX'!$A:$A,$B44))-SUMIFS(Activity_EX!D:D,Activity_EX!$A:$A,$A44))/(SUMIFS('AGG Activity_16'!D:D,'AGG Activity_16'!$A:$A,$B44)),0))))</f>
        <v>3.683279213183735E-2</v>
      </c>
      <c r="O44" s="7">
        <f>IF(O$1=2016,0,IF(PUBBDG_Split_Tech!O44=1,1,IF(PUBBDG_Split_Tech!O44="",0,IFERROR((PUBBDG_Split_Tech!O44*(SUMIFS('AGG Activity_16'!E:E,'AGG Activity_16'!$A:$A,$B44)+SUMIFS('AGG Activity_EX'!E:E,'AGG Activity_EX'!$A:$A,$B44))-SUMIFS(Activity_EX!E:E,Activity_EX!$A:$A,$A44))/(SUMIFS('AGG Activity_16'!E:E,'AGG Activity_16'!$A:$A,$B44)),0))))</f>
        <v>3.6782680711846108E-2</v>
      </c>
      <c r="P44" s="7">
        <f>IF(P$1=2016,0,IF(PUBBDG_Split_Tech!P44=1,1,IF(PUBBDG_Split_Tech!P44="",0,IFERROR((PUBBDG_Split_Tech!P44*(SUMIFS('AGG Activity_16'!F:F,'AGG Activity_16'!$A:$A,$B44)+SUMIFS('AGG Activity_EX'!F:F,'AGG Activity_EX'!$A:$A,$B44))-SUMIFS(Activity_EX!F:F,Activity_EX!$A:$A,$A44))/(SUMIFS('AGG Activity_16'!F:F,'AGG Activity_16'!$A:$A,$B44)),0))))</f>
        <v>3.54734796053204E-2</v>
      </c>
      <c r="Q44" s="7">
        <f>IF(Q$1=2016,0,IF(PUBBDG_Split_Tech!Q44=1,1,IF(PUBBDG_Split_Tech!Q44="",0,IFERROR((PUBBDG_Split_Tech!Q44*(SUMIFS('AGG Activity_16'!G:G,'AGG Activity_16'!$A:$A,$B44)+SUMIFS('AGG Activity_EX'!G:G,'AGG Activity_EX'!$A:$A,$B44))-SUMIFS(Activity_EX!G:G,Activity_EX!$A:$A,$A44))/(SUMIFS('AGG Activity_16'!G:G,'AGG Activity_16'!$A:$A,$B44)),0))))</f>
        <v>3.5457866659235823E-2</v>
      </c>
      <c r="R44" s="7">
        <f>IF(R$1=2016,0,IF(PUBBDG_Split_Tech!R44=1,1,IF(PUBBDG_Split_Tech!R44="",0,IFERROR((PUBBDG_Split_Tech!R44*(SUMIFS('AGG Activity_16'!H:H,'AGG Activity_16'!$A:$A,$B44)+SUMIFS('AGG Activity_EX'!H:H,'AGG Activity_EX'!$A:$A,$B44))-SUMIFS(Activity_EX!H:H,Activity_EX!$A:$A,$A44))/(SUMIFS('AGG Activity_16'!H:H,'AGG Activity_16'!$A:$A,$B44)),0))))</f>
        <v>3.021100582023746E-2</v>
      </c>
      <c r="S44" s="7">
        <f>IF(S$1=2016,0,IF(PUBBDG_Split_Tech!S44=1,1,IF(PUBBDG_Split_Tech!S44="",0,IFERROR((PUBBDG_Split_Tech!S44*(SUMIFS('AGG Activity_16'!I:I,'AGG Activity_16'!$A:$A,$B44)+SUMIFS('AGG Activity_EX'!I:I,'AGG Activity_EX'!$A:$A,$B44))-SUMIFS(Activity_EX!I:I,Activity_EX!$A:$A,$A44))/(SUMIFS('AGG Activity_16'!I:I,'AGG Activity_16'!$A:$A,$B44)),0))))</f>
        <v>0</v>
      </c>
      <c r="T44" s="7">
        <f>IF(T$1=2016,0,IF(PUBBDG_Split_Tech!T44=1,1,IF(PUBBDG_Split_Tech!T44="",0,IFERROR((PUBBDG_Split_Tech!T44*(SUMIFS('AGG Activity_16'!J:J,'AGG Activity_16'!$A:$A,$B44)+SUMIFS('AGG Activity_EX'!J:J,'AGG Activity_EX'!$A:$A,$B44))-SUMIFS(Activity_EX!J:J,Activity_EX!$A:$A,$A44))/(SUMIFS('AGG Activity_16'!J:J,'AGG Activity_16'!$A:$A,$B44)),0))))</f>
        <v>0</v>
      </c>
      <c r="U44" s="7">
        <f>IF(U$1=2016,0,IF(PUBBDG_Split_Tech!U44=1,1,IF(PUBBDG_Split_Tech!U44="",0,IFERROR((PUBBDG_Split_Tech!U44*(SUMIFS('AGG Activity_16'!K:K,'AGG Activity_16'!$A:$A,$B44)+SUMIFS('AGG Activity_EX'!K:K,'AGG Activity_EX'!$A:$A,$B44))-SUMIFS(Activity_EX!K:K,Activity_EX!$A:$A,$A44))/(SUMIFS('AGG Activity_16'!K:K,'AGG Activity_16'!$A:$A,$B44)),0))))</f>
        <v>0</v>
      </c>
    </row>
    <row r="45" spans="1:21" x14ac:dyDescent="0.25">
      <c r="A45" t="str">
        <f>PUBBDG_Split_Tech!A45</f>
        <v>PUBBDGHSPOldSHFUR___STDHFO</v>
      </c>
      <c r="B45" t="str">
        <f>PUBBDG_Split_Tech!B45</f>
        <v>PUBBDGHSPOldSH</v>
      </c>
      <c r="C45" t="str">
        <f>PUBBDG_Split_Tech!C45</f>
        <v>PUB</v>
      </c>
      <c r="D45" t="str">
        <f>PUBBDG_Split_Tech!D45</f>
        <v>BDG</v>
      </c>
      <c r="E45" t="str">
        <f>PUBBDG_Split_Tech!E45</f>
        <v>HSP</v>
      </c>
      <c r="F45" t="str">
        <f>PUBBDG_Split_Tech!F45</f>
        <v>Old</v>
      </c>
      <c r="G45" t="str">
        <f>PUBBDG_Split_Tech!G45</f>
        <v>SH</v>
      </c>
      <c r="H45" t="str">
        <f>PUBBDG_Split_Tech!H45</f>
        <v>FUR</v>
      </c>
      <c r="I45" t="str">
        <f>PUBBDG_Split_Tech!I45</f>
        <v>___</v>
      </c>
      <c r="J45" t="str">
        <f>PUBBDG_Split_Tech!J45</f>
        <v>STD</v>
      </c>
      <c r="K45" t="str">
        <f>PUBBDG_Split_Tech!K45</f>
        <v>HFO</v>
      </c>
      <c r="L45" s="7">
        <f>IF(L$1=2016,0,IF(PUBBDG_Split_Tech!L45=1,1,IF(PUBBDG_Split_Tech!L45="",0,IFERROR((PUBBDG_Split_Tech!L45*(SUMIFS('AGG Activity_16'!B:B,'AGG Activity_16'!$A:$A,$B45)+SUMIFS('AGG Activity_EX'!B:B,'AGG Activity_EX'!$A:$A,$B45))-SUMIFS(Activity_EX!B:B,Activity_EX!$A:$A,$A45))/(SUMIFS('AGG Activity_16'!B:B,'AGG Activity_16'!$A:$A,$B45)),0))))</f>
        <v>0</v>
      </c>
      <c r="M45" s="7">
        <f>IF(M$1=2016,0,IF(PUBBDG_Split_Tech!M45=1,1,IF(PUBBDG_Split_Tech!M45="",0,IFERROR((PUBBDG_Split_Tech!M45*(SUMIFS('AGG Activity_16'!C:C,'AGG Activity_16'!$A:$A,$B45)+SUMIFS('AGG Activity_EX'!C:C,'AGG Activity_EX'!$A:$A,$B45))-SUMIFS(Activity_EX!C:C,Activity_EX!$A:$A,$A45))/(SUMIFS('AGG Activity_16'!C:C,'AGG Activity_16'!$A:$A,$B45)),0))))</f>
        <v>0</v>
      </c>
      <c r="N45" s="7">
        <f>IF(N$1=2016,0,IF(PUBBDG_Split_Tech!N45=1,1,IF(PUBBDG_Split_Tech!N45="",0,IFERROR((PUBBDG_Split_Tech!N45*(SUMIFS('AGG Activity_16'!D:D,'AGG Activity_16'!$A:$A,$B45)+SUMIFS('AGG Activity_EX'!D:D,'AGG Activity_EX'!$A:$A,$B45))-SUMIFS(Activity_EX!D:D,Activity_EX!$A:$A,$A45))/(SUMIFS('AGG Activity_16'!D:D,'AGG Activity_16'!$A:$A,$B45)),0))))</f>
        <v>0</v>
      </c>
      <c r="O45" s="7">
        <f>IF(O$1=2016,0,IF(PUBBDG_Split_Tech!O45=1,1,IF(PUBBDG_Split_Tech!O45="",0,IFERROR((PUBBDG_Split_Tech!O45*(SUMIFS('AGG Activity_16'!E:E,'AGG Activity_16'!$A:$A,$B45)+SUMIFS('AGG Activity_EX'!E:E,'AGG Activity_EX'!$A:$A,$B45))-SUMIFS(Activity_EX!E:E,Activity_EX!$A:$A,$A45))/(SUMIFS('AGG Activity_16'!E:E,'AGG Activity_16'!$A:$A,$B45)),0))))</f>
        <v>0</v>
      </c>
      <c r="P45" s="7">
        <f>IF(P$1=2016,0,IF(PUBBDG_Split_Tech!P45=1,1,IF(PUBBDG_Split_Tech!P45="",0,IFERROR((PUBBDG_Split_Tech!P45*(SUMIFS('AGG Activity_16'!F:F,'AGG Activity_16'!$A:$A,$B45)+SUMIFS('AGG Activity_EX'!F:F,'AGG Activity_EX'!$A:$A,$B45))-SUMIFS(Activity_EX!F:F,Activity_EX!$A:$A,$A45))/(SUMIFS('AGG Activity_16'!F:F,'AGG Activity_16'!$A:$A,$B45)),0))))</f>
        <v>0</v>
      </c>
      <c r="Q45" s="7">
        <f>IF(Q$1=2016,0,IF(PUBBDG_Split_Tech!Q45=1,1,IF(PUBBDG_Split_Tech!Q45="",0,IFERROR((PUBBDG_Split_Tech!Q45*(SUMIFS('AGG Activity_16'!G:G,'AGG Activity_16'!$A:$A,$B45)+SUMIFS('AGG Activity_EX'!G:G,'AGG Activity_EX'!$A:$A,$B45))-SUMIFS(Activity_EX!G:G,Activity_EX!$A:$A,$A45))/(SUMIFS('AGG Activity_16'!G:G,'AGG Activity_16'!$A:$A,$B45)),0))))</f>
        <v>0</v>
      </c>
      <c r="R45" s="7">
        <f>IF(R$1=2016,0,IF(PUBBDG_Split_Tech!R45=1,1,IF(PUBBDG_Split_Tech!R45="",0,IFERROR((PUBBDG_Split_Tech!R45*(SUMIFS('AGG Activity_16'!H:H,'AGG Activity_16'!$A:$A,$B45)+SUMIFS('AGG Activity_EX'!H:H,'AGG Activity_EX'!$A:$A,$B45))-SUMIFS(Activity_EX!H:H,Activity_EX!$A:$A,$A45))/(SUMIFS('AGG Activity_16'!H:H,'AGG Activity_16'!$A:$A,$B45)),0))))</f>
        <v>0</v>
      </c>
      <c r="S45" s="7">
        <f>IF(S$1=2016,0,IF(PUBBDG_Split_Tech!S45=1,1,IF(PUBBDG_Split_Tech!S45="",0,IFERROR((PUBBDG_Split_Tech!S45*(SUMIFS('AGG Activity_16'!I:I,'AGG Activity_16'!$A:$A,$B45)+SUMIFS('AGG Activity_EX'!I:I,'AGG Activity_EX'!$A:$A,$B45))-SUMIFS(Activity_EX!I:I,Activity_EX!$A:$A,$A45))/(SUMIFS('AGG Activity_16'!I:I,'AGG Activity_16'!$A:$A,$B45)),0))))</f>
        <v>0</v>
      </c>
      <c r="T45" s="7">
        <f>IF(T$1=2016,0,IF(PUBBDG_Split_Tech!T45=1,1,IF(PUBBDG_Split_Tech!T45="",0,IFERROR((PUBBDG_Split_Tech!T45*(SUMIFS('AGG Activity_16'!J:J,'AGG Activity_16'!$A:$A,$B45)+SUMIFS('AGG Activity_EX'!J:J,'AGG Activity_EX'!$A:$A,$B45))-SUMIFS(Activity_EX!J:J,Activity_EX!$A:$A,$A45))/(SUMIFS('AGG Activity_16'!J:J,'AGG Activity_16'!$A:$A,$B45)),0))))</f>
        <v>0</v>
      </c>
      <c r="U45" s="7">
        <f>IF(U$1=2016,0,IF(PUBBDG_Split_Tech!U45=1,1,IF(PUBBDG_Split_Tech!U45="",0,IFERROR((PUBBDG_Split_Tech!U45*(SUMIFS('AGG Activity_16'!K:K,'AGG Activity_16'!$A:$A,$B45)+SUMIFS('AGG Activity_EX'!K:K,'AGG Activity_EX'!$A:$A,$B45))-SUMIFS(Activity_EX!K:K,Activity_EX!$A:$A,$A45))/(SUMIFS('AGG Activity_16'!K:K,'AGG Activity_16'!$A:$A,$B45)),0))))</f>
        <v>0</v>
      </c>
    </row>
    <row r="46" spans="1:21" x14ac:dyDescent="0.25">
      <c r="A46" t="str">
        <f>PUBBDG_Split_Tech!A46</f>
        <v>PUBBDGHSPOldSHFUR___STDKER</v>
      </c>
      <c r="B46" t="str">
        <f>PUBBDG_Split_Tech!B46</f>
        <v>PUBBDGHSPOldSH</v>
      </c>
      <c r="C46" t="str">
        <f>PUBBDG_Split_Tech!C46</f>
        <v>PUB</v>
      </c>
      <c r="D46" t="str">
        <f>PUBBDG_Split_Tech!D46</f>
        <v>BDG</v>
      </c>
      <c r="E46" t="str">
        <f>PUBBDG_Split_Tech!E46</f>
        <v>HSP</v>
      </c>
      <c r="F46" t="str">
        <f>PUBBDG_Split_Tech!F46</f>
        <v>Old</v>
      </c>
      <c r="G46" t="str">
        <f>PUBBDG_Split_Tech!G46</f>
        <v>SH</v>
      </c>
      <c r="H46" t="str">
        <f>PUBBDG_Split_Tech!H46</f>
        <v>FUR</v>
      </c>
      <c r="I46" t="str">
        <f>PUBBDG_Split_Tech!I46</f>
        <v>___</v>
      </c>
      <c r="J46" t="str">
        <f>PUBBDG_Split_Tech!J46</f>
        <v>STD</v>
      </c>
      <c r="K46" t="str">
        <f>PUBBDG_Split_Tech!K46</f>
        <v>KER</v>
      </c>
      <c r="L46" s="7">
        <f>IF(L$1=2016,0,IF(PUBBDG_Split_Tech!L46=1,1,IF(PUBBDG_Split_Tech!L46="",0,IFERROR((PUBBDG_Split_Tech!L46*(SUMIFS('AGG Activity_16'!B:B,'AGG Activity_16'!$A:$A,$B46)+SUMIFS('AGG Activity_EX'!B:B,'AGG Activity_EX'!$A:$A,$B46))-SUMIFS(Activity_EX!B:B,Activity_EX!$A:$A,$A46))/(SUMIFS('AGG Activity_16'!B:B,'AGG Activity_16'!$A:$A,$B46)),0))))</f>
        <v>0</v>
      </c>
      <c r="M46" s="7">
        <f>IF(M$1=2016,0,IF(PUBBDG_Split_Tech!M46=1,1,IF(PUBBDG_Split_Tech!M46="",0,IFERROR((PUBBDG_Split_Tech!M46*(SUMIFS('AGG Activity_16'!C:C,'AGG Activity_16'!$A:$A,$B46)+SUMIFS('AGG Activity_EX'!C:C,'AGG Activity_EX'!$A:$A,$B46))-SUMIFS(Activity_EX!C:C,Activity_EX!$A:$A,$A46))/(SUMIFS('AGG Activity_16'!C:C,'AGG Activity_16'!$A:$A,$B46)),0))))</f>
        <v>0</v>
      </c>
      <c r="N46" s="7">
        <f>IF(N$1=2016,0,IF(PUBBDG_Split_Tech!N46=1,1,IF(PUBBDG_Split_Tech!N46="",0,IFERROR((PUBBDG_Split_Tech!N46*(SUMIFS('AGG Activity_16'!D:D,'AGG Activity_16'!$A:$A,$B46)+SUMIFS('AGG Activity_EX'!D:D,'AGG Activity_EX'!$A:$A,$B46))-SUMIFS(Activity_EX!D:D,Activity_EX!$A:$A,$A46))/(SUMIFS('AGG Activity_16'!D:D,'AGG Activity_16'!$A:$A,$B46)),0))))</f>
        <v>0</v>
      </c>
      <c r="O46" s="7">
        <f>IF(O$1=2016,0,IF(PUBBDG_Split_Tech!O46=1,1,IF(PUBBDG_Split_Tech!O46="",0,IFERROR((PUBBDG_Split_Tech!O46*(SUMIFS('AGG Activity_16'!E:E,'AGG Activity_16'!$A:$A,$B46)+SUMIFS('AGG Activity_EX'!E:E,'AGG Activity_EX'!$A:$A,$B46))-SUMIFS(Activity_EX!E:E,Activity_EX!$A:$A,$A46))/(SUMIFS('AGG Activity_16'!E:E,'AGG Activity_16'!$A:$A,$B46)),0))))</f>
        <v>0</v>
      </c>
      <c r="P46" s="7">
        <f>IF(P$1=2016,0,IF(PUBBDG_Split_Tech!P46=1,1,IF(PUBBDG_Split_Tech!P46="",0,IFERROR((PUBBDG_Split_Tech!P46*(SUMIFS('AGG Activity_16'!F:F,'AGG Activity_16'!$A:$A,$B46)+SUMIFS('AGG Activity_EX'!F:F,'AGG Activity_EX'!$A:$A,$B46))-SUMIFS(Activity_EX!F:F,Activity_EX!$A:$A,$A46))/(SUMIFS('AGG Activity_16'!F:F,'AGG Activity_16'!$A:$A,$B46)),0))))</f>
        <v>0</v>
      </c>
      <c r="Q46" s="7">
        <f>IF(Q$1=2016,0,IF(PUBBDG_Split_Tech!Q46=1,1,IF(PUBBDG_Split_Tech!Q46="",0,IFERROR((PUBBDG_Split_Tech!Q46*(SUMIFS('AGG Activity_16'!G:G,'AGG Activity_16'!$A:$A,$B46)+SUMIFS('AGG Activity_EX'!G:G,'AGG Activity_EX'!$A:$A,$B46))-SUMIFS(Activity_EX!G:G,Activity_EX!$A:$A,$A46))/(SUMIFS('AGG Activity_16'!G:G,'AGG Activity_16'!$A:$A,$B46)),0))))</f>
        <v>0</v>
      </c>
      <c r="R46" s="7">
        <f>IF(R$1=2016,0,IF(PUBBDG_Split_Tech!R46=1,1,IF(PUBBDG_Split_Tech!R46="",0,IFERROR((PUBBDG_Split_Tech!R46*(SUMIFS('AGG Activity_16'!H:H,'AGG Activity_16'!$A:$A,$B46)+SUMIFS('AGG Activity_EX'!H:H,'AGG Activity_EX'!$A:$A,$B46))-SUMIFS(Activity_EX!H:H,Activity_EX!$A:$A,$A46))/(SUMIFS('AGG Activity_16'!H:H,'AGG Activity_16'!$A:$A,$B46)),0))))</f>
        <v>0</v>
      </c>
      <c r="S46" s="7">
        <f>IF(S$1=2016,0,IF(PUBBDG_Split_Tech!S46=1,1,IF(PUBBDG_Split_Tech!S46="",0,IFERROR((PUBBDG_Split_Tech!S46*(SUMIFS('AGG Activity_16'!I:I,'AGG Activity_16'!$A:$A,$B46)+SUMIFS('AGG Activity_EX'!I:I,'AGG Activity_EX'!$A:$A,$B46))-SUMIFS(Activity_EX!I:I,Activity_EX!$A:$A,$A46))/(SUMIFS('AGG Activity_16'!I:I,'AGG Activity_16'!$A:$A,$B46)),0))))</f>
        <v>0</v>
      </c>
      <c r="T46" s="7">
        <f>IF(T$1=2016,0,IF(PUBBDG_Split_Tech!T46=1,1,IF(PUBBDG_Split_Tech!T46="",0,IFERROR((PUBBDG_Split_Tech!T46*(SUMIFS('AGG Activity_16'!J:J,'AGG Activity_16'!$A:$A,$B46)+SUMIFS('AGG Activity_EX'!J:J,'AGG Activity_EX'!$A:$A,$B46))-SUMIFS(Activity_EX!J:J,Activity_EX!$A:$A,$A46))/(SUMIFS('AGG Activity_16'!J:J,'AGG Activity_16'!$A:$A,$B46)),0))))</f>
        <v>0</v>
      </c>
      <c r="U46" s="7">
        <f>IF(U$1=2016,0,IF(PUBBDG_Split_Tech!U46=1,1,IF(PUBBDG_Split_Tech!U46="",0,IFERROR((PUBBDG_Split_Tech!U46*(SUMIFS('AGG Activity_16'!K:K,'AGG Activity_16'!$A:$A,$B46)+SUMIFS('AGG Activity_EX'!K:K,'AGG Activity_EX'!$A:$A,$B46))-SUMIFS(Activity_EX!K:K,Activity_EX!$A:$A,$A46))/(SUMIFS('AGG Activity_16'!K:K,'AGG Activity_16'!$A:$A,$B46)),0))))</f>
        <v>0</v>
      </c>
    </row>
    <row r="47" spans="1:21" x14ac:dyDescent="0.25">
      <c r="A47" t="str">
        <f>PUBBDG_Split_Tech!A47</f>
        <v>PUBBDGHSPOldSHFUR___STDLFO</v>
      </c>
      <c r="B47" t="str">
        <f>PUBBDG_Split_Tech!B47</f>
        <v>PUBBDGHSPOldSH</v>
      </c>
      <c r="C47" t="str">
        <f>PUBBDG_Split_Tech!C47</f>
        <v>PUB</v>
      </c>
      <c r="D47" t="str">
        <f>PUBBDG_Split_Tech!D47</f>
        <v>BDG</v>
      </c>
      <c r="E47" t="str">
        <f>PUBBDG_Split_Tech!E47</f>
        <v>HSP</v>
      </c>
      <c r="F47" t="str">
        <f>PUBBDG_Split_Tech!F47</f>
        <v>Old</v>
      </c>
      <c r="G47" t="str">
        <f>PUBBDG_Split_Tech!G47</f>
        <v>SH</v>
      </c>
      <c r="H47" t="str">
        <f>PUBBDG_Split_Tech!H47</f>
        <v>FUR</v>
      </c>
      <c r="I47" t="str">
        <f>PUBBDG_Split_Tech!I47</f>
        <v>___</v>
      </c>
      <c r="J47" t="str">
        <f>PUBBDG_Split_Tech!J47</f>
        <v>STD</v>
      </c>
      <c r="K47" t="str">
        <f>PUBBDG_Split_Tech!K47</f>
        <v>LFO</v>
      </c>
      <c r="L47" s="7">
        <f>IF(L$1=2016,0,IF(PUBBDG_Split_Tech!L47=1,1,IF(PUBBDG_Split_Tech!L47="",0,IFERROR((PUBBDG_Split_Tech!L47*(SUMIFS('AGG Activity_16'!B:B,'AGG Activity_16'!$A:$A,$B47)+SUMIFS('AGG Activity_EX'!B:B,'AGG Activity_EX'!$A:$A,$B47))-SUMIFS(Activity_EX!B:B,Activity_EX!$A:$A,$A47))/(SUMIFS('AGG Activity_16'!B:B,'AGG Activity_16'!$A:$A,$B47)),0))))</f>
        <v>0</v>
      </c>
      <c r="M47" s="7">
        <f>IF(M$1=2016,0,IF(PUBBDG_Split_Tech!M47=1,1,IF(PUBBDG_Split_Tech!M47="",0,IFERROR((PUBBDG_Split_Tech!M47*(SUMIFS('AGG Activity_16'!C:C,'AGG Activity_16'!$A:$A,$B47)+SUMIFS('AGG Activity_EX'!C:C,'AGG Activity_EX'!$A:$A,$B47))-SUMIFS(Activity_EX!C:C,Activity_EX!$A:$A,$A47))/(SUMIFS('AGG Activity_16'!C:C,'AGG Activity_16'!$A:$A,$B47)),0))))</f>
        <v>1.2031722496039128E-2</v>
      </c>
      <c r="N47" s="7">
        <f>IF(N$1=2016,0,IF(PUBBDG_Split_Tech!N47=1,1,IF(PUBBDG_Split_Tech!N47="",0,IFERROR((PUBBDG_Split_Tech!N47*(SUMIFS('AGG Activity_16'!D:D,'AGG Activity_16'!$A:$A,$B47)+SUMIFS('AGG Activity_EX'!D:D,'AGG Activity_EX'!$A:$A,$B47))-SUMIFS(Activity_EX!D:D,Activity_EX!$A:$A,$A47))/(SUMIFS('AGG Activity_16'!D:D,'AGG Activity_16'!$A:$A,$B47)),0))))</f>
        <v>0.11358730326953341</v>
      </c>
      <c r="O47" s="7">
        <f>IF(O$1=2016,0,IF(PUBBDG_Split_Tech!O47=1,1,IF(PUBBDG_Split_Tech!O47="",0,IFERROR((PUBBDG_Split_Tech!O47*(SUMIFS('AGG Activity_16'!E:E,'AGG Activity_16'!$A:$A,$B47)+SUMIFS('AGG Activity_EX'!E:E,'AGG Activity_EX'!$A:$A,$B47))-SUMIFS(Activity_EX!E:E,Activity_EX!$A:$A,$A47))/(SUMIFS('AGG Activity_16'!E:E,'AGG Activity_16'!$A:$A,$B47)),0))))</f>
        <v>0.11343268248865911</v>
      </c>
      <c r="P47" s="7">
        <f>IF(P$1=2016,0,IF(PUBBDG_Split_Tech!P47=1,1,IF(PUBBDG_Split_Tech!P47="",0,IFERROR((PUBBDG_Split_Tech!P47*(SUMIFS('AGG Activity_16'!F:F,'AGG Activity_16'!$A:$A,$B47)+SUMIFS('AGG Activity_EX'!F:F,'AGG Activity_EX'!$A:$A,$B47))-SUMIFS(Activity_EX!F:F,Activity_EX!$A:$A,$A47))/(SUMIFS('AGG Activity_16'!F:F,'AGG Activity_16'!$A:$A,$B47)),0))))</f>
        <v>0.10939527990553688</v>
      </c>
      <c r="Q47" s="7">
        <f>IF(Q$1=2016,0,IF(PUBBDG_Split_Tech!Q47=1,1,IF(PUBBDG_Split_Tech!Q47="",0,IFERROR((PUBBDG_Split_Tech!Q47*(SUMIFS('AGG Activity_16'!G:G,'AGG Activity_16'!$A:$A,$B47)+SUMIFS('AGG Activity_EX'!G:G,'AGG Activity_EX'!$A:$A,$B47))-SUMIFS(Activity_EX!G:G,Activity_EX!$A:$A,$A47))/(SUMIFS('AGG Activity_16'!G:G,'AGG Activity_16'!$A:$A,$B47)),0))))</f>
        <v>0.10934626588552329</v>
      </c>
      <c r="R47" s="7">
        <f>IF(R$1=2016,0,IF(PUBBDG_Split_Tech!R47=1,1,IF(PUBBDG_Split_Tech!R47="",0,IFERROR((PUBBDG_Split_Tech!R47*(SUMIFS('AGG Activity_16'!H:H,'AGG Activity_16'!$A:$A,$B47)+SUMIFS('AGG Activity_EX'!H:H,'AGG Activity_EX'!$A:$A,$B47))-SUMIFS(Activity_EX!H:H,Activity_EX!$A:$A,$A47))/(SUMIFS('AGG Activity_16'!H:H,'AGG Activity_16'!$A:$A,$B47)),0))))</f>
        <v>9.3167495897297198E-2</v>
      </c>
      <c r="S47" s="7">
        <f>IF(S$1=2016,0,IF(PUBBDG_Split_Tech!S47=1,1,IF(PUBBDG_Split_Tech!S47="",0,IFERROR((PUBBDG_Split_Tech!S47*(SUMIFS('AGG Activity_16'!I:I,'AGG Activity_16'!$A:$A,$B47)+SUMIFS('AGG Activity_EX'!I:I,'AGG Activity_EX'!$A:$A,$B47))-SUMIFS(Activity_EX!I:I,Activity_EX!$A:$A,$A47))/(SUMIFS('AGG Activity_16'!I:I,'AGG Activity_16'!$A:$A,$B47)),0))))</f>
        <v>0</v>
      </c>
      <c r="T47" s="7">
        <f>IF(T$1=2016,0,IF(PUBBDG_Split_Tech!T47=1,1,IF(PUBBDG_Split_Tech!T47="",0,IFERROR((PUBBDG_Split_Tech!T47*(SUMIFS('AGG Activity_16'!J:J,'AGG Activity_16'!$A:$A,$B47)+SUMIFS('AGG Activity_EX'!J:J,'AGG Activity_EX'!$A:$A,$B47))-SUMIFS(Activity_EX!J:J,Activity_EX!$A:$A,$A47))/(SUMIFS('AGG Activity_16'!J:J,'AGG Activity_16'!$A:$A,$B47)),0))))</f>
        <v>0</v>
      </c>
      <c r="U47" s="7">
        <f>IF(U$1=2016,0,IF(PUBBDG_Split_Tech!U47=1,1,IF(PUBBDG_Split_Tech!U47="",0,IFERROR((PUBBDG_Split_Tech!U47*(SUMIFS('AGG Activity_16'!K:K,'AGG Activity_16'!$A:$A,$B47)+SUMIFS('AGG Activity_EX'!K:K,'AGG Activity_EX'!$A:$A,$B47))-SUMIFS(Activity_EX!K:K,Activity_EX!$A:$A,$A47))/(SUMIFS('AGG Activity_16'!K:K,'AGG Activity_16'!$A:$A,$B47)),0))))</f>
        <v>0</v>
      </c>
    </row>
    <row r="48" spans="1:21" x14ac:dyDescent="0.25">
      <c r="A48" t="str">
        <f>PUBBDG_Split_Tech!A48</f>
        <v>PUBBDGHSPOldSHFUR___STDNGA</v>
      </c>
      <c r="B48" t="str">
        <f>PUBBDG_Split_Tech!B48</f>
        <v>PUBBDGHSPOldSH</v>
      </c>
      <c r="C48" t="str">
        <f>PUBBDG_Split_Tech!C48</f>
        <v>PUB</v>
      </c>
      <c r="D48" t="str">
        <f>PUBBDG_Split_Tech!D48</f>
        <v>BDG</v>
      </c>
      <c r="E48" t="str">
        <f>PUBBDG_Split_Tech!E48</f>
        <v>HSP</v>
      </c>
      <c r="F48" t="str">
        <f>PUBBDG_Split_Tech!F48</f>
        <v>Old</v>
      </c>
      <c r="G48" t="str">
        <f>PUBBDG_Split_Tech!G48</f>
        <v>SH</v>
      </c>
      <c r="H48" t="str">
        <f>PUBBDG_Split_Tech!H48</f>
        <v>FUR</v>
      </c>
      <c r="I48" t="str">
        <f>PUBBDG_Split_Tech!I48</f>
        <v>___</v>
      </c>
      <c r="J48" t="str">
        <f>PUBBDG_Split_Tech!J48</f>
        <v>STD</v>
      </c>
      <c r="K48" t="str">
        <f>PUBBDG_Split_Tech!K48</f>
        <v>NGA</v>
      </c>
      <c r="L48" s="7">
        <f>IF(L$1=2016,0,IF(PUBBDG_Split_Tech!L48=1,1,IF(PUBBDG_Split_Tech!L48="",0,IFERROR((PUBBDG_Split_Tech!L48*(SUMIFS('AGG Activity_16'!B:B,'AGG Activity_16'!$A:$A,$B48)+SUMIFS('AGG Activity_EX'!B:B,'AGG Activity_EX'!$A:$A,$B48))-SUMIFS(Activity_EX!B:B,Activity_EX!$A:$A,$A48))/(SUMIFS('AGG Activity_16'!B:B,'AGG Activity_16'!$A:$A,$B48)),0))))</f>
        <v>0</v>
      </c>
      <c r="M48" s="7">
        <f>IF(M$1=2016,0,IF(PUBBDG_Split_Tech!M48=1,1,IF(PUBBDG_Split_Tech!M48="",0,IFERROR((PUBBDG_Split_Tech!M48*(SUMIFS('AGG Activity_16'!C:C,'AGG Activity_16'!$A:$A,$B48)+SUMIFS('AGG Activity_EX'!C:C,'AGG Activity_EX'!$A:$A,$B48))-SUMIFS(Activity_EX!C:C,Activity_EX!$A:$A,$A48))/(SUMIFS('AGG Activity_16'!C:C,'AGG Activity_16'!$A:$A,$B48)),0))))</f>
        <v>6.7905491039071744E-2</v>
      </c>
      <c r="N48" s="7">
        <f>IF(N$1=2016,0,IF(PUBBDG_Split_Tech!N48=1,1,IF(PUBBDG_Split_Tech!N48="",0,IFERROR((PUBBDG_Split_Tech!N48*(SUMIFS('AGG Activity_16'!D:D,'AGG Activity_16'!$A:$A,$B48)+SUMIFS('AGG Activity_EX'!D:D,'AGG Activity_EX'!$A:$A,$B48))-SUMIFS(Activity_EX!D:D,Activity_EX!$A:$A,$A48))/(SUMIFS('AGG Activity_16'!D:D,'AGG Activity_16'!$A:$A,$B48)),0))))</f>
        <v>0.64119304625662499</v>
      </c>
      <c r="O48" s="7">
        <f>IF(O$1=2016,0,IF(PUBBDG_Split_Tech!O48=1,1,IF(PUBBDG_Split_Tech!O48="",0,IFERROR((PUBBDG_Split_Tech!O48*(SUMIFS('AGG Activity_16'!E:E,'AGG Activity_16'!$A:$A,$B48)+SUMIFS('AGG Activity_EX'!E:E,'AGG Activity_EX'!$A:$A,$B48))-SUMIFS(Activity_EX!E:E,Activity_EX!$A:$A,$A48))/(SUMIFS('AGG Activity_16'!E:E,'AGG Activity_16'!$A:$A,$B48)),0))))</f>
        <v>0.6403200320482062</v>
      </c>
      <c r="P48" s="7">
        <f>IF(P$1=2016,0,IF(PUBBDG_Split_Tech!P48=1,1,IF(PUBBDG_Split_Tech!P48="",0,IFERROR((PUBBDG_Split_Tech!P48*(SUMIFS('AGG Activity_16'!F:F,'AGG Activity_16'!$A:$A,$B48)+SUMIFS('AGG Activity_EX'!F:F,'AGG Activity_EX'!$A:$A,$B48))-SUMIFS(Activity_EX!F:F,Activity_EX!$A:$A,$A48))/(SUMIFS('AGG Activity_16'!F:F,'AGG Activity_16'!$A:$A,$B48)),0))))</f>
        <v>0.6175291376822255</v>
      </c>
      <c r="Q48" s="7">
        <f>IF(Q$1=2016,0,IF(PUBBDG_Split_Tech!Q48=1,1,IF(PUBBDG_Split_Tech!Q48="",0,IFERROR((PUBBDG_Split_Tech!Q48*(SUMIFS('AGG Activity_16'!G:G,'AGG Activity_16'!$A:$A,$B48)+SUMIFS('AGG Activity_EX'!G:G,'AGG Activity_EX'!$A:$A,$B48))-SUMIFS(Activity_EX!G:G,Activity_EX!$A:$A,$A48))/(SUMIFS('AGG Activity_16'!G:G,'AGG Activity_16'!$A:$A,$B48)),0))))</f>
        <v>0.61725052092716071</v>
      </c>
      <c r="R48" s="7">
        <f>IF(R$1=2016,0,IF(PUBBDG_Split_Tech!R48=1,1,IF(PUBBDG_Split_Tech!R48="",0,IFERROR((PUBBDG_Split_Tech!R48*(SUMIFS('AGG Activity_16'!H:H,'AGG Activity_16'!$A:$A,$B48)+SUMIFS('AGG Activity_EX'!H:H,'AGG Activity_EX'!$A:$A,$B48))-SUMIFS(Activity_EX!H:H,Activity_EX!$A:$A,$A48))/(SUMIFS('AGG Activity_16'!H:H,'AGG Activity_16'!$A:$A,$B48)),0))))</f>
        <v>0.52592649726812946</v>
      </c>
      <c r="S48" s="7">
        <f>IF(S$1=2016,0,IF(PUBBDG_Split_Tech!S48=1,1,IF(PUBBDG_Split_Tech!S48="",0,IFERROR((PUBBDG_Split_Tech!S48*(SUMIFS('AGG Activity_16'!I:I,'AGG Activity_16'!$A:$A,$B48)+SUMIFS('AGG Activity_EX'!I:I,'AGG Activity_EX'!$A:$A,$B48))-SUMIFS(Activity_EX!I:I,Activity_EX!$A:$A,$A48))/(SUMIFS('AGG Activity_16'!I:I,'AGG Activity_16'!$A:$A,$B48)),0))))</f>
        <v>0</v>
      </c>
      <c r="T48" s="7">
        <f>IF(T$1=2016,0,IF(PUBBDG_Split_Tech!T48=1,1,IF(PUBBDG_Split_Tech!T48="",0,IFERROR((PUBBDG_Split_Tech!T48*(SUMIFS('AGG Activity_16'!J:J,'AGG Activity_16'!$A:$A,$B48)+SUMIFS('AGG Activity_EX'!J:J,'AGG Activity_EX'!$A:$A,$B48))-SUMIFS(Activity_EX!J:J,Activity_EX!$A:$A,$A48))/(SUMIFS('AGG Activity_16'!J:J,'AGG Activity_16'!$A:$A,$B48)),0))))</f>
        <v>0</v>
      </c>
      <c r="U48" s="7">
        <f>IF(U$1=2016,0,IF(PUBBDG_Split_Tech!U48=1,1,IF(PUBBDG_Split_Tech!U48="",0,IFERROR((PUBBDG_Split_Tech!U48*(SUMIFS('AGG Activity_16'!K:K,'AGG Activity_16'!$A:$A,$B48)+SUMIFS('AGG Activity_EX'!K:K,'AGG Activity_EX'!$A:$A,$B48))-SUMIFS(Activity_EX!K:K,Activity_EX!$A:$A,$A48))/(SUMIFS('AGG Activity_16'!K:K,'AGG Activity_16'!$A:$A,$B48)),0))))</f>
        <v>0</v>
      </c>
    </row>
    <row r="49" spans="1:21" x14ac:dyDescent="0.25">
      <c r="A49" t="str">
        <f>PUBBDG_Split_Tech!A49</f>
        <v>PUBBDGHSPOldSHFUR___STDPRO</v>
      </c>
      <c r="B49" t="str">
        <f>PUBBDG_Split_Tech!B49</f>
        <v>PUBBDGHSPOldSH</v>
      </c>
      <c r="C49" t="str">
        <f>PUBBDG_Split_Tech!C49</f>
        <v>PUB</v>
      </c>
      <c r="D49" t="str">
        <f>PUBBDG_Split_Tech!D49</f>
        <v>BDG</v>
      </c>
      <c r="E49" t="str">
        <f>PUBBDG_Split_Tech!E49</f>
        <v>HSP</v>
      </c>
      <c r="F49" t="str">
        <f>PUBBDG_Split_Tech!F49</f>
        <v>Old</v>
      </c>
      <c r="G49" t="str">
        <f>PUBBDG_Split_Tech!G49</f>
        <v>SH</v>
      </c>
      <c r="H49" t="str">
        <f>PUBBDG_Split_Tech!H49</f>
        <v>FUR</v>
      </c>
      <c r="I49" t="str">
        <f>PUBBDG_Split_Tech!I49</f>
        <v>___</v>
      </c>
      <c r="J49" t="str">
        <f>PUBBDG_Split_Tech!J49</f>
        <v>STD</v>
      </c>
      <c r="K49" t="str">
        <f>PUBBDG_Split_Tech!K49</f>
        <v>PRO</v>
      </c>
      <c r="L49" s="7">
        <f>IF(L$1=2016,0,IF(PUBBDG_Split_Tech!L49=1,1,IF(PUBBDG_Split_Tech!L49="",0,IFERROR((PUBBDG_Split_Tech!L49*(SUMIFS('AGG Activity_16'!B:B,'AGG Activity_16'!$A:$A,$B49)+SUMIFS('AGG Activity_EX'!B:B,'AGG Activity_EX'!$A:$A,$B49))-SUMIFS(Activity_EX!B:B,Activity_EX!$A:$A,$A49))/(SUMIFS('AGG Activity_16'!B:B,'AGG Activity_16'!$A:$A,$B49)),0))))</f>
        <v>0</v>
      </c>
      <c r="M49" s="7">
        <f>IF(M$1=2016,0,IF(PUBBDG_Split_Tech!M49=1,1,IF(PUBBDG_Split_Tech!M49="",0,IFERROR((PUBBDG_Split_Tech!M49*(SUMIFS('AGG Activity_16'!C:C,'AGG Activity_16'!$A:$A,$B49)+SUMIFS('AGG Activity_EX'!C:C,'AGG Activity_EX'!$A:$A,$B49))-SUMIFS(Activity_EX!C:C,Activity_EX!$A:$A,$A49))/(SUMIFS('AGG Activity_16'!C:C,'AGG Activity_16'!$A:$A,$B49)),0))))</f>
        <v>0</v>
      </c>
      <c r="N49" s="7">
        <f>IF(N$1=2016,0,IF(PUBBDG_Split_Tech!N49=1,1,IF(PUBBDG_Split_Tech!N49="",0,IFERROR((PUBBDG_Split_Tech!N49*(SUMIFS('AGG Activity_16'!D:D,'AGG Activity_16'!$A:$A,$B49)+SUMIFS('AGG Activity_EX'!D:D,'AGG Activity_EX'!$A:$A,$B49))-SUMIFS(Activity_EX!D:D,Activity_EX!$A:$A,$A49))/(SUMIFS('AGG Activity_16'!D:D,'AGG Activity_16'!$A:$A,$B49)),0))))</f>
        <v>0</v>
      </c>
      <c r="O49" s="7">
        <f>IF(O$1=2016,0,IF(PUBBDG_Split_Tech!O49=1,1,IF(PUBBDG_Split_Tech!O49="",0,IFERROR((PUBBDG_Split_Tech!O49*(SUMIFS('AGG Activity_16'!E:E,'AGG Activity_16'!$A:$A,$B49)+SUMIFS('AGG Activity_EX'!E:E,'AGG Activity_EX'!$A:$A,$B49))-SUMIFS(Activity_EX!E:E,Activity_EX!$A:$A,$A49))/(SUMIFS('AGG Activity_16'!E:E,'AGG Activity_16'!$A:$A,$B49)),0))))</f>
        <v>0</v>
      </c>
      <c r="P49" s="7">
        <f>IF(P$1=2016,0,IF(PUBBDG_Split_Tech!P49=1,1,IF(PUBBDG_Split_Tech!P49="",0,IFERROR((PUBBDG_Split_Tech!P49*(SUMIFS('AGG Activity_16'!F:F,'AGG Activity_16'!$A:$A,$B49)+SUMIFS('AGG Activity_EX'!F:F,'AGG Activity_EX'!$A:$A,$B49))-SUMIFS(Activity_EX!F:F,Activity_EX!$A:$A,$A49))/(SUMIFS('AGG Activity_16'!F:F,'AGG Activity_16'!$A:$A,$B49)),0))))</f>
        <v>0</v>
      </c>
      <c r="Q49" s="7">
        <f>IF(Q$1=2016,0,IF(PUBBDG_Split_Tech!Q49=1,1,IF(PUBBDG_Split_Tech!Q49="",0,IFERROR((PUBBDG_Split_Tech!Q49*(SUMIFS('AGG Activity_16'!G:G,'AGG Activity_16'!$A:$A,$B49)+SUMIFS('AGG Activity_EX'!G:G,'AGG Activity_EX'!$A:$A,$B49))-SUMIFS(Activity_EX!G:G,Activity_EX!$A:$A,$A49))/(SUMIFS('AGG Activity_16'!G:G,'AGG Activity_16'!$A:$A,$B49)),0))))</f>
        <v>0</v>
      </c>
      <c r="R49" s="7">
        <f>IF(R$1=2016,0,IF(PUBBDG_Split_Tech!R49=1,1,IF(PUBBDG_Split_Tech!R49="",0,IFERROR((PUBBDG_Split_Tech!R49*(SUMIFS('AGG Activity_16'!H:H,'AGG Activity_16'!$A:$A,$B49)+SUMIFS('AGG Activity_EX'!H:H,'AGG Activity_EX'!$A:$A,$B49))-SUMIFS(Activity_EX!H:H,Activity_EX!$A:$A,$A49))/(SUMIFS('AGG Activity_16'!H:H,'AGG Activity_16'!$A:$A,$B49)),0))))</f>
        <v>0</v>
      </c>
      <c r="S49" s="7">
        <f>IF(S$1=2016,0,IF(PUBBDG_Split_Tech!S49=1,1,IF(PUBBDG_Split_Tech!S49="",0,IFERROR((PUBBDG_Split_Tech!S49*(SUMIFS('AGG Activity_16'!I:I,'AGG Activity_16'!$A:$A,$B49)+SUMIFS('AGG Activity_EX'!I:I,'AGG Activity_EX'!$A:$A,$B49))-SUMIFS(Activity_EX!I:I,Activity_EX!$A:$A,$A49))/(SUMIFS('AGG Activity_16'!I:I,'AGG Activity_16'!$A:$A,$B49)),0))))</f>
        <v>0</v>
      </c>
      <c r="T49" s="7">
        <f>IF(T$1=2016,0,IF(PUBBDG_Split_Tech!T49=1,1,IF(PUBBDG_Split_Tech!T49="",0,IFERROR((PUBBDG_Split_Tech!T49*(SUMIFS('AGG Activity_16'!J:J,'AGG Activity_16'!$A:$A,$B49)+SUMIFS('AGG Activity_EX'!J:J,'AGG Activity_EX'!$A:$A,$B49))-SUMIFS(Activity_EX!J:J,Activity_EX!$A:$A,$A49))/(SUMIFS('AGG Activity_16'!J:J,'AGG Activity_16'!$A:$A,$B49)),0))))</f>
        <v>0</v>
      </c>
      <c r="U49" s="7">
        <f>IF(U$1=2016,0,IF(PUBBDG_Split_Tech!U49=1,1,IF(PUBBDG_Split_Tech!U49="",0,IFERROR((PUBBDG_Split_Tech!U49*(SUMIFS('AGG Activity_16'!K:K,'AGG Activity_16'!$A:$A,$B49)+SUMIFS('AGG Activity_EX'!K:K,'AGG Activity_EX'!$A:$A,$B49))-SUMIFS(Activity_EX!K:K,Activity_EX!$A:$A,$A49))/(SUMIFS('AGG Activity_16'!K:K,'AGG Activity_16'!$A:$A,$B49)),0))))</f>
        <v>0</v>
      </c>
    </row>
    <row r="50" spans="1:21" x14ac:dyDescent="0.25">
      <c r="A50" t="str">
        <f>PUBBDG_Split_Tech!A50</f>
        <v>PUBBDGHSPOldSHHEP___STDELC</v>
      </c>
      <c r="B50" t="str">
        <f>PUBBDG_Split_Tech!B50</f>
        <v>PUBBDGHSPOldSH</v>
      </c>
      <c r="C50" t="str">
        <f>PUBBDG_Split_Tech!C50</f>
        <v>PUB</v>
      </c>
      <c r="D50" t="str">
        <f>PUBBDG_Split_Tech!D50</f>
        <v>BDG</v>
      </c>
      <c r="E50" t="str">
        <f>PUBBDG_Split_Tech!E50</f>
        <v>HSP</v>
      </c>
      <c r="F50" t="str">
        <f>PUBBDG_Split_Tech!F50</f>
        <v>Old</v>
      </c>
      <c r="G50" t="str">
        <f>PUBBDG_Split_Tech!G50</f>
        <v>SH</v>
      </c>
      <c r="H50" t="str">
        <f>PUBBDG_Split_Tech!H50</f>
        <v>HEP</v>
      </c>
      <c r="I50" t="str">
        <f>PUBBDG_Split_Tech!I50</f>
        <v>___</v>
      </c>
      <c r="J50" t="str">
        <f>PUBBDG_Split_Tech!J50</f>
        <v>STD</v>
      </c>
      <c r="K50" t="str">
        <f>PUBBDG_Split_Tech!K50</f>
        <v>ELC</v>
      </c>
      <c r="L50" s="7">
        <f>IF(L$1=2016,0,IF(PUBBDG_Split_Tech!L50=1,1,IF(PUBBDG_Split_Tech!L50="",0,IFERROR((PUBBDG_Split_Tech!L50*(SUMIFS('AGG Activity_16'!B:B,'AGG Activity_16'!$A:$A,$B50)+SUMIFS('AGG Activity_EX'!B:B,'AGG Activity_EX'!$A:$A,$B50))-SUMIFS(Activity_EX!B:B,Activity_EX!$A:$A,$A50))/(SUMIFS('AGG Activity_16'!B:B,'AGG Activity_16'!$A:$A,$B50)),0))))</f>
        <v>0</v>
      </c>
      <c r="M50" s="7">
        <f>IF(M$1=2016,0,IF(PUBBDG_Split_Tech!M50=1,1,IF(PUBBDG_Split_Tech!M50="",0,IFERROR((PUBBDG_Split_Tech!M50*(SUMIFS('AGG Activity_16'!C:C,'AGG Activity_16'!$A:$A,$B50)+SUMIFS('AGG Activity_EX'!C:C,'AGG Activity_EX'!$A:$A,$B50))-SUMIFS(Activity_EX!C:C,Activity_EX!$A:$A,$A50))/(SUMIFS('AGG Activity_16'!C:C,'AGG Activity_16'!$A:$A,$B50)),0))))</f>
        <v>0</v>
      </c>
      <c r="N50" s="7">
        <f>IF(N$1=2016,0,IF(PUBBDG_Split_Tech!N50=1,1,IF(PUBBDG_Split_Tech!N50="",0,IFERROR((PUBBDG_Split_Tech!N50*(SUMIFS('AGG Activity_16'!D:D,'AGG Activity_16'!$A:$A,$B50)+SUMIFS('AGG Activity_EX'!D:D,'AGG Activity_EX'!$A:$A,$B50))-SUMIFS(Activity_EX!D:D,Activity_EX!$A:$A,$A50))/(SUMIFS('AGG Activity_16'!D:D,'AGG Activity_16'!$A:$A,$B50)),0))))</f>
        <v>0</v>
      </c>
      <c r="O50" s="7">
        <f>IF(O$1=2016,0,IF(PUBBDG_Split_Tech!O50=1,1,IF(PUBBDG_Split_Tech!O50="",0,IFERROR((PUBBDG_Split_Tech!O50*(SUMIFS('AGG Activity_16'!E:E,'AGG Activity_16'!$A:$A,$B50)+SUMIFS('AGG Activity_EX'!E:E,'AGG Activity_EX'!$A:$A,$B50))-SUMIFS(Activity_EX!E:E,Activity_EX!$A:$A,$A50))/(SUMIFS('AGG Activity_16'!E:E,'AGG Activity_16'!$A:$A,$B50)),0))))</f>
        <v>0</v>
      </c>
      <c r="P50" s="7">
        <f>IF(P$1=2016,0,IF(PUBBDG_Split_Tech!P50=1,1,IF(PUBBDG_Split_Tech!P50="",0,IFERROR((PUBBDG_Split_Tech!P50*(SUMIFS('AGG Activity_16'!F:F,'AGG Activity_16'!$A:$A,$B50)+SUMIFS('AGG Activity_EX'!F:F,'AGG Activity_EX'!$A:$A,$B50))-SUMIFS(Activity_EX!F:F,Activity_EX!$A:$A,$A50))/(SUMIFS('AGG Activity_16'!F:F,'AGG Activity_16'!$A:$A,$B50)),0))))</f>
        <v>0</v>
      </c>
      <c r="Q50" s="7">
        <f>IF(Q$1=2016,0,IF(PUBBDG_Split_Tech!Q50=1,1,IF(PUBBDG_Split_Tech!Q50="",0,IFERROR((PUBBDG_Split_Tech!Q50*(SUMIFS('AGG Activity_16'!G:G,'AGG Activity_16'!$A:$A,$B50)+SUMIFS('AGG Activity_EX'!G:G,'AGG Activity_EX'!$A:$A,$B50))-SUMIFS(Activity_EX!G:G,Activity_EX!$A:$A,$A50))/(SUMIFS('AGG Activity_16'!G:G,'AGG Activity_16'!$A:$A,$B50)),0))))</f>
        <v>0</v>
      </c>
      <c r="R50" s="7">
        <f>IF(R$1=2016,0,IF(PUBBDG_Split_Tech!R50=1,1,IF(PUBBDG_Split_Tech!R50="",0,IFERROR((PUBBDG_Split_Tech!R50*(SUMIFS('AGG Activity_16'!H:H,'AGG Activity_16'!$A:$A,$B50)+SUMIFS('AGG Activity_EX'!H:H,'AGG Activity_EX'!$A:$A,$B50))-SUMIFS(Activity_EX!H:H,Activity_EX!$A:$A,$A50))/(SUMIFS('AGG Activity_16'!H:H,'AGG Activity_16'!$A:$A,$B50)),0))))</f>
        <v>0</v>
      </c>
      <c r="S50" s="7">
        <f>IF(S$1=2016,0,IF(PUBBDG_Split_Tech!S50=1,1,IF(PUBBDG_Split_Tech!S50="",0,IFERROR((PUBBDG_Split_Tech!S50*(SUMIFS('AGG Activity_16'!I:I,'AGG Activity_16'!$A:$A,$B50)+SUMIFS('AGG Activity_EX'!I:I,'AGG Activity_EX'!$A:$A,$B50))-SUMIFS(Activity_EX!I:I,Activity_EX!$A:$A,$A50))/(SUMIFS('AGG Activity_16'!I:I,'AGG Activity_16'!$A:$A,$B50)),0))))</f>
        <v>0</v>
      </c>
      <c r="T50" s="7">
        <f>IF(T$1=2016,0,IF(PUBBDG_Split_Tech!T50=1,1,IF(PUBBDG_Split_Tech!T50="",0,IFERROR((PUBBDG_Split_Tech!T50*(SUMIFS('AGG Activity_16'!J:J,'AGG Activity_16'!$A:$A,$B50)+SUMIFS('AGG Activity_EX'!J:J,'AGG Activity_EX'!$A:$A,$B50))-SUMIFS(Activity_EX!J:J,Activity_EX!$A:$A,$A50))/(SUMIFS('AGG Activity_16'!J:J,'AGG Activity_16'!$A:$A,$B50)),0))))</f>
        <v>0</v>
      </c>
      <c r="U50" s="7">
        <f>IF(U$1=2016,0,IF(PUBBDG_Split_Tech!U50=1,1,IF(PUBBDG_Split_Tech!U50="",0,IFERROR((PUBBDG_Split_Tech!U50*(SUMIFS('AGG Activity_16'!K:K,'AGG Activity_16'!$A:$A,$B50)+SUMIFS('AGG Activity_EX'!K:K,'AGG Activity_EX'!$A:$A,$B50))-SUMIFS(Activity_EX!K:K,Activity_EX!$A:$A,$A50))/(SUMIFS('AGG Activity_16'!K:K,'AGG Activity_16'!$A:$A,$B50)),0))))</f>
        <v>0</v>
      </c>
    </row>
    <row r="51" spans="1:21" x14ac:dyDescent="0.25">
      <c r="A51" t="str">
        <f>PUBBDG_Split_Tech!A51</f>
        <v>PUBBDGHSPOldSHPLT___STDELC</v>
      </c>
      <c r="B51" t="str">
        <f>PUBBDG_Split_Tech!B51</f>
        <v>PUBBDGHSPOldSH</v>
      </c>
      <c r="C51" t="str">
        <f>PUBBDG_Split_Tech!C51</f>
        <v>PUB</v>
      </c>
      <c r="D51" t="str">
        <f>PUBBDG_Split_Tech!D51</f>
        <v>BDG</v>
      </c>
      <c r="E51" t="str">
        <f>PUBBDG_Split_Tech!E51</f>
        <v>HSP</v>
      </c>
      <c r="F51" t="str">
        <f>PUBBDG_Split_Tech!F51</f>
        <v>Old</v>
      </c>
      <c r="G51" t="str">
        <f>PUBBDG_Split_Tech!G51</f>
        <v>SH</v>
      </c>
      <c r="H51" t="str">
        <f>PUBBDG_Split_Tech!H51</f>
        <v>PLT</v>
      </c>
      <c r="I51" t="str">
        <f>PUBBDG_Split_Tech!I51</f>
        <v>___</v>
      </c>
      <c r="J51" t="str">
        <f>PUBBDG_Split_Tech!J51</f>
        <v>STD</v>
      </c>
      <c r="K51" t="str">
        <f>PUBBDG_Split_Tech!K51</f>
        <v>ELC</v>
      </c>
      <c r="L51" s="7">
        <f>IF(L$1=2016,0,IF(PUBBDG_Split_Tech!L51=1,1,IF(PUBBDG_Split_Tech!L51="",0,IFERROR((PUBBDG_Split_Tech!L51*(SUMIFS('AGG Activity_16'!B:B,'AGG Activity_16'!$A:$A,$B51)+SUMIFS('AGG Activity_EX'!B:B,'AGG Activity_EX'!$A:$A,$B51))-SUMIFS(Activity_EX!B:B,Activity_EX!$A:$A,$A51))/(SUMIFS('AGG Activity_16'!B:B,'AGG Activity_16'!$A:$A,$B51)),0))))</f>
        <v>0</v>
      </c>
      <c r="M51" s="7">
        <f>IF(M$1=2016,0,IF(PUBBDG_Split_Tech!M51=1,1,IF(PUBBDG_Split_Tech!M51="",0,IFERROR((PUBBDG_Split_Tech!M51*(SUMIFS('AGG Activity_16'!C:C,'AGG Activity_16'!$A:$A,$B51)+SUMIFS('AGG Activity_EX'!C:C,'AGG Activity_EX'!$A:$A,$B51))-SUMIFS(Activity_EX!C:C,Activity_EX!$A:$A,$A51))/(SUMIFS('AGG Activity_16'!C:C,'AGG Activity_16'!$A:$A,$B51)),0))))</f>
        <v>6.6363866139298091E-3</v>
      </c>
      <c r="N51" s="7">
        <f>IF(N$1=2016,0,IF(PUBBDG_Split_Tech!N51=1,1,IF(PUBBDG_Split_Tech!N51="",0,IFERROR((PUBBDG_Split_Tech!N51*(SUMIFS('AGG Activity_16'!D:D,'AGG Activity_16'!$A:$A,$B51)+SUMIFS('AGG Activity_EX'!D:D,'AGG Activity_EX'!$A:$A,$B51))-SUMIFS(Activity_EX!D:D,Activity_EX!$A:$A,$A51))/(SUMIFS('AGG Activity_16'!D:D,'AGG Activity_16'!$A:$A,$B51)),0))))</f>
        <v>2.9275637137166502E-3</v>
      </c>
      <c r="O51" s="7">
        <f>IF(O$1=2016,0,IF(PUBBDG_Split_Tech!O51=1,1,IF(PUBBDG_Split_Tech!O51="",0,IFERROR((PUBBDG_Split_Tech!O51*(SUMIFS('AGG Activity_16'!E:E,'AGG Activity_16'!$A:$A,$B51)+SUMIFS('AGG Activity_EX'!E:E,'AGG Activity_EX'!$A:$A,$B51))-SUMIFS(Activity_EX!E:E,Activity_EX!$A:$A,$A51))/(SUMIFS('AGG Activity_16'!E:E,'AGG Activity_16'!$A:$A,$B51)),0))))</f>
        <v>4.2850286407524864E-3</v>
      </c>
      <c r="P51" s="7">
        <f>IF(P$1=2016,0,IF(PUBBDG_Split_Tech!P51=1,1,IF(PUBBDG_Split_Tech!P51="",0,IFERROR((PUBBDG_Split_Tech!P51*(SUMIFS('AGG Activity_16'!F:F,'AGG Activity_16'!$A:$A,$B51)+SUMIFS('AGG Activity_EX'!F:F,'AGG Activity_EX'!$A:$A,$B51))-SUMIFS(Activity_EX!F:F,Activity_EX!$A:$A,$A51))/(SUMIFS('AGG Activity_16'!F:F,'AGG Activity_16'!$A:$A,$B51)),0))))</f>
        <v>3.9725473145276899E-2</v>
      </c>
      <c r="Q51" s="7">
        <f>IF(Q$1=2016,0,IF(PUBBDG_Split_Tech!Q51=1,1,IF(PUBBDG_Split_Tech!Q51="",0,IFERROR((PUBBDG_Split_Tech!Q51*(SUMIFS('AGG Activity_16'!G:G,'AGG Activity_16'!$A:$A,$B51)+SUMIFS('AGG Activity_EX'!G:G,'AGG Activity_EX'!$A:$A,$B51))-SUMIFS(Activity_EX!G:G,Activity_EX!$A:$A,$A51))/(SUMIFS('AGG Activity_16'!G:G,'AGG Activity_16'!$A:$A,$B51)),0))))</f>
        <v>4.0157574617029165E-2</v>
      </c>
      <c r="R51" s="7">
        <f>IF(R$1=2016,0,IF(PUBBDG_Split_Tech!R51=1,1,IF(PUBBDG_Split_Tech!R51="",0,IFERROR((PUBBDG_Split_Tech!R51*(SUMIFS('AGG Activity_16'!H:H,'AGG Activity_16'!$A:$A,$B51)+SUMIFS('AGG Activity_EX'!H:H,'AGG Activity_EX'!$A:$A,$B51))-SUMIFS(Activity_EX!H:H,Activity_EX!$A:$A,$A51))/(SUMIFS('AGG Activity_16'!H:H,'AGG Activity_16'!$A:$A,$B51)),0))))</f>
        <v>3.4495595863118587E-2</v>
      </c>
      <c r="S51" s="7">
        <f>IF(S$1=2016,0,IF(PUBBDG_Split_Tech!S51=1,1,IF(PUBBDG_Split_Tech!S51="",0,IFERROR((PUBBDG_Split_Tech!S51*(SUMIFS('AGG Activity_16'!I:I,'AGG Activity_16'!$A:$A,$B51)+SUMIFS('AGG Activity_EX'!I:I,'AGG Activity_EX'!$A:$A,$B51))-SUMIFS(Activity_EX!I:I,Activity_EX!$A:$A,$A51))/(SUMIFS('AGG Activity_16'!I:I,'AGG Activity_16'!$A:$A,$B51)),0))))</f>
        <v>0</v>
      </c>
      <c r="T51" s="7">
        <f>IF(T$1=2016,0,IF(PUBBDG_Split_Tech!T51=1,1,IF(PUBBDG_Split_Tech!T51="",0,IFERROR((PUBBDG_Split_Tech!T51*(SUMIFS('AGG Activity_16'!J:J,'AGG Activity_16'!$A:$A,$B51)+SUMIFS('AGG Activity_EX'!J:J,'AGG Activity_EX'!$A:$A,$B51))-SUMIFS(Activity_EX!J:J,Activity_EX!$A:$A,$A51))/(SUMIFS('AGG Activity_16'!J:J,'AGG Activity_16'!$A:$A,$B51)),0))))</f>
        <v>0</v>
      </c>
      <c r="U51" s="7">
        <f>IF(U$1=2016,0,IF(PUBBDG_Split_Tech!U51=1,1,IF(PUBBDG_Split_Tech!U51="",0,IFERROR((PUBBDG_Split_Tech!U51*(SUMIFS('AGG Activity_16'!K:K,'AGG Activity_16'!$A:$A,$B51)+SUMIFS('AGG Activity_EX'!K:K,'AGG Activity_EX'!$A:$A,$B51))-SUMIFS(Activity_EX!K:K,Activity_EX!$A:$A,$A51))/(SUMIFS('AGG Activity_16'!K:K,'AGG Activity_16'!$A:$A,$B51)),0))))</f>
        <v>0</v>
      </c>
    </row>
    <row r="52" spans="1:21" x14ac:dyDescent="0.25">
      <c r="A52" t="str">
        <f>PUBBDG_Split_Tech!A52</f>
        <v>PUBBDGHSPOldWH_________DHE</v>
      </c>
      <c r="B52" t="str">
        <f>PUBBDG_Split_Tech!B52</f>
        <v>PUBBDGHSPOldWH</v>
      </c>
      <c r="C52" t="str">
        <f>PUBBDG_Split_Tech!C52</f>
        <v>PUB</v>
      </c>
      <c r="D52" t="str">
        <f>PUBBDG_Split_Tech!D52</f>
        <v>BDG</v>
      </c>
      <c r="E52" t="str">
        <f>PUBBDG_Split_Tech!E52</f>
        <v>HSP</v>
      </c>
      <c r="F52" t="str">
        <f>PUBBDG_Split_Tech!F52</f>
        <v>Old</v>
      </c>
      <c r="G52" t="str">
        <f>PUBBDG_Split_Tech!G52</f>
        <v>WH</v>
      </c>
      <c r="H52" t="str">
        <f>PUBBDG_Split_Tech!H52</f>
        <v>___</v>
      </c>
      <c r="I52" t="str">
        <f>PUBBDG_Split_Tech!I52</f>
        <v>___</v>
      </c>
      <c r="J52" t="str">
        <f>PUBBDG_Split_Tech!J52</f>
        <v>___</v>
      </c>
      <c r="K52" t="str">
        <f>PUBBDG_Split_Tech!K52</f>
        <v>DHE</v>
      </c>
      <c r="L52" s="7">
        <f>IF(L$1=2016,0,IF(PUBBDG_Split_Tech!L52=1,1,IF(PUBBDG_Split_Tech!L52="",0,IFERROR((PUBBDG_Split_Tech!L52*(SUMIFS('AGG Activity_16'!B:B,'AGG Activity_16'!$A:$A,$B52)+SUMIFS('AGG Activity_EX'!B:B,'AGG Activity_EX'!$A:$A,$B52))-SUMIFS(Activity_EX!B:B,Activity_EX!$A:$A,$A52))/(SUMIFS('AGG Activity_16'!B:B,'AGG Activity_16'!$A:$A,$B52)),0))))</f>
        <v>0</v>
      </c>
      <c r="M52" s="7">
        <f>IF(M$1=2016,0,IF(PUBBDG_Split_Tech!M52=1,1,IF(PUBBDG_Split_Tech!M52="",0,IFERROR((PUBBDG_Split_Tech!M52*(SUMIFS('AGG Activity_16'!C:C,'AGG Activity_16'!$A:$A,$B52)+SUMIFS('AGG Activity_EX'!C:C,'AGG Activity_EX'!$A:$A,$B52))-SUMIFS(Activity_EX!C:C,Activity_EX!$A:$A,$A52))/(SUMIFS('AGG Activity_16'!C:C,'AGG Activity_16'!$A:$A,$B52)),0))))</f>
        <v>0.56136210507636897</v>
      </c>
      <c r="N52" s="7">
        <f>IF(N$1=2016,0,IF(PUBBDG_Split_Tech!N52=1,1,IF(PUBBDG_Split_Tech!N52="",0,IFERROR((PUBBDG_Split_Tech!N52*(SUMIFS('AGG Activity_16'!D:D,'AGG Activity_16'!$A:$A,$B52)+SUMIFS('AGG Activity_EX'!D:D,'AGG Activity_EX'!$A:$A,$B52))-SUMIFS(Activity_EX!D:D,Activity_EX!$A:$A,$A52))/(SUMIFS('AGG Activity_16'!D:D,'AGG Activity_16'!$A:$A,$B52)),0))))</f>
        <v>0.18677720503270501</v>
      </c>
      <c r="O52" s="7">
        <f>IF(O$1=2016,0,IF(PUBBDG_Split_Tech!O52=1,1,IF(PUBBDG_Split_Tech!O52="",0,IFERROR((PUBBDG_Split_Tech!O52*(SUMIFS('AGG Activity_16'!E:E,'AGG Activity_16'!$A:$A,$B52)+SUMIFS('AGG Activity_EX'!E:E,'AGG Activity_EX'!$A:$A,$B52))-SUMIFS(Activity_EX!E:E,Activity_EX!$A:$A,$A52))/(SUMIFS('AGG Activity_16'!E:E,'AGG Activity_16'!$A:$A,$B52)),0))))</f>
        <v>0.18659319563515475</v>
      </c>
      <c r="P52" s="7">
        <f>IF(P$1=2016,0,IF(PUBBDG_Split_Tech!P52=1,1,IF(PUBBDG_Split_Tech!P52="",0,IFERROR((PUBBDG_Split_Tech!P52*(SUMIFS('AGG Activity_16'!F:F,'AGG Activity_16'!$A:$A,$B52)+SUMIFS('AGG Activity_EX'!F:F,'AGG Activity_EX'!$A:$A,$B52))-SUMIFS(Activity_EX!F:F,Activity_EX!$A:$A,$A52))/(SUMIFS('AGG Activity_16'!F:F,'AGG Activity_16'!$A:$A,$B52)),0))))</f>
        <v>0.18639016858546983</v>
      </c>
      <c r="Q52" s="7">
        <f>IF(Q$1=2016,0,IF(PUBBDG_Split_Tech!Q52=1,1,IF(PUBBDG_Split_Tech!Q52="",0,IFERROR((PUBBDG_Split_Tech!Q52*(SUMIFS('AGG Activity_16'!G:G,'AGG Activity_16'!$A:$A,$B52)+SUMIFS('AGG Activity_EX'!G:G,'AGG Activity_EX'!$A:$A,$B52))-SUMIFS(Activity_EX!G:G,Activity_EX!$A:$A,$A52))/(SUMIFS('AGG Activity_16'!G:G,'AGG Activity_16'!$A:$A,$B52)),0))))</f>
        <v>0.18606668187352082</v>
      </c>
      <c r="R52" s="7">
        <f>IF(R$1=2016,0,IF(PUBBDG_Split_Tech!R52=1,1,IF(PUBBDG_Split_Tech!R52="",0,IFERROR((PUBBDG_Split_Tech!R52*(SUMIFS('AGG Activity_16'!H:H,'AGG Activity_16'!$A:$A,$B52)+SUMIFS('AGG Activity_EX'!H:H,'AGG Activity_EX'!$A:$A,$B52))-SUMIFS(Activity_EX!H:H,Activity_EX!$A:$A,$A52))/(SUMIFS('AGG Activity_16'!H:H,'AGG Activity_16'!$A:$A,$B52)),0))))</f>
        <v>0.24187006135655476</v>
      </c>
      <c r="S52" s="7">
        <f>IF(S$1=2016,0,IF(PUBBDG_Split_Tech!S52=1,1,IF(PUBBDG_Split_Tech!S52="",0,IFERROR((PUBBDG_Split_Tech!S52*(SUMIFS('AGG Activity_16'!I:I,'AGG Activity_16'!$A:$A,$B52)+SUMIFS('AGG Activity_EX'!I:I,'AGG Activity_EX'!$A:$A,$B52))-SUMIFS(Activity_EX!I:I,Activity_EX!$A:$A,$A52))/(SUMIFS('AGG Activity_16'!I:I,'AGG Activity_16'!$A:$A,$B52)),0))))</f>
        <v>0</v>
      </c>
      <c r="T52" s="7">
        <f>IF(T$1=2016,0,IF(PUBBDG_Split_Tech!T52=1,1,IF(PUBBDG_Split_Tech!T52="",0,IFERROR((PUBBDG_Split_Tech!T52*(SUMIFS('AGG Activity_16'!J:J,'AGG Activity_16'!$A:$A,$B52)+SUMIFS('AGG Activity_EX'!J:J,'AGG Activity_EX'!$A:$A,$B52))-SUMIFS(Activity_EX!J:J,Activity_EX!$A:$A,$A52))/(SUMIFS('AGG Activity_16'!J:J,'AGG Activity_16'!$A:$A,$B52)),0))))</f>
        <v>0</v>
      </c>
      <c r="U52" s="7">
        <f>IF(U$1=2016,0,IF(PUBBDG_Split_Tech!U52=1,1,IF(PUBBDG_Split_Tech!U52="",0,IFERROR((PUBBDG_Split_Tech!U52*(SUMIFS('AGG Activity_16'!K:K,'AGG Activity_16'!$A:$A,$B52)+SUMIFS('AGG Activity_EX'!K:K,'AGG Activity_EX'!$A:$A,$B52))-SUMIFS(Activity_EX!K:K,Activity_EX!$A:$A,$A52))/(SUMIFS('AGG Activity_16'!K:K,'AGG Activity_16'!$A:$A,$B52)),0))))</f>
        <v>0</v>
      </c>
    </row>
    <row r="53" spans="1:21" x14ac:dyDescent="0.25">
      <c r="A53" t="str">
        <f>PUBBDG_Split_Tech!A53</f>
        <v>PUBBDGHSPOldWH______STDELC</v>
      </c>
      <c r="B53" t="str">
        <f>PUBBDG_Split_Tech!B53</f>
        <v>PUBBDGHSPOldWH</v>
      </c>
      <c r="C53" t="str">
        <f>PUBBDG_Split_Tech!C53</f>
        <v>PUB</v>
      </c>
      <c r="D53" t="str">
        <f>PUBBDG_Split_Tech!D53</f>
        <v>BDG</v>
      </c>
      <c r="E53" t="str">
        <f>PUBBDG_Split_Tech!E53</f>
        <v>HSP</v>
      </c>
      <c r="F53" t="str">
        <f>PUBBDG_Split_Tech!F53</f>
        <v>Old</v>
      </c>
      <c r="G53" t="str">
        <f>PUBBDG_Split_Tech!G53</f>
        <v>WH</v>
      </c>
      <c r="H53" t="str">
        <f>PUBBDG_Split_Tech!H53</f>
        <v>___</v>
      </c>
      <c r="I53" t="str">
        <f>PUBBDG_Split_Tech!I53</f>
        <v>___</v>
      </c>
      <c r="J53" t="str">
        <f>PUBBDG_Split_Tech!J53</f>
        <v>STD</v>
      </c>
      <c r="K53" t="str">
        <f>PUBBDG_Split_Tech!K53</f>
        <v>ELC</v>
      </c>
      <c r="L53" s="7">
        <f>IF(L$1=2016,0,IF(PUBBDG_Split_Tech!L53=1,1,IF(PUBBDG_Split_Tech!L53="",0,IFERROR((PUBBDG_Split_Tech!L53*(SUMIFS('AGG Activity_16'!B:B,'AGG Activity_16'!$A:$A,$B53)+SUMIFS('AGG Activity_EX'!B:B,'AGG Activity_EX'!$A:$A,$B53))-SUMIFS(Activity_EX!B:B,Activity_EX!$A:$A,$A53))/(SUMIFS('AGG Activity_16'!B:B,'AGG Activity_16'!$A:$A,$B53)),0))))</f>
        <v>0</v>
      </c>
      <c r="M53" s="7">
        <f>IF(M$1=2016,0,IF(PUBBDG_Split_Tech!M53=1,1,IF(PUBBDG_Split_Tech!M53="",0,IFERROR((PUBBDG_Split_Tech!M53*(SUMIFS('AGG Activity_16'!C:C,'AGG Activity_16'!$A:$A,$B53)+SUMIFS('AGG Activity_EX'!C:C,'AGG Activity_EX'!$A:$A,$B53))-SUMIFS(Activity_EX!C:C,Activity_EX!$A:$A,$A53))/(SUMIFS('AGG Activity_16'!C:C,'AGG Activity_16'!$A:$A,$B53)),0))))</f>
        <v>6.6708200069574966E-2</v>
      </c>
      <c r="N53" s="7">
        <f>IF(N$1=2016,0,IF(PUBBDG_Split_Tech!N53=1,1,IF(PUBBDG_Split_Tech!N53="",0,IFERROR((PUBBDG_Split_Tech!N53*(SUMIFS('AGG Activity_16'!D:D,'AGG Activity_16'!$A:$A,$B53)+SUMIFS('AGG Activity_EX'!D:D,'AGG Activity_EX'!$A:$A,$B53))-SUMIFS(Activity_EX!D:D,Activity_EX!$A:$A,$A53))/(SUMIFS('AGG Activity_16'!D:D,'AGG Activity_16'!$A:$A,$B53)),0))))</f>
        <v>3.803260262295069E-2</v>
      </c>
      <c r="O53" s="7">
        <f>IF(O$1=2016,0,IF(PUBBDG_Split_Tech!O53=1,1,IF(PUBBDG_Split_Tech!O53="",0,IFERROR((PUBBDG_Split_Tech!O53*(SUMIFS('AGG Activity_16'!E:E,'AGG Activity_16'!$A:$A,$B53)+SUMIFS('AGG Activity_EX'!E:E,'AGG Activity_EX'!$A:$A,$B53))-SUMIFS(Activity_EX!E:E,Activity_EX!$A:$A,$A53))/(SUMIFS('AGG Activity_16'!E:E,'AGG Activity_16'!$A:$A,$B53)),0))))</f>
        <v>3.7903871254519182E-2</v>
      </c>
      <c r="P53" s="7">
        <f>IF(P$1=2016,0,IF(PUBBDG_Split_Tech!P53=1,1,IF(PUBBDG_Split_Tech!P53="",0,IFERROR((PUBBDG_Split_Tech!P53*(SUMIFS('AGG Activity_16'!F:F,'AGG Activity_16'!$A:$A,$B53)+SUMIFS('AGG Activity_EX'!F:F,'AGG Activity_EX'!$A:$A,$B53))-SUMIFS(Activity_EX!F:F,Activity_EX!$A:$A,$A53))/(SUMIFS('AGG Activity_16'!F:F,'AGG Activity_16'!$A:$A,$B53)),0))))</f>
        <v>3.7738892039844617E-2</v>
      </c>
      <c r="Q53" s="7">
        <f>IF(Q$1=2016,0,IF(PUBBDG_Split_Tech!Q53=1,1,IF(PUBBDG_Split_Tech!Q53="",0,IFERROR((PUBBDG_Split_Tech!Q53*(SUMIFS('AGG Activity_16'!G:G,'AGG Activity_16'!$A:$A,$B53)+SUMIFS('AGG Activity_EX'!G:G,'AGG Activity_EX'!$A:$A,$B53))-SUMIFS(Activity_EX!G:G,Activity_EX!$A:$A,$A53))/(SUMIFS('AGG Activity_16'!G:G,'AGG Activity_16'!$A:$A,$B53)),0))))</f>
        <v>3.7551340063951812E-2</v>
      </c>
      <c r="R53" s="7">
        <f>IF(R$1=2016,0,IF(PUBBDG_Split_Tech!R53=1,1,IF(PUBBDG_Split_Tech!R53="",0,IFERROR((PUBBDG_Split_Tech!R53*(SUMIFS('AGG Activity_16'!H:H,'AGG Activity_16'!$A:$A,$B53)+SUMIFS('AGG Activity_EX'!H:H,'AGG Activity_EX'!$A:$A,$B53))-SUMIFS(Activity_EX!H:H,Activity_EX!$A:$A,$A53))/(SUMIFS('AGG Activity_16'!H:H,'AGG Activity_16'!$A:$A,$B53)),0))))</f>
        <v>3.3574400058450748E-2</v>
      </c>
      <c r="S53" s="7">
        <f>IF(S$1=2016,0,IF(PUBBDG_Split_Tech!S53=1,1,IF(PUBBDG_Split_Tech!S53="",0,IFERROR((PUBBDG_Split_Tech!S53*(SUMIFS('AGG Activity_16'!I:I,'AGG Activity_16'!$A:$A,$B53)+SUMIFS('AGG Activity_EX'!I:I,'AGG Activity_EX'!$A:$A,$B53))-SUMIFS(Activity_EX!I:I,Activity_EX!$A:$A,$A53))/(SUMIFS('AGG Activity_16'!I:I,'AGG Activity_16'!$A:$A,$B53)),0))))</f>
        <v>0</v>
      </c>
      <c r="T53" s="7">
        <f>IF(T$1=2016,0,IF(PUBBDG_Split_Tech!T53=1,1,IF(PUBBDG_Split_Tech!T53="",0,IFERROR((PUBBDG_Split_Tech!T53*(SUMIFS('AGG Activity_16'!J:J,'AGG Activity_16'!$A:$A,$B53)+SUMIFS('AGG Activity_EX'!J:J,'AGG Activity_EX'!$A:$A,$B53))-SUMIFS(Activity_EX!J:J,Activity_EX!$A:$A,$A53))/(SUMIFS('AGG Activity_16'!J:J,'AGG Activity_16'!$A:$A,$B53)),0))))</f>
        <v>0</v>
      </c>
      <c r="U53" s="7">
        <f>IF(U$1=2016,0,IF(PUBBDG_Split_Tech!U53=1,1,IF(PUBBDG_Split_Tech!U53="",0,IFERROR((PUBBDG_Split_Tech!U53*(SUMIFS('AGG Activity_16'!K:K,'AGG Activity_16'!$A:$A,$B53)+SUMIFS('AGG Activity_EX'!K:K,'AGG Activity_EX'!$A:$A,$B53))-SUMIFS(Activity_EX!K:K,Activity_EX!$A:$A,$A53))/(SUMIFS('AGG Activity_16'!K:K,'AGG Activity_16'!$A:$A,$B53)),0))))</f>
        <v>0</v>
      </c>
    </row>
    <row r="54" spans="1:21" x14ac:dyDescent="0.25">
      <c r="A54" t="str">
        <f>PUBBDG_Split_Tech!A54</f>
        <v>PUBBDGHSPOldWH______STDHFO</v>
      </c>
      <c r="B54" t="str">
        <f>PUBBDG_Split_Tech!B54</f>
        <v>PUBBDGHSPOldWH</v>
      </c>
      <c r="C54" t="str">
        <f>PUBBDG_Split_Tech!C54</f>
        <v>PUB</v>
      </c>
      <c r="D54" t="str">
        <f>PUBBDG_Split_Tech!D54</f>
        <v>BDG</v>
      </c>
      <c r="E54" t="str">
        <f>PUBBDG_Split_Tech!E54</f>
        <v>HSP</v>
      </c>
      <c r="F54" t="str">
        <f>PUBBDG_Split_Tech!F54</f>
        <v>Old</v>
      </c>
      <c r="G54" t="str">
        <f>PUBBDG_Split_Tech!G54</f>
        <v>WH</v>
      </c>
      <c r="H54" t="str">
        <f>PUBBDG_Split_Tech!H54</f>
        <v>___</v>
      </c>
      <c r="I54" t="str">
        <f>PUBBDG_Split_Tech!I54</f>
        <v>___</v>
      </c>
      <c r="J54" t="str">
        <f>PUBBDG_Split_Tech!J54</f>
        <v>STD</v>
      </c>
      <c r="K54" t="str">
        <f>PUBBDG_Split_Tech!K54</f>
        <v>HFO</v>
      </c>
      <c r="L54" s="7">
        <f>IF(L$1=2016,0,IF(PUBBDG_Split_Tech!L54=1,1,IF(PUBBDG_Split_Tech!L54="",0,IFERROR((PUBBDG_Split_Tech!L54*(SUMIFS('AGG Activity_16'!B:B,'AGG Activity_16'!$A:$A,$B54)+SUMIFS('AGG Activity_EX'!B:B,'AGG Activity_EX'!$A:$A,$B54))-SUMIFS(Activity_EX!B:B,Activity_EX!$A:$A,$A54))/(SUMIFS('AGG Activity_16'!B:B,'AGG Activity_16'!$A:$A,$B54)),0))))</f>
        <v>0</v>
      </c>
      <c r="M54" s="7">
        <f>IF(M$1=2016,0,IF(PUBBDG_Split_Tech!M54=1,1,IF(PUBBDG_Split_Tech!M54="",0,IFERROR((PUBBDG_Split_Tech!M54*(SUMIFS('AGG Activity_16'!C:C,'AGG Activity_16'!$A:$A,$B54)+SUMIFS('AGG Activity_EX'!C:C,'AGG Activity_EX'!$A:$A,$B54))-SUMIFS(Activity_EX!C:C,Activity_EX!$A:$A,$A54))/(SUMIFS('AGG Activity_16'!C:C,'AGG Activity_16'!$A:$A,$B54)),0))))</f>
        <v>0</v>
      </c>
      <c r="N54" s="7">
        <f>IF(N$1=2016,0,IF(PUBBDG_Split_Tech!N54=1,1,IF(PUBBDG_Split_Tech!N54="",0,IFERROR((PUBBDG_Split_Tech!N54*(SUMIFS('AGG Activity_16'!D:D,'AGG Activity_16'!$A:$A,$B54)+SUMIFS('AGG Activity_EX'!D:D,'AGG Activity_EX'!$A:$A,$B54))-SUMIFS(Activity_EX!D:D,Activity_EX!$A:$A,$A54))/(SUMIFS('AGG Activity_16'!D:D,'AGG Activity_16'!$A:$A,$B54)),0))))</f>
        <v>0</v>
      </c>
      <c r="O54" s="7">
        <f>IF(O$1=2016,0,IF(PUBBDG_Split_Tech!O54=1,1,IF(PUBBDG_Split_Tech!O54="",0,IFERROR((PUBBDG_Split_Tech!O54*(SUMIFS('AGG Activity_16'!E:E,'AGG Activity_16'!$A:$A,$B54)+SUMIFS('AGG Activity_EX'!E:E,'AGG Activity_EX'!$A:$A,$B54))-SUMIFS(Activity_EX!E:E,Activity_EX!$A:$A,$A54))/(SUMIFS('AGG Activity_16'!E:E,'AGG Activity_16'!$A:$A,$B54)),0))))</f>
        <v>0</v>
      </c>
      <c r="P54" s="7">
        <f>IF(P$1=2016,0,IF(PUBBDG_Split_Tech!P54=1,1,IF(PUBBDG_Split_Tech!P54="",0,IFERROR((PUBBDG_Split_Tech!P54*(SUMIFS('AGG Activity_16'!F:F,'AGG Activity_16'!$A:$A,$B54)+SUMIFS('AGG Activity_EX'!F:F,'AGG Activity_EX'!$A:$A,$B54))-SUMIFS(Activity_EX!F:F,Activity_EX!$A:$A,$A54))/(SUMIFS('AGG Activity_16'!F:F,'AGG Activity_16'!$A:$A,$B54)),0))))</f>
        <v>0</v>
      </c>
      <c r="Q54" s="7">
        <f>IF(Q$1=2016,0,IF(PUBBDG_Split_Tech!Q54=1,1,IF(PUBBDG_Split_Tech!Q54="",0,IFERROR((PUBBDG_Split_Tech!Q54*(SUMIFS('AGG Activity_16'!G:G,'AGG Activity_16'!$A:$A,$B54)+SUMIFS('AGG Activity_EX'!G:G,'AGG Activity_EX'!$A:$A,$B54))-SUMIFS(Activity_EX!G:G,Activity_EX!$A:$A,$A54))/(SUMIFS('AGG Activity_16'!G:G,'AGG Activity_16'!$A:$A,$B54)),0))))</f>
        <v>0</v>
      </c>
      <c r="R54" s="7">
        <f>IF(R$1=2016,0,IF(PUBBDG_Split_Tech!R54=1,1,IF(PUBBDG_Split_Tech!R54="",0,IFERROR((PUBBDG_Split_Tech!R54*(SUMIFS('AGG Activity_16'!H:H,'AGG Activity_16'!$A:$A,$B54)+SUMIFS('AGG Activity_EX'!H:H,'AGG Activity_EX'!$A:$A,$B54))-SUMIFS(Activity_EX!H:H,Activity_EX!$A:$A,$A54))/(SUMIFS('AGG Activity_16'!H:H,'AGG Activity_16'!$A:$A,$B54)),0))))</f>
        <v>0</v>
      </c>
      <c r="S54" s="7">
        <f>IF(S$1=2016,0,IF(PUBBDG_Split_Tech!S54=1,1,IF(PUBBDG_Split_Tech!S54="",0,IFERROR((PUBBDG_Split_Tech!S54*(SUMIFS('AGG Activity_16'!I:I,'AGG Activity_16'!$A:$A,$B54)+SUMIFS('AGG Activity_EX'!I:I,'AGG Activity_EX'!$A:$A,$B54))-SUMIFS(Activity_EX!I:I,Activity_EX!$A:$A,$A54))/(SUMIFS('AGG Activity_16'!I:I,'AGG Activity_16'!$A:$A,$B54)),0))))</f>
        <v>0</v>
      </c>
      <c r="T54" s="7">
        <f>IF(T$1=2016,0,IF(PUBBDG_Split_Tech!T54=1,1,IF(PUBBDG_Split_Tech!T54="",0,IFERROR((PUBBDG_Split_Tech!T54*(SUMIFS('AGG Activity_16'!J:J,'AGG Activity_16'!$A:$A,$B54)+SUMIFS('AGG Activity_EX'!J:J,'AGG Activity_EX'!$A:$A,$B54))-SUMIFS(Activity_EX!J:J,Activity_EX!$A:$A,$A54))/(SUMIFS('AGG Activity_16'!J:J,'AGG Activity_16'!$A:$A,$B54)),0))))</f>
        <v>0</v>
      </c>
      <c r="U54" s="7">
        <f>IF(U$1=2016,0,IF(PUBBDG_Split_Tech!U54=1,1,IF(PUBBDG_Split_Tech!U54="",0,IFERROR((PUBBDG_Split_Tech!U54*(SUMIFS('AGG Activity_16'!K:K,'AGG Activity_16'!$A:$A,$B54)+SUMIFS('AGG Activity_EX'!K:K,'AGG Activity_EX'!$A:$A,$B54))-SUMIFS(Activity_EX!K:K,Activity_EX!$A:$A,$A54))/(SUMIFS('AGG Activity_16'!K:K,'AGG Activity_16'!$A:$A,$B54)),0))))</f>
        <v>0</v>
      </c>
    </row>
    <row r="55" spans="1:21" x14ac:dyDescent="0.25">
      <c r="A55" t="str">
        <f>PUBBDG_Split_Tech!A55</f>
        <v>PUBBDGHSPOldWH______STDKER</v>
      </c>
      <c r="B55" t="str">
        <f>PUBBDG_Split_Tech!B55</f>
        <v>PUBBDGHSPOldWH</v>
      </c>
      <c r="C55" t="str">
        <f>PUBBDG_Split_Tech!C55</f>
        <v>PUB</v>
      </c>
      <c r="D55" t="str">
        <f>PUBBDG_Split_Tech!D55</f>
        <v>BDG</v>
      </c>
      <c r="E55" t="str">
        <f>PUBBDG_Split_Tech!E55</f>
        <v>HSP</v>
      </c>
      <c r="F55" t="str">
        <f>PUBBDG_Split_Tech!F55</f>
        <v>Old</v>
      </c>
      <c r="G55" t="str">
        <f>PUBBDG_Split_Tech!G55</f>
        <v>WH</v>
      </c>
      <c r="H55" t="str">
        <f>PUBBDG_Split_Tech!H55</f>
        <v>___</v>
      </c>
      <c r="I55" t="str">
        <f>PUBBDG_Split_Tech!I55</f>
        <v>___</v>
      </c>
      <c r="J55" t="str">
        <f>PUBBDG_Split_Tech!J55</f>
        <v>STD</v>
      </c>
      <c r="K55" t="str">
        <f>PUBBDG_Split_Tech!K55</f>
        <v>KER</v>
      </c>
      <c r="L55" s="7">
        <f>IF(L$1=2016,0,IF(PUBBDG_Split_Tech!L55=1,1,IF(PUBBDG_Split_Tech!L55="",0,IFERROR((PUBBDG_Split_Tech!L55*(SUMIFS('AGG Activity_16'!B:B,'AGG Activity_16'!$A:$A,$B55)+SUMIFS('AGG Activity_EX'!B:B,'AGG Activity_EX'!$A:$A,$B55))-SUMIFS(Activity_EX!B:B,Activity_EX!$A:$A,$A55))/(SUMIFS('AGG Activity_16'!B:B,'AGG Activity_16'!$A:$A,$B55)),0))))</f>
        <v>0</v>
      </c>
      <c r="M55" s="7">
        <f>IF(M$1=2016,0,IF(PUBBDG_Split_Tech!M55=1,1,IF(PUBBDG_Split_Tech!M55="",0,IFERROR((PUBBDG_Split_Tech!M55*(SUMIFS('AGG Activity_16'!C:C,'AGG Activity_16'!$A:$A,$B55)+SUMIFS('AGG Activity_EX'!C:C,'AGG Activity_EX'!$A:$A,$B55))-SUMIFS(Activity_EX!C:C,Activity_EX!$A:$A,$A55))/(SUMIFS('AGG Activity_16'!C:C,'AGG Activity_16'!$A:$A,$B55)),0))))</f>
        <v>0</v>
      </c>
      <c r="N55" s="7">
        <f>IF(N$1=2016,0,IF(PUBBDG_Split_Tech!N55=1,1,IF(PUBBDG_Split_Tech!N55="",0,IFERROR((PUBBDG_Split_Tech!N55*(SUMIFS('AGG Activity_16'!D:D,'AGG Activity_16'!$A:$A,$B55)+SUMIFS('AGG Activity_EX'!D:D,'AGG Activity_EX'!$A:$A,$B55))-SUMIFS(Activity_EX!D:D,Activity_EX!$A:$A,$A55))/(SUMIFS('AGG Activity_16'!D:D,'AGG Activity_16'!$A:$A,$B55)),0))))</f>
        <v>0</v>
      </c>
      <c r="O55" s="7">
        <f>IF(O$1=2016,0,IF(PUBBDG_Split_Tech!O55=1,1,IF(PUBBDG_Split_Tech!O55="",0,IFERROR((PUBBDG_Split_Tech!O55*(SUMIFS('AGG Activity_16'!E:E,'AGG Activity_16'!$A:$A,$B55)+SUMIFS('AGG Activity_EX'!E:E,'AGG Activity_EX'!$A:$A,$B55))-SUMIFS(Activity_EX!E:E,Activity_EX!$A:$A,$A55))/(SUMIFS('AGG Activity_16'!E:E,'AGG Activity_16'!$A:$A,$B55)),0))))</f>
        <v>0</v>
      </c>
      <c r="P55" s="7">
        <f>IF(P$1=2016,0,IF(PUBBDG_Split_Tech!P55=1,1,IF(PUBBDG_Split_Tech!P55="",0,IFERROR((PUBBDG_Split_Tech!P55*(SUMIFS('AGG Activity_16'!F:F,'AGG Activity_16'!$A:$A,$B55)+SUMIFS('AGG Activity_EX'!F:F,'AGG Activity_EX'!$A:$A,$B55))-SUMIFS(Activity_EX!F:F,Activity_EX!$A:$A,$A55))/(SUMIFS('AGG Activity_16'!F:F,'AGG Activity_16'!$A:$A,$B55)),0))))</f>
        <v>0</v>
      </c>
      <c r="Q55" s="7">
        <f>IF(Q$1=2016,0,IF(PUBBDG_Split_Tech!Q55=1,1,IF(PUBBDG_Split_Tech!Q55="",0,IFERROR((PUBBDG_Split_Tech!Q55*(SUMIFS('AGG Activity_16'!G:G,'AGG Activity_16'!$A:$A,$B55)+SUMIFS('AGG Activity_EX'!G:G,'AGG Activity_EX'!$A:$A,$B55))-SUMIFS(Activity_EX!G:G,Activity_EX!$A:$A,$A55))/(SUMIFS('AGG Activity_16'!G:G,'AGG Activity_16'!$A:$A,$B55)),0))))</f>
        <v>0</v>
      </c>
      <c r="R55" s="7">
        <f>IF(R$1=2016,0,IF(PUBBDG_Split_Tech!R55=1,1,IF(PUBBDG_Split_Tech!R55="",0,IFERROR((PUBBDG_Split_Tech!R55*(SUMIFS('AGG Activity_16'!H:H,'AGG Activity_16'!$A:$A,$B55)+SUMIFS('AGG Activity_EX'!H:H,'AGG Activity_EX'!$A:$A,$B55))-SUMIFS(Activity_EX!H:H,Activity_EX!$A:$A,$A55))/(SUMIFS('AGG Activity_16'!H:H,'AGG Activity_16'!$A:$A,$B55)),0))))</f>
        <v>0</v>
      </c>
      <c r="S55" s="7">
        <f>IF(S$1=2016,0,IF(PUBBDG_Split_Tech!S55=1,1,IF(PUBBDG_Split_Tech!S55="",0,IFERROR((PUBBDG_Split_Tech!S55*(SUMIFS('AGG Activity_16'!I:I,'AGG Activity_16'!$A:$A,$B55)+SUMIFS('AGG Activity_EX'!I:I,'AGG Activity_EX'!$A:$A,$B55))-SUMIFS(Activity_EX!I:I,Activity_EX!$A:$A,$A55))/(SUMIFS('AGG Activity_16'!I:I,'AGG Activity_16'!$A:$A,$B55)),0))))</f>
        <v>0</v>
      </c>
      <c r="T55" s="7">
        <f>IF(T$1=2016,0,IF(PUBBDG_Split_Tech!T55=1,1,IF(PUBBDG_Split_Tech!T55="",0,IFERROR((PUBBDG_Split_Tech!T55*(SUMIFS('AGG Activity_16'!J:J,'AGG Activity_16'!$A:$A,$B55)+SUMIFS('AGG Activity_EX'!J:J,'AGG Activity_EX'!$A:$A,$B55))-SUMIFS(Activity_EX!J:J,Activity_EX!$A:$A,$A55))/(SUMIFS('AGG Activity_16'!J:J,'AGG Activity_16'!$A:$A,$B55)),0))))</f>
        <v>0</v>
      </c>
      <c r="U55" s="7">
        <f>IF(U$1=2016,0,IF(PUBBDG_Split_Tech!U55=1,1,IF(PUBBDG_Split_Tech!U55="",0,IFERROR((PUBBDG_Split_Tech!U55*(SUMIFS('AGG Activity_16'!K:K,'AGG Activity_16'!$A:$A,$B55)+SUMIFS('AGG Activity_EX'!K:K,'AGG Activity_EX'!$A:$A,$B55))-SUMIFS(Activity_EX!K:K,Activity_EX!$A:$A,$A55))/(SUMIFS('AGG Activity_16'!K:K,'AGG Activity_16'!$A:$A,$B55)),0))))</f>
        <v>0</v>
      </c>
    </row>
    <row r="56" spans="1:21" x14ac:dyDescent="0.25">
      <c r="A56" t="str">
        <f>PUBBDG_Split_Tech!A56</f>
        <v>PUBBDGHSPOldWH______STDLFO</v>
      </c>
      <c r="B56" t="str">
        <f>PUBBDG_Split_Tech!B56</f>
        <v>PUBBDGHSPOldWH</v>
      </c>
      <c r="C56" t="str">
        <f>PUBBDG_Split_Tech!C56</f>
        <v>PUB</v>
      </c>
      <c r="D56" t="str">
        <f>PUBBDG_Split_Tech!D56</f>
        <v>BDG</v>
      </c>
      <c r="E56" t="str">
        <f>PUBBDG_Split_Tech!E56</f>
        <v>HSP</v>
      </c>
      <c r="F56" t="str">
        <f>PUBBDG_Split_Tech!F56</f>
        <v>Old</v>
      </c>
      <c r="G56" t="str">
        <f>PUBBDG_Split_Tech!G56</f>
        <v>WH</v>
      </c>
      <c r="H56" t="str">
        <f>PUBBDG_Split_Tech!H56</f>
        <v>___</v>
      </c>
      <c r="I56" t="str">
        <f>PUBBDG_Split_Tech!I56</f>
        <v>___</v>
      </c>
      <c r="J56" t="str">
        <f>PUBBDG_Split_Tech!J56</f>
        <v>STD</v>
      </c>
      <c r="K56" t="str">
        <f>PUBBDG_Split_Tech!K56</f>
        <v>LFO</v>
      </c>
      <c r="L56" s="7">
        <f>IF(L$1=2016,0,IF(PUBBDG_Split_Tech!L56=1,1,IF(PUBBDG_Split_Tech!L56="",0,IFERROR((PUBBDG_Split_Tech!L56*(SUMIFS('AGG Activity_16'!B:B,'AGG Activity_16'!$A:$A,$B56)+SUMIFS('AGG Activity_EX'!B:B,'AGG Activity_EX'!$A:$A,$B56))-SUMIFS(Activity_EX!B:B,Activity_EX!$A:$A,$A56))/(SUMIFS('AGG Activity_16'!B:B,'AGG Activity_16'!$A:$A,$B56)),0))))</f>
        <v>0</v>
      </c>
      <c r="M56" s="7">
        <f>IF(M$1=2016,0,IF(PUBBDG_Split_Tech!M56=1,1,IF(PUBBDG_Split_Tech!M56="",0,IFERROR((PUBBDG_Split_Tech!M56*(SUMIFS('AGG Activity_16'!C:C,'AGG Activity_16'!$A:$A,$B56)+SUMIFS('AGG Activity_EX'!C:C,'AGG Activity_EX'!$A:$A,$B56))-SUMIFS(Activity_EX!C:C,Activity_EX!$A:$A,$A56))/(SUMIFS('AGG Activity_16'!C:C,'AGG Activity_16'!$A:$A,$B56)),0))))</f>
        <v>0.1713195121726577</v>
      </c>
      <c r="N56" s="7">
        <f>IF(N$1=2016,0,IF(PUBBDG_Split_Tech!N56=1,1,IF(PUBBDG_Split_Tech!N56="",0,IFERROR((PUBBDG_Split_Tech!N56*(SUMIFS('AGG Activity_16'!D:D,'AGG Activity_16'!$A:$A,$B56)+SUMIFS('AGG Activity_EX'!D:D,'AGG Activity_EX'!$A:$A,$B56))-SUMIFS(Activity_EX!D:D,Activity_EX!$A:$A,$A56))/(SUMIFS('AGG Activity_16'!D:D,'AGG Activity_16'!$A:$A,$B56)),0))))</f>
        <v>0.21111130839058959</v>
      </c>
      <c r="O56" s="7">
        <f>IF(O$1=2016,0,IF(PUBBDG_Split_Tech!O56=1,1,IF(PUBBDG_Split_Tech!O56="",0,IFERROR((PUBBDG_Split_Tech!O56*(SUMIFS('AGG Activity_16'!E:E,'AGG Activity_16'!$A:$A,$B56)+SUMIFS('AGG Activity_EX'!E:E,'AGG Activity_EX'!$A:$A,$B56))-SUMIFS(Activity_EX!E:E,Activity_EX!$A:$A,$A56))/(SUMIFS('AGG Activity_16'!E:E,'AGG Activity_16'!$A:$A,$B56)),0))))</f>
        <v>0.21081449468801747</v>
      </c>
      <c r="P56" s="7">
        <f>IF(P$1=2016,0,IF(PUBBDG_Split_Tech!P56=1,1,IF(PUBBDG_Split_Tech!P56="",0,IFERROR((PUBBDG_Split_Tech!P56*(SUMIFS('AGG Activity_16'!F:F,'AGG Activity_16'!$A:$A,$B56)+SUMIFS('AGG Activity_EX'!F:F,'AGG Activity_EX'!$A:$A,$B56))-SUMIFS(Activity_EX!F:F,Activity_EX!$A:$A,$A56))/(SUMIFS('AGG Activity_16'!F:F,'AGG Activity_16'!$A:$A,$B56)),0))))</f>
        <v>0.2104581997913452</v>
      </c>
      <c r="Q56" s="7">
        <f>IF(Q$1=2016,0,IF(PUBBDG_Split_Tech!Q56=1,1,IF(PUBBDG_Split_Tech!Q56="",0,IFERROR((PUBBDG_Split_Tech!Q56*(SUMIFS('AGG Activity_16'!G:G,'AGG Activity_16'!$A:$A,$B56)+SUMIFS('AGG Activity_EX'!G:G,'AGG Activity_EX'!$A:$A,$B56))-SUMIFS(Activity_EX!G:G,Activity_EX!$A:$A,$A56))/(SUMIFS('AGG Activity_16'!G:G,'AGG Activity_16'!$A:$A,$B56)),0))))</f>
        <v>0.21023729275236563</v>
      </c>
      <c r="R56" s="7">
        <f>IF(R$1=2016,0,IF(PUBBDG_Split_Tech!R56=1,1,IF(PUBBDG_Split_Tech!R56="",0,IFERROR((PUBBDG_Split_Tech!R56*(SUMIFS('AGG Activity_16'!H:H,'AGG Activity_16'!$A:$A,$B56)+SUMIFS('AGG Activity_EX'!H:H,'AGG Activity_EX'!$A:$A,$B56))-SUMIFS(Activity_EX!H:H,Activity_EX!$A:$A,$A56))/(SUMIFS('AGG Activity_16'!H:H,'AGG Activity_16'!$A:$A,$B56)),0))))</f>
        <v>0.19229643062513385</v>
      </c>
      <c r="S56" s="7">
        <f>IF(S$1=2016,0,IF(PUBBDG_Split_Tech!S56=1,1,IF(PUBBDG_Split_Tech!S56="",0,IFERROR((PUBBDG_Split_Tech!S56*(SUMIFS('AGG Activity_16'!I:I,'AGG Activity_16'!$A:$A,$B56)+SUMIFS('AGG Activity_EX'!I:I,'AGG Activity_EX'!$A:$A,$B56))-SUMIFS(Activity_EX!I:I,Activity_EX!$A:$A,$A56))/(SUMIFS('AGG Activity_16'!I:I,'AGG Activity_16'!$A:$A,$B56)),0))))</f>
        <v>0</v>
      </c>
      <c r="T56" s="7">
        <f>IF(T$1=2016,0,IF(PUBBDG_Split_Tech!T56=1,1,IF(PUBBDG_Split_Tech!T56="",0,IFERROR((PUBBDG_Split_Tech!T56*(SUMIFS('AGG Activity_16'!J:J,'AGG Activity_16'!$A:$A,$B56)+SUMIFS('AGG Activity_EX'!J:J,'AGG Activity_EX'!$A:$A,$B56))-SUMIFS(Activity_EX!J:J,Activity_EX!$A:$A,$A56))/(SUMIFS('AGG Activity_16'!J:J,'AGG Activity_16'!$A:$A,$B56)),0))))</f>
        <v>0</v>
      </c>
      <c r="U56" s="7">
        <f>IF(U$1=2016,0,IF(PUBBDG_Split_Tech!U56=1,1,IF(PUBBDG_Split_Tech!U56="",0,IFERROR((PUBBDG_Split_Tech!U56*(SUMIFS('AGG Activity_16'!K:K,'AGG Activity_16'!$A:$A,$B56)+SUMIFS('AGG Activity_EX'!K:K,'AGG Activity_EX'!$A:$A,$B56))-SUMIFS(Activity_EX!K:K,Activity_EX!$A:$A,$A56))/(SUMIFS('AGG Activity_16'!K:K,'AGG Activity_16'!$A:$A,$B56)),0))))</f>
        <v>0</v>
      </c>
    </row>
    <row r="57" spans="1:21" x14ac:dyDescent="0.25">
      <c r="A57" t="str">
        <f>PUBBDG_Split_Tech!A57</f>
        <v>PUBBDGHSPOldWH______STDNGA</v>
      </c>
      <c r="B57" t="str">
        <f>PUBBDG_Split_Tech!B57</f>
        <v>PUBBDGHSPOldWH</v>
      </c>
      <c r="C57" t="str">
        <f>PUBBDG_Split_Tech!C57</f>
        <v>PUB</v>
      </c>
      <c r="D57" t="str">
        <f>PUBBDG_Split_Tech!D57</f>
        <v>BDG</v>
      </c>
      <c r="E57" t="str">
        <f>PUBBDG_Split_Tech!E57</f>
        <v>HSP</v>
      </c>
      <c r="F57" t="str">
        <f>PUBBDG_Split_Tech!F57</f>
        <v>Old</v>
      </c>
      <c r="G57" t="str">
        <f>PUBBDG_Split_Tech!G57</f>
        <v>WH</v>
      </c>
      <c r="H57" t="str">
        <f>PUBBDG_Split_Tech!H57</f>
        <v>___</v>
      </c>
      <c r="I57" t="str">
        <f>PUBBDG_Split_Tech!I57</f>
        <v>___</v>
      </c>
      <c r="J57" t="str">
        <f>PUBBDG_Split_Tech!J57</f>
        <v>STD</v>
      </c>
      <c r="K57" t="str">
        <f>PUBBDG_Split_Tech!K57</f>
        <v>NGA</v>
      </c>
      <c r="L57" s="7">
        <f>IF(L$1=2016,0,IF(PUBBDG_Split_Tech!L57=1,1,IF(PUBBDG_Split_Tech!L57="",0,IFERROR((PUBBDG_Split_Tech!L57*(SUMIFS('AGG Activity_16'!B:B,'AGG Activity_16'!$A:$A,$B57)+SUMIFS('AGG Activity_EX'!B:B,'AGG Activity_EX'!$A:$A,$B57))-SUMIFS(Activity_EX!B:B,Activity_EX!$A:$A,$A57))/(SUMIFS('AGG Activity_16'!B:B,'AGG Activity_16'!$A:$A,$B57)),0))))</f>
        <v>0</v>
      </c>
      <c r="M57" s="7">
        <f>IF(M$1=2016,0,IF(PUBBDG_Split_Tech!M57=1,1,IF(PUBBDG_Split_Tech!M57="",0,IFERROR((PUBBDG_Split_Tech!M57*(SUMIFS('AGG Activity_16'!C:C,'AGG Activity_16'!$A:$A,$B57)+SUMIFS('AGG Activity_EX'!C:C,'AGG Activity_EX'!$A:$A,$B57))-SUMIFS(Activity_EX!C:C,Activity_EX!$A:$A,$A57))/(SUMIFS('AGG Activity_16'!C:C,'AGG Activity_16'!$A:$A,$B57)),0))))</f>
        <v>0.20061018268139721</v>
      </c>
      <c r="N57" s="7">
        <f>IF(N$1=2016,0,IF(PUBBDG_Split_Tech!N57=1,1,IF(PUBBDG_Split_Tech!N57="",0,IFERROR((PUBBDG_Split_Tech!N57*(SUMIFS('AGG Activity_16'!D:D,'AGG Activity_16'!$A:$A,$B57)+SUMIFS('AGG Activity_EX'!D:D,'AGG Activity_EX'!$A:$A,$B57))-SUMIFS(Activity_EX!D:D,Activity_EX!$A:$A,$A57))/(SUMIFS('AGG Activity_16'!D:D,'AGG Activity_16'!$A:$A,$B57)),0))))</f>
        <v>0.5640788839537545</v>
      </c>
      <c r="O57" s="7">
        <f>IF(O$1=2016,0,IF(PUBBDG_Split_Tech!O57=1,1,IF(PUBBDG_Split_Tech!O57="",0,IFERROR((PUBBDG_Split_Tech!O57*(SUMIFS('AGG Activity_16'!E:E,'AGG Activity_16'!$A:$A,$B57)+SUMIFS('AGG Activity_EX'!E:E,'AGG Activity_EX'!$A:$A,$B57))-SUMIFS(Activity_EX!E:E,Activity_EX!$A:$A,$A57))/(SUMIFS('AGG Activity_16'!E:E,'AGG Activity_16'!$A:$A,$B57)),0))))</f>
        <v>0.56468843842230831</v>
      </c>
      <c r="P57" s="7">
        <f>IF(P$1=2016,0,IF(PUBBDG_Split_Tech!P57=1,1,IF(PUBBDG_Split_Tech!P57="",0,IFERROR((PUBBDG_Split_Tech!P57*(SUMIFS('AGG Activity_16'!F:F,'AGG Activity_16'!$A:$A,$B57)+SUMIFS('AGG Activity_EX'!F:F,'AGG Activity_EX'!$A:$A,$B57))-SUMIFS(Activity_EX!F:F,Activity_EX!$A:$A,$A57))/(SUMIFS('AGG Activity_16'!F:F,'AGG Activity_16'!$A:$A,$B57)),0))))</f>
        <v>0.56541273958333982</v>
      </c>
      <c r="Q57" s="7">
        <f>IF(Q$1=2016,0,IF(PUBBDG_Split_Tech!Q57=1,1,IF(PUBBDG_Split_Tech!Q57="",0,IFERROR((PUBBDG_Split_Tech!Q57*(SUMIFS('AGG Activity_16'!G:G,'AGG Activity_16'!$A:$A,$B57)+SUMIFS('AGG Activity_EX'!G:G,'AGG Activity_EX'!$A:$A,$B57))-SUMIFS(Activity_EX!G:G,Activity_EX!$A:$A,$A57))/(SUMIFS('AGG Activity_16'!G:G,'AGG Activity_16'!$A:$A,$B57)),0))))</f>
        <v>0.5661446853101616</v>
      </c>
      <c r="R57" s="7">
        <f>IF(R$1=2016,0,IF(PUBBDG_Split_Tech!R57=1,1,IF(PUBBDG_Split_Tech!R57="",0,IFERROR((PUBBDG_Split_Tech!R57*(SUMIFS('AGG Activity_16'!H:H,'AGG Activity_16'!$A:$A,$B57)+SUMIFS('AGG Activity_EX'!H:H,'AGG Activity_EX'!$A:$A,$B57))-SUMIFS(Activity_EX!H:H,Activity_EX!$A:$A,$A57))/(SUMIFS('AGG Activity_16'!H:H,'AGG Activity_16'!$A:$A,$B57)),0))))</f>
        <v>0.53225910795986031</v>
      </c>
      <c r="S57" s="7">
        <f>IF(S$1=2016,0,IF(PUBBDG_Split_Tech!S57=1,1,IF(PUBBDG_Split_Tech!S57="",0,IFERROR((PUBBDG_Split_Tech!S57*(SUMIFS('AGG Activity_16'!I:I,'AGG Activity_16'!$A:$A,$B57)+SUMIFS('AGG Activity_EX'!I:I,'AGG Activity_EX'!$A:$A,$B57))-SUMIFS(Activity_EX!I:I,Activity_EX!$A:$A,$A57))/(SUMIFS('AGG Activity_16'!I:I,'AGG Activity_16'!$A:$A,$B57)),0))))</f>
        <v>0</v>
      </c>
      <c r="T57" s="7">
        <f>IF(T$1=2016,0,IF(PUBBDG_Split_Tech!T57=1,1,IF(PUBBDG_Split_Tech!T57="",0,IFERROR((PUBBDG_Split_Tech!T57*(SUMIFS('AGG Activity_16'!J:J,'AGG Activity_16'!$A:$A,$B57)+SUMIFS('AGG Activity_EX'!J:J,'AGG Activity_EX'!$A:$A,$B57))-SUMIFS(Activity_EX!J:J,Activity_EX!$A:$A,$A57))/(SUMIFS('AGG Activity_16'!J:J,'AGG Activity_16'!$A:$A,$B57)),0))))</f>
        <v>0</v>
      </c>
      <c r="U57" s="7">
        <f>IF(U$1=2016,0,IF(PUBBDG_Split_Tech!U57=1,1,IF(PUBBDG_Split_Tech!U57="",0,IFERROR((PUBBDG_Split_Tech!U57*(SUMIFS('AGG Activity_16'!K:K,'AGG Activity_16'!$A:$A,$B57)+SUMIFS('AGG Activity_EX'!K:K,'AGG Activity_EX'!$A:$A,$B57))-SUMIFS(Activity_EX!K:K,Activity_EX!$A:$A,$A57))/(SUMIFS('AGG Activity_16'!K:K,'AGG Activity_16'!$A:$A,$B57)),0))))</f>
        <v>0</v>
      </c>
    </row>
    <row r="58" spans="1:21" x14ac:dyDescent="0.25">
      <c r="A58" t="str">
        <f>PUBBDG_Split_Tech!A58</f>
        <v>PUBBDGMUNNewAE______STDELC</v>
      </c>
      <c r="B58" t="str">
        <f>PUBBDG_Split_Tech!B58</f>
        <v>PUBBDGMUNNewAE</v>
      </c>
      <c r="C58" t="str">
        <f>PUBBDG_Split_Tech!C58</f>
        <v>PUB</v>
      </c>
      <c r="D58" t="str">
        <f>PUBBDG_Split_Tech!D58</f>
        <v>BDG</v>
      </c>
      <c r="E58" t="str">
        <f>PUBBDG_Split_Tech!E58</f>
        <v>MUN</v>
      </c>
      <c r="F58" t="str">
        <f>PUBBDG_Split_Tech!F58</f>
        <v>New</v>
      </c>
      <c r="G58" t="str">
        <f>PUBBDG_Split_Tech!G58</f>
        <v>AE</v>
      </c>
      <c r="H58" t="str">
        <f>PUBBDG_Split_Tech!H58</f>
        <v>___</v>
      </c>
      <c r="I58" t="str">
        <f>PUBBDG_Split_Tech!I58</f>
        <v>___</v>
      </c>
      <c r="J58" t="str">
        <f>PUBBDG_Split_Tech!J58</f>
        <v>STD</v>
      </c>
      <c r="K58" t="str">
        <f>PUBBDG_Split_Tech!K58</f>
        <v>ELC</v>
      </c>
      <c r="L58" s="7">
        <f>IF(L$1=2016,0,IF(PUBBDG_Split_Tech!L58=1,1,IF(PUBBDG_Split_Tech!L58="",0,IFERROR((PUBBDG_Split_Tech!L58*(SUMIFS('AGG Activity_16'!B:B,'AGG Activity_16'!$A:$A,$B58)+SUMIFS('AGG Activity_EX'!B:B,'AGG Activity_EX'!$A:$A,$B58))-SUMIFS(Activity_EX!B:B,Activity_EX!$A:$A,$A58))/(SUMIFS('AGG Activity_16'!B:B,'AGG Activity_16'!$A:$A,$B58)),0))))</f>
        <v>0</v>
      </c>
      <c r="M58" s="7">
        <f>IF(M$1=2016,0,IF(PUBBDG_Split_Tech!M58=1,1,IF(PUBBDG_Split_Tech!M58="",0,IFERROR((PUBBDG_Split_Tech!M58*(SUMIFS('AGG Activity_16'!C:C,'AGG Activity_16'!$A:$A,$B58)+SUMIFS('AGG Activity_EX'!C:C,'AGG Activity_EX'!$A:$A,$B58))-SUMIFS(Activity_EX!C:C,Activity_EX!$A:$A,$A58))/(SUMIFS('AGG Activity_16'!C:C,'AGG Activity_16'!$A:$A,$B58)),0))))</f>
        <v>0</v>
      </c>
      <c r="N58" s="7">
        <f>IF(N$1=2016,0,IF(PUBBDG_Split_Tech!N58=1,1,IF(PUBBDG_Split_Tech!N58="",0,IFERROR((PUBBDG_Split_Tech!N58*(SUMIFS('AGG Activity_16'!D:D,'AGG Activity_16'!$A:$A,$B58)+SUMIFS('AGG Activity_EX'!D:D,'AGG Activity_EX'!$A:$A,$B58))-SUMIFS(Activity_EX!D:D,Activity_EX!$A:$A,$A58))/(SUMIFS('AGG Activity_16'!D:D,'AGG Activity_16'!$A:$A,$B58)),0))))</f>
        <v>0</v>
      </c>
      <c r="O58" s="7">
        <f>IF(O$1=2016,0,IF(PUBBDG_Split_Tech!O58=1,1,IF(PUBBDG_Split_Tech!O58="",0,IFERROR((PUBBDG_Split_Tech!O58*(SUMIFS('AGG Activity_16'!E:E,'AGG Activity_16'!$A:$A,$B58)+SUMIFS('AGG Activity_EX'!E:E,'AGG Activity_EX'!$A:$A,$B58))-SUMIFS(Activity_EX!E:E,Activity_EX!$A:$A,$A58))/(SUMIFS('AGG Activity_16'!E:E,'AGG Activity_16'!$A:$A,$B58)),0))))</f>
        <v>0</v>
      </c>
      <c r="P58" s="7">
        <f>IF(P$1=2016,0,IF(PUBBDG_Split_Tech!P58=1,1,IF(PUBBDG_Split_Tech!P58="",0,IFERROR((PUBBDG_Split_Tech!P58*(SUMIFS('AGG Activity_16'!F:F,'AGG Activity_16'!$A:$A,$B58)+SUMIFS('AGG Activity_EX'!F:F,'AGG Activity_EX'!$A:$A,$B58))-SUMIFS(Activity_EX!F:F,Activity_EX!$A:$A,$A58))/(SUMIFS('AGG Activity_16'!F:F,'AGG Activity_16'!$A:$A,$B58)),0))))</f>
        <v>0</v>
      </c>
      <c r="Q58" s="7">
        <f>IF(Q$1=2016,0,IF(PUBBDG_Split_Tech!Q58=1,1,IF(PUBBDG_Split_Tech!Q58="",0,IFERROR((PUBBDG_Split_Tech!Q58*(SUMIFS('AGG Activity_16'!G:G,'AGG Activity_16'!$A:$A,$B58)+SUMIFS('AGG Activity_EX'!G:G,'AGG Activity_EX'!$A:$A,$B58))-SUMIFS(Activity_EX!G:G,Activity_EX!$A:$A,$A58))/(SUMIFS('AGG Activity_16'!G:G,'AGG Activity_16'!$A:$A,$B58)),0))))</f>
        <v>0</v>
      </c>
      <c r="R58" s="7">
        <f>IF(R$1=2016,0,IF(PUBBDG_Split_Tech!R58=1,1,IF(PUBBDG_Split_Tech!R58="",0,IFERROR((PUBBDG_Split_Tech!R58*(SUMIFS('AGG Activity_16'!H:H,'AGG Activity_16'!$A:$A,$B58)+SUMIFS('AGG Activity_EX'!H:H,'AGG Activity_EX'!$A:$A,$B58))-SUMIFS(Activity_EX!H:H,Activity_EX!$A:$A,$A58))/(SUMIFS('AGG Activity_16'!H:H,'AGG Activity_16'!$A:$A,$B58)),0))))</f>
        <v>0</v>
      </c>
      <c r="S58" s="7">
        <f>IF(S$1=2016,0,IF(PUBBDG_Split_Tech!S58=1,1,IF(PUBBDG_Split_Tech!S58="",0,IFERROR((PUBBDG_Split_Tech!S58*(SUMIFS('AGG Activity_16'!I:I,'AGG Activity_16'!$A:$A,$B58)+SUMIFS('AGG Activity_EX'!I:I,'AGG Activity_EX'!$A:$A,$B58))-SUMIFS(Activity_EX!I:I,Activity_EX!$A:$A,$A58))/(SUMIFS('AGG Activity_16'!I:I,'AGG Activity_16'!$A:$A,$B58)),0))))</f>
        <v>0</v>
      </c>
      <c r="T58" s="7">
        <f>IF(T$1=2016,0,IF(PUBBDG_Split_Tech!T58=1,1,IF(PUBBDG_Split_Tech!T58="",0,IFERROR((PUBBDG_Split_Tech!T58*(SUMIFS('AGG Activity_16'!J:J,'AGG Activity_16'!$A:$A,$B58)+SUMIFS('AGG Activity_EX'!J:J,'AGG Activity_EX'!$A:$A,$B58))-SUMIFS(Activity_EX!J:J,Activity_EX!$A:$A,$A58))/(SUMIFS('AGG Activity_16'!J:J,'AGG Activity_16'!$A:$A,$B58)),0))))</f>
        <v>0</v>
      </c>
      <c r="U58" s="7">
        <f>IF(U$1=2016,0,IF(PUBBDG_Split_Tech!U58=1,1,IF(PUBBDG_Split_Tech!U58="",0,IFERROR((PUBBDG_Split_Tech!U58*(SUMIFS('AGG Activity_16'!K:K,'AGG Activity_16'!$A:$A,$B58)+SUMIFS('AGG Activity_EX'!K:K,'AGG Activity_EX'!$A:$A,$B58))-SUMIFS(Activity_EX!K:K,Activity_EX!$A:$A,$A58))/(SUMIFS('AGG Activity_16'!K:K,'AGG Activity_16'!$A:$A,$B58)),0))))</f>
        <v>0</v>
      </c>
    </row>
    <row r="59" spans="1:21" x14ac:dyDescent="0.25">
      <c r="A59" t="str">
        <f>PUBBDG_Split_Tech!A59</f>
        <v>PUBBDGMUNNewAE______STDNGA</v>
      </c>
      <c r="B59" t="str">
        <f>PUBBDG_Split_Tech!B59</f>
        <v>PUBBDGMUNNewAE</v>
      </c>
      <c r="C59" t="str">
        <f>PUBBDG_Split_Tech!C59</f>
        <v>PUB</v>
      </c>
      <c r="D59" t="str">
        <f>PUBBDG_Split_Tech!D59</f>
        <v>BDG</v>
      </c>
      <c r="E59" t="str">
        <f>PUBBDG_Split_Tech!E59</f>
        <v>MUN</v>
      </c>
      <c r="F59" t="str">
        <f>PUBBDG_Split_Tech!F59</f>
        <v>New</v>
      </c>
      <c r="G59" t="str">
        <f>PUBBDG_Split_Tech!G59</f>
        <v>AE</v>
      </c>
      <c r="H59" t="str">
        <f>PUBBDG_Split_Tech!H59</f>
        <v>___</v>
      </c>
      <c r="I59" t="str">
        <f>PUBBDG_Split_Tech!I59</f>
        <v>___</v>
      </c>
      <c r="J59" t="str">
        <f>PUBBDG_Split_Tech!J59</f>
        <v>STD</v>
      </c>
      <c r="K59" t="str">
        <f>PUBBDG_Split_Tech!K59</f>
        <v>NGA</v>
      </c>
      <c r="L59" s="7">
        <f>IF(L$1=2016,0,IF(PUBBDG_Split_Tech!L59=1,1,IF(PUBBDG_Split_Tech!L59="",0,IFERROR((PUBBDG_Split_Tech!L59*(SUMIFS('AGG Activity_16'!B:B,'AGG Activity_16'!$A:$A,$B59)+SUMIFS('AGG Activity_EX'!B:B,'AGG Activity_EX'!$A:$A,$B59))-SUMIFS(Activity_EX!B:B,Activity_EX!$A:$A,$A59))/(SUMIFS('AGG Activity_16'!B:B,'AGG Activity_16'!$A:$A,$B59)),0))))</f>
        <v>0</v>
      </c>
      <c r="M59" s="7">
        <f>IF(M$1=2016,0,IF(PUBBDG_Split_Tech!M59=1,1,IF(PUBBDG_Split_Tech!M59="",0,IFERROR((PUBBDG_Split_Tech!M59*(SUMIFS('AGG Activity_16'!C:C,'AGG Activity_16'!$A:$A,$B59)+SUMIFS('AGG Activity_EX'!C:C,'AGG Activity_EX'!$A:$A,$B59))-SUMIFS(Activity_EX!C:C,Activity_EX!$A:$A,$A59))/(SUMIFS('AGG Activity_16'!C:C,'AGG Activity_16'!$A:$A,$B59)),0))))</f>
        <v>0</v>
      </c>
      <c r="N59" s="7">
        <f>IF(N$1=2016,0,IF(PUBBDG_Split_Tech!N59=1,1,IF(PUBBDG_Split_Tech!N59="",0,IFERROR((PUBBDG_Split_Tech!N59*(SUMIFS('AGG Activity_16'!D:D,'AGG Activity_16'!$A:$A,$B59)+SUMIFS('AGG Activity_EX'!D:D,'AGG Activity_EX'!$A:$A,$B59))-SUMIFS(Activity_EX!D:D,Activity_EX!$A:$A,$A59))/(SUMIFS('AGG Activity_16'!D:D,'AGG Activity_16'!$A:$A,$B59)),0))))</f>
        <v>0</v>
      </c>
      <c r="O59" s="7">
        <f>IF(O$1=2016,0,IF(PUBBDG_Split_Tech!O59=1,1,IF(PUBBDG_Split_Tech!O59="",0,IFERROR((PUBBDG_Split_Tech!O59*(SUMIFS('AGG Activity_16'!E:E,'AGG Activity_16'!$A:$A,$B59)+SUMIFS('AGG Activity_EX'!E:E,'AGG Activity_EX'!$A:$A,$B59))-SUMIFS(Activity_EX!E:E,Activity_EX!$A:$A,$A59))/(SUMIFS('AGG Activity_16'!E:E,'AGG Activity_16'!$A:$A,$B59)),0))))</f>
        <v>0</v>
      </c>
      <c r="P59" s="7">
        <f>IF(P$1=2016,0,IF(PUBBDG_Split_Tech!P59=1,1,IF(PUBBDG_Split_Tech!P59="",0,IFERROR((PUBBDG_Split_Tech!P59*(SUMIFS('AGG Activity_16'!F:F,'AGG Activity_16'!$A:$A,$B59)+SUMIFS('AGG Activity_EX'!F:F,'AGG Activity_EX'!$A:$A,$B59))-SUMIFS(Activity_EX!F:F,Activity_EX!$A:$A,$A59))/(SUMIFS('AGG Activity_16'!F:F,'AGG Activity_16'!$A:$A,$B59)),0))))</f>
        <v>0</v>
      </c>
      <c r="Q59" s="7">
        <f>IF(Q$1=2016,0,IF(PUBBDG_Split_Tech!Q59=1,1,IF(PUBBDG_Split_Tech!Q59="",0,IFERROR((PUBBDG_Split_Tech!Q59*(SUMIFS('AGG Activity_16'!G:G,'AGG Activity_16'!$A:$A,$B59)+SUMIFS('AGG Activity_EX'!G:G,'AGG Activity_EX'!$A:$A,$B59))-SUMIFS(Activity_EX!G:G,Activity_EX!$A:$A,$A59))/(SUMIFS('AGG Activity_16'!G:G,'AGG Activity_16'!$A:$A,$B59)),0))))</f>
        <v>0</v>
      </c>
      <c r="R59" s="7">
        <f>IF(R$1=2016,0,IF(PUBBDG_Split_Tech!R59=1,1,IF(PUBBDG_Split_Tech!R59="",0,IFERROR((PUBBDG_Split_Tech!R59*(SUMIFS('AGG Activity_16'!H:H,'AGG Activity_16'!$A:$A,$B59)+SUMIFS('AGG Activity_EX'!H:H,'AGG Activity_EX'!$A:$A,$B59))-SUMIFS(Activity_EX!H:H,Activity_EX!$A:$A,$A59))/(SUMIFS('AGG Activity_16'!H:H,'AGG Activity_16'!$A:$A,$B59)),0))))</f>
        <v>0</v>
      </c>
      <c r="S59" s="7">
        <f>IF(S$1=2016,0,IF(PUBBDG_Split_Tech!S59=1,1,IF(PUBBDG_Split_Tech!S59="",0,IFERROR((PUBBDG_Split_Tech!S59*(SUMIFS('AGG Activity_16'!I:I,'AGG Activity_16'!$A:$A,$B59)+SUMIFS('AGG Activity_EX'!I:I,'AGG Activity_EX'!$A:$A,$B59))-SUMIFS(Activity_EX!I:I,Activity_EX!$A:$A,$A59))/(SUMIFS('AGG Activity_16'!I:I,'AGG Activity_16'!$A:$A,$B59)),0))))</f>
        <v>0</v>
      </c>
      <c r="T59" s="7">
        <f>IF(T$1=2016,0,IF(PUBBDG_Split_Tech!T59=1,1,IF(PUBBDG_Split_Tech!T59="",0,IFERROR((PUBBDG_Split_Tech!T59*(SUMIFS('AGG Activity_16'!J:J,'AGG Activity_16'!$A:$A,$B59)+SUMIFS('AGG Activity_EX'!J:J,'AGG Activity_EX'!$A:$A,$B59))-SUMIFS(Activity_EX!J:J,Activity_EX!$A:$A,$A59))/(SUMIFS('AGG Activity_16'!J:J,'AGG Activity_16'!$A:$A,$B59)),0))))</f>
        <v>0</v>
      </c>
      <c r="U59" s="7">
        <f>IF(U$1=2016,0,IF(PUBBDG_Split_Tech!U59=1,1,IF(PUBBDG_Split_Tech!U59="",0,IFERROR((PUBBDG_Split_Tech!U59*(SUMIFS('AGG Activity_16'!K:K,'AGG Activity_16'!$A:$A,$B59)+SUMIFS('AGG Activity_EX'!K:K,'AGG Activity_EX'!$A:$A,$B59))-SUMIFS(Activity_EX!K:K,Activity_EX!$A:$A,$A59))/(SUMIFS('AGG Activity_16'!K:K,'AGG Activity_16'!$A:$A,$B59)),0))))</f>
        <v>0</v>
      </c>
    </row>
    <row r="60" spans="1:21" x14ac:dyDescent="0.25">
      <c r="A60" t="str">
        <f>PUBBDG_Split_Tech!A60</f>
        <v>PUBBDGMUNNewAE______STDPRO</v>
      </c>
      <c r="B60" t="str">
        <f>PUBBDG_Split_Tech!B60</f>
        <v>PUBBDGMUNNewAE</v>
      </c>
      <c r="C60" t="str">
        <f>PUBBDG_Split_Tech!C60</f>
        <v>PUB</v>
      </c>
      <c r="D60" t="str">
        <f>PUBBDG_Split_Tech!D60</f>
        <v>BDG</v>
      </c>
      <c r="E60" t="str">
        <f>PUBBDG_Split_Tech!E60</f>
        <v>MUN</v>
      </c>
      <c r="F60" t="str">
        <f>PUBBDG_Split_Tech!F60</f>
        <v>New</v>
      </c>
      <c r="G60" t="str">
        <f>PUBBDG_Split_Tech!G60</f>
        <v>AE</v>
      </c>
      <c r="H60" t="str">
        <f>PUBBDG_Split_Tech!H60</f>
        <v>___</v>
      </c>
      <c r="I60" t="str">
        <f>PUBBDG_Split_Tech!I60</f>
        <v>___</v>
      </c>
      <c r="J60" t="str">
        <f>PUBBDG_Split_Tech!J60</f>
        <v>STD</v>
      </c>
      <c r="K60" t="str">
        <f>PUBBDG_Split_Tech!K60</f>
        <v>PRO</v>
      </c>
      <c r="L60" s="7">
        <f>IF(L$1=2016,0,IF(PUBBDG_Split_Tech!L60=1,1,IF(PUBBDG_Split_Tech!L60="",0,IFERROR((PUBBDG_Split_Tech!L60*(SUMIFS('AGG Activity_16'!B:B,'AGG Activity_16'!$A:$A,$B60)+SUMIFS('AGG Activity_EX'!B:B,'AGG Activity_EX'!$A:$A,$B60))-SUMIFS(Activity_EX!B:B,Activity_EX!$A:$A,$A60))/(SUMIFS('AGG Activity_16'!B:B,'AGG Activity_16'!$A:$A,$B60)),0))))</f>
        <v>0</v>
      </c>
      <c r="M60" s="7">
        <f>IF(M$1=2016,0,IF(PUBBDG_Split_Tech!M60=1,1,IF(PUBBDG_Split_Tech!M60="",0,IFERROR((PUBBDG_Split_Tech!M60*(SUMIFS('AGG Activity_16'!C:C,'AGG Activity_16'!$A:$A,$B60)+SUMIFS('AGG Activity_EX'!C:C,'AGG Activity_EX'!$A:$A,$B60))-SUMIFS(Activity_EX!C:C,Activity_EX!$A:$A,$A60))/(SUMIFS('AGG Activity_16'!C:C,'AGG Activity_16'!$A:$A,$B60)),0))))</f>
        <v>0</v>
      </c>
      <c r="N60" s="7">
        <f>IF(N$1=2016,0,IF(PUBBDG_Split_Tech!N60=1,1,IF(PUBBDG_Split_Tech!N60="",0,IFERROR((PUBBDG_Split_Tech!N60*(SUMIFS('AGG Activity_16'!D:D,'AGG Activity_16'!$A:$A,$B60)+SUMIFS('AGG Activity_EX'!D:D,'AGG Activity_EX'!$A:$A,$B60))-SUMIFS(Activity_EX!D:D,Activity_EX!$A:$A,$A60))/(SUMIFS('AGG Activity_16'!D:D,'AGG Activity_16'!$A:$A,$B60)),0))))</f>
        <v>0</v>
      </c>
      <c r="O60" s="7">
        <f>IF(O$1=2016,0,IF(PUBBDG_Split_Tech!O60=1,1,IF(PUBBDG_Split_Tech!O60="",0,IFERROR((PUBBDG_Split_Tech!O60*(SUMIFS('AGG Activity_16'!E:E,'AGG Activity_16'!$A:$A,$B60)+SUMIFS('AGG Activity_EX'!E:E,'AGG Activity_EX'!$A:$A,$B60))-SUMIFS(Activity_EX!E:E,Activity_EX!$A:$A,$A60))/(SUMIFS('AGG Activity_16'!E:E,'AGG Activity_16'!$A:$A,$B60)),0))))</f>
        <v>0</v>
      </c>
      <c r="P60" s="7">
        <f>IF(P$1=2016,0,IF(PUBBDG_Split_Tech!P60=1,1,IF(PUBBDG_Split_Tech!P60="",0,IFERROR((PUBBDG_Split_Tech!P60*(SUMIFS('AGG Activity_16'!F:F,'AGG Activity_16'!$A:$A,$B60)+SUMIFS('AGG Activity_EX'!F:F,'AGG Activity_EX'!$A:$A,$B60))-SUMIFS(Activity_EX!F:F,Activity_EX!$A:$A,$A60))/(SUMIFS('AGG Activity_16'!F:F,'AGG Activity_16'!$A:$A,$B60)),0))))</f>
        <v>0</v>
      </c>
      <c r="Q60" s="7">
        <f>IF(Q$1=2016,0,IF(PUBBDG_Split_Tech!Q60=1,1,IF(PUBBDG_Split_Tech!Q60="",0,IFERROR((PUBBDG_Split_Tech!Q60*(SUMIFS('AGG Activity_16'!G:G,'AGG Activity_16'!$A:$A,$B60)+SUMIFS('AGG Activity_EX'!G:G,'AGG Activity_EX'!$A:$A,$B60))-SUMIFS(Activity_EX!G:G,Activity_EX!$A:$A,$A60))/(SUMIFS('AGG Activity_16'!G:G,'AGG Activity_16'!$A:$A,$B60)),0))))</f>
        <v>0</v>
      </c>
      <c r="R60" s="7">
        <f>IF(R$1=2016,0,IF(PUBBDG_Split_Tech!R60=1,1,IF(PUBBDG_Split_Tech!R60="",0,IFERROR((PUBBDG_Split_Tech!R60*(SUMIFS('AGG Activity_16'!H:H,'AGG Activity_16'!$A:$A,$B60)+SUMIFS('AGG Activity_EX'!H:H,'AGG Activity_EX'!$A:$A,$B60))-SUMIFS(Activity_EX!H:H,Activity_EX!$A:$A,$A60))/(SUMIFS('AGG Activity_16'!H:H,'AGG Activity_16'!$A:$A,$B60)),0))))</f>
        <v>0</v>
      </c>
      <c r="S60" s="7">
        <f>IF(S$1=2016,0,IF(PUBBDG_Split_Tech!S60=1,1,IF(PUBBDG_Split_Tech!S60="",0,IFERROR((PUBBDG_Split_Tech!S60*(SUMIFS('AGG Activity_16'!I:I,'AGG Activity_16'!$A:$A,$B60)+SUMIFS('AGG Activity_EX'!I:I,'AGG Activity_EX'!$A:$A,$B60))-SUMIFS(Activity_EX!I:I,Activity_EX!$A:$A,$A60))/(SUMIFS('AGG Activity_16'!I:I,'AGG Activity_16'!$A:$A,$B60)),0))))</f>
        <v>0</v>
      </c>
      <c r="T60" s="7">
        <f>IF(T$1=2016,0,IF(PUBBDG_Split_Tech!T60=1,1,IF(PUBBDG_Split_Tech!T60="",0,IFERROR((PUBBDG_Split_Tech!T60*(SUMIFS('AGG Activity_16'!J:J,'AGG Activity_16'!$A:$A,$B60)+SUMIFS('AGG Activity_EX'!J:J,'AGG Activity_EX'!$A:$A,$B60))-SUMIFS(Activity_EX!J:J,Activity_EX!$A:$A,$A60))/(SUMIFS('AGG Activity_16'!J:J,'AGG Activity_16'!$A:$A,$B60)),0))))</f>
        <v>0</v>
      </c>
      <c r="U60" s="7">
        <f>IF(U$1=2016,0,IF(PUBBDG_Split_Tech!U60=1,1,IF(PUBBDG_Split_Tech!U60="",0,IFERROR((PUBBDG_Split_Tech!U60*(SUMIFS('AGG Activity_16'!K:K,'AGG Activity_16'!$A:$A,$B60)+SUMIFS('AGG Activity_EX'!K:K,'AGG Activity_EX'!$A:$A,$B60))-SUMIFS(Activity_EX!K:K,Activity_EX!$A:$A,$A60))/(SUMIFS('AGG Activity_16'!K:K,'AGG Activity_16'!$A:$A,$B60)),0))))</f>
        <v>0</v>
      </c>
    </row>
    <row r="61" spans="1:21" x14ac:dyDescent="0.25">
      <c r="A61" t="str">
        <f>PUBBDG_Split_Tech!A61</f>
        <v>PUBBDGMUNNewAM______STDELC</v>
      </c>
      <c r="B61" t="str">
        <f>PUBBDG_Split_Tech!B61</f>
        <v>PUBBDGMUNNewAM</v>
      </c>
      <c r="C61" t="str">
        <f>PUBBDG_Split_Tech!C61</f>
        <v>PUB</v>
      </c>
      <c r="D61" t="str">
        <f>PUBBDG_Split_Tech!D61</f>
        <v>BDG</v>
      </c>
      <c r="E61" t="str">
        <f>PUBBDG_Split_Tech!E61</f>
        <v>MUN</v>
      </c>
      <c r="F61" t="str">
        <f>PUBBDG_Split_Tech!F61</f>
        <v>New</v>
      </c>
      <c r="G61" t="str">
        <f>PUBBDG_Split_Tech!G61</f>
        <v>AM</v>
      </c>
      <c r="H61" t="str">
        <f>PUBBDG_Split_Tech!H61</f>
        <v>___</v>
      </c>
      <c r="I61" t="str">
        <f>PUBBDG_Split_Tech!I61</f>
        <v>___</v>
      </c>
      <c r="J61" t="str">
        <f>PUBBDG_Split_Tech!J61</f>
        <v>STD</v>
      </c>
      <c r="K61" t="str">
        <f>PUBBDG_Split_Tech!K61</f>
        <v>ELC</v>
      </c>
      <c r="L61" s="7">
        <f>IF(L$1=2016,0,IF(PUBBDG_Split_Tech!L61=1,1,IF(PUBBDG_Split_Tech!L61="",0,IFERROR((PUBBDG_Split_Tech!L61*(SUMIFS('AGG Activity_16'!B:B,'AGG Activity_16'!$A:$A,$B61)+SUMIFS('AGG Activity_EX'!B:B,'AGG Activity_EX'!$A:$A,$B61))-SUMIFS(Activity_EX!B:B,Activity_EX!$A:$A,$A61))/(SUMIFS('AGG Activity_16'!B:B,'AGG Activity_16'!$A:$A,$B61)),0))))</f>
        <v>0</v>
      </c>
      <c r="M61" s="7">
        <f>IF(M$1=2016,0,IF(PUBBDG_Split_Tech!M61=1,1,IF(PUBBDG_Split_Tech!M61="",0,IFERROR((PUBBDG_Split_Tech!M61*(SUMIFS('AGG Activity_16'!C:C,'AGG Activity_16'!$A:$A,$B61)+SUMIFS('AGG Activity_EX'!C:C,'AGG Activity_EX'!$A:$A,$B61))-SUMIFS(Activity_EX!C:C,Activity_EX!$A:$A,$A61))/(SUMIFS('AGG Activity_16'!C:C,'AGG Activity_16'!$A:$A,$B61)),0))))</f>
        <v>1</v>
      </c>
      <c r="N61" s="7">
        <f>IF(N$1=2016,0,IF(PUBBDG_Split_Tech!N61=1,1,IF(PUBBDG_Split_Tech!N61="",0,IFERROR((PUBBDG_Split_Tech!N61*(SUMIFS('AGG Activity_16'!D:D,'AGG Activity_16'!$A:$A,$B61)+SUMIFS('AGG Activity_EX'!D:D,'AGG Activity_EX'!$A:$A,$B61))-SUMIFS(Activity_EX!D:D,Activity_EX!$A:$A,$A61))/(SUMIFS('AGG Activity_16'!D:D,'AGG Activity_16'!$A:$A,$B61)),0))))</f>
        <v>1</v>
      </c>
      <c r="O61" s="7">
        <f>IF(O$1=2016,0,IF(PUBBDG_Split_Tech!O61=1,1,IF(PUBBDG_Split_Tech!O61="",0,IFERROR((PUBBDG_Split_Tech!O61*(SUMIFS('AGG Activity_16'!E:E,'AGG Activity_16'!$A:$A,$B61)+SUMIFS('AGG Activity_EX'!E:E,'AGG Activity_EX'!$A:$A,$B61))-SUMIFS(Activity_EX!E:E,Activity_EX!$A:$A,$A61))/(SUMIFS('AGG Activity_16'!E:E,'AGG Activity_16'!$A:$A,$B61)),0))))</f>
        <v>1</v>
      </c>
      <c r="P61" s="7">
        <f>IF(P$1=2016,0,IF(PUBBDG_Split_Tech!P61=1,1,IF(PUBBDG_Split_Tech!P61="",0,IFERROR((PUBBDG_Split_Tech!P61*(SUMIFS('AGG Activity_16'!F:F,'AGG Activity_16'!$A:$A,$B61)+SUMIFS('AGG Activity_EX'!F:F,'AGG Activity_EX'!$A:$A,$B61))-SUMIFS(Activity_EX!F:F,Activity_EX!$A:$A,$A61))/(SUMIFS('AGG Activity_16'!F:F,'AGG Activity_16'!$A:$A,$B61)),0))))</f>
        <v>1</v>
      </c>
      <c r="Q61" s="7">
        <f>IF(Q$1=2016,0,IF(PUBBDG_Split_Tech!Q61=1,1,IF(PUBBDG_Split_Tech!Q61="",0,IFERROR((PUBBDG_Split_Tech!Q61*(SUMIFS('AGG Activity_16'!G:G,'AGG Activity_16'!$A:$A,$B61)+SUMIFS('AGG Activity_EX'!G:G,'AGG Activity_EX'!$A:$A,$B61))-SUMIFS(Activity_EX!G:G,Activity_EX!$A:$A,$A61))/(SUMIFS('AGG Activity_16'!G:G,'AGG Activity_16'!$A:$A,$B61)),0))))</f>
        <v>1</v>
      </c>
      <c r="R61" s="7">
        <f>IF(R$1=2016,0,IF(PUBBDG_Split_Tech!R61=1,1,IF(PUBBDG_Split_Tech!R61="",0,IFERROR((PUBBDG_Split_Tech!R61*(SUMIFS('AGG Activity_16'!H:H,'AGG Activity_16'!$A:$A,$B61)+SUMIFS('AGG Activity_EX'!H:H,'AGG Activity_EX'!$A:$A,$B61))-SUMIFS(Activity_EX!H:H,Activity_EX!$A:$A,$A61))/(SUMIFS('AGG Activity_16'!H:H,'AGG Activity_16'!$A:$A,$B61)),0))))</f>
        <v>1</v>
      </c>
      <c r="S61" s="7">
        <f>IF(S$1=2016,0,IF(PUBBDG_Split_Tech!S61=1,1,IF(PUBBDG_Split_Tech!S61="",0,IFERROR((PUBBDG_Split_Tech!S61*(SUMIFS('AGG Activity_16'!I:I,'AGG Activity_16'!$A:$A,$B61)+SUMIFS('AGG Activity_EX'!I:I,'AGG Activity_EX'!$A:$A,$B61))-SUMIFS(Activity_EX!I:I,Activity_EX!$A:$A,$A61))/(SUMIFS('AGG Activity_16'!I:I,'AGG Activity_16'!$A:$A,$B61)),0))))</f>
        <v>0</v>
      </c>
      <c r="T61" s="7">
        <f>IF(T$1=2016,0,IF(PUBBDG_Split_Tech!T61=1,1,IF(PUBBDG_Split_Tech!T61="",0,IFERROR((PUBBDG_Split_Tech!T61*(SUMIFS('AGG Activity_16'!J:J,'AGG Activity_16'!$A:$A,$B61)+SUMIFS('AGG Activity_EX'!J:J,'AGG Activity_EX'!$A:$A,$B61))-SUMIFS(Activity_EX!J:J,Activity_EX!$A:$A,$A61))/(SUMIFS('AGG Activity_16'!J:J,'AGG Activity_16'!$A:$A,$B61)),0))))</f>
        <v>0</v>
      </c>
      <c r="U61" s="7">
        <f>IF(U$1=2016,0,IF(PUBBDG_Split_Tech!U61=1,1,IF(PUBBDG_Split_Tech!U61="",0,IFERROR((PUBBDG_Split_Tech!U61*(SUMIFS('AGG Activity_16'!K:K,'AGG Activity_16'!$A:$A,$B61)+SUMIFS('AGG Activity_EX'!K:K,'AGG Activity_EX'!$A:$A,$B61))-SUMIFS(Activity_EX!K:K,Activity_EX!$A:$A,$A61))/(SUMIFS('AGG Activity_16'!K:K,'AGG Activity_16'!$A:$A,$B61)),0))))</f>
        <v>0</v>
      </c>
    </row>
    <row r="62" spans="1:21" x14ac:dyDescent="0.25">
      <c r="A62" t="str">
        <f>PUBBDG_Split_Tech!A62</f>
        <v>PUBBDGMUNNewLIFLC___STDELC</v>
      </c>
      <c r="B62" t="str">
        <f>PUBBDG_Split_Tech!B62</f>
        <v>PUBBDGMUNNewLI</v>
      </c>
      <c r="C62" t="str">
        <f>PUBBDG_Split_Tech!C62</f>
        <v>PUB</v>
      </c>
      <c r="D62" t="str">
        <f>PUBBDG_Split_Tech!D62</f>
        <v>BDG</v>
      </c>
      <c r="E62" t="str">
        <f>PUBBDG_Split_Tech!E62</f>
        <v>MUN</v>
      </c>
      <c r="F62" t="str">
        <f>PUBBDG_Split_Tech!F62</f>
        <v>New</v>
      </c>
      <c r="G62" t="str">
        <f>PUBBDG_Split_Tech!G62</f>
        <v>LI</v>
      </c>
      <c r="H62" t="str">
        <f>PUBBDG_Split_Tech!H62</f>
        <v>FLC</v>
      </c>
      <c r="I62" t="str">
        <f>PUBBDG_Split_Tech!I62</f>
        <v>___</v>
      </c>
      <c r="J62" t="str">
        <f>PUBBDG_Split_Tech!J62</f>
        <v>STD</v>
      </c>
      <c r="K62" t="str">
        <f>PUBBDG_Split_Tech!K62</f>
        <v>ELC</v>
      </c>
      <c r="L62" s="7">
        <f>IF(L$1=2016,0,IF(PUBBDG_Split_Tech!L62=1,1,IF(PUBBDG_Split_Tech!L62="",0,IFERROR((PUBBDG_Split_Tech!L62*(SUMIFS('AGG Activity_16'!B:B,'AGG Activity_16'!$A:$A,$B62)+SUMIFS('AGG Activity_EX'!B:B,'AGG Activity_EX'!$A:$A,$B62))-SUMIFS(Activity_EX!B:B,Activity_EX!$A:$A,$A62))/(SUMIFS('AGG Activity_16'!B:B,'AGG Activity_16'!$A:$A,$B62)),0))))</f>
        <v>0</v>
      </c>
      <c r="M62" s="7">
        <f>IF(M$1=2016,0,IF(PUBBDG_Split_Tech!M62=1,1,IF(PUBBDG_Split_Tech!M62="",0,IFERROR((PUBBDG_Split_Tech!M62*(SUMIFS('AGG Activity_16'!C:C,'AGG Activity_16'!$A:$A,$B62)+SUMIFS('AGG Activity_EX'!C:C,'AGG Activity_EX'!$A:$A,$B62))-SUMIFS(Activity_EX!C:C,Activity_EX!$A:$A,$A62))/(SUMIFS('AGG Activity_16'!C:C,'AGG Activity_16'!$A:$A,$B62)),0))))</f>
        <v>0</v>
      </c>
      <c r="N62" s="7">
        <f>IF(N$1=2016,0,IF(PUBBDG_Split_Tech!N62=1,1,IF(PUBBDG_Split_Tech!N62="",0,IFERROR((PUBBDG_Split_Tech!N62*(SUMIFS('AGG Activity_16'!D:D,'AGG Activity_16'!$A:$A,$B62)+SUMIFS('AGG Activity_EX'!D:D,'AGG Activity_EX'!$A:$A,$B62))-SUMIFS(Activity_EX!D:D,Activity_EX!$A:$A,$A62))/(SUMIFS('AGG Activity_16'!D:D,'AGG Activity_16'!$A:$A,$B62)),0))))</f>
        <v>0</v>
      </c>
      <c r="O62" s="7">
        <f>IF(O$1=2016,0,IF(PUBBDG_Split_Tech!O62=1,1,IF(PUBBDG_Split_Tech!O62="",0,IFERROR((PUBBDG_Split_Tech!O62*(SUMIFS('AGG Activity_16'!E:E,'AGG Activity_16'!$A:$A,$B62)+SUMIFS('AGG Activity_EX'!E:E,'AGG Activity_EX'!$A:$A,$B62))-SUMIFS(Activity_EX!E:E,Activity_EX!$A:$A,$A62))/(SUMIFS('AGG Activity_16'!E:E,'AGG Activity_16'!$A:$A,$B62)),0))))</f>
        <v>0</v>
      </c>
      <c r="P62" s="7">
        <f>IF(P$1=2016,0,IF(PUBBDG_Split_Tech!P62=1,1,IF(PUBBDG_Split_Tech!P62="",0,IFERROR((PUBBDG_Split_Tech!P62*(SUMIFS('AGG Activity_16'!F:F,'AGG Activity_16'!$A:$A,$B62)+SUMIFS('AGG Activity_EX'!F:F,'AGG Activity_EX'!$A:$A,$B62))-SUMIFS(Activity_EX!F:F,Activity_EX!$A:$A,$A62))/(SUMIFS('AGG Activity_16'!F:F,'AGG Activity_16'!$A:$A,$B62)),0))))</f>
        <v>0</v>
      </c>
      <c r="Q62" s="7">
        <f>IF(Q$1=2016,0,IF(PUBBDG_Split_Tech!Q62=1,1,IF(PUBBDG_Split_Tech!Q62="",0,IFERROR((PUBBDG_Split_Tech!Q62*(SUMIFS('AGG Activity_16'!G:G,'AGG Activity_16'!$A:$A,$B62)+SUMIFS('AGG Activity_EX'!G:G,'AGG Activity_EX'!$A:$A,$B62))-SUMIFS(Activity_EX!G:G,Activity_EX!$A:$A,$A62))/(SUMIFS('AGG Activity_16'!G:G,'AGG Activity_16'!$A:$A,$B62)),0))))</f>
        <v>0</v>
      </c>
      <c r="R62" s="7">
        <f>IF(R$1=2016,0,IF(PUBBDG_Split_Tech!R62=1,1,IF(PUBBDG_Split_Tech!R62="",0,IFERROR((PUBBDG_Split_Tech!R62*(SUMIFS('AGG Activity_16'!H:H,'AGG Activity_16'!$A:$A,$B62)+SUMIFS('AGG Activity_EX'!H:H,'AGG Activity_EX'!$A:$A,$B62))-SUMIFS(Activity_EX!H:H,Activity_EX!$A:$A,$A62))/(SUMIFS('AGG Activity_16'!H:H,'AGG Activity_16'!$A:$A,$B62)),0))))</f>
        <v>0</v>
      </c>
      <c r="S62" s="7">
        <f>IF(S$1=2016,0,IF(PUBBDG_Split_Tech!S62=1,1,IF(PUBBDG_Split_Tech!S62="",0,IFERROR((PUBBDG_Split_Tech!S62*(SUMIFS('AGG Activity_16'!I:I,'AGG Activity_16'!$A:$A,$B62)+SUMIFS('AGG Activity_EX'!I:I,'AGG Activity_EX'!$A:$A,$B62))-SUMIFS(Activity_EX!I:I,Activity_EX!$A:$A,$A62))/(SUMIFS('AGG Activity_16'!I:I,'AGG Activity_16'!$A:$A,$B62)),0))))</f>
        <v>0</v>
      </c>
      <c r="T62" s="7">
        <f>IF(T$1=2016,0,IF(PUBBDG_Split_Tech!T62=1,1,IF(PUBBDG_Split_Tech!T62="",0,IFERROR((PUBBDG_Split_Tech!T62*(SUMIFS('AGG Activity_16'!J:J,'AGG Activity_16'!$A:$A,$B62)+SUMIFS('AGG Activity_EX'!J:J,'AGG Activity_EX'!$A:$A,$B62))-SUMIFS(Activity_EX!J:J,Activity_EX!$A:$A,$A62))/(SUMIFS('AGG Activity_16'!J:J,'AGG Activity_16'!$A:$A,$B62)),0))))</f>
        <v>0</v>
      </c>
      <c r="U62" s="7">
        <f>IF(U$1=2016,0,IF(PUBBDG_Split_Tech!U62=1,1,IF(PUBBDG_Split_Tech!U62="",0,IFERROR((PUBBDG_Split_Tech!U62*(SUMIFS('AGG Activity_16'!K:K,'AGG Activity_16'!$A:$A,$B62)+SUMIFS('AGG Activity_EX'!K:K,'AGG Activity_EX'!$A:$A,$B62))-SUMIFS(Activity_EX!K:K,Activity_EX!$A:$A,$A62))/(SUMIFS('AGG Activity_16'!K:K,'AGG Activity_16'!$A:$A,$B62)),0))))</f>
        <v>0</v>
      </c>
    </row>
    <row r="63" spans="1:21" x14ac:dyDescent="0.25">
      <c r="A63" t="str">
        <f>PUBBDG_Split_Tech!A63</f>
        <v>PUBBDGMUNNewLIFLU___STDELC</v>
      </c>
      <c r="B63" t="str">
        <f>PUBBDG_Split_Tech!B63</f>
        <v>PUBBDGMUNNewLI</v>
      </c>
      <c r="C63" t="str">
        <f>PUBBDG_Split_Tech!C63</f>
        <v>PUB</v>
      </c>
      <c r="D63" t="str">
        <f>PUBBDG_Split_Tech!D63</f>
        <v>BDG</v>
      </c>
      <c r="E63" t="str">
        <f>PUBBDG_Split_Tech!E63</f>
        <v>MUN</v>
      </c>
      <c r="F63" t="str">
        <f>PUBBDG_Split_Tech!F63</f>
        <v>New</v>
      </c>
      <c r="G63" t="str">
        <f>PUBBDG_Split_Tech!G63</f>
        <v>LI</v>
      </c>
      <c r="H63" t="str">
        <f>PUBBDG_Split_Tech!H63</f>
        <v>FLU</v>
      </c>
      <c r="I63" t="str">
        <f>PUBBDG_Split_Tech!I63</f>
        <v>___</v>
      </c>
      <c r="J63" t="str">
        <f>PUBBDG_Split_Tech!J63</f>
        <v>STD</v>
      </c>
      <c r="K63" t="str">
        <f>PUBBDG_Split_Tech!K63</f>
        <v>ELC</v>
      </c>
      <c r="L63" s="7">
        <f>IF(L$1=2016,0,IF(PUBBDG_Split_Tech!L63=1,1,IF(PUBBDG_Split_Tech!L63="",0,IFERROR((PUBBDG_Split_Tech!L63*(SUMIFS('AGG Activity_16'!B:B,'AGG Activity_16'!$A:$A,$B63)+SUMIFS('AGG Activity_EX'!B:B,'AGG Activity_EX'!$A:$A,$B63))-SUMIFS(Activity_EX!B:B,Activity_EX!$A:$A,$A63))/(SUMIFS('AGG Activity_16'!B:B,'AGG Activity_16'!$A:$A,$B63)),0))))</f>
        <v>0</v>
      </c>
      <c r="M63" s="7">
        <f>IF(M$1=2016,0,IF(PUBBDG_Split_Tech!M63=1,1,IF(PUBBDG_Split_Tech!M63="",0,IFERROR((PUBBDG_Split_Tech!M63*(SUMIFS('AGG Activity_16'!C:C,'AGG Activity_16'!$A:$A,$B63)+SUMIFS('AGG Activity_EX'!C:C,'AGG Activity_EX'!$A:$A,$B63))-SUMIFS(Activity_EX!C:C,Activity_EX!$A:$A,$A63))/(SUMIFS('AGG Activity_16'!C:C,'AGG Activity_16'!$A:$A,$B63)),0))))</f>
        <v>0</v>
      </c>
      <c r="N63" s="7">
        <f>IF(N$1=2016,0,IF(PUBBDG_Split_Tech!N63=1,1,IF(PUBBDG_Split_Tech!N63="",0,IFERROR((PUBBDG_Split_Tech!N63*(SUMIFS('AGG Activity_16'!D:D,'AGG Activity_16'!$A:$A,$B63)+SUMIFS('AGG Activity_EX'!D:D,'AGG Activity_EX'!$A:$A,$B63))-SUMIFS(Activity_EX!D:D,Activity_EX!$A:$A,$A63))/(SUMIFS('AGG Activity_16'!D:D,'AGG Activity_16'!$A:$A,$B63)),0))))</f>
        <v>0</v>
      </c>
      <c r="O63" s="7">
        <f>IF(O$1=2016,0,IF(PUBBDG_Split_Tech!O63=1,1,IF(PUBBDG_Split_Tech!O63="",0,IFERROR((PUBBDG_Split_Tech!O63*(SUMIFS('AGG Activity_16'!E:E,'AGG Activity_16'!$A:$A,$B63)+SUMIFS('AGG Activity_EX'!E:E,'AGG Activity_EX'!$A:$A,$B63))-SUMIFS(Activity_EX!E:E,Activity_EX!$A:$A,$A63))/(SUMIFS('AGG Activity_16'!E:E,'AGG Activity_16'!$A:$A,$B63)),0))))</f>
        <v>0</v>
      </c>
      <c r="P63" s="7">
        <f>IF(P$1=2016,0,IF(PUBBDG_Split_Tech!P63=1,1,IF(PUBBDG_Split_Tech!P63="",0,IFERROR((PUBBDG_Split_Tech!P63*(SUMIFS('AGG Activity_16'!F:F,'AGG Activity_16'!$A:$A,$B63)+SUMIFS('AGG Activity_EX'!F:F,'AGG Activity_EX'!$A:$A,$B63))-SUMIFS(Activity_EX!F:F,Activity_EX!$A:$A,$A63))/(SUMIFS('AGG Activity_16'!F:F,'AGG Activity_16'!$A:$A,$B63)),0))))</f>
        <v>0</v>
      </c>
      <c r="Q63" s="7">
        <f>IF(Q$1=2016,0,IF(PUBBDG_Split_Tech!Q63=1,1,IF(PUBBDG_Split_Tech!Q63="",0,IFERROR((PUBBDG_Split_Tech!Q63*(SUMIFS('AGG Activity_16'!G:G,'AGG Activity_16'!$A:$A,$B63)+SUMIFS('AGG Activity_EX'!G:G,'AGG Activity_EX'!$A:$A,$B63))-SUMIFS(Activity_EX!G:G,Activity_EX!$A:$A,$A63))/(SUMIFS('AGG Activity_16'!G:G,'AGG Activity_16'!$A:$A,$B63)),0))))</f>
        <v>0</v>
      </c>
      <c r="R63" s="7">
        <f>IF(R$1=2016,0,IF(PUBBDG_Split_Tech!R63=1,1,IF(PUBBDG_Split_Tech!R63="",0,IFERROR((PUBBDG_Split_Tech!R63*(SUMIFS('AGG Activity_16'!H:H,'AGG Activity_16'!$A:$A,$B63)+SUMIFS('AGG Activity_EX'!H:H,'AGG Activity_EX'!$A:$A,$B63))-SUMIFS(Activity_EX!H:H,Activity_EX!$A:$A,$A63))/(SUMIFS('AGG Activity_16'!H:H,'AGG Activity_16'!$A:$A,$B63)),0))))</f>
        <v>0</v>
      </c>
      <c r="S63" s="7">
        <f>IF(S$1=2016,0,IF(PUBBDG_Split_Tech!S63=1,1,IF(PUBBDG_Split_Tech!S63="",0,IFERROR((PUBBDG_Split_Tech!S63*(SUMIFS('AGG Activity_16'!I:I,'AGG Activity_16'!$A:$A,$B63)+SUMIFS('AGG Activity_EX'!I:I,'AGG Activity_EX'!$A:$A,$B63))-SUMIFS(Activity_EX!I:I,Activity_EX!$A:$A,$A63))/(SUMIFS('AGG Activity_16'!I:I,'AGG Activity_16'!$A:$A,$B63)),0))))</f>
        <v>0</v>
      </c>
      <c r="T63" s="7">
        <f>IF(T$1=2016,0,IF(PUBBDG_Split_Tech!T63=1,1,IF(PUBBDG_Split_Tech!T63="",0,IFERROR((PUBBDG_Split_Tech!T63*(SUMIFS('AGG Activity_16'!J:J,'AGG Activity_16'!$A:$A,$B63)+SUMIFS('AGG Activity_EX'!J:J,'AGG Activity_EX'!$A:$A,$B63))-SUMIFS(Activity_EX!J:J,Activity_EX!$A:$A,$A63))/(SUMIFS('AGG Activity_16'!J:J,'AGG Activity_16'!$A:$A,$B63)),0))))</f>
        <v>0</v>
      </c>
      <c r="U63" s="7">
        <f>IF(U$1=2016,0,IF(PUBBDG_Split_Tech!U63=1,1,IF(PUBBDG_Split_Tech!U63="",0,IFERROR((PUBBDG_Split_Tech!U63*(SUMIFS('AGG Activity_16'!K:K,'AGG Activity_16'!$A:$A,$B63)+SUMIFS('AGG Activity_EX'!K:K,'AGG Activity_EX'!$A:$A,$B63))-SUMIFS(Activity_EX!K:K,Activity_EX!$A:$A,$A63))/(SUMIFS('AGG Activity_16'!K:K,'AGG Activity_16'!$A:$A,$B63)),0))))</f>
        <v>0</v>
      </c>
    </row>
    <row r="64" spans="1:21" x14ac:dyDescent="0.25">
      <c r="A64" t="str">
        <f>PUBBDG_Split_Tech!A64</f>
        <v>PUBBDGMUNNewLIHAL___STDELC</v>
      </c>
      <c r="B64" t="str">
        <f>PUBBDG_Split_Tech!B64</f>
        <v>PUBBDGMUNNewLI</v>
      </c>
      <c r="C64" t="str">
        <f>PUBBDG_Split_Tech!C64</f>
        <v>PUB</v>
      </c>
      <c r="D64" t="str">
        <f>PUBBDG_Split_Tech!D64</f>
        <v>BDG</v>
      </c>
      <c r="E64" t="str">
        <f>PUBBDG_Split_Tech!E64</f>
        <v>MUN</v>
      </c>
      <c r="F64" t="str">
        <f>PUBBDG_Split_Tech!F64</f>
        <v>New</v>
      </c>
      <c r="G64" t="str">
        <f>PUBBDG_Split_Tech!G64</f>
        <v>LI</v>
      </c>
      <c r="H64" t="str">
        <f>PUBBDG_Split_Tech!H64</f>
        <v>HAL</v>
      </c>
      <c r="I64" t="str">
        <f>PUBBDG_Split_Tech!I64</f>
        <v>___</v>
      </c>
      <c r="J64" t="str">
        <f>PUBBDG_Split_Tech!J64</f>
        <v>STD</v>
      </c>
      <c r="K64" t="str">
        <f>PUBBDG_Split_Tech!K64</f>
        <v>ELC</v>
      </c>
      <c r="L64" s="7">
        <f>IF(L$1=2016,0,IF(PUBBDG_Split_Tech!L64=1,1,IF(PUBBDG_Split_Tech!L64="",0,IFERROR((PUBBDG_Split_Tech!L64*(SUMIFS('AGG Activity_16'!B:B,'AGG Activity_16'!$A:$A,$B64)+SUMIFS('AGG Activity_EX'!B:B,'AGG Activity_EX'!$A:$A,$B64))-SUMIFS(Activity_EX!B:B,Activity_EX!$A:$A,$A64))/(SUMIFS('AGG Activity_16'!B:B,'AGG Activity_16'!$A:$A,$B64)),0))))</f>
        <v>0</v>
      </c>
      <c r="M64" s="7">
        <f>IF(M$1=2016,0,IF(PUBBDG_Split_Tech!M64=1,1,IF(PUBBDG_Split_Tech!M64="",0,IFERROR((PUBBDG_Split_Tech!M64*(SUMIFS('AGG Activity_16'!C:C,'AGG Activity_16'!$A:$A,$B64)+SUMIFS('AGG Activity_EX'!C:C,'AGG Activity_EX'!$A:$A,$B64))-SUMIFS(Activity_EX!C:C,Activity_EX!$A:$A,$A64))/(SUMIFS('AGG Activity_16'!C:C,'AGG Activity_16'!$A:$A,$B64)),0))))</f>
        <v>0</v>
      </c>
      <c r="N64" s="7">
        <f>IF(N$1=2016,0,IF(PUBBDG_Split_Tech!N64=1,1,IF(PUBBDG_Split_Tech!N64="",0,IFERROR((PUBBDG_Split_Tech!N64*(SUMIFS('AGG Activity_16'!D:D,'AGG Activity_16'!$A:$A,$B64)+SUMIFS('AGG Activity_EX'!D:D,'AGG Activity_EX'!$A:$A,$B64))-SUMIFS(Activity_EX!D:D,Activity_EX!$A:$A,$A64))/(SUMIFS('AGG Activity_16'!D:D,'AGG Activity_16'!$A:$A,$B64)),0))))</f>
        <v>0</v>
      </c>
      <c r="O64" s="7">
        <f>IF(O$1=2016,0,IF(PUBBDG_Split_Tech!O64=1,1,IF(PUBBDG_Split_Tech!O64="",0,IFERROR((PUBBDG_Split_Tech!O64*(SUMIFS('AGG Activity_16'!E:E,'AGG Activity_16'!$A:$A,$B64)+SUMIFS('AGG Activity_EX'!E:E,'AGG Activity_EX'!$A:$A,$B64))-SUMIFS(Activity_EX!E:E,Activity_EX!$A:$A,$A64))/(SUMIFS('AGG Activity_16'!E:E,'AGG Activity_16'!$A:$A,$B64)),0))))</f>
        <v>0</v>
      </c>
      <c r="P64" s="7">
        <f>IF(P$1=2016,0,IF(PUBBDG_Split_Tech!P64=1,1,IF(PUBBDG_Split_Tech!P64="",0,IFERROR((PUBBDG_Split_Tech!P64*(SUMIFS('AGG Activity_16'!F:F,'AGG Activity_16'!$A:$A,$B64)+SUMIFS('AGG Activity_EX'!F:F,'AGG Activity_EX'!$A:$A,$B64))-SUMIFS(Activity_EX!F:F,Activity_EX!$A:$A,$A64))/(SUMIFS('AGG Activity_16'!F:F,'AGG Activity_16'!$A:$A,$B64)),0))))</f>
        <v>0</v>
      </c>
      <c r="Q64" s="7">
        <f>IF(Q$1=2016,0,IF(PUBBDG_Split_Tech!Q64=1,1,IF(PUBBDG_Split_Tech!Q64="",0,IFERROR((PUBBDG_Split_Tech!Q64*(SUMIFS('AGG Activity_16'!G:G,'AGG Activity_16'!$A:$A,$B64)+SUMIFS('AGG Activity_EX'!G:G,'AGG Activity_EX'!$A:$A,$B64))-SUMIFS(Activity_EX!G:G,Activity_EX!$A:$A,$A64))/(SUMIFS('AGG Activity_16'!G:G,'AGG Activity_16'!$A:$A,$B64)),0))))</f>
        <v>0</v>
      </c>
      <c r="R64" s="7">
        <f>IF(R$1=2016,0,IF(PUBBDG_Split_Tech!R64=1,1,IF(PUBBDG_Split_Tech!R64="",0,IFERROR((PUBBDG_Split_Tech!R64*(SUMIFS('AGG Activity_16'!H:H,'AGG Activity_16'!$A:$A,$B64)+SUMIFS('AGG Activity_EX'!H:H,'AGG Activity_EX'!$A:$A,$B64))-SUMIFS(Activity_EX!H:H,Activity_EX!$A:$A,$A64))/(SUMIFS('AGG Activity_16'!H:H,'AGG Activity_16'!$A:$A,$B64)),0))))</f>
        <v>0</v>
      </c>
      <c r="S64" s="7">
        <f>IF(S$1=2016,0,IF(PUBBDG_Split_Tech!S64=1,1,IF(PUBBDG_Split_Tech!S64="",0,IFERROR((PUBBDG_Split_Tech!S64*(SUMIFS('AGG Activity_16'!I:I,'AGG Activity_16'!$A:$A,$B64)+SUMIFS('AGG Activity_EX'!I:I,'AGG Activity_EX'!$A:$A,$B64))-SUMIFS(Activity_EX!I:I,Activity_EX!$A:$A,$A64))/(SUMIFS('AGG Activity_16'!I:I,'AGG Activity_16'!$A:$A,$B64)),0))))</f>
        <v>0</v>
      </c>
      <c r="T64" s="7">
        <f>IF(T$1=2016,0,IF(PUBBDG_Split_Tech!T64=1,1,IF(PUBBDG_Split_Tech!T64="",0,IFERROR((PUBBDG_Split_Tech!T64*(SUMIFS('AGG Activity_16'!J:J,'AGG Activity_16'!$A:$A,$B64)+SUMIFS('AGG Activity_EX'!J:J,'AGG Activity_EX'!$A:$A,$B64))-SUMIFS(Activity_EX!J:J,Activity_EX!$A:$A,$A64))/(SUMIFS('AGG Activity_16'!J:J,'AGG Activity_16'!$A:$A,$B64)),0))))</f>
        <v>0</v>
      </c>
      <c r="U64" s="7">
        <f>IF(U$1=2016,0,IF(PUBBDG_Split_Tech!U64=1,1,IF(PUBBDG_Split_Tech!U64="",0,IFERROR((PUBBDG_Split_Tech!U64*(SUMIFS('AGG Activity_16'!K:K,'AGG Activity_16'!$A:$A,$B64)+SUMIFS('AGG Activity_EX'!K:K,'AGG Activity_EX'!$A:$A,$B64))-SUMIFS(Activity_EX!K:K,Activity_EX!$A:$A,$A64))/(SUMIFS('AGG Activity_16'!K:K,'AGG Activity_16'!$A:$A,$B64)),0))))</f>
        <v>0</v>
      </c>
    </row>
    <row r="65" spans="1:21" x14ac:dyDescent="0.25">
      <c r="A65" t="str">
        <f>PUBBDG_Split_Tech!A65</f>
        <v>PUBBDGMUNNewLIINC___STDELC</v>
      </c>
      <c r="B65" t="str">
        <f>PUBBDG_Split_Tech!B65</f>
        <v>PUBBDGMUNNewLI</v>
      </c>
      <c r="C65" t="str">
        <f>PUBBDG_Split_Tech!C65</f>
        <v>PUB</v>
      </c>
      <c r="D65" t="str">
        <f>PUBBDG_Split_Tech!D65</f>
        <v>BDG</v>
      </c>
      <c r="E65" t="str">
        <f>PUBBDG_Split_Tech!E65</f>
        <v>MUN</v>
      </c>
      <c r="F65" t="str">
        <f>PUBBDG_Split_Tech!F65</f>
        <v>New</v>
      </c>
      <c r="G65" t="str">
        <f>PUBBDG_Split_Tech!G65</f>
        <v>LI</v>
      </c>
      <c r="H65" t="str">
        <f>PUBBDG_Split_Tech!H65</f>
        <v>INC</v>
      </c>
      <c r="I65" t="str">
        <f>PUBBDG_Split_Tech!I65</f>
        <v>___</v>
      </c>
      <c r="J65" t="str">
        <f>PUBBDG_Split_Tech!J65</f>
        <v>STD</v>
      </c>
      <c r="K65" t="str">
        <f>PUBBDG_Split_Tech!K65</f>
        <v>ELC</v>
      </c>
      <c r="L65" s="7">
        <f>IF(L$1=2016,0,IF(PUBBDG_Split_Tech!L65=1,1,IF(PUBBDG_Split_Tech!L65="",0,IFERROR((PUBBDG_Split_Tech!L65*(SUMIFS('AGG Activity_16'!B:B,'AGG Activity_16'!$A:$A,$B65)+SUMIFS('AGG Activity_EX'!B:B,'AGG Activity_EX'!$A:$A,$B65))-SUMIFS(Activity_EX!B:B,Activity_EX!$A:$A,$A65))/(SUMIFS('AGG Activity_16'!B:B,'AGG Activity_16'!$A:$A,$B65)),0))))</f>
        <v>0</v>
      </c>
      <c r="M65" s="7">
        <f>IF(M$1=2016,0,IF(PUBBDG_Split_Tech!M65=1,1,IF(PUBBDG_Split_Tech!M65="",0,IFERROR((PUBBDG_Split_Tech!M65*(SUMIFS('AGG Activity_16'!C:C,'AGG Activity_16'!$A:$A,$B65)+SUMIFS('AGG Activity_EX'!C:C,'AGG Activity_EX'!$A:$A,$B65))-SUMIFS(Activity_EX!C:C,Activity_EX!$A:$A,$A65))/(SUMIFS('AGG Activity_16'!C:C,'AGG Activity_16'!$A:$A,$B65)),0))))</f>
        <v>0</v>
      </c>
      <c r="N65" s="7">
        <f>IF(N$1=2016,0,IF(PUBBDG_Split_Tech!N65=1,1,IF(PUBBDG_Split_Tech!N65="",0,IFERROR((PUBBDG_Split_Tech!N65*(SUMIFS('AGG Activity_16'!D:D,'AGG Activity_16'!$A:$A,$B65)+SUMIFS('AGG Activity_EX'!D:D,'AGG Activity_EX'!$A:$A,$B65))-SUMIFS(Activity_EX!D:D,Activity_EX!$A:$A,$A65))/(SUMIFS('AGG Activity_16'!D:D,'AGG Activity_16'!$A:$A,$B65)),0))))</f>
        <v>0</v>
      </c>
      <c r="O65" s="7">
        <f>IF(O$1=2016,0,IF(PUBBDG_Split_Tech!O65=1,1,IF(PUBBDG_Split_Tech!O65="",0,IFERROR((PUBBDG_Split_Tech!O65*(SUMIFS('AGG Activity_16'!E:E,'AGG Activity_16'!$A:$A,$B65)+SUMIFS('AGG Activity_EX'!E:E,'AGG Activity_EX'!$A:$A,$B65))-SUMIFS(Activity_EX!E:E,Activity_EX!$A:$A,$A65))/(SUMIFS('AGG Activity_16'!E:E,'AGG Activity_16'!$A:$A,$B65)),0))))</f>
        <v>0</v>
      </c>
      <c r="P65" s="7">
        <f>IF(P$1=2016,0,IF(PUBBDG_Split_Tech!P65=1,1,IF(PUBBDG_Split_Tech!P65="",0,IFERROR((PUBBDG_Split_Tech!P65*(SUMIFS('AGG Activity_16'!F:F,'AGG Activity_16'!$A:$A,$B65)+SUMIFS('AGG Activity_EX'!F:F,'AGG Activity_EX'!$A:$A,$B65))-SUMIFS(Activity_EX!F:F,Activity_EX!$A:$A,$A65))/(SUMIFS('AGG Activity_16'!F:F,'AGG Activity_16'!$A:$A,$B65)),0))))</f>
        <v>0</v>
      </c>
      <c r="Q65" s="7">
        <f>IF(Q$1=2016,0,IF(PUBBDG_Split_Tech!Q65=1,1,IF(PUBBDG_Split_Tech!Q65="",0,IFERROR((PUBBDG_Split_Tech!Q65*(SUMIFS('AGG Activity_16'!G:G,'AGG Activity_16'!$A:$A,$B65)+SUMIFS('AGG Activity_EX'!G:G,'AGG Activity_EX'!$A:$A,$B65))-SUMIFS(Activity_EX!G:G,Activity_EX!$A:$A,$A65))/(SUMIFS('AGG Activity_16'!G:G,'AGG Activity_16'!$A:$A,$B65)),0))))</f>
        <v>0</v>
      </c>
      <c r="R65" s="7">
        <f>IF(R$1=2016,0,IF(PUBBDG_Split_Tech!R65=1,1,IF(PUBBDG_Split_Tech!R65="",0,IFERROR((PUBBDG_Split_Tech!R65*(SUMIFS('AGG Activity_16'!H:H,'AGG Activity_16'!$A:$A,$B65)+SUMIFS('AGG Activity_EX'!H:H,'AGG Activity_EX'!$A:$A,$B65))-SUMIFS(Activity_EX!H:H,Activity_EX!$A:$A,$A65))/(SUMIFS('AGG Activity_16'!H:H,'AGG Activity_16'!$A:$A,$B65)),0))))</f>
        <v>0</v>
      </c>
      <c r="S65" s="7">
        <f>IF(S$1=2016,0,IF(PUBBDG_Split_Tech!S65=1,1,IF(PUBBDG_Split_Tech!S65="",0,IFERROR((PUBBDG_Split_Tech!S65*(SUMIFS('AGG Activity_16'!I:I,'AGG Activity_16'!$A:$A,$B65)+SUMIFS('AGG Activity_EX'!I:I,'AGG Activity_EX'!$A:$A,$B65))-SUMIFS(Activity_EX!I:I,Activity_EX!$A:$A,$A65))/(SUMIFS('AGG Activity_16'!I:I,'AGG Activity_16'!$A:$A,$B65)),0))))</f>
        <v>0</v>
      </c>
      <c r="T65" s="7">
        <f>IF(T$1=2016,0,IF(PUBBDG_Split_Tech!T65=1,1,IF(PUBBDG_Split_Tech!T65="",0,IFERROR((PUBBDG_Split_Tech!T65*(SUMIFS('AGG Activity_16'!J:J,'AGG Activity_16'!$A:$A,$B65)+SUMIFS('AGG Activity_EX'!J:J,'AGG Activity_EX'!$A:$A,$B65))-SUMIFS(Activity_EX!J:J,Activity_EX!$A:$A,$A65))/(SUMIFS('AGG Activity_16'!J:J,'AGG Activity_16'!$A:$A,$B65)),0))))</f>
        <v>0</v>
      </c>
      <c r="U65" s="7">
        <f>IF(U$1=2016,0,IF(PUBBDG_Split_Tech!U65=1,1,IF(PUBBDG_Split_Tech!U65="",0,IFERROR((PUBBDG_Split_Tech!U65*(SUMIFS('AGG Activity_16'!K:K,'AGG Activity_16'!$A:$A,$B65)+SUMIFS('AGG Activity_EX'!K:K,'AGG Activity_EX'!$A:$A,$B65))-SUMIFS(Activity_EX!K:K,Activity_EX!$A:$A,$A65))/(SUMIFS('AGG Activity_16'!K:K,'AGG Activity_16'!$A:$A,$B65)),0))))</f>
        <v>0</v>
      </c>
    </row>
    <row r="66" spans="1:21" x14ac:dyDescent="0.25">
      <c r="A66" t="str">
        <f>PUBBDG_Split_Tech!A66</f>
        <v>PUBBDGMUNNewLILED___STDELC</v>
      </c>
      <c r="B66" t="str">
        <f>PUBBDG_Split_Tech!B66</f>
        <v>PUBBDGMUNNewLI</v>
      </c>
      <c r="C66" t="str">
        <f>PUBBDG_Split_Tech!C66</f>
        <v>PUB</v>
      </c>
      <c r="D66" t="str">
        <f>PUBBDG_Split_Tech!D66</f>
        <v>BDG</v>
      </c>
      <c r="E66" t="str">
        <f>PUBBDG_Split_Tech!E66</f>
        <v>MUN</v>
      </c>
      <c r="F66" t="str">
        <f>PUBBDG_Split_Tech!F66</f>
        <v>New</v>
      </c>
      <c r="G66" t="str">
        <f>PUBBDG_Split_Tech!G66</f>
        <v>LI</v>
      </c>
      <c r="H66" t="str">
        <f>PUBBDG_Split_Tech!H66</f>
        <v>LED</v>
      </c>
      <c r="I66" t="str">
        <f>PUBBDG_Split_Tech!I66</f>
        <v>___</v>
      </c>
      <c r="J66" t="str">
        <f>PUBBDG_Split_Tech!J66</f>
        <v>STD</v>
      </c>
      <c r="K66" t="str">
        <f>PUBBDG_Split_Tech!K66</f>
        <v>ELC</v>
      </c>
      <c r="L66" s="7">
        <f>IF(L$1=2016,0,IF(PUBBDG_Split_Tech!L66=1,1,IF(PUBBDG_Split_Tech!L66="",0,IFERROR((PUBBDG_Split_Tech!L66*(SUMIFS('AGG Activity_16'!B:B,'AGG Activity_16'!$A:$A,$B66)+SUMIFS('AGG Activity_EX'!B:B,'AGG Activity_EX'!$A:$A,$B66))-SUMIFS(Activity_EX!B:B,Activity_EX!$A:$A,$A66))/(SUMIFS('AGG Activity_16'!B:B,'AGG Activity_16'!$A:$A,$B66)),0))))</f>
        <v>0</v>
      </c>
      <c r="M66" s="7">
        <f>IF(M$1=2016,0,IF(PUBBDG_Split_Tech!M66=1,1,IF(PUBBDG_Split_Tech!M66="",0,IFERROR((PUBBDG_Split_Tech!M66*(SUMIFS('AGG Activity_16'!C:C,'AGG Activity_16'!$A:$A,$B66)+SUMIFS('AGG Activity_EX'!C:C,'AGG Activity_EX'!$A:$A,$B66))-SUMIFS(Activity_EX!C:C,Activity_EX!$A:$A,$A66))/(SUMIFS('AGG Activity_16'!C:C,'AGG Activity_16'!$A:$A,$B66)),0))))</f>
        <v>0</v>
      </c>
      <c r="N66" s="7">
        <f>IF(N$1=2016,0,IF(PUBBDG_Split_Tech!N66=1,1,IF(PUBBDG_Split_Tech!N66="",0,IFERROR((PUBBDG_Split_Tech!N66*(SUMIFS('AGG Activity_16'!D:D,'AGG Activity_16'!$A:$A,$B66)+SUMIFS('AGG Activity_EX'!D:D,'AGG Activity_EX'!$A:$A,$B66))-SUMIFS(Activity_EX!D:D,Activity_EX!$A:$A,$A66))/(SUMIFS('AGG Activity_16'!D:D,'AGG Activity_16'!$A:$A,$B66)),0))))</f>
        <v>0</v>
      </c>
      <c r="O66" s="7">
        <f>IF(O$1=2016,0,IF(PUBBDG_Split_Tech!O66=1,1,IF(PUBBDG_Split_Tech!O66="",0,IFERROR((PUBBDG_Split_Tech!O66*(SUMIFS('AGG Activity_16'!E:E,'AGG Activity_16'!$A:$A,$B66)+SUMIFS('AGG Activity_EX'!E:E,'AGG Activity_EX'!$A:$A,$B66))-SUMIFS(Activity_EX!E:E,Activity_EX!$A:$A,$A66))/(SUMIFS('AGG Activity_16'!E:E,'AGG Activity_16'!$A:$A,$B66)),0))))</f>
        <v>0</v>
      </c>
      <c r="P66" s="7">
        <f>IF(P$1=2016,0,IF(PUBBDG_Split_Tech!P66=1,1,IF(PUBBDG_Split_Tech!P66="",0,IFERROR((PUBBDG_Split_Tech!P66*(SUMIFS('AGG Activity_16'!F:F,'AGG Activity_16'!$A:$A,$B66)+SUMIFS('AGG Activity_EX'!F:F,'AGG Activity_EX'!$A:$A,$B66))-SUMIFS(Activity_EX!F:F,Activity_EX!$A:$A,$A66))/(SUMIFS('AGG Activity_16'!F:F,'AGG Activity_16'!$A:$A,$B66)),0))))</f>
        <v>0</v>
      </c>
      <c r="Q66" s="7">
        <f>IF(Q$1=2016,0,IF(PUBBDG_Split_Tech!Q66=1,1,IF(PUBBDG_Split_Tech!Q66="",0,IFERROR((PUBBDG_Split_Tech!Q66*(SUMIFS('AGG Activity_16'!G:G,'AGG Activity_16'!$A:$A,$B66)+SUMIFS('AGG Activity_EX'!G:G,'AGG Activity_EX'!$A:$A,$B66))-SUMIFS(Activity_EX!G:G,Activity_EX!$A:$A,$A66))/(SUMIFS('AGG Activity_16'!G:G,'AGG Activity_16'!$A:$A,$B66)),0))))</f>
        <v>0</v>
      </c>
      <c r="R66" s="7">
        <f>IF(R$1=2016,0,IF(PUBBDG_Split_Tech!R66=1,1,IF(PUBBDG_Split_Tech!R66="",0,IFERROR((PUBBDG_Split_Tech!R66*(SUMIFS('AGG Activity_16'!H:H,'AGG Activity_16'!$A:$A,$B66)+SUMIFS('AGG Activity_EX'!H:H,'AGG Activity_EX'!$A:$A,$B66))-SUMIFS(Activity_EX!H:H,Activity_EX!$A:$A,$A66))/(SUMIFS('AGG Activity_16'!H:H,'AGG Activity_16'!$A:$A,$B66)),0))))</f>
        <v>0</v>
      </c>
      <c r="S66" s="7">
        <f>IF(S$1=2016,0,IF(PUBBDG_Split_Tech!S66=1,1,IF(PUBBDG_Split_Tech!S66="",0,IFERROR((PUBBDG_Split_Tech!S66*(SUMIFS('AGG Activity_16'!I:I,'AGG Activity_16'!$A:$A,$B66)+SUMIFS('AGG Activity_EX'!I:I,'AGG Activity_EX'!$A:$A,$B66))-SUMIFS(Activity_EX!I:I,Activity_EX!$A:$A,$A66))/(SUMIFS('AGG Activity_16'!I:I,'AGG Activity_16'!$A:$A,$B66)),0))))</f>
        <v>0</v>
      </c>
      <c r="T66" s="7">
        <f>IF(T$1=2016,0,IF(PUBBDG_Split_Tech!T66=1,1,IF(PUBBDG_Split_Tech!T66="",0,IFERROR((PUBBDG_Split_Tech!T66*(SUMIFS('AGG Activity_16'!J:J,'AGG Activity_16'!$A:$A,$B66)+SUMIFS('AGG Activity_EX'!J:J,'AGG Activity_EX'!$A:$A,$B66))-SUMIFS(Activity_EX!J:J,Activity_EX!$A:$A,$A66))/(SUMIFS('AGG Activity_16'!J:J,'AGG Activity_16'!$A:$A,$B66)),0))))</f>
        <v>0</v>
      </c>
      <c r="U66" s="7">
        <f>IF(U$1=2016,0,IF(PUBBDG_Split_Tech!U66=1,1,IF(PUBBDG_Split_Tech!U66="",0,IFERROR((PUBBDG_Split_Tech!U66*(SUMIFS('AGG Activity_16'!K:K,'AGG Activity_16'!$A:$A,$B66)+SUMIFS('AGG Activity_EX'!K:K,'AGG Activity_EX'!$A:$A,$B66))-SUMIFS(Activity_EX!K:K,Activity_EX!$A:$A,$A66))/(SUMIFS('AGG Activity_16'!K:K,'AGG Activity_16'!$A:$A,$B66)),0))))</f>
        <v>0</v>
      </c>
    </row>
    <row r="67" spans="1:21" x14ac:dyDescent="0.25">
      <c r="A67" t="str">
        <f>PUBBDG_Split_Tech!A67</f>
        <v>PUBBDGMUNNewSC_________DCO</v>
      </c>
      <c r="B67" t="str">
        <f>PUBBDG_Split_Tech!B67</f>
        <v>PUBBDGMUNNewSC</v>
      </c>
      <c r="C67" t="str">
        <f>PUBBDG_Split_Tech!C67</f>
        <v>PUB</v>
      </c>
      <c r="D67" t="str">
        <f>PUBBDG_Split_Tech!D67</f>
        <v>BDG</v>
      </c>
      <c r="E67" t="str">
        <f>PUBBDG_Split_Tech!E67</f>
        <v>MUN</v>
      </c>
      <c r="F67" t="str">
        <f>PUBBDG_Split_Tech!F67</f>
        <v>New</v>
      </c>
      <c r="G67" t="str">
        <f>PUBBDG_Split_Tech!G67</f>
        <v>SC</v>
      </c>
      <c r="H67" t="str">
        <f>PUBBDG_Split_Tech!H67</f>
        <v>___</v>
      </c>
      <c r="I67" t="str">
        <f>PUBBDG_Split_Tech!I67</f>
        <v>___</v>
      </c>
      <c r="J67" t="str">
        <f>PUBBDG_Split_Tech!J67</f>
        <v>___</v>
      </c>
      <c r="K67" t="str">
        <f>PUBBDG_Split_Tech!K67</f>
        <v>DCO</v>
      </c>
      <c r="L67" s="7">
        <f>IF(L$1=2016,0,IF(PUBBDG_Split_Tech!L67=1,1,IF(PUBBDG_Split_Tech!L67="",0,IFERROR((PUBBDG_Split_Tech!L67*(SUMIFS('AGG Activity_16'!B:B,'AGG Activity_16'!$A:$A,$B67)+SUMIFS('AGG Activity_EX'!B:B,'AGG Activity_EX'!$A:$A,$B67))-SUMIFS(Activity_EX!B:B,Activity_EX!$A:$A,$A67))/(SUMIFS('AGG Activity_16'!B:B,'AGG Activity_16'!$A:$A,$B67)),0))))</f>
        <v>0</v>
      </c>
      <c r="M67" s="7">
        <f>IF(M$1=2016,0,IF(PUBBDG_Split_Tech!M67=1,1,IF(PUBBDG_Split_Tech!M67="",0,IFERROR((PUBBDG_Split_Tech!M67*(SUMIFS('AGG Activity_16'!C:C,'AGG Activity_16'!$A:$A,$B67)+SUMIFS('AGG Activity_EX'!C:C,'AGG Activity_EX'!$A:$A,$B67))-SUMIFS(Activity_EX!C:C,Activity_EX!$A:$A,$A67))/(SUMIFS('AGG Activity_16'!C:C,'AGG Activity_16'!$A:$A,$B67)),0))))</f>
        <v>0</v>
      </c>
      <c r="N67" s="7">
        <f>IF(N$1=2016,0,IF(PUBBDG_Split_Tech!N67=1,1,IF(PUBBDG_Split_Tech!N67="",0,IFERROR((PUBBDG_Split_Tech!N67*(SUMIFS('AGG Activity_16'!D:D,'AGG Activity_16'!$A:$A,$B67)+SUMIFS('AGG Activity_EX'!D:D,'AGG Activity_EX'!$A:$A,$B67))-SUMIFS(Activity_EX!D:D,Activity_EX!$A:$A,$A67))/(SUMIFS('AGG Activity_16'!D:D,'AGG Activity_16'!$A:$A,$B67)),0))))</f>
        <v>0</v>
      </c>
      <c r="O67" s="7">
        <f>IF(O$1=2016,0,IF(PUBBDG_Split_Tech!O67=1,1,IF(PUBBDG_Split_Tech!O67="",0,IFERROR((PUBBDG_Split_Tech!O67*(SUMIFS('AGG Activity_16'!E:E,'AGG Activity_16'!$A:$A,$B67)+SUMIFS('AGG Activity_EX'!E:E,'AGG Activity_EX'!$A:$A,$B67))-SUMIFS(Activity_EX!E:E,Activity_EX!$A:$A,$A67))/(SUMIFS('AGG Activity_16'!E:E,'AGG Activity_16'!$A:$A,$B67)),0))))</f>
        <v>0</v>
      </c>
      <c r="P67" s="7">
        <f>IF(P$1=2016,0,IF(PUBBDG_Split_Tech!P67=1,1,IF(PUBBDG_Split_Tech!P67="",0,IFERROR((PUBBDG_Split_Tech!P67*(SUMIFS('AGG Activity_16'!F:F,'AGG Activity_16'!$A:$A,$B67)+SUMIFS('AGG Activity_EX'!F:F,'AGG Activity_EX'!$A:$A,$B67))-SUMIFS(Activity_EX!F:F,Activity_EX!$A:$A,$A67))/(SUMIFS('AGG Activity_16'!F:F,'AGG Activity_16'!$A:$A,$B67)),0))))</f>
        <v>0</v>
      </c>
      <c r="Q67" s="7">
        <f>IF(Q$1=2016,0,IF(PUBBDG_Split_Tech!Q67=1,1,IF(PUBBDG_Split_Tech!Q67="",0,IFERROR((PUBBDG_Split_Tech!Q67*(SUMIFS('AGG Activity_16'!G:G,'AGG Activity_16'!$A:$A,$B67)+SUMIFS('AGG Activity_EX'!G:G,'AGG Activity_EX'!$A:$A,$B67))-SUMIFS(Activity_EX!G:G,Activity_EX!$A:$A,$A67))/(SUMIFS('AGG Activity_16'!G:G,'AGG Activity_16'!$A:$A,$B67)),0))))</f>
        <v>0</v>
      </c>
      <c r="R67" s="7">
        <f>IF(R$1=2016,0,IF(PUBBDG_Split_Tech!R67=1,1,IF(PUBBDG_Split_Tech!R67="",0,IFERROR((PUBBDG_Split_Tech!R67*(SUMIFS('AGG Activity_16'!H:H,'AGG Activity_16'!$A:$A,$B67)+SUMIFS('AGG Activity_EX'!H:H,'AGG Activity_EX'!$A:$A,$B67))-SUMIFS(Activity_EX!H:H,Activity_EX!$A:$A,$A67))/(SUMIFS('AGG Activity_16'!H:H,'AGG Activity_16'!$A:$A,$B67)),0))))</f>
        <v>0</v>
      </c>
      <c r="S67" s="7">
        <f>IF(S$1=2016,0,IF(PUBBDG_Split_Tech!S67=1,1,IF(PUBBDG_Split_Tech!S67="",0,IFERROR((PUBBDG_Split_Tech!S67*(SUMIFS('AGG Activity_16'!I:I,'AGG Activity_16'!$A:$A,$B67)+SUMIFS('AGG Activity_EX'!I:I,'AGG Activity_EX'!$A:$A,$B67))-SUMIFS(Activity_EX!I:I,Activity_EX!$A:$A,$A67))/(SUMIFS('AGG Activity_16'!I:I,'AGG Activity_16'!$A:$A,$B67)),0))))</f>
        <v>0</v>
      </c>
      <c r="T67" s="7">
        <f>IF(T$1=2016,0,IF(PUBBDG_Split_Tech!T67=1,1,IF(PUBBDG_Split_Tech!T67="",0,IFERROR((PUBBDG_Split_Tech!T67*(SUMIFS('AGG Activity_16'!J:J,'AGG Activity_16'!$A:$A,$B67)+SUMIFS('AGG Activity_EX'!J:J,'AGG Activity_EX'!$A:$A,$B67))-SUMIFS(Activity_EX!J:J,Activity_EX!$A:$A,$A67))/(SUMIFS('AGG Activity_16'!J:J,'AGG Activity_16'!$A:$A,$B67)),0))))</f>
        <v>0</v>
      </c>
      <c r="U67" s="7">
        <f>IF(U$1=2016,0,IF(PUBBDG_Split_Tech!U67=1,1,IF(PUBBDG_Split_Tech!U67="",0,IFERROR((PUBBDG_Split_Tech!U67*(SUMIFS('AGG Activity_16'!K:K,'AGG Activity_16'!$A:$A,$B67)+SUMIFS('AGG Activity_EX'!K:K,'AGG Activity_EX'!$A:$A,$B67))-SUMIFS(Activity_EX!K:K,Activity_EX!$A:$A,$A67))/(SUMIFS('AGG Activity_16'!K:K,'AGG Activity_16'!$A:$A,$B67)),0))))</f>
        <v>0</v>
      </c>
    </row>
    <row r="68" spans="1:21" x14ac:dyDescent="0.25">
      <c r="A68" t="str">
        <f>PUBBDG_Split_Tech!A68</f>
        <v>PUBBDGMUNNewSC______STDELC</v>
      </c>
      <c r="B68" t="str">
        <f>PUBBDG_Split_Tech!B68</f>
        <v>PUBBDGMUNNewSC</v>
      </c>
      <c r="C68" t="str">
        <f>PUBBDG_Split_Tech!C68</f>
        <v>PUB</v>
      </c>
      <c r="D68" t="str">
        <f>PUBBDG_Split_Tech!D68</f>
        <v>BDG</v>
      </c>
      <c r="E68" t="str">
        <f>PUBBDG_Split_Tech!E68</f>
        <v>MUN</v>
      </c>
      <c r="F68" t="str">
        <f>PUBBDG_Split_Tech!F68</f>
        <v>New</v>
      </c>
      <c r="G68" t="str">
        <f>PUBBDG_Split_Tech!G68</f>
        <v>SC</v>
      </c>
      <c r="H68" t="str">
        <f>PUBBDG_Split_Tech!H68</f>
        <v>___</v>
      </c>
      <c r="I68" t="str">
        <f>PUBBDG_Split_Tech!I68</f>
        <v>___</v>
      </c>
      <c r="J68" t="str">
        <f>PUBBDG_Split_Tech!J68</f>
        <v>STD</v>
      </c>
      <c r="K68" t="str">
        <f>PUBBDG_Split_Tech!K68</f>
        <v>ELC</v>
      </c>
      <c r="L68" s="7">
        <f>IF(L$1=2016,0,IF(PUBBDG_Split_Tech!L68=1,1,IF(PUBBDG_Split_Tech!L68="",0,IFERROR((PUBBDG_Split_Tech!L68*(SUMIFS('AGG Activity_16'!B:B,'AGG Activity_16'!$A:$A,$B68)+SUMIFS('AGG Activity_EX'!B:B,'AGG Activity_EX'!$A:$A,$B68))-SUMIFS(Activity_EX!B:B,Activity_EX!$A:$A,$A68))/(SUMIFS('AGG Activity_16'!B:B,'AGG Activity_16'!$A:$A,$B68)),0))))</f>
        <v>0</v>
      </c>
      <c r="M68" s="7">
        <f>IF(M$1=2016,0,IF(PUBBDG_Split_Tech!M68=1,1,IF(PUBBDG_Split_Tech!M68="",0,IFERROR((PUBBDG_Split_Tech!M68*(SUMIFS('AGG Activity_16'!C:C,'AGG Activity_16'!$A:$A,$B68)+SUMIFS('AGG Activity_EX'!C:C,'AGG Activity_EX'!$A:$A,$B68))-SUMIFS(Activity_EX!C:C,Activity_EX!$A:$A,$A68))/(SUMIFS('AGG Activity_16'!C:C,'AGG Activity_16'!$A:$A,$B68)),0))))</f>
        <v>0</v>
      </c>
      <c r="N68" s="7">
        <f>IF(N$1=2016,0,IF(PUBBDG_Split_Tech!N68=1,1,IF(PUBBDG_Split_Tech!N68="",0,IFERROR((PUBBDG_Split_Tech!N68*(SUMIFS('AGG Activity_16'!D:D,'AGG Activity_16'!$A:$A,$B68)+SUMIFS('AGG Activity_EX'!D:D,'AGG Activity_EX'!$A:$A,$B68))-SUMIFS(Activity_EX!D:D,Activity_EX!$A:$A,$A68))/(SUMIFS('AGG Activity_16'!D:D,'AGG Activity_16'!$A:$A,$B68)),0))))</f>
        <v>0</v>
      </c>
      <c r="O68" s="7">
        <f>IF(O$1=2016,0,IF(PUBBDG_Split_Tech!O68=1,1,IF(PUBBDG_Split_Tech!O68="",0,IFERROR((PUBBDG_Split_Tech!O68*(SUMIFS('AGG Activity_16'!E:E,'AGG Activity_16'!$A:$A,$B68)+SUMIFS('AGG Activity_EX'!E:E,'AGG Activity_EX'!$A:$A,$B68))-SUMIFS(Activity_EX!E:E,Activity_EX!$A:$A,$A68))/(SUMIFS('AGG Activity_16'!E:E,'AGG Activity_16'!$A:$A,$B68)),0))))</f>
        <v>0</v>
      </c>
      <c r="P68" s="7">
        <f>IF(P$1=2016,0,IF(PUBBDG_Split_Tech!P68=1,1,IF(PUBBDG_Split_Tech!P68="",0,IFERROR((PUBBDG_Split_Tech!P68*(SUMIFS('AGG Activity_16'!F:F,'AGG Activity_16'!$A:$A,$B68)+SUMIFS('AGG Activity_EX'!F:F,'AGG Activity_EX'!$A:$A,$B68))-SUMIFS(Activity_EX!F:F,Activity_EX!$A:$A,$A68))/(SUMIFS('AGG Activity_16'!F:F,'AGG Activity_16'!$A:$A,$B68)),0))))</f>
        <v>0</v>
      </c>
      <c r="Q68" s="7">
        <f>IF(Q$1=2016,0,IF(PUBBDG_Split_Tech!Q68=1,1,IF(PUBBDG_Split_Tech!Q68="",0,IFERROR((PUBBDG_Split_Tech!Q68*(SUMIFS('AGG Activity_16'!G:G,'AGG Activity_16'!$A:$A,$B68)+SUMIFS('AGG Activity_EX'!G:G,'AGG Activity_EX'!$A:$A,$B68))-SUMIFS(Activity_EX!G:G,Activity_EX!$A:$A,$A68))/(SUMIFS('AGG Activity_16'!G:G,'AGG Activity_16'!$A:$A,$B68)),0))))</f>
        <v>0</v>
      </c>
      <c r="R68" s="7">
        <f>IF(R$1=2016,0,IF(PUBBDG_Split_Tech!R68=1,1,IF(PUBBDG_Split_Tech!R68="",0,IFERROR((PUBBDG_Split_Tech!R68*(SUMIFS('AGG Activity_16'!H:H,'AGG Activity_16'!$A:$A,$B68)+SUMIFS('AGG Activity_EX'!H:H,'AGG Activity_EX'!$A:$A,$B68))-SUMIFS(Activity_EX!H:H,Activity_EX!$A:$A,$A68))/(SUMIFS('AGG Activity_16'!H:H,'AGG Activity_16'!$A:$A,$B68)),0))))</f>
        <v>0</v>
      </c>
      <c r="S68" s="7">
        <f>IF(S$1=2016,0,IF(PUBBDG_Split_Tech!S68=1,1,IF(PUBBDG_Split_Tech!S68="",0,IFERROR((PUBBDG_Split_Tech!S68*(SUMIFS('AGG Activity_16'!I:I,'AGG Activity_16'!$A:$A,$B68)+SUMIFS('AGG Activity_EX'!I:I,'AGG Activity_EX'!$A:$A,$B68))-SUMIFS(Activity_EX!I:I,Activity_EX!$A:$A,$A68))/(SUMIFS('AGG Activity_16'!I:I,'AGG Activity_16'!$A:$A,$B68)),0))))</f>
        <v>0</v>
      </c>
      <c r="T68" s="7">
        <f>IF(T$1=2016,0,IF(PUBBDG_Split_Tech!T68=1,1,IF(PUBBDG_Split_Tech!T68="",0,IFERROR((PUBBDG_Split_Tech!T68*(SUMIFS('AGG Activity_16'!J:J,'AGG Activity_16'!$A:$A,$B68)+SUMIFS('AGG Activity_EX'!J:J,'AGG Activity_EX'!$A:$A,$B68))-SUMIFS(Activity_EX!J:J,Activity_EX!$A:$A,$A68))/(SUMIFS('AGG Activity_16'!J:J,'AGG Activity_16'!$A:$A,$B68)),0))))</f>
        <v>0</v>
      </c>
      <c r="U68" s="7">
        <f>IF(U$1=2016,0,IF(PUBBDG_Split_Tech!U68=1,1,IF(PUBBDG_Split_Tech!U68="",0,IFERROR((PUBBDG_Split_Tech!U68*(SUMIFS('AGG Activity_16'!K:K,'AGG Activity_16'!$A:$A,$B68)+SUMIFS('AGG Activity_EX'!K:K,'AGG Activity_EX'!$A:$A,$B68))-SUMIFS(Activity_EX!K:K,Activity_EX!$A:$A,$A68))/(SUMIFS('AGG Activity_16'!K:K,'AGG Activity_16'!$A:$A,$B68)),0))))</f>
        <v>0</v>
      </c>
    </row>
    <row r="69" spans="1:21" x14ac:dyDescent="0.25">
      <c r="A69" t="str">
        <f>PUBBDG_Split_Tech!A69</f>
        <v>PUBBDGMUNNewSC______STDNGA</v>
      </c>
      <c r="B69" t="str">
        <f>PUBBDG_Split_Tech!B69</f>
        <v>PUBBDGMUNNewSC</v>
      </c>
      <c r="C69" t="str">
        <f>PUBBDG_Split_Tech!C69</f>
        <v>PUB</v>
      </c>
      <c r="D69" t="str">
        <f>PUBBDG_Split_Tech!D69</f>
        <v>BDG</v>
      </c>
      <c r="E69" t="str">
        <f>PUBBDG_Split_Tech!E69</f>
        <v>MUN</v>
      </c>
      <c r="F69" t="str">
        <f>PUBBDG_Split_Tech!F69</f>
        <v>New</v>
      </c>
      <c r="G69" t="str">
        <f>PUBBDG_Split_Tech!G69</f>
        <v>SC</v>
      </c>
      <c r="H69" t="str">
        <f>PUBBDG_Split_Tech!H69</f>
        <v>___</v>
      </c>
      <c r="I69" t="str">
        <f>PUBBDG_Split_Tech!I69</f>
        <v>___</v>
      </c>
      <c r="J69" t="str">
        <f>PUBBDG_Split_Tech!J69</f>
        <v>STD</v>
      </c>
      <c r="K69" t="str">
        <f>PUBBDG_Split_Tech!K69</f>
        <v>NGA</v>
      </c>
      <c r="L69" s="7">
        <f>IF(L$1=2016,0,IF(PUBBDG_Split_Tech!L69=1,1,IF(PUBBDG_Split_Tech!L69="",0,IFERROR((PUBBDG_Split_Tech!L69*(SUMIFS('AGG Activity_16'!B:B,'AGG Activity_16'!$A:$A,$B69)+SUMIFS('AGG Activity_EX'!B:B,'AGG Activity_EX'!$A:$A,$B69))-SUMIFS(Activity_EX!B:B,Activity_EX!$A:$A,$A69))/(SUMIFS('AGG Activity_16'!B:B,'AGG Activity_16'!$A:$A,$B69)),0))))</f>
        <v>0</v>
      </c>
      <c r="M69" s="7">
        <f>IF(M$1=2016,0,IF(PUBBDG_Split_Tech!M69=1,1,IF(PUBBDG_Split_Tech!M69="",0,IFERROR((PUBBDG_Split_Tech!M69*(SUMIFS('AGG Activity_16'!C:C,'AGG Activity_16'!$A:$A,$B69)+SUMIFS('AGG Activity_EX'!C:C,'AGG Activity_EX'!$A:$A,$B69))-SUMIFS(Activity_EX!C:C,Activity_EX!$A:$A,$A69))/(SUMIFS('AGG Activity_16'!C:C,'AGG Activity_16'!$A:$A,$B69)),0))))</f>
        <v>0</v>
      </c>
      <c r="N69" s="7">
        <f>IF(N$1=2016,0,IF(PUBBDG_Split_Tech!N69=1,1,IF(PUBBDG_Split_Tech!N69="",0,IFERROR((PUBBDG_Split_Tech!N69*(SUMIFS('AGG Activity_16'!D:D,'AGG Activity_16'!$A:$A,$B69)+SUMIFS('AGG Activity_EX'!D:D,'AGG Activity_EX'!$A:$A,$B69))-SUMIFS(Activity_EX!D:D,Activity_EX!$A:$A,$A69))/(SUMIFS('AGG Activity_16'!D:D,'AGG Activity_16'!$A:$A,$B69)),0))))</f>
        <v>0</v>
      </c>
      <c r="O69" s="7">
        <f>IF(O$1=2016,0,IF(PUBBDG_Split_Tech!O69=1,1,IF(PUBBDG_Split_Tech!O69="",0,IFERROR((PUBBDG_Split_Tech!O69*(SUMIFS('AGG Activity_16'!E:E,'AGG Activity_16'!$A:$A,$B69)+SUMIFS('AGG Activity_EX'!E:E,'AGG Activity_EX'!$A:$A,$B69))-SUMIFS(Activity_EX!E:E,Activity_EX!$A:$A,$A69))/(SUMIFS('AGG Activity_16'!E:E,'AGG Activity_16'!$A:$A,$B69)),0))))</f>
        <v>0</v>
      </c>
      <c r="P69" s="7">
        <f>IF(P$1=2016,0,IF(PUBBDG_Split_Tech!P69=1,1,IF(PUBBDG_Split_Tech!P69="",0,IFERROR((PUBBDG_Split_Tech!P69*(SUMIFS('AGG Activity_16'!F:F,'AGG Activity_16'!$A:$A,$B69)+SUMIFS('AGG Activity_EX'!F:F,'AGG Activity_EX'!$A:$A,$B69))-SUMIFS(Activity_EX!F:F,Activity_EX!$A:$A,$A69))/(SUMIFS('AGG Activity_16'!F:F,'AGG Activity_16'!$A:$A,$B69)),0))))</f>
        <v>0</v>
      </c>
      <c r="Q69" s="7">
        <f>IF(Q$1=2016,0,IF(PUBBDG_Split_Tech!Q69=1,1,IF(PUBBDG_Split_Tech!Q69="",0,IFERROR((PUBBDG_Split_Tech!Q69*(SUMIFS('AGG Activity_16'!G:G,'AGG Activity_16'!$A:$A,$B69)+SUMIFS('AGG Activity_EX'!G:G,'AGG Activity_EX'!$A:$A,$B69))-SUMIFS(Activity_EX!G:G,Activity_EX!$A:$A,$A69))/(SUMIFS('AGG Activity_16'!G:G,'AGG Activity_16'!$A:$A,$B69)),0))))</f>
        <v>0</v>
      </c>
      <c r="R69" s="7">
        <f>IF(R$1=2016,0,IF(PUBBDG_Split_Tech!R69=1,1,IF(PUBBDG_Split_Tech!R69="",0,IFERROR((PUBBDG_Split_Tech!R69*(SUMIFS('AGG Activity_16'!H:H,'AGG Activity_16'!$A:$A,$B69)+SUMIFS('AGG Activity_EX'!H:H,'AGG Activity_EX'!$A:$A,$B69))-SUMIFS(Activity_EX!H:H,Activity_EX!$A:$A,$A69))/(SUMIFS('AGG Activity_16'!H:H,'AGG Activity_16'!$A:$A,$B69)),0))))</f>
        <v>0</v>
      </c>
      <c r="S69" s="7">
        <f>IF(S$1=2016,0,IF(PUBBDG_Split_Tech!S69=1,1,IF(PUBBDG_Split_Tech!S69="",0,IFERROR((PUBBDG_Split_Tech!S69*(SUMIFS('AGG Activity_16'!I:I,'AGG Activity_16'!$A:$A,$B69)+SUMIFS('AGG Activity_EX'!I:I,'AGG Activity_EX'!$A:$A,$B69))-SUMIFS(Activity_EX!I:I,Activity_EX!$A:$A,$A69))/(SUMIFS('AGG Activity_16'!I:I,'AGG Activity_16'!$A:$A,$B69)),0))))</f>
        <v>0</v>
      </c>
      <c r="T69" s="7">
        <f>IF(T$1=2016,0,IF(PUBBDG_Split_Tech!T69=1,1,IF(PUBBDG_Split_Tech!T69="",0,IFERROR((PUBBDG_Split_Tech!T69*(SUMIFS('AGG Activity_16'!J:J,'AGG Activity_16'!$A:$A,$B69)+SUMIFS('AGG Activity_EX'!J:J,'AGG Activity_EX'!$A:$A,$B69))-SUMIFS(Activity_EX!J:J,Activity_EX!$A:$A,$A69))/(SUMIFS('AGG Activity_16'!J:J,'AGG Activity_16'!$A:$A,$B69)),0))))</f>
        <v>0</v>
      </c>
      <c r="U69" s="7">
        <f>IF(U$1=2016,0,IF(PUBBDG_Split_Tech!U69=1,1,IF(PUBBDG_Split_Tech!U69="",0,IFERROR((PUBBDG_Split_Tech!U69*(SUMIFS('AGG Activity_16'!K:K,'AGG Activity_16'!$A:$A,$B69)+SUMIFS('AGG Activity_EX'!K:K,'AGG Activity_EX'!$A:$A,$B69))-SUMIFS(Activity_EX!K:K,Activity_EX!$A:$A,$A69))/(SUMIFS('AGG Activity_16'!K:K,'AGG Activity_16'!$A:$A,$B69)),0))))</f>
        <v>0</v>
      </c>
    </row>
    <row r="70" spans="1:21" x14ac:dyDescent="0.25">
      <c r="A70" t="str">
        <f>PUBBDG_Split_Tech!A70</f>
        <v>PUBBDGMUNNewSH_________DHE</v>
      </c>
      <c r="B70" t="str">
        <f>PUBBDG_Split_Tech!B70</f>
        <v>PUBBDGMUNNewSH</v>
      </c>
      <c r="C70" t="str">
        <f>PUBBDG_Split_Tech!C70</f>
        <v>PUB</v>
      </c>
      <c r="D70" t="str">
        <f>PUBBDG_Split_Tech!D70</f>
        <v>BDG</v>
      </c>
      <c r="E70" t="str">
        <f>PUBBDG_Split_Tech!E70</f>
        <v>MUN</v>
      </c>
      <c r="F70" t="str">
        <f>PUBBDG_Split_Tech!F70</f>
        <v>New</v>
      </c>
      <c r="G70" t="str">
        <f>PUBBDG_Split_Tech!G70</f>
        <v>SH</v>
      </c>
      <c r="H70" t="str">
        <f>PUBBDG_Split_Tech!H70</f>
        <v>___</v>
      </c>
      <c r="I70" t="str">
        <f>PUBBDG_Split_Tech!I70</f>
        <v>___</v>
      </c>
      <c r="J70" t="str">
        <f>PUBBDG_Split_Tech!J70</f>
        <v>___</v>
      </c>
      <c r="K70" t="str">
        <f>PUBBDG_Split_Tech!K70</f>
        <v>DHE</v>
      </c>
      <c r="L70" s="7">
        <f>IF(L$1=2016,0,IF(PUBBDG_Split_Tech!L70=1,1,IF(PUBBDG_Split_Tech!L70="",0,IFERROR((PUBBDG_Split_Tech!L70*(SUMIFS('AGG Activity_16'!B:B,'AGG Activity_16'!$A:$A,$B70)+SUMIFS('AGG Activity_EX'!B:B,'AGG Activity_EX'!$A:$A,$B70))-SUMIFS(Activity_EX!B:B,Activity_EX!$A:$A,$A70))/(SUMIFS('AGG Activity_16'!B:B,'AGG Activity_16'!$A:$A,$B70)),0))))</f>
        <v>0</v>
      </c>
      <c r="M70" s="7">
        <f>IF(M$1=2016,0,IF(PUBBDG_Split_Tech!M70=1,1,IF(PUBBDG_Split_Tech!M70="",0,IFERROR((PUBBDG_Split_Tech!M70*(SUMIFS('AGG Activity_16'!C:C,'AGG Activity_16'!$A:$A,$B70)+SUMIFS('AGG Activity_EX'!C:C,'AGG Activity_EX'!$A:$A,$B70))-SUMIFS(Activity_EX!C:C,Activity_EX!$A:$A,$A70))/(SUMIFS('AGG Activity_16'!C:C,'AGG Activity_16'!$A:$A,$B70)),0))))</f>
        <v>0</v>
      </c>
      <c r="N70" s="7">
        <f>IF(N$1=2016,0,IF(PUBBDG_Split_Tech!N70=1,1,IF(PUBBDG_Split_Tech!N70="",0,IFERROR((PUBBDG_Split_Tech!N70*(SUMIFS('AGG Activity_16'!D:D,'AGG Activity_16'!$A:$A,$B70)+SUMIFS('AGG Activity_EX'!D:D,'AGG Activity_EX'!$A:$A,$B70))-SUMIFS(Activity_EX!D:D,Activity_EX!$A:$A,$A70))/(SUMIFS('AGG Activity_16'!D:D,'AGG Activity_16'!$A:$A,$B70)),0))))</f>
        <v>0</v>
      </c>
      <c r="O70" s="7">
        <f>IF(O$1=2016,0,IF(PUBBDG_Split_Tech!O70=1,1,IF(PUBBDG_Split_Tech!O70="",0,IFERROR((PUBBDG_Split_Tech!O70*(SUMIFS('AGG Activity_16'!E:E,'AGG Activity_16'!$A:$A,$B70)+SUMIFS('AGG Activity_EX'!E:E,'AGG Activity_EX'!$A:$A,$B70))-SUMIFS(Activity_EX!E:E,Activity_EX!$A:$A,$A70))/(SUMIFS('AGG Activity_16'!E:E,'AGG Activity_16'!$A:$A,$B70)),0))))</f>
        <v>0</v>
      </c>
      <c r="P70" s="7">
        <f>IF(P$1=2016,0,IF(PUBBDG_Split_Tech!P70=1,1,IF(PUBBDG_Split_Tech!P70="",0,IFERROR((PUBBDG_Split_Tech!P70*(SUMIFS('AGG Activity_16'!F:F,'AGG Activity_16'!$A:$A,$B70)+SUMIFS('AGG Activity_EX'!F:F,'AGG Activity_EX'!$A:$A,$B70))-SUMIFS(Activity_EX!F:F,Activity_EX!$A:$A,$A70))/(SUMIFS('AGG Activity_16'!F:F,'AGG Activity_16'!$A:$A,$B70)),0))))</f>
        <v>0</v>
      </c>
      <c r="Q70" s="7">
        <f>IF(Q$1=2016,0,IF(PUBBDG_Split_Tech!Q70=1,1,IF(PUBBDG_Split_Tech!Q70="",0,IFERROR((PUBBDG_Split_Tech!Q70*(SUMIFS('AGG Activity_16'!G:G,'AGG Activity_16'!$A:$A,$B70)+SUMIFS('AGG Activity_EX'!G:G,'AGG Activity_EX'!$A:$A,$B70))-SUMIFS(Activity_EX!G:G,Activity_EX!$A:$A,$A70))/(SUMIFS('AGG Activity_16'!G:G,'AGG Activity_16'!$A:$A,$B70)),0))))</f>
        <v>0</v>
      </c>
      <c r="R70" s="7">
        <f>IF(R$1=2016,0,IF(PUBBDG_Split_Tech!R70=1,1,IF(PUBBDG_Split_Tech!R70="",0,IFERROR((PUBBDG_Split_Tech!R70*(SUMIFS('AGG Activity_16'!H:H,'AGG Activity_16'!$A:$A,$B70)+SUMIFS('AGG Activity_EX'!H:H,'AGG Activity_EX'!$A:$A,$B70))-SUMIFS(Activity_EX!H:H,Activity_EX!$A:$A,$A70))/(SUMIFS('AGG Activity_16'!H:H,'AGG Activity_16'!$A:$A,$B70)),0))))</f>
        <v>0</v>
      </c>
      <c r="S70" s="7">
        <f>IF(S$1=2016,0,IF(PUBBDG_Split_Tech!S70=1,1,IF(PUBBDG_Split_Tech!S70="",0,IFERROR((PUBBDG_Split_Tech!S70*(SUMIFS('AGG Activity_16'!I:I,'AGG Activity_16'!$A:$A,$B70)+SUMIFS('AGG Activity_EX'!I:I,'AGG Activity_EX'!$A:$A,$B70))-SUMIFS(Activity_EX!I:I,Activity_EX!$A:$A,$A70))/(SUMIFS('AGG Activity_16'!I:I,'AGG Activity_16'!$A:$A,$B70)),0))))</f>
        <v>0</v>
      </c>
      <c r="T70" s="7">
        <f>IF(T$1=2016,0,IF(PUBBDG_Split_Tech!T70=1,1,IF(PUBBDG_Split_Tech!T70="",0,IFERROR((PUBBDG_Split_Tech!T70*(SUMIFS('AGG Activity_16'!J:J,'AGG Activity_16'!$A:$A,$B70)+SUMIFS('AGG Activity_EX'!J:J,'AGG Activity_EX'!$A:$A,$B70))-SUMIFS(Activity_EX!J:J,Activity_EX!$A:$A,$A70))/(SUMIFS('AGG Activity_16'!J:J,'AGG Activity_16'!$A:$A,$B70)),0))))</f>
        <v>0</v>
      </c>
      <c r="U70" s="7">
        <f>IF(U$1=2016,0,IF(PUBBDG_Split_Tech!U70=1,1,IF(PUBBDG_Split_Tech!U70="",0,IFERROR((PUBBDG_Split_Tech!U70*(SUMIFS('AGG Activity_16'!K:K,'AGG Activity_16'!$A:$A,$B70)+SUMIFS('AGG Activity_EX'!K:K,'AGG Activity_EX'!$A:$A,$B70))-SUMIFS(Activity_EX!K:K,Activity_EX!$A:$A,$A70))/(SUMIFS('AGG Activity_16'!K:K,'AGG Activity_16'!$A:$A,$B70)),0))))</f>
        <v>0</v>
      </c>
    </row>
    <row r="71" spans="1:21" x14ac:dyDescent="0.25">
      <c r="A71" t="str">
        <f>PUBBDG_Split_Tech!A71</f>
        <v>PUBBDGMUNNewSHFUR___HIGNGA</v>
      </c>
      <c r="B71" t="str">
        <f>PUBBDG_Split_Tech!B71</f>
        <v>PUBBDGMUNNewSH</v>
      </c>
      <c r="C71" t="str">
        <f>PUBBDG_Split_Tech!C71</f>
        <v>PUB</v>
      </c>
      <c r="D71" t="str">
        <f>PUBBDG_Split_Tech!D71</f>
        <v>BDG</v>
      </c>
      <c r="E71" t="str">
        <f>PUBBDG_Split_Tech!E71</f>
        <v>MUN</v>
      </c>
      <c r="F71" t="str">
        <f>PUBBDG_Split_Tech!F71</f>
        <v>New</v>
      </c>
      <c r="G71" t="str">
        <f>PUBBDG_Split_Tech!G71</f>
        <v>SH</v>
      </c>
      <c r="H71" t="str">
        <f>PUBBDG_Split_Tech!H71</f>
        <v>FUR</v>
      </c>
      <c r="I71" t="str">
        <f>PUBBDG_Split_Tech!I71</f>
        <v>___</v>
      </c>
      <c r="J71" t="str">
        <f>PUBBDG_Split_Tech!J71</f>
        <v>HIG</v>
      </c>
      <c r="K71" t="str">
        <f>PUBBDG_Split_Tech!K71</f>
        <v>NGA</v>
      </c>
      <c r="L71" s="7">
        <f>IF(L$1=2016,0,IF(PUBBDG_Split_Tech!L71=1,1,IF(PUBBDG_Split_Tech!L71="",0,IFERROR((PUBBDG_Split_Tech!L71*(SUMIFS('AGG Activity_16'!B:B,'AGG Activity_16'!$A:$A,$B71)+SUMIFS('AGG Activity_EX'!B:B,'AGG Activity_EX'!$A:$A,$B71))-SUMIFS(Activity_EX!B:B,Activity_EX!$A:$A,$A71))/(SUMIFS('AGG Activity_16'!B:B,'AGG Activity_16'!$A:$A,$B71)),0))))</f>
        <v>0</v>
      </c>
      <c r="M71" s="7">
        <f>IF(M$1=2016,0,IF(PUBBDG_Split_Tech!M71=1,1,IF(PUBBDG_Split_Tech!M71="",0,IFERROR((PUBBDG_Split_Tech!M71*(SUMIFS('AGG Activity_16'!C:C,'AGG Activity_16'!$A:$A,$B71)+SUMIFS('AGG Activity_EX'!C:C,'AGG Activity_EX'!$A:$A,$B71))-SUMIFS(Activity_EX!C:C,Activity_EX!$A:$A,$A71))/(SUMIFS('AGG Activity_16'!C:C,'AGG Activity_16'!$A:$A,$B71)),0))))</f>
        <v>0</v>
      </c>
      <c r="N71" s="7">
        <f>IF(N$1=2016,0,IF(PUBBDG_Split_Tech!N71=1,1,IF(PUBBDG_Split_Tech!N71="",0,IFERROR((PUBBDG_Split_Tech!N71*(SUMIFS('AGG Activity_16'!D:D,'AGG Activity_16'!$A:$A,$B71)+SUMIFS('AGG Activity_EX'!D:D,'AGG Activity_EX'!$A:$A,$B71))-SUMIFS(Activity_EX!D:D,Activity_EX!$A:$A,$A71))/(SUMIFS('AGG Activity_16'!D:D,'AGG Activity_16'!$A:$A,$B71)),0))))</f>
        <v>0</v>
      </c>
      <c r="O71" s="7">
        <f>IF(O$1=2016,0,IF(PUBBDG_Split_Tech!O71=1,1,IF(PUBBDG_Split_Tech!O71="",0,IFERROR((PUBBDG_Split_Tech!O71*(SUMIFS('AGG Activity_16'!E:E,'AGG Activity_16'!$A:$A,$B71)+SUMIFS('AGG Activity_EX'!E:E,'AGG Activity_EX'!$A:$A,$B71))-SUMIFS(Activity_EX!E:E,Activity_EX!$A:$A,$A71))/(SUMIFS('AGG Activity_16'!E:E,'AGG Activity_16'!$A:$A,$B71)),0))))</f>
        <v>0</v>
      </c>
      <c r="P71" s="7">
        <f>IF(P$1=2016,0,IF(PUBBDG_Split_Tech!P71=1,1,IF(PUBBDG_Split_Tech!P71="",0,IFERROR((PUBBDG_Split_Tech!P71*(SUMIFS('AGG Activity_16'!F:F,'AGG Activity_16'!$A:$A,$B71)+SUMIFS('AGG Activity_EX'!F:F,'AGG Activity_EX'!$A:$A,$B71))-SUMIFS(Activity_EX!F:F,Activity_EX!$A:$A,$A71))/(SUMIFS('AGG Activity_16'!F:F,'AGG Activity_16'!$A:$A,$B71)),0))))</f>
        <v>0</v>
      </c>
      <c r="Q71" s="7">
        <f>IF(Q$1=2016,0,IF(PUBBDG_Split_Tech!Q71=1,1,IF(PUBBDG_Split_Tech!Q71="",0,IFERROR((PUBBDG_Split_Tech!Q71*(SUMIFS('AGG Activity_16'!G:G,'AGG Activity_16'!$A:$A,$B71)+SUMIFS('AGG Activity_EX'!G:G,'AGG Activity_EX'!$A:$A,$B71))-SUMIFS(Activity_EX!G:G,Activity_EX!$A:$A,$A71))/(SUMIFS('AGG Activity_16'!G:G,'AGG Activity_16'!$A:$A,$B71)),0))))</f>
        <v>0</v>
      </c>
      <c r="R71" s="7">
        <f>IF(R$1=2016,0,IF(PUBBDG_Split_Tech!R71=1,1,IF(PUBBDG_Split_Tech!R71="",0,IFERROR((PUBBDG_Split_Tech!R71*(SUMIFS('AGG Activity_16'!H:H,'AGG Activity_16'!$A:$A,$B71)+SUMIFS('AGG Activity_EX'!H:H,'AGG Activity_EX'!$A:$A,$B71))-SUMIFS(Activity_EX!H:H,Activity_EX!$A:$A,$A71))/(SUMIFS('AGG Activity_16'!H:H,'AGG Activity_16'!$A:$A,$B71)),0))))</f>
        <v>0</v>
      </c>
      <c r="S71" s="7">
        <f>IF(S$1=2016,0,IF(PUBBDG_Split_Tech!S71=1,1,IF(PUBBDG_Split_Tech!S71="",0,IFERROR((PUBBDG_Split_Tech!S71*(SUMIFS('AGG Activity_16'!I:I,'AGG Activity_16'!$A:$A,$B71)+SUMIFS('AGG Activity_EX'!I:I,'AGG Activity_EX'!$A:$A,$B71))-SUMIFS(Activity_EX!I:I,Activity_EX!$A:$A,$A71))/(SUMIFS('AGG Activity_16'!I:I,'AGG Activity_16'!$A:$A,$B71)),0))))</f>
        <v>0</v>
      </c>
      <c r="T71" s="7">
        <f>IF(T$1=2016,0,IF(PUBBDG_Split_Tech!T71=1,1,IF(PUBBDG_Split_Tech!T71="",0,IFERROR((PUBBDG_Split_Tech!T71*(SUMIFS('AGG Activity_16'!J:J,'AGG Activity_16'!$A:$A,$B71)+SUMIFS('AGG Activity_EX'!J:J,'AGG Activity_EX'!$A:$A,$B71))-SUMIFS(Activity_EX!J:J,Activity_EX!$A:$A,$A71))/(SUMIFS('AGG Activity_16'!J:J,'AGG Activity_16'!$A:$A,$B71)),0))))</f>
        <v>0</v>
      </c>
      <c r="U71" s="7">
        <f>IF(U$1=2016,0,IF(PUBBDG_Split_Tech!U71=1,1,IF(PUBBDG_Split_Tech!U71="",0,IFERROR((PUBBDG_Split_Tech!U71*(SUMIFS('AGG Activity_16'!K:K,'AGG Activity_16'!$A:$A,$B71)+SUMIFS('AGG Activity_EX'!K:K,'AGG Activity_EX'!$A:$A,$B71))-SUMIFS(Activity_EX!K:K,Activity_EX!$A:$A,$A71))/(SUMIFS('AGG Activity_16'!K:K,'AGG Activity_16'!$A:$A,$B71)),0))))</f>
        <v>0</v>
      </c>
    </row>
    <row r="72" spans="1:21" x14ac:dyDescent="0.25">
      <c r="A72" t="str">
        <f>PUBBDG_Split_Tech!A72</f>
        <v>PUBBDGMUNNewSHFUR___STDELC</v>
      </c>
      <c r="B72" t="str">
        <f>PUBBDG_Split_Tech!B72</f>
        <v>PUBBDGMUNNewSH</v>
      </c>
      <c r="C72" t="str">
        <f>PUBBDG_Split_Tech!C72</f>
        <v>PUB</v>
      </c>
      <c r="D72" t="str">
        <f>PUBBDG_Split_Tech!D72</f>
        <v>BDG</v>
      </c>
      <c r="E72" t="str">
        <f>PUBBDG_Split_Tech!E72</f>
        <v>MUN</v>
      </c>
      <c r="F72" t="str">
        <f>PUBBDG_Split_Tech!F72</f>
        <v>New</v>
      </c>
      <c r="G72" t="str">
        <f>PUBBDG_Split_Tech!G72</f>
        <v>SH</v>
      </c>
      <c r="H72" t="str">
        <f>PUBBDG_Split_Tech!H72</f>
        <v>FUR</v>
      </c>
      <c r="I72" t="str">
        <f>PUBBDG_Split_Tech!I72</f>
        <v>___</v>
      </c>
      <c r="J72" t="str">
        <f>PUBBDG_Split_Tech!J72</f>
        <v>STD</v>
      </c>
      <c r="K72" t="str">
        <f>PUBBDG_Split_Tech!K72</f>
        <v>ELC</v>
      </c>
      <c r="L72" s="7">
        <f>IF(L$1=2016,0,IF(PUBBDG_Split_Tech!L72=1,1,IF(PUBBDG_Split_Tech!L72="",0,IFERROR((PUBBDG_Split_Tech!L72*(SUMIFS('AGG Activity_16'!B:B,'AGG Activity_16'!$A:$A,$B72)+SUMIFS('AGG Activity_EX'!B:B,'AGG Activity_EX'!$A:$A,$B72))-SUMIFS(Activity_EX!B:B,Activity_EX!$A:$A,$A72))/(SUMIFS('AGG Activity_16'!B:B,'AGG Activity_16'!$A:$A,$B72)),0))))</f>
        <v>0</v>
      </c>
      <c r="M72" s="7">
        <f>IF(M$1=2016,0,IF(PUBBDG_Split_Tech!M72=1,1,IF(PUBBDG_Split_Tech!M72="",0,IFERROR((PUBBDG_Split_Tech!M72*(SUMIFS('AGG Activity_16'!C:C,'AGG Activity_16'!$A:$A,$B72)+SUMIFS('AGG Activity_EX'!C:C,'AGG Activity_EX'!$A:$A,$B72))-SUMIFS(Activity_EX!C:C,Activity_EX!$A:$A,$A72))/(SUMIFS('AGG Activity_16'!C:C,'AGG Activity_16'!$A:$A,$B72)),0))))</f>
        <v>0</v>
      </c>
      <c r="N72" s="7">
        <f>IF(N$1=2016,0,IF(PUBBDG_Split_Tech!N72=1,1,IF(PUBBDG_Split_Tech!N72="",0,IFERROR((PUBBDG_Split_Tech!N72*(SUMIFS('AGG Activity_16'!D:D,'AGG Activity_16'!$A:$A,$B72)+SUMIFS('AGG Activity_EX'!D:D,'AGG Activity_EX'!$A:$A,$B72))-SUMIFS(Activity_EX!D:D,Activity_EX!$A:$A,$A72))/(SUMIFS('AGG Activity_16'!D:D,'AGG Activity_16'!$A:$A,$B72)),0))))</f>
        <v>0</v>
      </c>
      <c r="O72" s="7">
        <f>IF(O$1=2016,0,IF(PUBBDG_Split_Tech!O72=1,1,IF(PUBBDG_Split_Tech!O72="",0,IFERROR((PUBBDG_Split_Tech!O72*(SUMIFS('AGG Activity_16'!E:E,'AGG Activity_16'!$A:$A,$B72)+SUMIFS('AGG Activity_EX'!E:E,'AGG Activity_EX'!$A:$A,$B72))-SUMIFS(Activity_EX!E:E,Activity_EX!$A:$A,$A72))/(SUMIFS('AGG Activity_16'!E:E,'AGG Activity_16'!$A:$A,$B72)),0))))</f>
        <v>0</v>
      </c>
      <c r="P72" s="7">
        <f>IF(P$1=2016,0,IF(PUBBDG_Split_Tech!P72=1,1,IF(PUBBDG_Split_Tech!P72="",0,IFERROR((PUBBDG_Split_Tech!P72*(SUMIFS('AGG Activity_16'!F:F,'AGG Activity_16'!$A:$A,$B72)+SUMIFS('AGG Activity_EX'!F:F,'AGG Activity_EX'!$A:$A,$B72))-SUMIFS(Activity_EX!F:F,Activity_EX!$A:$A,$A72))/(SUMIFS('AGG Activity_16'!F:F,'AGG Activity_16'!$A:$A,$B72)),0))))</f>
        <v>0</v>
      </c>
      <c r="Q72" s="7">
        <f>IF(Q$1=2016,0,IF(PUBBDG_Split_Tech!Q72=1,1,IF(PUBBDG_Split_Tech!Q72="",0,IFERROR((PUBBDG_Split_Tech!Q72*(SUMIFS('AGG Activity_16'!G:G,'AGG Activity_16'!$A:$A,$B72)+SUMIFS('AGG Activity_EX'!G:G,'AGG Activity_EX'!$A:$A,$B72))-SUMIFS(Activity_EX!G:G,Activity_EX!$A:$A,$A72))/(SUMIFS('AGG Activity_16'!G:G,'AGG Activity_16'!$A:$A,$B72)),0))))</f>
        <v>0</v>
      </c>
      <c r="R72" s="7">
        <f>IF(R$1=2016,0,IF(PUBBDG_Split_Tech!R72=1,1,IF(PUBBDG_Split_Tech!R72="",0,IFERROR((PUBBDG_Split_Tech!R72*(SUMIFS('AGG Activity_16'!H:H,'AGG Activity_16'!$A:$A,$B72)+SUMIFS('AGG Activity_EX'!H:H,'AGG Activity_EX'!$A:$A,$B72))-SUMIFS(Activity_EX!H:H,Activity_EX!$A:$A,$A72))/(SUMIFS('AGG Activity_16'!H:H,'AGG Activity_16'!$A:$A,$B72)),0))))</f>
        <v>0</v>
      </c>
      <c r="S72" s="7">
        <f>IF(S$1=2016,0,IF(PUBBDG_Split_Tech!S72=1,1,IF(PUBBDG_Split_Tech!S72="",0,IFERROR((PUBBDG_Split_Tech!S72*(SUMIFS('AGG Activity_16'!I:I,'AGG Activity_16'!$A:$A,$B72)+SUMIFS('AGG Activity_EX'!I:I,'AGG Activity_EX'!$A:$A,$B72))-SUMIFS(Activity_EX!I:I,Activity_EX!$A:$A,$A72))/(SUMIFS('AGG Activity_16'!I:I,'AGG Activity_16'!$A:$A,$B72)),0))))</f>
        <v>0</v>
      </c>
      <c r="T72" s="7">
        <f>IF(T$1=2016,0,IF(PUBBDG_Split_Tech!T72=1,1,IF(PUBBDG_Split_Tech!T72="",0,IFERROR((PUBBDG_Split_Tech!T72*(SUMIFS('AGG Activity_16'!J:J,'AGG Activity_16'!$A:$A,$B72)+SUMIFS('AGG Activity_EX'!J:J,'AGG Activity_EX'!$A:$A,$B72))-SUMIFS(Activity_EX!J:J,Activity_EX!$A:$A,$A72))/(SUMIFS('AGG Activity_16'!J:J,'AGG Activity_16'!$A:$A,$B72)),0))))</f>
        <v>0</v>
      </c>
      <c r="U72" s="7">
        <f>IF(U$1=2016,0,IF(PUBBDG_Split_Tech!U72=1,1,IF(PUBBDG_Split_Tech!U72="",0,IFERROR((PUBBDG_Split_Tech!U72*(SUMIFS('AGG Activity_16'!K:K,'AGG Activity_16'!$A:$A,$B72)+SUMIFS('AGG Activity_EX'!K:K,'AGG Activity_EX'!$A:$A,$B72))-SUMIFS(Activity_EX!K:K,Activity_EX!$A:$A,$A72))/(SUMIFS('AGG Activity_16'!K:K,'AGG Activity_16'!$A:$A,$B72)),0))))</f>
        <v>0</v>
      </c>
    </row>
    <row r="73" spans="1:21" x14ac:dyDescent="0.25">
      <c r="A73" t="str">
        <f>PUBBDG_Split_Tech!A73</f>
        <v>PUBBDGMUNNewSHFUR___STDHFO</v>
      </c>
      <c r="B73" t="str">
        <f>PUBBDG_Split_Tech!B73</f>
        <v>PUBBDGMUNNewSH</v>
      </c>
      <c r="C73" t="str">
        <f>PUBBDG_Split_Tech!C73</f>
        <v>PUB</v>
      </c>
      <c r="D73" t="str">
        <f>PUBBDG_Split_Tech!D73</f>
        <v>BDG</v>
      </c>
      <c r="E73" t="str">
        <f>PUBBDG_Split_Tech!E73</f>
        <v>MUN</v>
      </c>
      <c r="F73" t="str">
        <f>PUBBDG_Split_Tech!F73</f>
        <v>New</v>
      </c>
      <c r="G73" t="str">
        <f>PUBBDG_Split_Tech!G73</f>
        <v>SH</v>
      </c>
      <c r="H73" t="str">
        <f>PUBBDG_Split_Tech!H73</f>
        <v>FUR</v>
      </c>
      <c r="I73" t="str">
        <f>PUBBDG_Split_Tech!I73</f>
        <v>___</v>
      </c>
      <c r="J73" t="str">
        <f>PUBBDG_Split_Tech!J73</f>
        <v>STD</v>
      </c>
      <c r="K73" t="str">
        <f>PUBBDG_Split_Tech!K73</f>
        <v>HFO</v>
      </c>
      <c r="L73" s="7">
        <f>IF(L$1=2016,0,IF(PUBBDG_Split_Tech!L73=1,1,IF(PUBBDG_Split_Tech!L73="",0,IFERROR((PUBBDG_Split_Tech!L73*(SUMIFS('AGG Activity_16'!B:B,'AGG Activity_16'!$A:$A,$B73)+SUMIFS('AGG Activity_EX'!B:B,'AGG Activity_EX'!$A:$A,$B73))-SUMIFS(Activity_EX!B:B,Activity_EX!$A:$A,$A73))/(SUMIFS('AGG Activity_16'!B:B,'AGG Activity_16'!$A:$A,$B73)),0))))</f>
        <v>0</v>
      </c>
      <c r="M73" s="7">
        <f>IF(M$1=2016,0,IF(PUBBDG_Split_Tech!M73=1,1,IF(PUBBDG_Split_Tech!M73="",0,IFERROR((PUBBDG_Split_Tech!M73*(SUMIFS('AGG Activity_16'!C:C,'AGG Activity_16'!$A:$A,$B73)+SUMIFS('AGG Activity_EX'!C:C,'AGG Activity_EX'!$A:$A,$B73))-SUMIFS(Activity_EX!C:C,Activity_EX!$A:$A,$A73))/(SUMIFS('AGG Activity_16'!C:C,'AGG Activity_16'!$A:$A,$B73)),0))))</f>
        <v>0</v>
      </c>
      <c r="N73" s="7">
        <f>IF(N$1=2016,0,IF(PUBBDG_Split_Tech!N73=1,1,IF(PUBBDG_Split_Tech!N73="",0,IFERROR((PUBBDG_Split_Tech!N73*(SUMIFS('AGG Activity_16'!D:D,'AGG Activity_16'!$A:$A,$B73)+SUMIFS('AGG Activity_EX'!D:D,'AGG Activity_EX'!$A:$A,$B73))-SUMIFS(Activity_EX!D:D,Activity_EX!$A:$A,$A73))/(SUMIFS('AGG Activity_16'!D:D,'AGG Activity_16'!$A:$A,$B73)),0))))</f>
        <v>0</v>
      </c>
      <c r="O73" s="7">
        <f>IF(O$1=2016,0,IF(PUBBDG_Split_Tech!O73=1,1,IF(PUBBDG_Split_Tech!O73="",0,IFERROR((PUBBDG_Split_Tech!O73*(SUMIFS('AGG Activity_16'!E:E,'AGG Activity_16'!$A:$A,$B73)+SUMIFS('AGG Activity_EX'!E:E,'AGG Activity_EX'!$A:$A,$B73))-SUMIFS(Activity_EX!E:E,Activity_EX!$A:$A,$A73))/(SUMIFS('AGG Activity_16'!E:E,'AGG Activity_16'!$A:$A,$B73)),0))))</f>
        <v>0</v>
      </c>
      <c r="P73" s="7">
        <f>IF(P$1=2016,0,IF(PUBBDG_Split_Tech!P73=1,1,IF(PUBBDG_Split_Tech!P73="",0,IFERROR((PUBBDG_Split_Tech!P73*(SUMIFS('AGG Activity_16'!F:F,'AGG Activity_16'!$A:$A,$B73)+SUMIFS('AGG Activity_EX'!F:F,'AGG Activity_EX'!$A:$A,$B73))-SUMIFS(Activity_EX!F:F,Activity_EX!$A:$A,$A73))/(SUMIFS('AGG Activity_16'!F:F,'AGG Activity_16'!$A:$A,$B73)),0))))</f>
        <v>0</v>
      </c>
      <c r="Q73" s="7">
        <f>IF(Q$1=2016,0,IF(PUBBDG_Split_Tech!Q73=1,1,IF(PUBBDG_Split_Tech!Q73="",0,IFERROR((PUBBDG_Split_Tech!Q73*(SUMIFS('AGG Activity_16'!G:G,'AGG Activity_16'!$A:$A,$B73)+SUMIFS('AGG Activity_EX'!G:G,'AGG Activity_EX'!$A:$A,$B73))-SUMIFS(Activity_EX!G:G,Activity_EX!$A:$A,$A73))/(SUMIFS('AGG Activity_16'!G:G,'AGG Activity_16'!$A:$A,$B73)),0))))</f>
        <v>0</v>
      </c>
      <c r="R73" s="7">
        <f>IF(R$1=2016,0,IF(PUBBDG_Split_Tech!R73=1,1,IF(PUBBDG_Split_Tech!R73="",0,IFERROR((PUBBDG_Split_Tech!R73*(SUMIFS('AGG Activity_16'!H:H,'AGG Activity_16'!$A:$A,$B73)+SUMIFS('AGG Activity_EX'!H:H,'AGG Activity_EX'!$A:$A,$B73))-SUMIFS(Activity_EX!H:H,Activity_EX!$A:$A,$A73))/(SUMIFS('AGG Activity_16'!H:H,'AGG Activity_16'!$A:$A,$B73)),0))))</f>
        <v>0</v>
      </c>
      <c r="S73" s="7">
        <f>IF(S$1=2016,0,IF(PUBBDG_Split_Tech!S73=1,1,IF(PUBBDG_Split_Tech!S73="",0,IFERROR((PUBBDG_Split_Tech!S73*(SUMIFS('AGG Activity_16'!I:I,'AGG Activity_16'!$A:$A,$B73)+SUMIFS('AGG Activity_EX'!I:I,'AGG Activity_EX'!$A:$A,$B73))-SUMIFS(Activity_EX!I:I,Activity_EX!$A:$A,$A73))/(SUMIFS('AGG Activity_16'!I:I,'AGG Activity_16'!$A:$A,$B73)),0))))</f>
        <v>0</v>
      </c>
      <c r="T73" s="7">
        <f>IF(T$1=2016,0,IF(PUBBDG_Split_Tech!T73=1,1,IF(PUBBDG_Split_Tech!T73="",0,IFERROR((PUBBDG_Split_Tech!T73*(SUMIFS('AGG Activity_16'!J:J,'AGG Activity_16'!$A:$A,$B73)+SUMIFS('AGG Activity_EX'!J:J,'AGG Activity_EX'!$A:$A,$B73))-SUMIFS(Activity_EX!J:J,Activity_EX!$A:$A,$A73))/(SUMIFS('AGG Activity_16'!J:J,'AGG Activity_16'!$A:$A,$B73)),0))))</f>
        <v>0</v>
      </c>
      <c r="U73" s="7">
        <f>IF(U$1=2016,0,IF(PUBBDG_Split_Tech!U73=1,1,IF(PUBBDG_Split_Tech!U73="",0,IFERROR((PUBBDG_Split_Tech!U73*(SUMIFS('AGG Activity_16'!K:K,'AGG Activity_16'!$A:$A,$B73)+SUMIFS('AGG Activity_EX'!K:K,'AGG Activity_EX'!$A:$A,$B73))-SUMIFS(Activity_EX!K:K,Activity_EX!$A:$A,$A73))/(SUMIFS('AGG Activity_16'!K:K,'AGG Activity_16'!$A:$A,$B73)),0))))</f>
        <v>0</v>
      </c>
    </row>
    <row r="74" spans="1:21" x14ac:dyDescent="0.25">
      <c r="A74" t="str">
        <f>PUBBDG_Split_Tech!A74</f>
        <v>PUBBDGMUNNewSHFUR___STDKER</v>
      </c>
      <c r="B74" t="str">
        <f>PUBBDG_Split_Tech!B74</f>
        <v>PUBBDGMUNNewSH</v>
      </c>
      <c r="C74" t="str">
        <f>PUBBDG_Split_Tech!C74</f>
        <v>PUB</v>
      </c>
      <c r="D74" t="str">
        <f>PUBBDG_Split_Tech!D74</f>
        <v>BDG</v>
      </c>
      <c r="E74" t="str">
        <f>PUBBDG_Split_Tech!E74</f>
        <v>MUN</v>
      </c>
      <c r="F74" t="str">
        <f>PUBBDG_Split_Tech!F74</f>
        <v>New</v>
      </c>
      <c r="G74" t="str">
        <f>PUBBDG_Split_Tech!G74</f>
        <v>SH</v>
      </c>
      <c r="H74" t="str">
        <f>PUBBDG_Split_Tech!H74</f>
        <v>FUR</v>
      </c>
      <c r="I74" t="str">
        <f>PUBBDG_Split_Tech!I74</f>
        <v>___</v>
      </c>
      <c r="J74" t="str">
        <f>PUBBDG_Split_Tech!J74</f>
        <v>STD</v>
      </c>
      <c r="K74" t="str">
        <f>PUBBDG_Split_Tech!K74</f>
        <v>KER</v>
      </c>
      <c r="L74" s="7">
        <f>IF(L$1=2016,0,IF(PUBBDG_Split_Tech!L74=1,1,IF(PUBBDG_Split_Tech!L74="",0,IFERROR((PUBBDG_Split_Tech!L74*(SUMIFS('AGG Activity_16'!B:B,'AGG Activity_16'!$A:$A,$B74)+SUMIFS('AGG Activity_EX'!B:B,'AGG Activity_EX'!$A:$A,$B74))-SUMIFS(Activity_EX!B:B,Activity_EX!$A:$A,$A74))/(SUMIFS('AGG Activity_16'!B:B,'AGG Activity_16'!$A:$A,$B74)),0))))</f>
        <v>0</v>
      </c>
      <c r="M74" s="7">
        <f>IF(M$1=2016,0,IF(PUBBDG_Split_Tech!M74=1,1,IF(PUBBDG_Split_Tech!M74="",0,IFERROR((PUBBDG_Split_Tech!M74*(SUMIFS('AGG Activity_16'!C:C,'AGG Activity_16'!$A:$A,$B74)+SUMIFS('AGG Activity_EX'!C:C,'AGG Activity_EX'!$A:$A,$B74))-SUMIFS(Activity_EX!C:C,Activity_EX!$A:$A,$A74))/(SUMIFS('AGG Activity_16'!C:C,'AGG Activity_16'!$A:$A,$B74)),0))))</f>
        <v>0</v>
      </c>
      <c r="N74" s="7">
        <f>IF(N$1=2016,0,IF(PUBBDG_Split_Tech!N74=1,1,IF(PUBBDG_Split_Tech!N74="",0,IFERROR((PUBBDG_Split_Tech!N74*(SUMIFS('AGG Activity_16'!D:D,'AGG Activity_16'!$A:$A,$B74)+SUMIFS('AGG Activity_EX'!D:D,'AGG Activity_EX'!$A:$A,$B74))-SUMIFS(Activity_EX!D:D,Activity_EX!$A:$A,$A74))/(SUMIFS('AGG Activity_16'!D:D,'AGG Activity_16'!$A:$A,$B74)),0))))</f>
        <v>0</v>
      </c>
      <c r="O74" s="7">
        <f>IF(O$1=2016,0,IF(PUBBDG_Split_Tech!O74=1,1,IF(PUBBDG_Split_Tech!O74="",0,IFERROR((PUBBDG_Split_Tech!O74*(SUMIFS('AGG Activity_16'!E:E,'AGG Activity_16'!$A:$A,$B74)+SUMIFS('AGG Activity_EX'!E:E,'AGG Activity_EX'!$A:$A,$B74))-SUMIFS(Activity_EX!E:E,Activity_EX!$A:$A,$A74))/(SUMIFS('AGG Activity_16'!E:E,'AGG Activity_16'!$A:$A,$B74)),0))))</f>
        <v>0</v>
      </c>
      <c r="P74" s="7">
        <f>IF(P$1=2016,0,IF(PUBBDG_Split_Tech!P74=1,1,IF(PUBBDG_Split_Tech!P74="",0,IFERROR((PUBBDG_Split_Tech!P74*(SUMIFS('AGG Activity_16'!F:F,'AGG Activity_16'!$A:$A,$B74)+SUMIFS('AGG Activity_EX'!F:F,'AGG Activity_EX'!$A:$A,$B74))-SUMIFS(Activity_EX!F:F,Activity_EX!$A:$A,$A74))/(SUMIFS('AGG Activity_16'!F:F,'AGG Activity_16'!$A:$A,$B74)),0))))</f>
        <v>0</v>
      </c>
      <c r="Q74" s="7">
        <f>IF(Q$1=2016,0,IF(PUBBDG_Split_Tech!Q74=1,1,IF(PUBBDG_Split_Tech!Q74="",0,IFERROR((PUBBDG_Split_Tech!Q74*(SUMIFS('AGG Activity_16'!G:G,'AGG Activity_16'!$A:$A,$B74)+SUMIFS('AGG Activity_EX'!G:G,'AGG Activity_EX'!$A:$A,$B74))-SUMIFS(Activity_EX!G:G,Activity_EX!$A:$A,$A74))/(SUMIFS('AGG Activity_16'!G:G,'AGG Activity_16'!$A:$A,$B74)),0))))</f>
        <v>0</v>
      </c>
      <c r="R74" s="7">
        <f>IF(R$1=2016,0,IF(PUBBDG_Split_Tech!R74=1,1,IF(PUBBDG_Split_Tech!R74="",0,IFERROR((PUBBDG_Split_Tech!R74*(SUMIFS('AGG Activity_16'!H:H,'AGG Activity_16'!$A:$A,$B74)+SUMIFS('AGG Activity_EX'!H:H,'AGG Activity_EX'!$A:$A,$B74))-SUMIFS(Activity_EX!H:H,Activity_EX!$A:$A,$A74))/(SUMIFS('AGG Activity_16'!H:H,'AGG Activity_16'!$A:$A,$B74)),0))))</f>
        <v>0</v>
      </c>
      <c r="S74" s="7">
        <f>IF(S$1=2016,0,IF(PUBBDG_Split_Tech!S74=1,1,IF(PUBBDG_Split_Tech!S74="",0,IFERROR((PUBBDG_Split_Tech!S74*(SUMIFS('AGG Activity_16'!I:I,'AGG Activity_16'!$A:$A,$B74)+SUMIFS('AGG Activity_EX'!I:I,'AGG Activity_EX'!$A:$A,$B74))-SUMIFS(Activity_EX!I:I,Activity_EX!$A:$A,$A74))/(SUMIFS('AGG Activity_16'!I:I,'AGG Activity_16'!$A:$A,$B74)),0))))</f>
        <v>0</v>
      </c>
      <c r="T74" s="7">
        <f>IF(T$1=2016,0,IF(PUBBDG_Split_Tech!T74=1,1,IF(PUBBDG_Split_Tech!T74="",0,IFERROR((PUBBDG_Split_Tech!T74*(SUMIFS('AGG Activity_16'!J:J,'AGG Activity_16'!$A:$A,$B74)+SUMIFS('AGG Activity_EX'!J:J,'AGG Activity_EX'!$A:$A,$B74))-SUMIFS(Activity_EX!J:J,Activity_EX!$A:$A,$A74))/(SUMIFS('AGG Activity_16'!J:J,'AGG Activity_16'!$A:$A,$B74)),0))))</f>
        <v>0</v>
      </c>
      <c r="U74" s="7">
        <f>IF(U$1=2016,0,IF(PUBBDG_Split_Tech!U74=1,1,IF(PUBBDG_Split_Tech!U74="",0,IFERROR((PUBBDG_Split_Tech!U74*(SUMIFS('AGG Activity_16'!K:K,'AGG Activity_16'!$A:$A,$B74)+SUMIFS('AGG Activity_EX'!K:K,'AGG Activity_EX'!$A:$A,$B74))-SUMIFS(Activity_EX!K:K,Activity_EX!$A:$A,$A74))/(SUMIFS('AGG Activity_16'!K:K,'AGG Activity_16'!$A:$A,$B74)),0))))</f>
        <v>0</v>
      </c>
    </row>
    <row r="75" spans="1:21" x14ac:dyDescent="0.25">
      <c r="A75" t="str">
        <f>PUBBDG_Split_Tech!A75</f>
        <v>PUBBDGMUNNewSHFUR___STDLFO</v>
      </c>
      <c r="B75" t="str">
        <f>PUBBDG_Split_Tech!B75</f>
        <v>PUBBDGMUNNewSH</v>
      </c>
      <c r="C75" t="str">
        <f>PUBBDG_Split_Tech!C75</f>
        <v>PUB</v>
      </c>
      <c r="D75" t="str">
        <f>PUBBDG_Split_Tech!D75</f>
        <v>BDG</v>
      </c>
      <c r="E75" t="str">
        <f>PUBBDG_Split_Tech!E75</f>
        <v>MUN</v>
      </c>
      <c r="F75" t="str">
        <f>PUBBDG_Split_Tech!F75</f>
        <v>New</v>
      </c>
      <c r="G75" t="str">
        <f>PUBBDG_Split_Tech!G75</f>
        <v>SH</v>
      </c>
      <c r="H75" t="str">
        <f>PUBBDG_Split_Tech!H75</f>
        <v>FUR</v>
      </c>
      <c r="I75" t="str">
        <f>PUBBDG_Split_Tech!I75</f>
        <v>___</v>
      </c>
      <c r="J75" t="str">
        <f>PUBBDG_Split_Tech!J75</f>
        <v>STD</v>
      </c>
      <c r="K75" t="str">
        <f>PUBBDG_Split_Tech!K75</f>
        <v>LFO</v>
      </c>
      <c r="L75" s="7">
        <f>IF(L$1=2016,0,IF(PUBBDG_Split_Tech!L75=1,1,IF(PUBBDG_Split_Tech!L75="",0,IFERROR((PUBBDG_Split_Tech!L75*(SUMIFS('AGG Activity_16'!B:B,'AGG Activity_16'!$A:$A,$B75)+SUMIFS('AGG Activity_EX'!B:B,'AGG Activity_EX'!$A:$A,$B75))-SUMIFS(Activity_EX!B:B,Activity_EX!$A:$A,$A75))/(SUMIFS('AGG Activity_16'!B:B,'AGG Activity_16'!$A:$A,$B75)),0))))</f>
        <v>0</v>
      </c>
      <c r="M75" s="7">
        <f>IF(M$1=2016,0,IF(PUBBDG_Split_Tech!M75=1,1,IF(PUBBDG_Split_Tech!M75="",0,IFERROR((PUBBDG_Split_Tech!M75*(SUMIFS('AGG Activity_16'!C:C,'AGG Activity_16'!$A:$A,$B75)+SUMIFS('AGG Activity_EX'!C:C,'AGG Activity_EX'!$A:$A,$B75))-SUMIFS(Activity_EX!C:C,Activity_EX!$A:$A,$A75))/(SUMIFS('AGG Activity_16'!C:C,'AGG Activity_16'!$A:$A,$B75)),0))))</f>
        <v>0</v>
      </c>
      <c r="N75" s="7">
        <f>IF(N$1=2016,0,IF(PUBBDG_Split_Tech!N75=1,1,IF(PUBBDG_Split_Tech!N75="",0,IFERROR((PUBBDG_Split_Tech!N75*(SUMIFS('AGG Activity_16'!D:D,'AGG Activity_16'!$A:$A,$B75)+SUMIFS('AGG Activity_EX'!D:D,'AGG Activity_EX'!$A:$A,$B75))-SUMIFS(Activity_EX!D:D,Activity_EX!$A:$A,$A75))/(SUMIFS('AGG Activity_16'!D:D,'AGG Activity_16'!$A:$A,$B75)),0))))</f>
        <v>0</v>
      </c>
      <c r="O75" s="7">
        <f>IF(O$1=2016,0,IF(PUBBDG_Split_Tech!O75=1,1,IF(PUBBDG_Split_Tech!O75="",0,IFERROR((PUBBDG_Split_Tech!O75*(SUMIFS('AGG Activity_16'!E:E,'AGG Activity_16'!$A:$A,$B75)+SUMIFS('AGG Activity_EX'!E:E,'AGG Activity_EX'!$A:$A,$B75))-SUMIFS(Activity_EX!E:E,Activity_EX!$A:$A,$A75))/(SUMIFS('AGG Activity_16'!E:E,'AGG Activity_16'!$A:$A,$B75)),0))))</f>
        <v>0</v>
      </c>
      <c r="P75" s="7">
        <f>IF(P$1=2016,0,IF(PUBBDG_Split_Tech!P75=1,1,IF(PUBBDG_Split_Tech!P75="",0,IFERROR((PUBBDG_Split_Tech!P75*(SUMIFS('AGG Activity_16'!F:F,'AGG Activity_16'!$A:$A,$B75)+SUMIFS('AGG Activity_EX'!F:F,'AGG Activity_EX'!$A:$A,$B75))-SUMIFS(Activity_EX!F:F,Activity_EX!$A:$A,$A75))/(SUMIFS('AGG Activity_16'!F:F,'AGG Activity_16'!$A:$A,$B75)),0))))</f>
        <v>0</v>
      </c>
      <c r="Q75" s="7">
        <f>IF(Q$1=2016,0,IF(PUBBDG_Split_Tech!Q75=1,1,IF(PUBBDG_Split_Tech!Q75="",0,IFERROR((PUBBDG_Split_Tech!Q75*(SUMIFS('AGG Activity_16'!G:G,'AGG Activity_16'!$A:$A,$B75)+SUMIFS('AGG Activity_EX'!G:G,'AGG Activity_EX'!$A:$A,$B75))-SUMIFS(Activity_EX!G:G,Activity_EX!$A:$A,$A75))/(SUMIFS('AGG Activity_16'!G:G,'AGG Activity_16'!$A:$A,$B75)),0))))</f>
        <v>0</v>
      </c>
      <c r="R75" s="7">
        <f>IF(R$1=2016,0,IF(PUBBDG_Split_Tech!R75=1,1,IF(PUBBDG_Split_Tech!R75="",0,IFERROR((PUBBDG_Split_Tech!R75*(SUMIFS('AGG Activity_16'!H:H,'AGG Activity_16'!$A:$A,$B75)+SUMIFS('AGG Activity_EX'!H:H,'AGG Activity_EX'!$A:$A,$B75))-SUMIFS(Activity_EX!H:H,Activity_EX!$A:$A,$A75))/(SUMIFS('AGG Activity_16'!H:H,'AGG Activity_16'!$A:$A,$B75)),0))))</f>
        <v>0</v>
      </c>
      <c r="S75" s="7">
        <f>IF(S$1=2016,0,IF(PUBBDG_Split_Tech!S75=1,1,IF(PUBBDG_Split_Tech!S75="",0,IFERROR((PUBBDG_Split_Tech!S75*(SUMIFS('AGG Activity_16'!I:I,'AGG Activity_16'!$A:$A,$B75)+SUMIFS('AGG Activity_EX'!I:I,'AGG Activity_EX'!$A:$A,$B75))-SUMIFS(Activity_EX!I:I,Activity_EX!$A:$A,$A75))/(SUMIFS('AGG Activity_16'!I:I,'AGG Activity_16'!$A:$A,$B75)),0))))</f>
        <v>0</v>
      </c>
      <c r="T75" s="7">
        <f>IF(T$1=2016,0,IF(PUBBDG_Split_Tech!T75=1,1,IF(PUBBDG_Split_Tech!T75="",0,IFERROR((PUBBDG_Split_Tech!T75*(SUMIFS('AGG Activity_16'!J:J,'AGG Activity_16'!$A:$A,$B75)+SUMIFS('AGG Activity_EX'!J:J,'AGG Activity_EX'!$A:$A,$B75))-SUMIFS(Activity_EX!J:J,Activity_EX!$A:$A,$A75))/(SUMIFS('AGG Activity_16'!J:J,'AGG Activity_16'!$A:$A,$B75)),0))))</f>
        <v>0</v>
      </c>
      <c r="U75" s="7">
        <f>IF(U$1=2016,0,IF(PUBBDG_Split_Tech!U75=1,1,IF(PUBBDG_Split_Tech!U75="",0,IFERROR((PUBBDG_Split_Tech!U75*(SUMIFS('AGG Activity_16'!K:K,'AGG Activity_16'!$A:$A,$B75)+SUMIFS('AGG Activity_EX'!K:K,'AGG Activity_EX'!$A:$A,$B75))-SUMIFS(Activity_EX!K:K,Activity_EX!$A:$A,$A75))/(SUMIFS('AGG Activity_16'!K:K,'AGG Activity_16'!$A:$A,$B75)),0))))</f>
        <v>0</v>
      </c>
    </row>
    <row r="76" spans="1:21" x14ac:dyDescent="0.25">
      <c r="A76" t="str">
        <f>PUBBDG_Split_Tech!A76</f>
        <v>PUBBDGMUNNewSHFUR___STDNGA</v>
      </c>
      <c r="B76" t="str">
        <f>PUBBDG_Split_Tech!B76</f>
        <v>PUBBDGMUNNewSH</v>
      </c>
      <c r="C76" t="str">
        <f>PUBBDG_Split_Tech!C76</f>
        <v>PUB</v>
      </c>
      <c r="D76" t="str">
        <f>PUBBDG_Split_Tech!D76</f>
        <v>BDG</v>
      </c>
      <c r="E76" t="str">
        <f>PUBBDG_Split_Tech!E76</f>
        <v>MUN</v>
      </c>
      <c r="F76" t="str">
        <f>PUBBDG_Split_Tech!F76</f>
        <v>New</v>
      </c>
      <c r="G76" t="str">
        <f>PUBBDG_Split_Tech!G76</f>
        <v>SH</v>
      </c>
      <c r="H76" t="str">
        <f>PUBBDG_Split_Tech!H76</f>
        <v>FUR</v>
      </c>
      <c r="I76" t="str">
        <f>PUBBDG_Split_Tech!I76</f>
        <v>___</v>
      </c>
      <c r="J76" t="str">
        <f>PUBBDG_Split_Tech!J76</f>
        <v>STD</v>
      </c>
      <c r="K76" t="str">
        <f>PUBBDG_Split_Tech!K76</f>
        <v>NGA</v>
      </c>
      <c r="L76" s="7">
        <f>IF(L$1=2016,0,IF(PUBBDG_Split_Tech!L76=1,1,IF(PUBBDG_Split_Tech!L76="",0,IFERROR((PUBBDG_Split_Tech!L76*(SUMIFS('AGG Activity_16'!B:B,'AGG Activity_16'!$A:$A,$B76)+SUMIFS('AGG Activity_EX'!B:B,'AGG Activity_EX'!$A:$A,$B76))-SUMIFS(Activity_EX!B:B,Activity_EX!$A:$A,$A76))/(SUMIFS('AGG Activity_16'!B:B,'AGG Activity_16'!$A:$A,$B76)),0))))</f>
        <v>0</v>
      </c>
      <c r="M76" s="7">
        <f>IF(M$1=2016,0,IF(PUBBDG_Split_Tech!M76=1,1,IF(PUBBDG_Split_Tech!M76="",0,IFERROR((PUBBDG_Split_Tech!M76*(SUMIFS('AGG Activity_16'!C:C,'AGG Activity_16'!$A:$A,$B76)+SUMIFS('AGG Activity_EX'!C:C,'AGG Activity_EX'!$A:$A,$B76))-SUMIFS(Activity_EX!C:C,Activity_EX!$A:$A,$A76))/(SUMIFS('AGG Activity_16'!C:C,'AGG Activity_16'!$A:$A,$B76)),0))))</f>
        <v>0</v>
      </c>
      <c r="N76" s="7">
        <f>IF(N$1=2016,0,IF(PUBBDG_Split_Tech!N76=1,1,IF(PUBBDG_Split_Tech!N76="",0,IFERROR((PUBBDG_Split_Tech!N76*(SUMIFS('AGG Activity_16'!D:D,'AGG Activity_16'!$A:$A,$B76)+SUMIFS('AGG Activity_EX'!D:D,'AGG Activity_EX'!$A:$A,$B76))-SUMIFS(Activity_EX!D:D,Activity_EX!$A:$A,$A76))/(SUMIFS('AGG Activity_16'!D:D,'AGG Activity_16'!$A:$A,$B76)),0))))</f>
        <v>0</v>
      </c>
      <c r="O76" s="7">
        <f>IF(O$1=2016,0,IF(PUBBDG_Split_Tech!O76=1,1,IF(PUBBDG_Split_Tech!O76="",0,IFERROR((PUBBDG_Split_Tech!O76*(SUMIFS('AGG Activity_16'!E:E,'AGG Activity_16'!$A:$A,$B76)+SUMIFS('AGG Activity_EX'!E:E,'AGG Activity_EX'!$A:$A,$B76))-SUMIFS(Activity_EX!E:E,Activity_EX!$A:$A,$A76))/(SUMIFS('AGG Activity_16'!E:E,'AGG Activity_16'!$A:$A,$B76)),0))))</f>
        <v>0</v>
      </c>
      <c r="P76" s="7">
        <f>IF(P$1=2016,0,IF(PUBBDG_Split_Tech!P76=1,1,IF(PUBBDG_Split_Tech!P76="",0,IFERROR((PUBBDG_Split_Tech!P76*(SUMIFS('AGG Activity_16'!F:F,'AGG Activity_16'!$A:$A,$B76)+SUMIFS('AGG Activity_EX'!F:F,'AGG Activity_EX'!$A:$A,$B76))-SUMIFS(Activity_EX!F:F,Activity_EX!$A:$A,$A76))/(SUMIFS('AGG Activity_16'!F:F,'AGG Activity_16'!$A:$A,$B76)),0))))</f>
        <v>0</v>
      </c>
      <c r="Q76" s="7">
        <f>IF(Q$1=2016,0,IF(PUBBDG_Split_Tech!Q76=1,1,IF(PUBBDG_Split_Tech!Q76="",0,IFERROR((PUBBDG_Split_Tech!Q76*(SUMIFS('AGG Activity_16'!G:G,'AGG Activity_16'!$A:$A,$B76)+SUMIFS('AGG Activity_EX'!G:G,'AGG Activity_EX'!$A:$A,$B76))-SUMIFS(Activity_EX!G:G,Activity_EX!$A:$A,$A76))/(SUMIFS('AGG Activity_16'!G:G,'AGG Activity_16'!$A:$A,$B76)),0))))</f>
        <v>0</v>
      </c>
      <c r="R76" s="7">
        <f>IF(R$1=2016,0,IF(PUBBDG_Split_Tech!R76=1,1,IF(PUBBDG_Split_Tech!R76="",0,IFERROR((PUBBDG_Split_Tech!R76*(SUMIFS('AGG Activity_16'!H:H,'AGG Activity_16'!$A:$A,$B76)+SUMIFS('AGG Activity_EX'!H:H,'AGG Activity_EX'!$A:$A,$B76))-SUMIFS(Activity_EX!H:H,Activity_EX!$A:$A,$A76))/(SUMIFS('AGG Activity_16'!H:H,'AGG Activity_16'!$A:$A,$B76)),0))))</f>
        <v>0</v>
      </c>
      <c r="S76" s="7">
        <f>IF(S$1=2016,0,IF(PUBBDG_Split_Tech!S76=1,1,IF(PUBBDG_Split_Tech!S76="",0,IFERROR((PUBBDG_Split_Tech!S76*(SUMIFS('AGG Activity_16'!I:I,'AGG Activity_16'!$A:$A,$B76)+SUMIFS('AGG Activity_EX'!I:I,'AGG Activity_EX'!$A:$A,$B76))-SUMIFS(Activity_EX!I:I,Activity_EX!$A:$A,$A76))/(SUMIFS('AGG Activity_16'!I:I,'AGG Activity_16'!$A:$A,$B76)),0))))</f>
        <v>0</v>
      </c>
      <c r="T76" s="7">
        <f>IF(T$1=2016,0,IF(PUBBDG_Split_Tech!T76=1,1,IF(PUBBDG_Split_Tech!T76="",0,IFERROR((PUBBDG_Split_Tech!T76*(SUMIFS('AGG Activity_16'!J:J,'AGG Activity_16'!$A:$A,$B76)+SUMIFS('AGG Activity_EX'!J:J,'AGG Activity_EX'!$A:$A,$B76))-SUMIFS(Activity_EX!J:J,Activity_EX!$A:$A,$A76))/(SUMIFS('AGG Activity_16'!J:J,'AGG Activity_16'!$A:$A,$B76)),0))))</f>
        <v>0</v>
      </c>
      <c r="U76" s="7">
        <f>IF(U$1=2016,0,IF(PUBBDG_Split_Tech!U76=1,1,IF(PUBBDG_Split_Tech!U76="",0,IFERROR((PUBBDG_Split_Tech!U76*(SUMIFS('AGG Activity_16'!K:K,'AGG Activity_16'!$A:$A,$B76)+SUMIFS('AGG Activity_EX'!K:K,'AGG Activity_EX'!$A:$A,$B76))-SUMIFS(Activity_EX!K:K,Activity_EX!$A:$A,$A76))/(SUMIFS('AGG Activity_16'!K:K,'AGG Activity_16'!$A:$A,$B76)),0))))</f>
        <v>0</v>
      </c>
    </row>
    <row r="77" spans="1:21" x14ac:dyDescent="0.25">
      <c r="A77" t="str">
        <f>PUBBDG_Split_Tech!A77</f>
        <v>PUBBDGMUNNewSHFUR___STDPRO</v>
      </c>
      <c r="B77" t="str">
        <f>PUBBDG_Split_Tech!B77</f>
        <v>PUBBDGMUNNewSH</v>
      </c>
      <c r="C77" t="str">
        <f>PUBBDG_Split_Tech!C77</f>
        <v>PUB</v>
      </c>
      <c r="D77" t="str">
        <f>PUBBDG_Split_Tech!D77</f>
        <v>BDG</v>
      </c>
      <c r="E77" t="str">
        <f>PUBBDG_Split_Tech!E77</f>
        <v>MUN</v>
      </c>
      <c r="F77" t="str">
        <f>PUBBDG_Split_Tech!F77</f>
        <v>New</v>
      </c>
      <c r="G77" t="str">
        <f>PUBBDG_Split_Tech!G77</f>
        <v>SH</v>
      </c>
      <c r="H77" t="str">
        <f>PUBBDG_Split_Tech!H77</f>
        <v>FUR</v>
      </c>
      <c r="I77" t="str">
        <f>PUBBDG_Split_Tech!I77</f>
        <v>___</v>
      </c>
      <c r="J77" t="str">
        <f>PUBBDG_Split_Tech!J77</f>
        <v>STD</v>
      </c>
      <c r="K77" t="str">
        <f>PUBBDG_Split_Tech!K77</f>
        <v>PRO</v>
      </c>
      <c r="L77" s="7">
        <f>IF(L$1=2016,0,IF(PUBBDG_Split_Tech!L77=1,1,IF(PUBBDG_Split_Tech!L77="",0,IFERROR((PUBBDG_Split_Tech!L77*(SUMIFS('AGG Activity_16'!B:B,'AGG Activity_16'!$A:$A,$B77)+SUMIFS('AGG Activity_EX'!B:B,'AGG Activity_EX'!$A:$A,$B77))-SUMIFS(Activity_EX!B:B,Activity_EX!$A:$A,$A77))/(SUMIFS('AGG Activity_16'!B:B,'AGG Activity_16'!$A:$A,$B77)),0))))</f>
        <v>0</v>
      </c>
      <c r="M77" s="7">
        <f>IF(M$1=2016,0,IF(PUBBDG_Split_Tech!M77=1,1,IF(PUBBDG_Split_Tech!M77="",0,IFERROR((PUBBDG_Split_Tech!M77*(SUMIFS('AGG Activity_16'!C:C,'AGG Activity_16'!$A:$A,$B77)+SUMIFS('AGG Activity_EX'!C:C,'AGG Activity_EX'!$A:$A,$B77))-SUMIFS(Activity_EX!C:C,Activity_EX!$A:$A,$A77))/(SUMIFS('AGG Activity_16'!C:C,'AGG Activity_16'!$A:$A,$B77)),0))))</f>
        <v>0</v>
      </c>
      <c r="N77" s="7">
        <f>IF(N$1=2016,0,IF(PUBBDG_Split_Tech!N77=1,1,IF(PUBBDG_Split_Tech!N77="",0,IFERROR((PUBBDG_Split_Tech!N77*(SUMIFS('AGG Activity_16'!D:D,'AGG Activity_16'!$A:$A,$B77)+SUMIFS('AGG Activity_EX'!D:D,'AGG Activity_EX'!$A:$A,$B77))-SUMIFS(Activity_EX!D:D,Activity_EX!$A:$A,$A77))/(SUMIFS('AGG Activity_16'!D:D,'AGG Activity_16'!$A:$A,$B77)),0))))</f>
        <v>0</v>
      </c>
      <c r="O77" s="7">
        <f>IF(O$1=2016,0,IF(PUBBDG_Split_Tech!O77=1,1,IF(PUBBDG_Split_Tech!O77="",0,IFERROR((PUBBDG_Split_Tech!O77*(SUMIFS('AGG Activity_16'!E:E,'AGG Activity_16'!$A:$A,$B77)+SUMIFS('AGG Activity_EX'!E:E,'AGG Activity_EX'!$A:$A,$B77))-SUMIFS(Activity_EX!E:E,Activity_EX!$A:$A,$A77))/(SUMIFS('AGG Activity_16'!E:E,'AGG Activity_16'!$A:$A,$B77)),0))))</f>
        <v>0</v>
      </c>
      <c r="P77" s="7">
        <f>IF(P$1=2016,0,IF(PUBBDG_Split_Tech!P77=1,1,IF(PUBBDG_Split_Tech!P77="",0,IFERROR((PUBBDG_Split_Tech!P77*(SUMIFS('AGG Activity_16'!F:F,'AGG Activity_16'!$A:$A,$B77)+SUMIFS('AGG Activity_EX'!F:F,'AGG Activity_EX'!$A:$A,$B77))-SUMIFS(Activity_EX!F:F,Activity_EX!$A:$A,$A77))/(SUMIFS('AGG Activity_16'!F:F,'AGG Activity_16'!$A:$A,$B77)),0))))</f>
        <v>0</v>
      </c>
      <c r="Q77" s="7">
        <f>IF(Q$1=2016,0,IF(PUBBDG_Split_Tech!Q77=1,1,IF(PUBBDG_Split_Tech!Q77="",0,IFERROR((PUBBDG_Split_Tech!Q77*(SUMIFS('AGG Activity_16'!G:G,'AGG Activity_16'!$A:$A,$B77)+SUMIFS('AGG Activity_EX'!G:G,'AGG Activity_EX'!$A:$A,$B77))-SUMIFS(Activity_EX!G:G,Activity_EX!$A:$A,$A77))/(SUMIFS('AGG Activity_16'!G:G,'AGG Activity_16'!$A:$A,$B77)),0))))</f>
        <v>0</v>
      </c>
      <c r="R77" s="7">
        <f>IF(R$1=2016,0,IF(PUBBDG_Split_Tech!R77=1,1,IF(PUBBDG_Split_Tech!R77="",0,IFERROR((PUBBDG_Split_Tech!R77*(SUMIFS('AGG Activity_16'!H:H,'AGG Activity_16'!$A:$A,$B77)+SUMIFS('AGG Activity_EX'!H:H,'AGG Activity_EX'!$A:$A,$B77))-SUMIFS(Activity_EX!H:H,Activity_EX!$A:$A,$A77))/(SUMIFS('AGG Activity_16'!H:H,'AGG Activity_16'!$A:$A,$B77)),0))))</f>
        <v>0</v>
      </c>
      <c r="S77" s="7">
        <f>IF(S$1=2016,0,IF(PUBBDG_Split_Tech!S77=1,1,IF(PUBBDG_Split_Tech!S77="",0,IFERROR((PUBBDG_Split_Tech!S77*(SUMIFS('AGG Activity_16'!I:I,'AGG Activity_16'!$A:$A,$B77)+SUMIFS('AGG Activity_EX'!I:I,'AGG Activity_EX'!$A:$A,$B77))-SUMIFS(Activity_EX!I:I,Activity_EX!$A:$A,$A77))/(SUMIFS('AGG Activity_16'!I:I,'AGG Activity_16'!$A:$A,$B77)),0))))</f>
        <v>0</v>
      </c>
      <c r="T77" s="7">
        <f>IF(T$1=2016,0,IF(PUBBDG_Split_Tech!T77=1,1,IF(PUBBDG_Split_Tech!T77="",0,IFERROR((PUBBDG_Split_Tech!T77*(SUMIFS('AGG Activity_16'!J:J,'AGG Activity_16'!$A:$A,$B77)+SUMIFS('AGG Activity_EX'!J:J,'AGG Activity_EX'!$A:$A,$B77))-SUMIFS(Activity_EX!J:J,Activity_EX!$A:$A,$A77))/(SUMIFS('AGG Activity_16'!J:J,'AGG Activity_16'!$A:$A,$B77)),0))))</f>
        <v>0</v>
      </c>
      <c r="U77" s="7">
        <f>IF(U$1=2016,0,IF(PUBBDG_Split_Tech!U77=1,1,IF(PUBBDG_Split_Tech!U77="",0,IFERROR((PUBBDG_Split_Tech!U77*(SUMIFS('AGG Activity_16'!K:K,'AGG Activity_16'!$A:$A,$B77)+SUMIFS('AGG Activity_EX'!K:K,'AGG Activity_EX'!$A:$A,$B77))-SUMIFS(Activity_EX!K:K,Activity_EX!$A:$A,$A77))/(SUMIFS('AGG Activity_16'!K:K,'AGG Activity_16'!$A:$A,$B77)),0))))</f>
        <v>0</v>
      </c>
    </row>
    <row r="78" spans="1:21" x14ac:dyDescent="0.25">
      <c r="A78" t="str">
        <f>PUBBDG_Split_Tech!A78</f>
        <v>PUBBDGMUNNewSHHEP___STDELC</v>
      </c>
      <c r="B78" t="str">
        <f>PUBBDG_Split_Tech!B78</f>
        <v>PUBBDGMUNNewSH</v>
      </c>
      <c r="C78" t="str">
        <f>PUBBDG_Split_Tech!C78</f>
        <v>PUB</v>
      </c>
      <c r="D78" t="str">
        <f>PUBBDG_Split_Tech!D78</f>
        <v>BDG</v>
      </c>
      <c r="E78" t="str">
        <f>PUBBDG_Split_Tech!E78</f>
        <v>MUN</v>
      </c>
      <c r="F78" t="str">
        <f>PUBBDG_Split_Tech!F78</f>
        <v>New</v>
      </c>
      <c r="G78" t="str">
        <f>PUBBDG_Split_Tech!G78</f>
        <v>SH</v>
      </c>
      <c r="H78" t="str">
        <f>PUBBDG_Split_Tech!H78</f>
        <v>HEP</v>
      </c>
      <c r="I78" t="str">
        <f>PUBBDG_Split_Tech!I78</f>
        <v>___</v>
      </c>
      <c r="J78" t="str">
        <f>PUBBDG_Split_Tech!J78</f>
        <v>STD</v>
      </c>
      <c r="K78" t="str">
        <f>PUBBDG_Split_Tech!K78</f>
        <v>ELC</v>
      </c>
      <c r="L78" s="7">
        <f>IF(L$1=2016,0,IF(PUBBDG_Split_Tech!L78=1,1,IF(PUBBDG_Split_Tech!L78="",0,IFERROR((PUBBDG_Split_Tech!L78*(SUMIFS('AGG Activity_16'!B:B,'AGG Activity_16'!$A:$A,$B78)+SUMIFS('AGG Activity_EX'!B:B,'AGG Activity_EX'!$A:$A,$B78))-SUMIFS(Activity_EX!B:B,Activity_EX!$A:$A,$A78))/(SUMIFS('AGG Activity_16'!B:B,'AGG Activity_16'!$A:$A,$B78)),0))))</f>
        <v>0</v>
      </c>
      <c r="M78" s="7">
        <f>IF(M$1=2016,0,IF(PUBBDG_Split_Tech!M78=1,1,IF(PUBBDG_Split_Tech!M78="",0,IFERROR((PUBBDG_Split_Tech!M78*(SUMIFS('AGG Activity_16'!C:C,'AGG Activity_16'!$A:$A,$B78)+SUMIFS('AGG Activity_EX'!C:C,'AGG Activity_EX'!$A:$A,$B78))-SUMIFS(Activity_EX!C:C,Activity_EX!$A:$A,$A78))/(SUMIFS('AGG Activity_16'!C:C,'AGG Activity_16'!$A:$A,$B78)),0))))</f>
        <v>0</v>
      </c>
      <c r="N78" s="7">
        <f>IF(N$1=2016,0,IF(PUBBDG_Split_Tech!N78=1,1,IF(PUBBDG_Split_Tech!N78="",0,IFERROR((PUBBDG_Split_Tech!N78*(SUMIFS('AGG Activity_16'!D:D,'AGG Activity_16'!$A:$A,$B78)+SUMIFS('AGG Activity_EX'!D:D,'AGG Activity_EX'!$A:$A,$B78))-SUMIFS(Activity_EX!D:D,Activity_EX!$A:$A,$A78))/(SUMIFS('AGG Activity_16'!D:D,'AGG Activity_16'!$A:$A,$B78)),0))))</f>
        <v>0</v>
      </c>
      <c r="O78" s="7">
        <f>IF(O$1=2016,0,IF(PUBBDG_Split_Tech!O78=1,1,IF(PUBBDG_Split_Tech!O78="",0,IFERROR((PUBBDG_Split_Tech!O78*(SUMIFS('AGG Activity_16'!E:E,'AGG Activity_16'!$A:$A,$B78)+SUMIFS('AGG Activity_EX'!E:E,'AGG Activity_EX'!$A:$A,$B78))-SUMIFS(Activity_EX!E:E,Activity_EX!$A:$A,$A78))/(SUMIFS('AGG Activity_16'!E:E,'AGG Activity_16'!$A:$A,$B78)),0))))</f>
        <v>0</v>
      </c>
      <c r="P78" s="7">
        <f>IF(P$1=2016,0,IF(PUBBDG_Split_Tech!P78=1,1,IF(PUBBDG_Split_Tech!P78="",0,IFERROR((PUBBDG_Split_Tech!P78*(SUMIFS('AGG Activity_16'!F:F,'AGG Activity_16'!$A:$A,$B78)+SUMIFS('AGG Activity_EX'!F:F,'AGG Activity_EX'!$A:$A,$B78))-SUMIFS(Activity_EX!F:F,Activity_EX!$A:$A,$A78))/(SUMIFS('AGG Activity_16'!F:F,'AGG Activity_16'!$A:$A,$B78)),0))))</f>
        <v>0</v>
      </c>
      <c r="Q78" s="7">
        <f>IF(Q$1=2016,0,IF(PUBBDG_Split_Tech!Q78=1,1,IF(PUBBDG_Split_Tech!Q78="",0,IFERROR((PUBBDG_Split_Tech!Q78*(SUMIFS('AGG Activity_16'!G:G,'AGG Activity_16'!$A:$A,$B78)+SUMIFS('AGG Activity_EX'!G:G,'AGG Activity_EX'!$A:$A,$B78))-SUMIFS(Activity_EX!G:G,Activity_EX!$A:$A,$A78))/(SUMIFS('AGG Activity_16'!G:G,'AGG Activity_16'!$A:$A,$B78)),0))))</f>
        <v>0</v>
      </c>
      <c r="R78" s="7">
        <f>IF(R$1=2016,0,IF(PUBBDG_Split_Tech!R78=1,1,IF(PUBBDG_Split_Tech!R78="",0,IFERROR((PUBBDG_Split_Tech!R78*(SUMIFS('AGG Activity_16'!H:H,'AGG Activity_16'!$A:$A,$B78)+SUMIFS('AGG Activity_EX'!H:H,'AGG Activity_EX'!$A:$A,$B78))-SUMIFS(Activity_EX!H:H,Activity_EX!$A:$A,$A78))/(SUMIFS('AGG Activity_16'!H:H,'AGG Activity_16'!$A:$A,$B78)),0))))</f>
        <v>0</v>
      </c>
      <c r="S78" s="7">
        <f>IF(S$1=2016,0,IF(PUBBDG_Split_Tech!S78=1,1,IF(PUBBDG_Split_Tech!S78="",0,IFERROR((PUBBDG_Split_Tech!S78*(SUMIFS('AGG Activity_16'!I:I,'AGG Activity_16'!$A:$A,$B78)+SUMIFS('AGG Activity_EX'!I:I,'AGG Activity_EX'!$A:$A,$B78))-SUMIFS(Activity_EX!I:I,Activity_EX!$A:$A,$A78))/(SUMIFS('AGG Activity_16'!I:I,'AGG Activity_16'!$A:$A,$B78)),0))))</f>
        <v>0</v>
      </c>
      <c r="T78" s="7">
        <f>IF(T$1=2016,0,IF(PUBBDG_Split_Tech!T78=1,1,IF(PUBBDG_Split_Tech!T78="",0,IFERROR((PUBBDG_Split_Tech!T78*(SUMIFS('AGG Activity_16'!J:J,'AGG Activity_16'!$A:$A,$B78)+SUMIFS('AGG Activity_EX'!J:J,'AGG Activity_EX'!$A:$A,$B78))-SUMIFS(Activity_EX!J:J,Activity_EX!$A:$A,$A78))/(SUMIFS('AGG Activity_16'!J:J,'AGG Activity_16'!$A:$A,$B78)),0))))</f>
        <v>0</v>
      </c>
      <c r="U78" s="7">
        <f>IF(U$1=2016,0,IF(PUBBDG_Split_Tech!U78=1,1,IF(PUBBDG_Split_Tech!U78="",0,IFERROR((PUBBDG_Split_Tech!U78*(SUMIFS('AGG Activity_16'!K:K,'AGG Activity_16'!$A:$A,$B78)+SUMIFS('AGG Activity_EX'!K:K,'AGG Activity_EX'!$A:$A,$B78))-SUMIFS(Activity_EX!K:K,Activity_EX!$A:$A,$A78))/(SUMIFS('AGG Activity_16'!K:K,'AGG Activity_16'!$A:$A,$B78)),0))))</f>
        <v>0</v>
      </c>
    </row>
    <row r="79" spans="1:21" x14ac:dyDescent="0.25">
      <c r="A79" t="str">
        <f>PUBBDG_Split_Tech!A79</f>
        <v>PUBBDGMUNNewSHPLT___STDELC</v>
      </c>
      <c r="B79" t="str">
        <f>PUBBDG_Split_Tech!B79</f>
        <v>PUBBDGMUNNewSH</v>
      </c>
      <c r="C79" t="str">
        <f>PUBBDG_Split_Tech!C79</f>
        <v>PUB</v>
      </c>
      <c r="D79" t="str">
        <f>PUBBDG_Split_Tech!D79</f>
        <v>BDG</v>
      </c>
      <c r="E79" t="str">
        <f>PUBBDG_Split_Tech!E79</f>
        <v>MUN</v>
      </c>
      <c r="F79" t="str">
        <f>PUBBDG_Split_Tech!F79</f>
        <v>New</v>
      </c>
      <c r="G79" t="str">
        <f>PUBBDG_Split_Tech!G79</f>
        <v>SH</v>
      </c>
      <c r="H79" t="str">
        <f>PUBBDG_Split_Tech!H79</f>
        <v>PLT</v>
      </c>
      <c r="I79" t="str">
        <f>PUBBDG_Split_Tech!I79</f>
        <v>___</v>
      </c>
      <c r="J79" t="str">
        <f>PUBBDG_Split_Tech!J79</f>
        <v>STD</v>
      </c>
      <c r="K79" t="str">
        <f>PUBBDG_Split_Tech!K79</f>
        <v>ELC</v>
      </c>
      <c r="L79" s="7">
        <f>IF(L$1=2016,0,IF(PUBBDG_Split_Tech!L79=1,1,IF(PUBBDG_Split_Tech!L79="",0,IFERROR((PUBBDG_Split_Tech!L79*(SUMIFS('AGG Activity_16'!B:B,'AGG Activity_16'!$A:$A,$B79)+SUMIFS('AGG Activity_EX'!B:B,'AGG Activity_EX'!$A:$A,$B79))-SUMIFS(Activity_EX!B:B,Activity_EX!$A:$A,$A79))/(SUMIFS('AGG Activity_16'!B:B,'AGG Activity_16'!$A:$A,$B79)),0))))</f>
        <v>0</v>
      </c>
      <c r="M79" s="7">
        <f>IF(M$1=2016,0,IF(PUBBDG_Split_Tech!M79=1,1,IF(PUBBDG_Split_Tech!M79="",0,IFERROR((PUBBDG_Split_Tech!M79*(SUMIFS('AGG Activity_16'!C:C,'AGG Activity_16'!$A:$A,$B79)+SUMIFS('AGG Activity_EX'!C:C,'AGG Activity_EX'!$A:$A,$B79))-SUMIFS(Activity_EX!C:C,Activity_EX!$A:$A,$A79))/(SUMIFS('AGG Activity_16'!C:C,'AGG Activity_16'!$A:$A,$B79)),0))))</f>
        <v>0</v>
      </c>
      <c r="N79" s="7">
        <f>IF(N$1=2016,0,IF(PUBBDG_Split_Tech!N79=1,1,IF(PUBBDG_Split_Tech!N79="",0,IFERROR((PUBBDG_Split_Tech!N79*(SUMIFS('AGG Activity_16'!D:D,'AGG Activity_16'!$A:$A,$B79)+SUMIFS('AGG Activity_EX'!D:D,'AGG Activity_EX'!$A:$A,$B79))-SUMIFS(Activity_EX!D:D,Activity_EX!$A:$A,$A79))/(SUMIFS('AGG Activity_16'!D:D,'AGG Activity_16'!$A:$A,$B79)),0))))</f>
        <v>0</v>
      </c>
      <c r="O79" s="7">
        <f>IF(O$1=2016,0,IF(PUBBDG_Split_Tech!O79=1,1,IF(PUBBDG_Split_Tech!O79="",0,IFERROR((PUBBDG_Split_Tech!O79*(SUMIFS('AGG Activity_16'!E:E,'AGG Activity_16'!$A:$A,$B79)+SUMIFS('AGG Activity_EX'!E:E,'AGG Activity_EX'!$A:$A,$B79))-SUMIFS(Activity_EX!E:E,Activity_EX!$A:$A,$A79))/(SUMIFS('AGG Activity_16'!E:E,'AGG Activity_16'!$A:$A,$B79)),0))))</f>
        <v>0</v>
      </c>
      <c r="P79" s="7">
        <f>IF(P$1=2016,0,IF(PUBBDG_Split_Tech!P79=1,1,IF(PUBBDG_Split_Tech!P79="",0,IFERROR((PUBBDG_Split_Tech!P79*(SUMIFS('AGG Activity_16'!F:F,'AGG Activity_16'!$A:$A,$B79)+SUMIFS('AGG Activity_EX'!F:F,'AGG Activity_EX'!$A:$A,$B79))-SUMIFS(Activity_EX!F:F,Activity_EX!$A:$A,$A79))/(SUMIFS('AGG Activity_16'!F:F,'AGG Activity_16'!$A:$A,$B79)),0))))</f>
        <v>0</v>
      </c>
      <c r="Q79" s="7">
        <f>IF(Q$1=2016,0,IF(PUBBDG_Split_Tech!Q79=1,1,IF(PUBBDG_Split_Tech!Q79="",0,IFERROR((PUBBDG_Split_Tech!Q79*(SUMIFS('AGG Activity_16'!G:G,'AGG Activity_16'!$A:$A,$B79)+SUMIFS('AGG Activity_EX'!G:G,'AGG Activity_EX'!$A:$A,$B79))-SUMIFS(Activity_EX!G:G,Activity_EX!$A:$A,$A79))/(SUMIFS('AGG Activity_16'!G:G,'AGG Activity_16'!$A:$A,$B79)),0))))</f>
        <v>0</v>
      </c>
      <c r="R79" s="7">
        <f>IF(R$1=2016,0,IF(PUBBDG_Split_Tech!R79=1,1,IF(PUBBDG_Split_Tech!R79="",0,IFERROR((PUBBDG_Split_Tech!R79*(SUMIFS('AGG Activity_16'!H:H,'AGG Activity_16'!$A:$A,$B79)+SUMIFS('AGG Activity_EX'!H:H,'AGG Activity_EX'!$A:$A,$B79))-SUMIFS(Activity_EX!H:H,Activity_EX!$A:$A,$A79))/(SUMIFS('AGG Activity_16'!H:H,'AGG Activity_16'!$A:$A,$B79)),0))))</f>
        <v>0</v>
      </c>
      <c r="S79" s="7">
        <f>IF(S$1=2016,0,IF(PUBBDG_Split_Tech!S79=1,1,IF(PUBBDG_Split_Tech!S79="",0,IFERROR((PUBBDG_Split_Tech!S79*(SUMIFS('AGG Activity_16'!I:I,'AGG Activity_16'!$A:$A,$B79)+SUMIFS('AGG Activity_EX'!I:I,'AGG Activity_EX'!$A:$A,$B79))-SUMIFS(Activity_EX!I:I,Activity_EX!$A:$A,$A79))/(SUMIFS('AGG Activity_16'!I:I,'AGG Activity_16'!$A:$A,$B79)),0))))</f>
        <v>0</v>
      </c>
      <c r="T79" s="7">
        <f>IF(T$1=2016,0,IF(PUBBDG_Split_Tech!T79=1,1,IF(PUBBDG_Split_Tech!T79="",0,IFERROR((PUBBDG_Split_Tech!T79*(SUMIFS('AGG Activity_16'!J:J,'AGG Activity_16'!$A:$A,$B79)+SUMIFS('AGG Activity_EX'!J:J,'AGG Activity_EX'!$A:$A,$B79))-SUMIFS(Activity_EX!J:J,Activity_EX!$A:$A,$A79))/(SUMIFS('AGG Activity_16'!J:J,'AGG Activity_16'!$A:$A,$B79)),0))))</f>
        <v>0</v>
      </c>
      <c r="U79" s="7">
        <f>IF(U$1=2016,0,IF(PUBBDG_Split_Tech!U79=1,1,IF(PUBBDG_Split_Tech!U79="",0,IFERROR((PUBBDG_Split_Tech!U79*(SUMIFS('AGG Activity_16'!K:K,'AGG Activity_16'!$A:$A,$B79)+SUMIFS('AGG Activity_EX'!K:K,'AGG Activity_EX'!$A:$A,$B79))-SUMIFS(Activity_EX!K:K,Activity_EX!$A:$A,$A79))/(SUMIFS('AGG Activity_16'!K:K,'AGG Activity_16'!$A:$A,$B79)),0))))</f>
        <v>0</v>
      </c>
    </row>
    <row r="80" spans="1:21" x14ac:dyDescent="0.25">
      <c r="A80" t="str">
        <f>PUBBDG_Split_Tech!A80</f>
        <v>PUBBDGMUNNewWH_________DHE</v>
      </c>
      <c r="B80" t="str">
        <f>PUBBDG_Split_Tech!B80</f>
        <v>PUBBDGMUNNewWH</v>
      </c>
      <c r="C80" t="str">
        <f>PUBBDG_Split_Tech!C80</f>
        <v>PUB</v>
      </c>
      <c r="D80" t="str">
        <f>PUBBDG_Split_Tech!D80</f>
        <v>BDG</v>
      </c>
      <c r="E80" t="str">
        <f>PUBBDG_Split_Tech!E80</f>
        <v>MUN</v>
      </c>
      <c r="F80" t="str">
        <f>PUBBDG_Split_Tech!F80</f>
        <v>New</v>
      </c>
      <c r="G80" t="str">
        <f>PUBBDG_Split_Tech!G80</f>
        <v>WH</v>
      </c>
      <c r="H80" t="str">
        <f>PUBBDG_Split_Tech!H80</f>
        <v>___</v>
      </c>
      <c r="I80" t="str">
        <f>PUBBDG_Split_Tech!I80</f>
        <v>___</v>
      </c>
      <c r="J80" t="str">
        <f>PUBBDG_Split_Tech!J80</f>
        <v>___</v>
      </c>
      <c r="K80" t="str">
        <f>PUBBDG_Split_Tech!K80</f>
        <v>DHE</v>
      </c>
      <c r="L80" s="7">
        <f>IF(L$1=2016,0,IF(PUBBDG_Split_Tech!L80=1,1,IF(PUBBDG_Split_Tech!L80="",0,IFERROR((PUBBDG_Split_Tech!L80*(SUMIFS('AGG Activity_16'!B:B,'AGG Activity_16'!$A:$A,$B80)+SUMIFS('AGG Activity_EX'!B:B,'AGG Activity_EX'!$A:$A,$B80))-SUMIFS(Activity_EX!B:B,Activity_EX!$A:$A,$A80))/(SUMIFS('AGG Activity_16'!B:B,'AGG Activity_16'!$A:$A,$B80)),0))))</f>
        <v>0</v>
      </c>
      <c r="M80" s="7">
        <f>IF(M$1=2016,0,IF(PUBBDG_Split_Tech!M80=1,1,IF(PUBBDG_Split_Tech!M80="",0,IFERROR((PUBBDG_Split_Tech!M80*(SUMIFS('AGG Activity_16'!C:C,'AGG Activity_16'!$A:$A,$B80)+SUMIFS('AGG Activity_EX'!C:C,'AGG Activity_EX'!$A:$A,$B80))-SUMIFS(Activity_EX!C:C,Activity_EX!$A:$A,$A80))/(SUMIFS('AGG Activity_16'!C:C,'AGG Activity_16'!$A:$A,$B80)),0))))</f>
        <v>0</v>
      </c>
      <c r="N80" s="7">
        <f>IF(N$1=2016,0,IF(PUBBDG_Split_Tech!N80=1,1,IF(PUBBDG_Split_Tech!N80="",0,IFERROR((PUBBDG_Split_Tech!N80*(SUMIFS('AGG Activity_16'!D:D,'AGG Activity_16'!$A:$A,$B80)+SUMIFS('AGG Activity_EX'!D:D,'AGG Activity_EX'!$A:$A,$B80))-SUMIFS(Activity_EX!D:D,Activity_EX!$A:$A,$A80))/(SUMIFS('AGG Activity_16'!D:D,'AGG Activity_16'!$A:$A,$B80)),0))))</f>
        <v>0</v>
      </c>
      <c r="O80" s="7">
        <f>IF(O$1=2016,0,IF(PUBBDG_Split_Tech!O80=1,1,IF(PUBBDG_Split_Tech!O80="",0,IFERROR((PUBBDG_Split_Tech!O80*(SUMIFS('AGG Activity_16'!E:E,'AGG Activity_16'!$A:$A,$B80)+SUMIFS('AGG Activity_EX'!E:E,'AGG Activity_EX'!$A:$A,$B80))-SUMIFS(Activity_EX!E:E,Activity_EX!$A:$A,$A80))/(SUMIFS('AGG Activity_16'!E:E,'AGG Activity_16'!$A:$A,$B80)),0))))</f>
        <v>0</v>
      </c>
      <c r="P80" s="7">
        <f>IF(P$1=2016,0,IF(PUBBDG_Split_Tech!P80=1,1,IF(PUBBDG_Split_Tech!P80="",0,IFERROR((PUBBDG_Split_Tech!P80*(SUMIFS('AGG Activity_16'!F:F,'AGG Activity_16'!$A:$A,$B80)+SUMIFS('AGG Activity_EX'!F:F,'AGG Activity_EX'!$A:$A,$B80))-SUMIFS(Activity_EX!F:F,Activity_EX!$A:$A,$A80))/(SUMIFS('AGG Activity_16'!F:F,'AGG Activity_16'!$A:$A,$B80)),0))))</f>
        <v>0</v>
      </c>
      <c r="Q80" s="7">
        <f>IF(Q$1=2016,0,IF(PUBBDG_Split_Tech!Q80=1,1,IF(PUBBDG_Split_Tech!Q80="",0,IFERROR((PUBBDG_Split_Tech!Q80*(SUMIFS('AGG Activity_16'!G:G,'AGG Activity_16'!$A:$A,$B80)+SUMIFS('AGG Activity_EX'!G:G,'AGG Activity_EX'!$A:$A,$B80))-SUMIFS(Activity_EX!G:G,Activity_EX!$A:$A,$A80))/(SUMIFS('AGG Activity_16'!G:G,'AGG Activity_16'!$A:$A,$B80)),0))))</f>
        <v>0</v>
      </c>
      <c r="R80" s="7">
        <f>IF(R$1=2016,0,IF(PUBBDG_Split_Tech!R80=1,1,IF(PUBBDG_Split_Tech!R80="",0,IFERROR((PUBBDG_Split_Tech!R80*(SUMIFS('AGG Activity_16'!H:H,'AGG Activity_16'!$A:$A,$B80)+SUMIFS('AGG Activity_EX'!H:H,'AGG Activity_EX'!$A:$A,$B80))-SUMIFS(Activity_EX!H:H,Activity_EX!$A:$A,$A80))/(SUMIFS('AGG Activity_16'!H:H,'AGG Activity_16'!$A:$A,$B80)),0))))</f>
        <v>0</v>
      </c>
      <c r="S80" s="7">
        <f>IF(S$1=2016,0,IF(PUBBDG_Split_Tech!S80=1,1,IF(PUBBDG_Split_Tech!S80="",0,IFERROR((PUBBDG_Split_Tech!S80*(SUMIFS('AGG Activity_16'!I:I,'AGG Activity_16'!$A:$A,$B80)+SUMIFS('AGG Activity_EX'!I:I,'AGG Activity_EX'!$A:$A,$B80))-SUMIFS(Activity_EX!I:I,Activity_EX!$A:$A,$A80))/(SUMIFS('AGG Activity_16'!I:I,'AGG Activity_16'!$A:$A,$B80)),0))))</f>
        <v>0</v>
      </c>
      <c r="T80" s="7">
        <f>IF(T$1=2016,0,IF(PUBBDG_Split_Tech!T80=1,1,IF(PUBBDG_Split_Tech!T80="",0,IFERROR((PUBBDG_Split_Tech!T80*(SUMIFS('AGG Activity_16'!J:J,'AGG Activity_16'!$A:$A,$B80)+SUMIFS('AGG Activity_EX'!J:J,'AGG Activity_EX'!$A:$A,$B80))-SUMIFS(Activity_EX!J:J,Activity_EX!$A:$A,$A80))/(SUMIFS('AGG Activity_16'!J:J,'AGG Activity_16'!$A:$A,$B80)),0))))</f>
        <v>0</v>
      </c>
      <c r="U80" s="7">
        <f>IF(U$1=2016,0,IF(PUBBDG_Split_Tech!U80=1,1,IF(PUBBDG_Split_Tech!U80="",0,IFERROR((PUBBDG_Split_Tech!U80*(SUMIFS('AGG Activity_16'!K:K,'AGG Activity_16'!$A:$A,$B80)+SUMIFS('AGG Activity_EX'!K:K,'AGG Activity_EX'!$A:$A,$B80))-SUMIFS(Activity_EX!K:K,Activity_EX!$A:$A,$A80))/(SUMIFS('AGG Activity_16'!K:K,'AGG Activity_16'!$A:$A,$B80)),0))))</f>
        <v>0</v>
      </c>
    </row>
    <row r="81" spans="1:21" x14ac:dyDescent="0.25">
      <c r="A81" t="str">
        <f>PUBBDG_Split_Tech!A81</f>
        <v>PUBBDGMUNNewWH______STDELC</v>
      </c>
      <c r="B81" t="str">
        <f>PUBBDG_Split_Tech!B81</f>
        <v>PUBBDGMUNNewWH</v>
      </c>
      <c r="C81" t="str">
        <f>PUBBDG_Split_Tech!C81</f>
        <v>PUB</v>
      </c>
      <c r="D81" t="str">
        <f>PUBBDG_Split_Tech!D81</f>
        <v>BDG</v>
      </c>
      <c r="E81" t="str">
        <f>PUBBDG_Split_Tech!E81</f>
        <v>MUN</v>
      </c>
      <c r="F81" t="str">
        <f>PUBBDG_Split_Tech!F81</f>
        <v>New</v>
      </c>
      <c r="G81" t="str">
        <f>PUBBDG_Split_Tech!G81</f>
        <v>WH</v>
      </c>
      <c r="H81" t="str">
        <f>PUBBDG_Split_Tech!H81</f>
        <v>___</v>
      </c>
      <c r="I81" t="str">
        <f>PUBBDG_Split_Tech!I81</f>
        <v>___</v>
      </c>
      <c r="J81" t="str">
        <f>PUBBDG_Split_Tech!J81</f>
        <v>STD</v>
      </c>
      <c r="K81" t="str">
        <f>PUBBDG_Split_Tech!K81</f>
        <v>ELC</v>
      </c>
      <c r="L81" s="7">
        <f>IF(L$1=2016,0,IF(PUBBDG_Split_Tech!L81=1,1,IF(PUBBDG_Split_Tech!L81="",0,IFERROR((PUBBDG_Split_Tech!L81*(SUMIFS('AGG Activity_16'!B:B,'AGG Activity_16'!$A:$A,$B81)+SUMIFS('AGG Activity_EX'!B:B,'AGG Activity_EX'!$A:$A,$B81))-SUMIFS(Activity_EX!B:B,Activity_EX!$A:$A,$A81))/(SUMIFS('AGG Activity_16'!B:B,'AGG Activity_16'!$A:$A,$B81)),0))))</f>
        <v>0</v>
      </c>
      <c r="M81" s="7">
        <f>IF(M$1=2016,0,IF(PUBBDG_Split_Tech!M81=1,1,IF(PUBBDG_Split_Tech!M81="",0,IFERROR((PUBBDG_Split_Tech!M81*(SUMIFS('AGG Activity_16'!C:C,'AGG Activity_16'!$A:$A,$B81)+SUMIFS('AGG Activity_EX'!C:C,'AGG Activity_EX'!$A:$A,$B81))-SUMIFS(Activity_EX!C:C,Activity_EX!$A:$A,$A81))/(SUMIFS('AGG Activity_16'!C:C,'AGG Activity_16'!$A:$A,$B81)),0))))</f>
        <v>0</v>
      </c>
      <c r="N81" s="7">
        <f>IF(N$1=2016,0,IF(PUBBDG_Split_Tech!N81=1,1,IF(PUBBDG_Split_Tech!N81="",0,IFERROR((PUBBDG_Split_Tech!N81*(SUMIFS('AGG Activity_16'!D:D,'AGG Activity_16'!$A:$A,$B81)+SUMIFS('AGG Activity_EX'!D:D,'AGG Activity_EX'!$A:$A,$B81))-SUMIFS(Activity_EX!D:D,Activity_EX!$A:$A,$A81))/(SUMIFS('AGG Activity_16'!D:D,'AGG Activity_16'!$A:$A,$B81)),0))))</f>
        <v>0</v>
      </c>
      <c r="O81" s="7">
        <f>IF(O$1=2016,0,IF(PUBBDG_Split_Tech!O81=1,1,IF(PUBBDG_Split_Tech!O81="",0,IFERROR((PUBBDG_Split_Tech!O81*(SUMIFS('AGG Activity_16'!E:E,'AGG Activity_16'!$A:$A,$B81)+SUMIFS('AGG Activity_EX'!E:E,'AGG Activity_EX'!$A:$A,$B81))-SUMIFS(Activity_EX!E:E,Activity_EX!$A:$A,$A81))/(SUMIFS('AGG Activity_16'!E:E,'AGG Activity_16'!$A:$A,$B81)),0))))</f>
        <v>0</v>
      </c>
      <c r="P81" s="7">
        <f>IF(P$1=2016,0,IF(PUBBDG_Split_Tech!P81=1,1,IF(PUBBDG_Split_Tech!P81="",0,IFERROR((PUBBDG_Split_Tech!P81*(SUMIFS('AGG Activity_16'!F:F,'AGG Activity_16'!$A:$A,$B81)+SUMIFS('AGG Activity_EX'!F:F,'AGG Activity_EX'!$A:$A,$B81))-SUMIFS(Activity_EX!F:F,Activity_EX!$A:$A,$A81))/(SUMIFS('AGG Activity_16'!F:F,'AGG Activity_16'!$A:$A,$B81)),0))))</f>
        <v>0</v>
      </c>
      <c r="Q81" s="7">
        <f>IF(Q$1=2016,0,IF(PUBBDG_Split_Tech!Q81=1,1,IF(PUBBDG_Split_Tech!Q81="",0,IFERROR((PUBBDG_Split_Tech!Q81*(SUMIFS('AGG Activity_16'!G:G,'AGG Activity_16'!$A:$A,$B81)+SUMIFS('AGG Activity_EX'!G:G,'AGG Activity_EX'!$A:$A,$B81))-SUMIFS(Activity_EX!G:G,Activity_EX!$A:$A,$A81))/(SUMIFS('AGG Activity_16'!G:G,'AGG Activity_16'!$A:$A,$B81)),0))))</f>
        <v>0</v>
      </c>
      <c r="R81" s="7">
        <f>IF(R$1=2016,0,IF(PUBBDG_Split_Tech!R81=1,1,IF(PUBBDG_Split_Tech!R81="",0,IFERROR((PUBBDG_Split_Tech!R81*(SUMIFS('AGG Activity_16'!H:H,'AGG Activity_16'!$A:$A,$B81)+SUMIFS('AGG Activity_EX'!H:H,'AGG Activity_EX'!$A:$A,$B81))-SUMIFS(Activity_EX!H:H,Activity_EX!$A:$A,$A81))/(SUMIFS('AGG Activity_16'!H:H,'AGG Activity_16'!$A:$A,$B81)),0))))</f>
        <v>0</v>
      </c>
      <c r="S81" s="7">
        <f>IF(S$1=2016,0,IF(PUBBDG_Split_Tech!S81=1,1,IF(PUBBDG_Split_Tech!S81="",0,IFERROR((PUBBDG_Split_Tech!S81*(SUMIFS('AGG Activity_16'!I:I,'AGG Activity_16'!$A:$A,$B81)+SUMIFS('AGG Activity_EX'!I:I,'AGG Activity_EX'!$A:$A,$B81))-SUMIFS(Activity_EX!I:I,Activity_EX!$A:$A,$A81))/(SUMIFS('AGG Activity_16'!I:I,'AGG Activity_16'!$A:$A,$B81)),0))))</f>
        <v>0</v>
      </c>
      <c r="T81" s="7">
        <f>IF(T$1=2016,0,IF(PUBBDG_Split_Tech!T81=1,1,IF(PUBBDG_Split_Tech!T81="",0,IFERROR((PUBBDG_Split_Tech!T81*(SUMIFS('AGG Activity_16'!J:J,'AGG Activity_16'!$A:$A,$B81)+SUMIFS('AGG Activity_EX'!J:J,'AGG Activity_EX'!$A:$A,$B81))-SUMIFS(Activity_EX!J:J,Activity_EX!$A:$A,$A81))/(SUMIFS('AGG Activity_16'!J:J,'AGG Activity_16'!$A:$A,$B81)),0))))</f>
        <v>0</v>
      </c>
      <c r="U81" s="7">
        <f>IF(U$1=2016,0,IF(PUBBDG_Split_Tech!U81=1,1,IF(PUBBDG_Split_Tech!U81="",0,IFERROR((PUBBDG_Split_Tech!U81*(SUMIFS('AGG Activity_16'!K:K,'AGG Activity_16'!$A:$A,$B81)+SUMIFS('AGG Activity_EX'!K:K,'AGG Activity_EX'!$A:$A,$B81))-SUMIFS(Activity_EX!K:K,Activity_EX!$A:$A,$A81))/(SUMIFS('AGG Activity_16'!K:K,'AGG Activity_16'!$A:$A,$B81)),0))))</f>
        <v>0</v>
      </c>
    </row>
    <row r="82" spans="1:21" x14ac:dyDescent="0.25">
      <c r="A82" t="str">
        <f>PUBBDG_Split_Tech!A82</f>
        <v>PUBBDGMUNNewWH______STDHFO</v>
      </c>
      <c r="B82" t="str">
        <f>PUBBDG_Split_Tech!B82</f>
        <v>PUBBDGMUNNewWH</v>
      </c>
      <c r="C82" t="str">
        <f>PUBBDG_Split_Tech!C82</f>
        <v>PUB</v>
      </c>
      <c r="D82" t="str">
        <f>PUBBDG_Split_Tech!D82</f>
        <v>BDG</v>
      </c>
      <c r="E82" t="str">
        <f>PUBBDG_Split_Tech!E82</f>
        <v>MUN</v>
      </c>
      <c r="F82" t="str">
        <f>PUBBDG_Split_Tech!F82</f>
        <v>New</v>
      </c>
      <c r="G82" t="str">
        <f>PUBBDG_Split_Tech!G82</f>
        <v>WH</v>
      </c>
      <c r="H82" t="str">
        <f>PUBBDG_Split_Tech!H82</f>
        <v>___</v>
      </c>
      <c r="I82" t="str">
        <f>PUBBDG_Split_Tech!I82</f>
        <v>___</v>
      </c>
      <c r="J82" t="str">
        <f>PUBBDG_Split_Tech!J82</f>
        <v>STD</v>
      </c>
      <c r="K82" t="str">
        <f>PUBBDG_Split_Tech!K82</f>
        <v>HFO</v>
      </c>
      <c r="L82" s="7">
        <f>IF(L$1=2016,0,IF(PUBBDG_Split_Tech!L82=1,1,IF(PUBBDG_Split_Tech!L82="",0,IFERROR((PUBBDG_Split_Tech!L82*(SUMIFS('AGG Activity_16'!B:B,'AGG Activity_16'!$A:$A,$B82)+SUMIFS('AGG Activity_EX'!B:B,'AGG Activity_EX'!$A:$A,$B82))-SUMIFS(Activity_EX!B:B,Activity_EX!$A:$A,$A82))/(SUMIFS('AGG Activity_16'!B:B,'AGG Activity_16'!$A:$A,$B82)),0))))</f>
        <v>0</v>
      </c>
      <c r="M82" s="7">
        <f>IF(M$1=2016,0,IF(PUBBDG_Split_Tech!M82=1,1,IF(PUBBDG_Split_Tech!M82="",0,IFERROR((PUBBDG_Split_Tech!M82*(SUMIFS('AGG Activity_16'!C:C,'AGG Activity_16'!$A:$A,$B82)+SUMIFS('AGG Activity_EX'!C:C,'AGG Activity_EX'!$A:$A,$B82))-SUMIFS(Activity_EX!C:C,Activity_EX!$A:$A,$A82))/(SUMIFS('AGG Activity_16'!C:C,'AGG Activity_16'!$A:$A,$B82)),0))))</f>
        <v>0</v>
      </c>
      <c r="N82" s="7">
        <f>IF(N$1=2016,0,IF(PUBBDG_Split_Tech!N82=1,1,IF(PUBBDG_Split_Tech!N82="",0,IFERROR((PUBBDG_Split_Tech!N82*(SUMIFS('AGG Activity_16'!D:D,'AGG Activity_16'!$A:$A,$B82)+SUMIFS('AGG Activity_EX'!D:D,'AGG Activity_EX'!$A:$A,$B82))-SUMIFS(Activity_EX!D:D,Activity_EX!$A:$A,$A82))/(SUMIFS('AGG Activity_16'!D:D,'AGG Activity_16'!$A:$A,$B82)),0))))</f>
        <v>0</v>
      </c>
      <c r="O82" s="7">
        <f>IF(O$1=2016,0,IF(PUBBDG_Split_Tech!O82=1,1,IF(PUBBDG_Split_Tech!O82="",0,IFERROR((PUBBDG_Split_Tech!O82*(SUMIFS('AGG Activity_16'!E:E,'AGG Activity_16'!$A:$A,$B82)+SUMIFS('AGG Activity_EX'!E:E,'AGG Activity_EX'!$A:$A,$B82))-SUMIFS(Activity_EX!E:E,Activity_EX!$A:$A,$A82))/(SUMIFS('AGG Activity_16'!E:E,'AGG Activity_16'!$A:$A,$B82)),0))))</f>
        <v>0</v>
      </c>
      <c r="P82" s="7">
        <f>IF(P$1=2016,0,IF(PUBBDG_Split_Tech!P82=1,1,IF(PUBBDG_Split_Tech!P82="",0,IFERROR((PUBBDG_Split_Tech!P82*(SUMIFS('AGG Activity_16'!F:F,'AGG Activity_16'!$A:$A,$B82)+SUMIFS('AGG Activity_EX'!F:F,'AGG Activity_EX'!$A:$A,$B82))-SUMIFS(Activity_EX!F:F,Activity_EX!$A:$A,$A82))/(SUMIFS('AGG Activity_16'!F:F,'AGG Activity_16'!$A:$A,$B82)),0))))</f>
        <v>0</v>
      </c>
      <c r="Q82" s="7">
        <f>IF(Q$1=2016,0,IF(PUBBDG_Split_Tech!Q82=1,1,IF(PUBBDG_Split_Tech!Q82="",0,IFERROR((PUBBDG_Split_Tech!Q82*(SUMIFS('AGG Activity_16'!G:G,'AGG Activity_16'!$A:$A,$B82)+SUMIFS('AGG Activity_EX'!G:G,'AGG Activity_EX'!$A:$A,$B82))-SUMIFS(Activity_EX!G:G,Activity_EX!$A:$A,$A82))/(SUMIFS('AGG Activity_16'!G:G,'AGG Activity_16'!$A:$A,$B82)),0))))</f>
        <v>0</v>
      </c>
      <c r="R82" s="7">
        <f>IF(R$1=2016,0,IF(PUBBDG_Split_Tech!R82=1,1,IF(PUBBDG_Split_Tech!R82="",0,IFERROR((PUBBDG_Split_Tech!R82*(SUMIFS('AGG Activity_16'!H:H,'AGG Activity_16'!$A:$A,$B82)+SUMIFS('AGG Activity_EX'!H:H,'AGG Activity_EX'!$A:$A,$B82))-SUMIFS(Activity_EX!H:H,Activity_EX!$A:$A,$A82))/(SUMIFS('AGG Activity_16'!H:H,'AGG Activity_16'!$A:$A,$B82)),0))))</f>
        <v>0</v>
      </c>
      <c r="S82" s="7">
        <f>IF(S$1=2016,0,IF(PUBBDG_Split_Tech!S82=1,1,IF(PUBBDG_Split_Tech!S82="",0,IFERROR((PUBBDG_Split_Tech!S82*(SUMIFS('AGG Activity_16'!I:I,'AGG Activity_16'!$A:$A,$B82)+SUMIFS('AGG Activity_EX'!I:I,'AGG Activity_EX'!$A:$A,$B82))-SUMIFS(Activity_EX!I:I,Activity_EX!$A:$A,$A82))/(SUMIFS('AGG Activity_16'!I:I,'AGG Activity_16'!$A:$A,$B82)),0))))</f>
        <v>0</v>
      </c>
      <c r="T82" s="7">
        <f>IF(T$1=2016,0,IF(PUBBDG_Split_Tech!T82=1,1,IF(PUBBDG_Split_Tech!T82="",0,IFERROR((PUBBDG_Split_Tech!T82*(SUMIFS('AGG Activity_16'!J:J,'AGG Activity_16'!$A:$A,$B82)+SUMIFS('AGG Activity_EX'!J:J,'AGG Activity_EX'!$A:$A,$B82))-SUMIFS(Activity_EX!J:J,Activity_EX!$A:$A,$A82))/(SUMIFS('AGG Activity_16'!J:J,'AGG Activity_16'!$A:$A,$B82)),0))))</f>
        <v>0</v>
      </c>
      <c r="U82" s="7">
        <f>IF(U$1=2016,0,IF(PUBBDG_Split_Tech!U82=1,1,IF(PUBBDG_Split_Tech!U82="",0,IFERROR((PUBBDG_Split_Tech!U82*(SUMIFS('AGG Activity_16'!K:K,'AGG Activity_16'!$A:$A,$B82)+SUMIFS('AGG Activity_EX'!K:K,'AGG Activity_EX'!$A:$A,$B82))-SUMIFS(Activity_EX!K:K,Activity_EX!$A:$A,$A82))/(SUMIFS('AGG Activity_16'!K:K,'AGG Activity_16'!$A:$A,$B82)),0))))</f>
        <v>0</v>
      </c>
    </row>
    <row r="83" spans="1:21" x14ac:dyDescent="0.25">
      <c r="A83" t="str">
        <f>PUBBDG_Split_Tech!A83</f>
        <v>PUBBDGMUNNewWH______STDKER</v>
      </c>
      <c r="B83" t="str">
        <f>PUBBDG_Split_Tech!B83</f>
        <v>PUBBDGMUNNewWH</v>
      </c>
      <c r="C83" t="str">
        <f>PUBBDG_Split_Tech!C83</f>
        <v>PUB</v>
      </c>
      <c r="D83" t="str">
        <f>PUBBDG_Split_Tech!D83</f>
        <v>BDG</v>
      </c>
      <c r="E83" t="str">
        <f>PUBBDG_Split_Tech!E83</f>
        <v>MUN</v>
      </c>
      <c r="F83" t="str">
        <f>PUBBDG_Split_Tech!F83</f>
        <v>New</v>
      </c>
      <c r="G83" t="str">
        <f>PUBBDG_Split_Tech!G83</f>
        <v>WH</v>
      </c>
      <c r="H83" t="str">
        <f>PUBBDG_Split_Tech!H83</f>
        <v>___</v>
      </c>
      <c r="I83" t="str">
        <f>PUBBDG_Split_Tech!I83</f>
        <v>___</v>
      </c>
      <c r="J83" t="str">
        <f>PUBBDG_Split_Tech!J83</f>
        <v>STD</v>
      </c>
      <c r="K83" t="str">
        <f>PUBBDG_Split_Tech!K83</f>
        <v>KER</v>
      </c>
      <c r="L83" s="7">
        <f>IF(L$1=2016,0,IF(PUBBDG_Split_Tech!L83=1,1,IF(PUBBDG_Split_Tech!L83="",0,IFERROR((PUBBDG_Split_Tech!L83*(SUMIFS('AGG Activity_16'!B:B,'AGG Activity_16'!$A:$A,$B83)+SUMIFS('AGG Activity_EX'!B:B,'AGG Activity_EX'!$A:$A,$B83))-SUMIFS(Activity_EX!B:B,Activity_EX!$A:$A,$A83))/(SUMIFS('AGG Activity_16'!B:B,'AGG Activity_16'!$A:$A,$B83)),0))))</f>
        <v>0</v>
      </c>
      <c r="M83" s="7">
        <f>IF(M$1=2016,0,IF(PUBBDG_Split_Tech!M83=1,1,IF(PUBBDG_Split_Tech!M83="",0,IFERROR((PUBBDG_Split_Tech!M83*(SUMIFS('AGG Activity_16'!C:C,'AGG Activity_16'!$A:$A,$B83)+SUMIFS('AGG Activity_EX'!C:C,'AGG Activity_EX'!$A:$A,$B83))-SUMIFS(Activity_EX!C:C,Activity_EX!$A:$A,$A83))/(SUMIFS('AGG Activity_16'!C:C,'AGG Activity_16'!$A:$A,$B83)),0))))</f>
        <v>0</v>
      </c>
      <c r="N83" s="7">
        <f>IF(N$1=2016,0,IF(PUBBDG_Split_Tech!N83=1,1,IF(PUBBDG_Split_Tech!N83="",0,IFERROR((PUBBDG_Split_Tech!N83*(SUMIFS('AGG Activity_16'!D:D,'AGG Activity_16'!$A:$A,$B83)+SUMIFS('AGG Activity_EX'!D:D,'AGG Activity_EX'!$A:$A,$B83))-SUMIFS(Activity_EX!D:D,Activity_EX!$A:$A,$A83))/(SUMIFS('AGG Activity_16'!D:D,'AGG Activity_16'!$A:$A,$B83)),0))))</f>
        <v>0</v>
      </c>
      <c r="O83" s="7">
        <f>IF(O$1=2016,0,IF(PUBBDG_Split_Tech!O83=1,1,IF(PUBBDG_Split_Tech!O83="",0,IFERROR((PUBBDG_Split_Tech!O83*(SUMIFS('AGG Activity_16'!E:E,'AGG Activity_16'!$A:$A,$B83)+SUMIFS('AGG Activity_EX'!E:E,'AGG Activity_EX'!$A:$A,$B83))-SUMIFS(Activity_EX!E:E,Activity_EX!$A:$A,$A83))/(SUMIFS('AGG Activity_16'!E:E,'AGG Activity_16'!$A:$A,$B83)),0))))</f>
        <v>0</v>
      </c>
      <c r="P83" s="7">
        <f>IF(P$1=2016,0,IF(PUBBDG_Split_Tech!P83=1,1,IF(PUBBDG_Split_Tech!P83="",0,IFERROR((PUBBDG_Split_Tech!P83*(SUMIFS('AGG Activity_16'!F:F,'AGG Activity_16'!$A:$A,$B83)+SUMIFS('AGG Activity_EX'!F:F,'AGG Activity_EX'!$A:$A,$B83))-SUMIFS(Activity_EX!F:F,Activity_EX!$A:$A,$A83))/(SUMIFS('AGG Activity_16'!F:F,'AGG Activity_16'!$A:$A,$B83)),0))))</f>
        <v>0</v>
      </c>
      <c r="Q83" s="7">
        <f>IF(Q$1=2016,0,IF(PUBBDG_Split_Tech!Q83=1,1,IF(PUBBDG_Split_Tech!Q83="",0,IFERROR((PUBBDG_Split_Tech!Q83*(SUMIFS('AGG Activity_16'!G:G,'AGG Activity_16'!$A:$A,$B83)+SUMIFS('AGG Activity_EX'!G:G,'AGG Activity_EX'!$A:$A,$B83))-SUMIFS(Activity_EX!G:G,Activity_EX!$A:$A,$A83))/(SUMIFS('AGG Activity_16'!G:G,'AGG Activity_16'!$A:$A,$B83)),0))))</f>
        <v>0</v>
      </c>
      <c r="R83" s="7">
        <f>IF(R$1=2016,0,IF(PUBBDG_Split_Tech!R83=1,1,IF(PUBBDG_Split_Tech!R83="",0,IFERROR((PUBBDG_Split_Tech!R83*(SUMIFS('AGG Activity_16'!H:H,'AGG Activity_16'!$A:$A,$B83)+SUMIFS('AGG Activity_EX'!H:H,'AGG Activity_EX'!$A:$A,$B83))-SUMIFS(Activity_EX!H:H,Activity_EX!$A:$A,$A83))/(SUMIFS('AGG Activity_16'!H:H,'AGG Activity_16'!$A:$A,$B83)),0))))</f>
        <v>0</v>
      </c>
      <c r="S83" s="7">
        <f>IF(S$1=2016,0,IF(PUBBDG_Split_Tech!S83=1,1,IF(PUBBDG_Split_Tech!S83="",0,IFERROR((PUBBDG_Split_Tech!S83*(SUMIFS('AGG Activity_16'!I:I,'AGG Activity_16'!$A:$A,$B83)+SUMIFS('AGG Activity_EX'!I:I,'AGG Activity_EX'!$A:$A,$B83))-SUMIFS(Activity_EX!I:I,Activity_EX!$A:$A,$A83))/(SUMIFS('AGG Activity_16'!I:I,'AGG Activity_16'!$A:$A,$B83)),0))))</f>
        <v>0</v>
      </c>
      <c r="T83" s="7">
        <f>IF(T$1=2016,0,IF(PUBBDG_Split_Tech!T83=1,1,IF(PUBBDG_Split_Tech!T83="",0,IFERROR((PUBBDG_Split_Tech!T83*(SUMIFS('AGG Activity_16'!J:J,'AGG Activity_16'!$A:$A,$B83)+SUMIFS('AGG Activity_EX'!J:J,'AGG Activity_EX'!$A:$A,$B83))-SUMIFS(Activity_EX!J:J,Activity_EX!$A:$A,$A83))/(SUMIFS('AGG Activity_16'!J:J,'AGG Activity_16'!$A:$A,$B83)),0))))</f>
        <v>0</v>
      </c>
      <c r="U83" s="7">
        <f>IF(U$1=2016,0,IF(PUBBDG_Split_Tech!U83=1,1,IF(PUBBDG_Split_Tech!U83="",0,IFERROR((PUBBDG_Split_Tech!U83*(SUMIFS('AGG Activity_16'!K:K,'AGG Activity_16'!$A:$A,$B83)+SUMIFS('AGG Activity_EX'!K:K,'AGG Activity_EX'!$A:$A,$B83))-SUMIFS(Activity_EX!K:K,Activity_EX!$A:$A,$A83))/(SUMIFS('AGG Activity_16'!K:K,'AGG Activity_16'!$A:$A,$B83)),0))))</f>
        <v>0</v>
      </c>
    </row>
    <row r="84" spans="1:21" x14ac:dyDescent="0.25">
      <c r="A84" t="str">
        <f>PUBBDG_Split_Tech!A84</f>
        <v>PUBBDGMUNNewWH______STDLFO</v>
      </c>
      <c r="B84" t="str">
        <f>PUBBDG_Split_Tech!B84</f>
        <v>PUBBDGMUNNewWH</v>
      </c>
      <c r="C84" t="str">
        <f>PUBBDG_Split_Tech!C84</f>
        <v>PUB</v>
      </c>
      <c r="D84" t="str">
        <f>PUBBDG_Split_Tech!D84</f>
        <v>BDG</v>
      </c>
      <c r="E84" t="str">
        <f>PUBBDG_Split_Tech!E84</f>
        <v>MUN</v>
      </c>
      <c r="F84" t="str">
        <f>PUBBDG_Split_Tech!F84</f>
        <v>New</v>
      </c>
      <c r="G84" t="str">
        <f>PUBBDG_Split_Tech!G84</f>
        <v>WH</v>
      </c>
      <c r="H84" t="str">
        <f>PUBBDG_Split_Tech!H84</f>
        <v>___</v>
      </c>
      <c r="I84" t="str">
        <f>PUBBDG_Split_Tech!I84</f>
        <v>___</v>
      </c>
      <c r="J84" t="str">
        <f>PUBBDG_Split_Tech!J84</f>
        <v>STD</v>
      </c>
      <c r="K84" t="str">
        <f>PUBBDG_Split_Tech!K84</f>
        <v>LFO</v>
      </c>
      <c r="L84" s="7">
        <f>IF(L$1=2016,0,IF(PUBBDG_Split_Tech!L84=1,1,IF(PUBBDG_Split_Tech!L84="",0,IFERROR((PUBBDG_Split_Tech!L84*(SUMIFS('AGG Activity_16'!B:B,'AGG Activity_16'!$A:$A,$B84)+SUMIFS('AGG Activity_EX'!B:B,'AGG Activity_EX'!$A:$A,$B84))-SUMIFS(Activity_EX!B:B,Activity_EX!$A:$A,$A84))/(SUMIFS('AGG Activity_16'!B:B,'AGG Activity_16'!$A:$A,$B84)),0))))</f>
        <v>0</v>
      </c>
      <c r="M84" s="7">
        <f>IF(M$1=2016,0,IF(PUBBDG_Split_Tech!M84=1,1,IF(PUBBDG_Split_Tech!M84="",0,IFERROR((PUBBDG_Split_Tech!M84*(SUMIFS('AGG Activity_16'!C:C,'AGG Activity_16'!$A:$A,$B84)+SUMIFS('AGG Activity_EX'!C:C,'AGG Activity_EX'!$A:$A,$B84))-SUMIFS(Activity_EX!C:C,Activity_EX!$A:$A,$A84))/(SUMIFS('AGG Activity_16'!C:C,'AGG Activity_16'!$A:$A,$B84)),0))))</f>
        <v>0</v>
      </c>
      <c r="N84" s="7">
        <f>IF(N$1=2016,0,IF(PUBBDG_Split_Tech!N84=1,1,IF(PUBBDG_Split_Tech!N84="",0,IFERROR((PUBBDG_Split_Tech!N84*(SUMIFS('AGG Activity_16'!D:D,'AGG Activity_16'!$A:$A,$B84)+SUMIFS('AGG Activity_EX'!D:D,'AGG Activity_EX'!$A:$A,$B84))-SUMIFS(Activity_EX!D:D,Activity_EX!$A:$A,$A84))/(SUMIFS('AGG Activity_16'!D:D,'AGG Activity_16'!$A:$A,$B84)),0))))</f>
        <v>0</v>
      </c>
      <c r="O84" s="7">
        <f>IF(O$1=2016,0,IF(PUBBDG_Split_Tech!O84=1,1,IF(PUBBDG_Split_Tech!O84="",0,IFERROR((PUBBDG_Split_Tech!O84*(SUMIFS('AGG Activity_16'!E:E,'AGG Activity_16'!$A:$A,$B84)+SUMIFS('AGG Activity_EX'!E:E,'AGG Activity_EX'!$A:$A,$B84))-SUMIFS(Activity_EX!E:E,Activity_EX!$A:$A,$A84))/(SUMIFS('AGG Activity_16'!E:E,'AGG Activity_16'!$A:$A,$B84)),0))))</f>
        <v>0</v>
      </c>
      <c r="P84" s="7">
        <f>IF(P$1=2016,0,IF(PUBBDG_Split_Tech!P84=1,1,IF(PUBBDG_Split_Tech!P84="",0,IFERROR((PUBBDG_Split_Tech!P84*(SUMIFS('AGG Activity_16'!F:F,'AGG Activity_16'!$A:$A,$B84)+SUMIFS('AGG Activity_EX'!F:F,'AGG Activity_EX'!$A:$A,$B84))-SUMIFS(Activity_EX!F:F,Activity_EX!$A:$A,$A84))/(SUMIFS('AGG Activity_16'!F:F,'AGG Activity_16'!$A:$A,$B84)),0))))</f>
        <v>0</v>
      </c>
      <c r="Q84" s="7">
        <f>IF(Q$1=2016,0,IF(PUBBDG_Split_Tech!Q84=1,1,IF(PUBBDG_Split_Tech!Q84="",0,IFERROR((PUBBDG_Split_Tech!Q84*(SUMIFS('AGG Activity_16'!G:G,'AGG Activity_16'!$A:$A,$B84)+SUMIFS('AGG Activity_EX'!G:G,'AGG Activity_EX'!$A:$A,$B84))-SUMIFS(Activity_EX!G:G,Activity_EX!$A:$A,$A84))/(SUMIFS('AGG Activity_16'!G:G,'AGG Activity_16'!$A:$A,$B84)),0))))</f>
        <v>0</v>
      </c>
      <c r="R84" s="7">
        <f>IF(R$1=2016,0,IF(PUBBDG_Split_Tech!R84=1,1,IF(PUBBDG_Split_Tech!R84="",0,IFERROR((PUBBDG_Split_Tech!R84*(SUMIFS('AGG Activity_16'!H:H,'AGG Activity_16'!$A:$A,$B84)+SUMIFS('AGG Activity_EX'!H:H,'AGG Activity_EX'!$A:$A,$B84))-SUMIFS(Activity_EX!H:H,Activity_EX!$A:$A,$A84))/(SUMIFS('AGG Activity_16'!H:H,'AGG Activity_16'!$A:$A,$B84)),0))))</f>
        <v>0</v>
      </c>
      <c r="S84" s="7">
        <f>IF(S$1=2016,0,IF(PUBBDG_Split_Tech!S84=1,1,IF(PUBBDG_Split_Tech!S84="",0,IFERROR((PUBBDG_Split_Tech!S84*(SUMIFS('AGG Activity_16'!I:I,'AGG Activity_16'!$A:$A,$B84)+SUMIFS('AGG Activity_EX'!I:I,'AGG Activity_EX'!$A:$A,$B84))-SUMIFS(Activity_EX!I:I,Activity_EX!$A:$A,$A84))/(SUMIFS('AGG Activity_16'!I:I,'AGG Activity_16'!$A:$A,$B84)),0))))</f>
        <v>0</v>
      </c>
      <c r="T84" s="7">
        <f>IF(T$1=2016,0,IF(PUBBDG_Split_Tech!T84=1,1,IF(PUBBDG_Split_Tech!T84="",0,IFERROR((PUBBDG_Split_Tech!T84*(SUMIFS('AGG Activity_16'!J:J,'AGG Activity_16'!$A:$A,$B84)+SUMIFS('AGG Activity_EX'!J:J,'AGG Activity_EX'!$A:$A,$B84))-SUMIFS(Activity_EX!J:J,Activity_EX!$A:$A,$A84))/(SUMIFS('AGG Activity_16'!J:J,'AGG Activity_16'!$A:$A,$B84)),0))))</f>
        <v>0</v>
      </c>
      <c r="U84" s="7">
        <f>IF(U$1=2016,0,IF(PUBBDG_Split_Tech!U84=1,1,IF(PUBBDG_Split_Tech!U84="",0,IFERROR((PUBBDG_Split_Tech!U84*(SUMIFS('AGG Activity_16'!K:K,'AGG Activity_16'!$A:$A,$B84)+SUMIFS('AGG Activity_EX'!K:K,'AGG Activity_EX'!$A:$A,$B84))-SUMIFS(Activity_EX!K:K,Activity_EX!$A:$A,$A84))/(SUMIFS('AGG Activity_16'!K:K,'AGG Activity_16'!$A:$A,$B84)),0))))</f>
        <v>0</v>
      </c>
    </row>
    <row r="85" spans="1:21" x14ac:dyDescent="0.25">
      <c r="A85" t="str">
        <f>PUBBDG_Split_Tech!A85</f>
        <v>PUBBDGMUNNewWH______STDNGA</v>
      </c>
      <c r="B85" t="str">
        <f>PUBBDG_Split_Tech!B85</f>
        <v>PUBBDGMUNNewWH</v>
      </c>
      <c r="C85" t="str">
        <f>PUBBDG_Split_Tech!C85</f>
        <v>PUB</v>
      </c>
      <c r="D85" t="str">
        <f>PUBBDG_Split_Tech!D85</f>
        <v>BDG</v>
      </c>
      <c r="E85" t="str">
        <f>PUBBDG_Split_Tech!E85</f>
        <v>MUN</v>
      </c>
      <c r="F85" t="str">
        <f>PUBBDG_Split_Tech!F85</f>
        <v>New</v>
      </c>
      <c r="G85" t="str">
        <f>PUBBDG_Split_Tech!G85</f>
        <v>WH</v>
      </c>
      <c r="H85" t="str">
        <f>PUBBDG_Split_Tech!H85</f>
        <v>___</v>
      </c>
      <c r="I85" t="str">
        <f>PUBBDG_Split_Tech!I85</f>
        <v>___</v>
      </c>
      <c r="J85" t="str">
        <f>PUBBDG_Split_Tech!J85</f>
        <v>STD</v>
      </c>
      <c r="K85" t="str">
        <f>PUBBDG_Split_Tech!K85</f>
        <v>NGA</v>
      </c>
      <c r="L85" s="7">
        <f>IF(L$1=2016,0,IF(PUBBDG_Split_Tech!L85=1,1,IF(PUBBDG_Split_Tech!L85="",0,IFERROR((PUBBDG_Split_Tech!L85*(SUMIFS('AGG Activity_16'!B:B,'AGG Activity_16'!$A:$A,$B85)+SUMIFS('AGG Activity_EX'!B:B,'AGG Activity_EX'!$A:$A,$B85))-SUMIFS(Activity_EX!B:B,Activity_EX!$A:$A,$A85))/(SUMIFS('AGG Activity_16'!B:B,'AGG Activity_16'!$A:$A,$B85)),0))))</f>
        <v>0</v>
      </c>
      <c r="M85" s="7">
        <f>IF(M$1=2016,0,IF(PUBBDG_Split_Tech!M85=1,1,IF(PUBBDG_Split_Tech!M85="",0,IFERROR((PUBBDG_Split_Tech!M85*(SUMIFS('AGG Activity_16'!C:C,'AGG Activity_16'!$A:$A,$B85)+SUMIFS('AGG Activity_EX'!C:C,'AGG Activity_EX'!$A:$A,$B85))-SUMIFS(Activity_EX!C:C,Activity_EX!$A:$A,$A85))/(SUMIFS('AGG Activity_16'!C:C,'AGG Activity_16'!$A:$A,$B85)),0))))</f>
        <v>0</v>
      </c>
      <c r="N85" s="7">
        <f>IF(N$1=2016,0,IF(PUBBDG_Split_Tech!N85=1,1,IF(PUBBDG_Split_Tech!N85="",0,IFERROR((PUBBDG_Split_Tech!N85*(SUMIFS('AGG Activity_16'!D:D,'AGG Activity_16'!$A:$A,$B85)+SUMIFS('AGG Activity_EX'!D:D,'AGG Activity_EX'!$A:$A,$B85))-SUMIFS(Activity_EX!D:D,Activity_EX!$A:$A,$A85))/(SUMIFS('AGG Activity_16'!D:D,'AGG Activity_16'!$A:$A,$B85)),0))))</f>
        <v>0</v>
      </c>
      <c r="O85" s="7">
        <f>IF(O$1=2016,0,IF(PUBBDG_Split_Tech!O85=1,1,IF(PUBBDG_Split_Tech!O85="",0,IFERROR((PUBBDG_Split_Tech!O85*(SUMIFS('AGG Activity_16'!E:E,'AGG Activity_16'!$A:$A,$B85)+SUMIFS('AGG Activity_EX'!E:E,'AGG Activity_EX'!$A:$A,$B85))-SUMIFS(Activity_EX!E:E,Activity_EX!$A:$A,$A85))/(SUMIFS('AGG Activity_16'!E:E,'AGG Activity_16'!$A:$A,$B85)),0))))</f>
        <v>0</v>
      </c>
      <c r="P85" s="7">
        <f>IF(P$1=2016,0,IF(PUBBDG_Split_Tech!P85=1,1,IF(PUBBDG_Split_Tech!P85="",0,IFERROR((PUBBDG_Split_Tech!P85*(SUMIFS('AGG Activity_16'!F:F,'AGG Activity_16'!$A:$A,$B85)+SUMIFS('AGG Activity_EX'!F:F,'AGG Activity_EX'!$A:$A,$B85))-SUMIFS(Activity_EX!F:F,Activity_EX!$A:$A,$A85))/(SUMIFS('AGG Activity_16'!F:F,'AGG Activity_16'!$A:$A,$B85)),0))))</f>
        <v>0</v>
      </c>
      <c r="Q85" s="7">
        <f>IF(Q$1=2016,0,IF(PUBBDG_Split_Tech!Q85=1,1,IF(PUBBDG_Split_Tech!Q85="",0,IFERROR((PUBBDG_Split_Tech!Q85*(SUMIFS('AGG Activity_16'!G:G,'AGG Activity_16'!$A:$A,$B85)+SUMIFS('AGG Activity_EX'!G:G,'AGG Activity_EX'!$A:$A,$B85))-SUMIFS(Activity_EX!G:G,Activity_EX!$A:$A,$A85))/(SUMIFS('AGG Activity_16'!G:G,'AGG Activity_16'!$A:$A,$B85)),0))))</f>
        <v>0</v>
      </c>
      <c r="R85" s="7">
        <f>IF(R$1=2016,0,IF(PUBBDG_Split_Tech!R85=1,1,IF(PUBBDG_Split_Tech!R85="",0,IFERROR((PUBBDG_Split_Tech!R85*(SUMIFS('AGG Activity_16'!H:H,'AGG Activity_16'!$A:$A,$B85)+SUMIFS('AGG Activity_EX'!H:H,'AGG Activity_EX'!$A:$A,$B85))-SUMIFS(Activity_EX!H:H,Activity_EX!$A:$A,$A85))/(SUMIFS('AGG Activity_16'!H:H,'AGG Activity_16'!$A:$A,$B85)),0))))</f>
        <v>0</v>
      </c>
      <c r="S85" s="7">
        <f>IF(S$1=2016,0,IF(PUBBDG_Split_Tech!S85=1,1,IF(PUBBDG_Split_Tech!S85="",0,IFERROR((PUBBDG_Split_Tech!S85*(SUMIFS('AGG Activity_16'!I:I,'AGG Activity_16'!$A:$A,$B85)+SUMIFS('AGG Activity_EX'!I:I,'AGG Activity_EX'!$A:$A,$B85))-SUMIFS(Activity_EX!I:I,Activity_EX!$A:$A,$A85))/(SUMIFS('AGG Activity_16'!I:I,'AGG Activity_16'!$A:$A,$B85)),0))))</f>
        <v>0</v>
      </c>
      <c r="T85" s="7">
        <f>IF(T$1=2016,0,IF(PUBBDG_Split_Tech!T85=1,1,IF(PUBBDG_Split_Tech!T85="",0,IFERROR((PUBBDG_Split_Tech!T85*(SUMIFS('AGG Activity_16'!J:J,'AGG Activity_16'!$A:$A,$B85)+SUMIFS('AGG Activity_EX'!J:J,'AGG Activity_EX'!$A:$A,$B85))-SUMIFS(Activity_EX!J:J,Activity_EX!$A:$A,$A85))/(SUMIFS('AGG Activity_16'!J:J,'AGG Activity_16'!$A:$A,$B85)),0))))</f>
        <v>0</v>
      </c>
      <c r="U85" s="7">
        <f>IF(U$1=2016,0,IF(PUBBDG_Split_Tech!U85=1,1,IF(PUBBDG_Split_Tech!U85="",0,IFERROR((PUBBDG_Split_Tech!U85*(SUMIFS('AGG Activity_16'!K:K,'AGG Activity_16'!$A:$A,$B85)+SUMIFS('AGG Activity_EX'!K:K,'AGG Activity_EX'!$A:$A,$B85))-SUMIFS(Activity_EX!K:K,Activity_EX!$A:$A,$A85))/(SUMIFS('AGG Activity_16'!K:K,'AGG Activity_16'!$A:$A,$B85)),0))))</f>
        <v>0</v>
      </c>
    </row>
    <row r="86" spans="1:21" x14ac:dyDescent="0.25">
      <c r="A86" t="str">
        <f>PUBBDG_Split_Tech!A86</f>
        <v>PUBBDGMUNOldAE______STDELC</v>
      </c>
      <c r="B86" t="str">
        <f>PUBBDG_Split_Tech!B86</f>
        <v>PUBBDGMUNOldAE</v>
      </c>
      <c r="C86" t="str">
        <f>PUBBDG_Split_Tech!C86</f>
        <v>PUB</v>
      </c>
      <c r="D86" t="str">
        <f>PUBBDG_Split_Tech!D86</f>
        <v>BDG</v>
      </c>
      <c r="E86" t="str">
        <f>PUBBDG_Split_Tech!E86</f>
        <v>MUN</v>
      </c>
      <c r="F86" t="str">
        <f>PUBBDG_Split_Tech!F86</f>
        <v>Old</v>
      </c>
      <c r="G86" t="str">
        <f>PUBBDG_Split_Tech!G86</f>
        <v>AE</v>
      </c>
      <c r="H86" t="str">
        <f>PUBBDG_Split_Tech!H86</f>
        <v>___</v>
      </c>
      <c r="I86" t="str">
        <f>PUBBDG_Split_Tech!I86</f>
        <v>___</v>
      </c>
      <c r="J86" t="str">
        <f>PUBBDG_Split_Tech!J86</f>
        <v>STD</v>
      </c>
      <c r="K86" t="str">
        <f>PUBBDG_Split_Tech!K86</f>
        <v>ELC</v>
      </c>
      <c r="L86" s="7">
        <f>IF(L$1=2016,0,IF(PUBBDG_Split_Tech!L86=1,1,IF(PUBBDG_Split_Tech!L86="",0,IFERROR((PUBBDG_Split_Tech!L86*(SUMIFS('AGG Activity_16'!B:B,'AGG Activity_16'!$A:$A,$B86)+SUMIFS('AGG Activity_EX'!B:B,'AGG Activity_EX'!$A:$A,$B86))-SUMIFS(Activity_EX!B:B,Activity_EX!$A:$A,$A86))/(SUMIFS('AGG Activity_16'!B:B,'AGG Activity_16'!$A:$A,$B86)),0))))</f>
        <v>0</v>
      </c>
      <c r="M86" s="7">
        <f>IF(M$1=2016,0,IF(PUBBDG_Split_Tech!M86=1,1,IF(PUBBDG_Split_Tech!M86="",0,IFERROR((PUBBDG_Split_Tech!M86*(SUMIFS('AGG Activity_16'!C:C,'AGG Activity_16'!$A:$A,$B86)+SUMIFS('AGG Activity_EX'!C:C,'AGG Activity_EX'!$A:$A,$B86))-SUMIFS(Activity_EX!C:C,Activity_EX!$A:$A,$A86))/(SUMIFS('AGG Activity_16'!C:C,'AGG Activity_16'!$A:$A,$B86)),0))))</f>
        <v>0.98212742912642192</v>
      </c>
      <c r="N86" s="7">
        <f>IF(N$1=2016,0,IF(PUBBDG_Split_Tech!N86=1,1,IF(PUBBDG_Split_Tech!N86="",0,IFERROR((PUBBDG_Split_Tech!N86*(SUMIFS('AGG Activity_16'!D:D,'AGG Activity_16'!$A:$A,$B86)+SUMIFS('AGG Activity_EX'!D:D,'AGG Activity_EX'!$A:$A,$B86))-SUMIFS(Activity_EX!D:D,Activity_EX!$A:$A,$A86))/(SUMIFS('AGG Activity_16'!D:D,'AGG Activity_16'!$A:$A,$B86)),0))))</f>
        <v>0.98224475165591796</v>
      </c>
      <c r="O86" s="7">
        <f>IF(O$1=2016,0,IF(PUBBDG_Split_Tech!O86=1,1,IF(PUBBDG_Split_Tech!O86="",0,IFERROR((PUBBDG_Split_Tech!O86*(SUMIFS('AGG Activity_16'!E:E,'AGG Activity_16'!$A:$A,$B86)+SUMIFS('AGG Activity_EX'!E:E,'AGG Activity_EX'!$A:$A,$B86))-SUMIFS(Activity_EX!E:E,Activity_EX!$A:$A,$A86))/(SUMIFS('AGG Activity_16'!E:E,'AGG Activity_16'!$A:$A,$B86)),0))))</f>
        <v>0.98223395614912468</v>
      </c>
      <c r="P86" s="7">
        <f>IF(P$1=2016,0,IF(PUBBDG_Split_Tech!P86=1,1,IF(PUBBDG_Split_Tech!P86="",0,IFERROR((PUBBDG_Split_Tech!P86*(SUMIFS('AGG Activity_16'!F:F,'AGG Activity_16'!$A:$A,$B86)+SUMIFS('AGG Activity_EX'!F:F,'AGG Activity_EX'!$A:$A,$B86))-SUMIFS(Activity_EX!F:F,Activity_EX!$A:$A,$A86))/(SUMIFS('AGG Activity_16'!F:F,'AGG Activity_16'!$A:$A,$B86)),0))))</f>
        <v>0.98231637786119386</v>
      </c>
      <c r="Q86" s="7">
        <f>IF(Q$1=2016,0,IF(PUBBDG_Split_Tech!Q86=1,1,IF(PUBBDG_Split_Tech!Q86="",0,IFERROR((PUBBDG_Split_Tech!Q86*(SUMIFS('AGG Activity_16'!G:G,'AGG Activity_16'!$A:$A,$B86)+SUMIFS('AGG Activity_EX'!G:G,'AGG Activity_EX'!$A:$A,$B86))-SUMIFS(Activity_EX!G:G,Activity_EX!$A:$A,$A86))/(SUMIFS('AGG Activity_16'!G:G,'AGG Activity_16'!$A:$A,$B86)),0))))</f>
        <v>0.98231638259481036</v>
      </c>
      <c r="R86" s="7">
        <f>IF(R$1=2016,0,IF(PUBBDG_Split_Tech!R86=1,1,IF(PUBBDG_Split_Tech!R86="",0,IFERROR((PUBBDG_Split_Tech!R86*(SUMIFS('AGG Activity_16'!H:H,'AGG Activity_16'!$A:$A,$B86)+SUMIFS('AGG Activity_EX'!H:H,'AGG Activity_EX'!$A:$A,$B86))-SUMIFS(Activity_EX!H:H,Activity_EX!$A:$A,$A86))/(SUMIFS('AGG Activity_16'!H:H,'AGG Activity_16'!$A:$A,$B86)),0))))</f>
        <v>0.9823197810630987</v>
      </c>
      <c r="S86" s="7">
        <f>IF(S$1=2016,0,IF(PUBBDG_Split_Tech!S86=1,1,IF(PUBBDG_Split_Tech!S86="",0,IFERROR((PUBBDG_Split_Tech!S86*(SUMIFS('AGG Activity_16'!I:I,'AGG Activity_16'!$A:$A,$B86)+SUMIFS('AGG Activity_EX'!I:I,'AGG Activity_EX'!$A:$A,$B86))-SUMIFS(Activity_EX!I:I,Activity_EX!$A:$A,$A86))/(SUMIFS('AGG Activity_16'!I:I,'AGG Activity_16'!$A:$A,$B86)),0))))</f>
        <v>0</v>
      </c>
      <c r="T86" s="7">
        <f>IF(T$1=2016,0,IF(PUBBDG_Split_Tech!T86=1,1,IF(PUBBDG_Split_Tech!T86="",0,IFERROR((PUBBDG_Split_Tech!T86*(SUMIFS('AGG Activity_16'!J:J,'AGG Activity_16'!$A:$A,$B86)+SUMIFS('AGG Activity_EX'!J:J,'AGG Activity_EX'!$A:$A,$B86))-SUMIFS(Activity_EX!J:J,Activity_EX!$A:$A,$A86))/(SUMIFS('AGG Activity_16'!J:J,'AGG Activity_16'!$A:$A,$B86)),0))))</f>
        <v>0</v>
      </c>
      <c r="U86" s="7">
        <f>IF(U$1=2016,0,IF(PUBBDG_Split_Tech!U86=1,1,IF(PUBBDG_Split_Tech!U86="",0,IFERROR((PUBBDG_Split_Tech!U86*(SUMIFS('AGG Activity_16'!K:K,'AGG Activity_16'!$A:$A,$B86)+SUMIFS('AGG Activity_EX'!K:K,'AGG Activity_EX'!$A:$A,$B86))-SUMIFS(Activity_EX!K:K,Activity_EX!$A:$A,$A86))/(SUMIFS('AGG Activity_16'!K:K,'AGG Activity_16'!$A:$A,$B86)),0))))</f>
        <v>0</v>
      </c>
    </row>
    <row r="87" spans="1:21" x14ac:dyDescent="0.25">
      <c r="A87" t="str">
        <f>PUBBDG_Split_Tech!A87</f>
        <v>PUBBDGMUNOldAE______STDNGA</v>
      </c>
      <c r="B87" t="str">
        <f>PUBBDG_Split_Tech!B87</f>
        <v>PUBBDGMUNOldAE</v>
      </c>
      <c r="C87" t="str">
        <f>PUBBDG_Split_Tech!C87</f>
        <v>PUB</v>
      </c>
      <c r="D87" t="str">
        <f>PUBBDG_Split_Tech!D87</f>
        <v>BDG</v>
      </c>
      <c r="E87" t="str">
        <f>PUBBDG_Split_Tech!E87</f>
        <v>MUN</v>
      </c>
      <c r="F87" t="str">
        <f>PUBBDG_Split_Tech!F87</f>
        <v>Old</v>
      </c>
      <c r="G87" t="str">
        <f>PUBBDG_Split_Tech!G87</f>
        <v>AE</v>
      </c>
      <c r="H87" t="str">
        <f>PUBBDG_Split_Tech!H87</f>
        <v>___</v>
      </c>
      <c r="I87" t="str">
        <f>PUBBDG_Split_Tech!I87</f>
        <v>___</v>
      </c>
      <c r="J87" t="str">
        <f>PUBBDG_Split_Tech!J87</f>
        <v>STD</v>
      </c>
      <c r="K87" t="str">
        <f>PUBBDG_Split_Tech!K87</f>
        <v>NGA</v>
      </c>
      <c r="L87" s="7">
        <f>IF(L$1=2016,0,IF(PUBBDG_Split_Tech!L87=1,1,IF(PUBBDG_Split_Tech!L87="",0,IFERROR((PUBBDG_Split_Tech!L87*(SUMIFS('AGG Activity_16'!B:B,'AGG Activity_16'!$A:$A,$B87)+SUMIFS('AGG Activity_EX'!B:B,'AGG Activity_EX'!$A:$A,$B87))-SUMIFS(Activity_EX!B:B,Activity_EX!$A:$A,$A87))/(SUMIFS('AGG Activity_16'!B:B,'AGG Activity_16'!$A:$A,$B87)),0))))</f>
        <v>0</v>
      </c>
      <c r="M87" s="7">
        <f>IF(M$1=2016,0,IF(PUBBDG_Split_Tech!M87=1,1,IF(PUBBDG_Split_Tech!M87="",0,IFERROR((PUBBDG_Split_Tech!M87*(SUMIFS('AGG Activity_16'!C:C,'AGG Activity_16'!$A:$A,$B87)+SUMIFS('AGG Activity_EX'!C:C,'AGG Activity_EX'!$A:$A,$B87))-SUMIFS(Activity_EX!C:C,Activity_EX!$A:$A,$A87))/(SUMIFS('AGG Activity_16'!C:C,'AGG Activity_16'!$A:$A,$B87)),0))))</f>
        <v>1.7872570873583103E-2</v>
      </c>
      <c r="N87" s="7">
        <f>IF(N$1=2016,0,IF(PUBBDG_Split_Tech!N87=1,1,IF(PUBBDG_Split_Tech!N87="",0,IFERROR((PUBBDG_Split_Tech!N87*(SUMIFS('AGG Activity_16'!D:D,'AGG Activity_16'!$A:$A,$B87)+SUMIFS('AGG Activity_EX'!D:D,'AGG Activity_EX'!$A:$A,$B87))-SUMIFS(Activity_EX!D:D,Activity_EX!$A:$A,$A87))/(SUMIFS('AGG Activity_16'!D:D,'AGG Activity_16'!$A:$A,$B87)),0))))</f>
        <v>1.7755248344081664E-2</v>
      </c>
      <c r="O87" s="7">
        <f>IF(O$1=2016,0,IF(PUBBDG_Split_Tech!O87=1,1,IF(PUBBDG_Split_Tech!O87="",0,IFERROR((PUBBDG_Split_Tech!O87*(SUMIFS('AGG Activity_16'!E:E,'AGG Activity_16'!$A:$A,$B87)+SUMIFS('AGG Activity_EX'!E:E,'AGG Activity_EX'!$A:$A,$B87))-SUMIFS(Activity_EX!E:E,Activity_EX!$A:$A,$A87))/(SUMIFS('AGG Activity_16'!E:E,'AGG Activity_16'!$A:$A,$B87)),0))))</f>
        <v>1.7766043850877978E-2</v>
      </c>
      <c r="P87" s="7">
        <f>IF(P$1=2016,0,IF(PUBBDG_Split_Tech!P87=1,1,IF(PUBBDG_Split_Tech!P87="",0,IFERROR((PUBBDG_Split_Tech!P87*(SUMIFS('AGG Activity_16'!F:F,'AGG Activity_16'!$A:$A,$B87)+SUMIFS('AGG Activity_EX'!F:F,'AGG Activity_EX'!$A:$A,$B87))-SUMIFS(Activity_EX!F:F,Activity_EX!$A:$A,$A87))/(SUMIFS('AGG Activity_16'!F:F,'AGG Activity_16'!$A:$A,$B87)),0))))</f>
        <v>1.768362213880607E-2</v>
      </c>
      <c r="Q87" s="7">
        <f>IF(Q$1=2016,0,IF(PUBBDG_Split_Tech!Q87=1,1,IF(PUBBDG_Split_Tech!Q87="",0,IFERROR((PUBBDG_Split_Tech!Q87*(SUMIFS('AGG Activity_16'!G:G,'AGG Activity_16'!$A:$A,$B87)+SUMIFS('AGG Activity_EX'!G:G,'AGG Activity_EX'!$A:$A,$B87))-SUMIFS(Activity_EX!G:G,Activity_EX!$A:$A,$A87))/(SUMIFS('AGG Activity_16'!G:G,'AGG Activity_16'!$A:$A,$B87)),0))))</f>
        <v>1.768361740518987E-2</v>
      </c>
      <c r="R87" s="7">
        <f>IF(R$1=2016,0,IF(PUBBDG_Split_Tech!R87=1,1,IF(PUBBDG_Split_Tech!R87="",0,IFERROR((PUBBDG_Split_Tech!R87*(SUMIFS('AGG Activity_16'!H:H,'AGG Activity_16'!$A:$A,$B87)+SUMIFS('AGG Activity_EX'!H:H,'AGG Activity_EX'!$A:$A,$B87))-SUMIFS(Activity_EX!H:H,Activity_EX!$A:$A,$A87))/(SUMIFS('AGG Activity_16'!H:H,'AGG Activity_16'!$A:$A,$B87)),0))))</f>
        <v>1.7680218936901512E-2</v>
      </c>
      <c r="S87" s="7">
        <f>IF(S$1=2016,0,IF(PUBBDG_Split_Tech!S87=1,1,IF(PUBBDG_Split_Tech!S87="",0,IFERROR((PUBBDG_Split_Tech!S87*(SUMIFS('AGG Activity_16'!I:I,'AGG Activity_16'!$A:$A,$B87)+SUMIFS('AGG Activity_EX'!I:I,'AGG Activity_EX'!$A:$A,$B87))-SUMIFS(Activity_EX!I:I,Activity_EX!$A:$A,$A87))/(SUMIFS('AGG Activity_16'!I:I,'AGG Activity_16'!$A:$A,$B87)),0))))</f>
        <v>0</v>
      </c>
      <c r="T87" s="7">
        <f>IF(T$1=2016,0,IF(PUBBDG_Split_Tech!T87=1,1,IF(PUBBDG_Split_Tech!T87="",0,IFERROR((PUBBDG_Split_Tech!T87*(SUMIFS('AGG Activity_16'!J:J,'AGG Activity_16'!$A:$A,$B87)+SUMIFS('AGG Activity_EX'!J:J,'AGG Activity_EX'!$A:$A,$B87))-SUMIFS(Activity_EX!J:J,Activity_EX!$A:$A,$A87))/(SUMIFS('AGG Activity_16'!J:J,'AGG Activity_16'!$A:$A,$B87)),0))))</f>
        <v>0</v>
      </c>
      <c r="U87" s="7">
        <f>IF(U$1=2016,0,IF(PUBBDG_Split_Tech!U87=1,1,IF(PUBBDG_Split_Tech!U87="",0,IFERROR((PUBBDG_Split_Tech!U87*(SUMIFS('AGG Activity_16'!K:K,'AGG Activity_16'!$A:$A,$B87)+SUMIFS('AGG Activity_EX'!K:K,'AGG Activity_EX'!$A:$A,$B87))-SUMIFS(Activity_EX!K:K,Activity_EX!$A:$A,$A87))/(SUMIFS('AGG Activity_16'!K:K,'AGG Activity_16'!$A:$A,$B87)),0))))</f>
        <v>0</v>
      </c>
    </row>
    <row r="88" spans="1:21" x14ac:dyDescent="0.25">
      <c r="A88" t="str">
        <f>PUBBDG_Split_Tech!A88</f>
        <v>PUBBDGMUNOldAE______STDPRO</v>
      </c>
      <c r="B88" t="str">
        <f>PUBBDG_Split_Tech!B88</f>
        <v>PUBBDGMUNOldAE</v>
      </c>
      <c r="C88" t="str">
        <f>PUBBDG_Split_Tech!C88</f>
        <v>PUB</v>
      </c>
      <c r="D88" t="str">
        <f>PUBBDG_Split_Tech!D88</f>
        <v>BDG</v>
      </c>
      <c r="E88" t="str">
        <f>PUBBDG_Split_Tech!E88</f>
        <v>MUN</v>
      </c>
      <c r="F88" t="str">
        <f>PUBBDG_Split_Tech!F88</f>
        <v>Old</v>
      </c>
      <c r="G88" t="str">
        <f>PUBBDG_Split_Tech!G88</f>
        <v>AE</v>
      </c>
      <c r="H88" t="str">
        <f>PUBBDG_Split_Tech!H88</f>
        <v>___</v>
      </c>
      <c r="I88" t="str">
        <f>PUBBDG_Split_Tech!I88</f>
        <v>___</v>
      </c>
      <c r="J88" t="str">
        <f>PUBBDG_Split_Tech!J88</f>
        <v>STD</v>
      </c>
      <c r="K88" t="str">
        <f>PUBBDG_Split_Tech!K88</f>
        <v>PRO</v>
      </c>
      <c r="L88" s="7">
        <f>IF(L$1=2016,0,IF(PUBBDG_Split_Tech!L88=1,1,IF(PUBBDG_Split_Tech!L88="",0,IFERROR((PUBBDG_Split_Tech!L88*(SUMIFS('AGG Activity_16'!B:B,'AGG Activity_16'!$A:$A,$B88)+SUMIFS('AGG Activity_EX'!B:B,'AGG Activity_EX'!$A:$A,$B88))-SUMIFS(Activity_EX!B:B,Activity_EX!$A:$A,$A88))/(SUMIFS('AGG Activity_16'!B:B,'AGG Activity_16'!$A:$A,$B88)),0))))</f>
        <v>0</v>
      </c>
      <c r="M88" s="7">
        <f>IF(M$1=2016,0,IF(PUBBDG_Split_Tech!M88=1,1,IF(PUBBDG_Split_Tech!M88="",0,IFERROR((PUBBDG_Split_Tech!M88*(SUMIFS('AGG Activity_16'!C:C,'AGG Activity_16'!$A:$A,$B88)+SUMIFS('AGG Activity_EX'!C:C,'AGG Activity_EX'!$A:$A,$B88))-SUMIFS(Activity_EX!C:C,Activity_EX!$A:$A,$A88))/(SUMIFS('AGG Activity_16'!C:C,'AGG Activity_16'!$A:$A,$B88)),0))))</f>
        <v>0</v>
      </c>
      <c r="N88" s="7">
        <f>IF(N$1=2016,0,IF(PUBBDG_Split_Tech!N88=1,1,IF(PUBBDG_Split_Tech!N88="",0,IFERROR((PUBBDG_Split_Tech!N88*(SUMIFS('AGG Activity_16'!D:D,'AGG Activity_16'!$A:$A,$B88)+SUMIFS('AGG Activity_EX'!D:D,'AGG Activity_EX'!$A:$A,$B88))-SUMIFS(Activity_EX!D:D,Activity_EX!$A:$A,$A88))/(SUMIFS('AGG Activity_16'!D:D,'AGG Activity_16'!$A:$A,$B88)),0))))</f>
        <v>0</v>
      </c>
      <c r="O88" s="7">
        <f>IF(O$1=2016,0,IF(PUBBDG_Split_Tech!O88=1,1,IF(PUBBDG_Split_Tech!O88="",0,IFERROR((PUBBDG_Split_Tech!O88*(SUMIFS('AGG Activity_16'!E:E,'AGG Activity_16'!$A:$A,$B88)+SUMIFS('AGG Activity_EX'!E:E,'AGG Activity_EX'!$A:$A,$B88))-SUMIFS(Activity_EX!E:E,Activity_EX!$A:$A,$A88))/(SUMIFS('AGG Activity_16'!E:E,'AGG Activity_16'!$A:$A,$B88)),0))))</f>
        <v>0</v>
      </c>
      <c r="P88" s="7">
        <f>IF(P$1=2016,0,IF(PUBBDG_Split_Tech!P88=1,1,IF(PUBBDG_Split_Tech!P88="",0,IFERROR((PUBBDG_Split_Tech!P88*(SUMIFS('AGG Activity_16'!F:F,'AGG Activity_16'!$A:$A,$B88)+SUMIFS('AGG Activity_EX'!F:F,'AGG Activity_EX'!$A:$A,$B88))-SUMIFS(Activity_EX!F:F,Activity_EX!$A:$A,$A88))/(SUMIFS('AGG Activity_16'!F:F,'AGG Activity_16'!$A:$A,$B88)),0))))</f>
        <v>0</v>
      </c>
      <c r="Q88" s="7">
        <f>IF(Q$1=2016,0,IF(PUBBDG_Split_Tech!Q88=1,1,IF(PUBBDG_Split_Tech!Q88="",0,IFERROR((PUBBDG_Split_Tech!Q88*(SUMIFS('AGG Activity_16'!G:G,'AGG Activity_16'!$A:$A,$B88)+SUMIFS('AGG Activity_EX'!G:G,'AGG Activity_EX'!$A:$A,$B88))-SUMIFS(Activity_EX!G:G,Activity_EX!$A:$A,$A88))/(SUMIFS('AGG Activity_16'!G:G,'AGG Activity_16'!$A:$A,$B88)),0))))</f>
        <v>0</v>
      </c>
      <c r="R88" s="7">
        <f>IF(R$1=2016,0,IF(PUBBDG_Split_Tech!R88=1,1,IF(PUBBDG_Split_Tech!R88="",0,IFERROR((PUBBDG_Split_Tech!R88*(SUMIFS('AGG Activity_16'!H:H,'AGG Activity_16'!$A:$A,$B88)+SUMIFS('AGG Activity_EX'!H:H,'AGG Activity_EX'!$A:$A,$B88))-SUMIFS(Activity_EX!H:H,Activity_EX!$A:$A,$A88))/(SUMIFS('AGG Activity_16'!H:H,'AGG Activity_16'!$A:$A,$B88)),0))))</f>
        <v>0</v>
      </c>
      <c r="S88" s="7">
        <f>IF(S$1=2016,0,IF(PUBBDG_Split_Tech!S88=1,1,IF(PUBBDG_Split_Tech!S88="",0,IFERROR((PUBBDG_Split_Tech!S88*(SUMIFS('AGG Activity_16'!I:I,'AGG Activity_16'!$A:$A,$B88)+SUMIFS('AGG Activity_EX'!I:I,'AGG Activity_EX'!$A:$A,$B88))-SUMIFS(Activity_EX!I:I,Activity_EX!$A:$A,$A88))/(SUMIFS('AGG Activity_16'!I:I,'AGG Activity_16'!$A:$A,$B88)),0))))</f>
        <v>0</v>
      </c>
      <c r="T88" s="7">
        <f>IF(T$1=2016,0,IF(PUBBDG_Split_Tech!T88=1,1,IF(PUBBDG_Split_Tech!T88="",0,IFERROR((PUBBDG_Split_Tech!T88*(SUMIFS('AGG Activity_16'!J:J,'AGG Activity_16'!$A:$A,$B88)+SUMIFS('AGG Activity_EX'!J:J,'AGG Activity_EX'!$A:$A,$B88))-SUMIFS(Activity_EX!J:J,Activity_EX!$A:$A,$A88))/(SUMIFS('AGG Activity_16'!J:J,'AGG Activity_16'!$A:$A,$B88)),0))))</f>
        <v>0</v>
      </c>
      <c r="U88" s="7">
        <f>IF(U$1=2016,0,IF(PUBBDG_Split_Tech!U88=1,1,IF(PUBBDG_Split_Tech!U88="",0,IFERROR((PUBBDG_Split_Tech!U88*(SUMIFS('AGG Activity_16'!K:K,'AGG Activity_16'!$A:$A,$B88)+SUMIFS('AGG Activity_EX'!K:K,'AGG Activity_EX'!$A:$A,$B88))-SUMIFS(Activity_EX!K:K,Activity_EX!$A:$A,$A88))/(SUMIFS('AGG Activity_16'!K:K,'AGG Activity_16'!$A:$A,$B88)),0))))</f>
        <v>0</v>
      </c>
    </row>
    <row r="89" spans="1:21" x14ac:dyDescent="0.25">
      <c r="A89" t="str">
        <f>PUBBDG_Split_Tech!A89</f>
        <v>PUBBDGMUNOldAM______STDELC</v>
      </c>
      <c r="B89" t="str">
        <f>PUBBDG_Split_Tech!B89</f>
        <v>PUBBDGMUNOldAM</v>
      </c>
      <c r="C89" t="str">
        <f>PUBBDG_Split_Tech!C89</f>
        <v>PUB</v>
      </c>
      <c r="D89" t="str">
        <f>PUBBDG_Split_Tech!D89</f>
        <v>BDG</v>
      </c>
      <c r="E89" t="str">
        <f>PUBBDG_Split_Tech!E89</f>
        <v>MUN</v>
      </c>
      <c r="F89" t="str">
        <f>PUBBDG_Split_Tech!F89</f>
        <v>Old</v>
      </c>
      <c r="G89" t="str">
        <f>PUBBDG_Split_Tech!G89</f>
        <v>AM</v>
      </c>
      <c r="H89" t="str">
        <f>PUBBDG_Split_Tech!H89</f>
        <v>___</v>
      </c>
      <c r="I89" t="str">
        <f>PUBBDG_Split_Tech!I89</f>
        <v>___</v>
      </c>
      <c r="J89" t="str">
        <f>PUBBDG_Split_Tech!J89</f>
        <v>STD</v>
      </c>
      <c r="K89" t="str">
        <f>PUBBDG_Split_Tech!K89</f>
        <v>ELC</v>
      </c>
      <c r="L89" s="7">
        <f>IF(L$1=2016,0,IF(PUBBDG_Split_Tech!L89=1,1,IF(PUBBDG_Split_Tech!L89="",0,IFERROR((PUBBDG_Split_Tech!L89*(SUMIFS('AGG Activity_16'!B:B,'AGG Activity_16'!$A:$A,$B89)+SUMIFS('AGG Activity_EX'!B:B,'AGG Activity_EX'!$A:$A,$B89))-SUMIFS(Activity_EX!B:B,Activity_EX!$A:$A,$A89))/(SUMIFS('AGG Activity_16'!B:B,'AGG Activity_16'!$A:$A,$B89)),0))))</f>
        <v>0</v>
      </c>
      <c r="M89" s="7">
        <f>IF(M$1=2016,0,IF(PUBBDG_Split_Tech!M89=1,1,IF(PUBBDG_Split_Tech!M89="",0,IFERROR((PUBBDG_Split_Tech!M89*(SUMIFS('AGG Activity_16'!C:C,'AGG Activity_16'!$A:$A,$B89)+SUMIFS('AGG Activity_EX'!C:C,'AGG Activity_EX'!$A:$A,$B89))-SUMIFS(Activity_EX!C:C,Activity_EX!$A:$A,$A89))/(SUMIFS('AGG Activity_16'!C:C,'AGG Activity_16'!$A:$A,$B89)),0))))</f>
        <v>1</v>
      </c>
      <c r="N89" s="7">
        <f>IF(N$1=2016,0,IF(PUBBDG_Split_Tech!N89=1,1,IF(PUBBDG_Split_Tech!N89="",0,IFERROR((PUBBDG_Split_Tech!N89*(SUMIFS('AGG Activity_16'!D:D,'AGG Activity_16'!$A:$A,$B89)+SUMIFS('AGG Activity_EX'!D:D,'AGG Activity_EX'!$A:$A,$B89))-SUMIFS(Activity_EX!D:D,Activity_EX!$A:$A,$A89))/(SUMIFS('AGG Activity_16'!D:D,'AGG Activity_16'!$A:$A,$B89)),0))))</f>
        <v>1</v>
      </c>
      <c r="O89" s="7">
        <f>IF(O$1=2016,0,IF(PUBBDG_Split_Tech!O89=1,1,IF(PUBBDG_Split_Tech!O89="",0,IFERROR((PUBBDG_Split_Tech!O89*(SUMIFS('AGG Activity_16'!E:E,'AGG Activity_16'!$A:$A,$B89)+SUMIFS('AGG Activity_EX'!E:E,'AGG Activity_EX'!$A:$A,$B89))-SUMIFS(Activity_EX!E:E,Activity_EX!$A:$A,$A89))/(SUMIFS('AGG Activity_16'!E:E,'AGG Activity_16'!$A:$A,$B89)),0))))</f>
        <v>1</v>
      </c>
      <c r="P89" s="7">
        <f>IF(P$1=2016,0,IF(PUBBDG_Split_Tech!P89=1,1,IF(PUBBDG_Split_Tech!P89="",0,IFERROR((PUBBDG_Split_Tech!P89*(SUMIFS('AGG Activity_16'!F:F,'AGG Activity_16'!$A:$A,$B89)+SUMIFS('AGG Activity_EX'!F:F,'AGG Activity_EX'!$A:$A,$B89))-SUMIFS(Activity_EX!F:F,Activity_EX!$A:$A,$A89))/(SUMIFS('AGG Activity_16'!F:F,'AGG Activity_16'!$A:$A,$B89)),0))))</f>
        <v>1</v>
      </c>
      <c r="Q89" s="7">
        <f>IF(Q$1=2016,0,IF(PUBBDG_Split_Tech!Q89=1,1,IF(PUBBDG_Split_Tech!Q89="",0,IFERROR((PUBBDG_Split_Tech!Q89*(SUMIFS('AGG Activity_16'!G:G,'AGG Activity_16'!$A:$A,$B89)+SUMIFS('AGG Activity_EX'!G:G,'AGG Activity_EX'!$A:$A,$B89))-SUMIFS(Activity_EX!G:G,Activity_EX!$A:$A,$A89))/(SUMIFS('AGG Activity_16'!G:G,'AGG Activity_16'!$A:$A,$B89)),0))))</f>
        <v>1</v>
      </c>
      <c r="R89" s="7">
        <f>IF(R$1=2016,0,IF(PUBBDG_Split_Tech!R89=1,1,IF(PUBBDG_Split_Tech!R89="",0,IFERROR((PUBBDG_Split_Tech!R89*(SUMIFS('AGG Activity_16'!H:H,'AGG Activity_16'!$A:$A,$B89)+SUMIFS('AGG Activity_EX'!H:H,'AGG Activity_EX'!$A:$A,$B89))-SUMIFS(Activity_EX!H:H,Activity_EX!$A:$A,$A89))/(SUMIFS('AGG Activity_16'!H:H,'AGG Activity_16'!$A:$A,$B89)),0))))</f>
        <v>1</v>
      </c>
      <c r="S89" s="7">
        <f>IF(S$1=2016,0,IF(PUBBDG_Split_Tech!S89=1,1,IF(PUBBDG_Split_Tech!S89="",0,IFERROR((PUBBDG_Split_Tech!S89*(SUMIFS('AGG Activity_16'!I:I,'AGG Activity_16'!$A:$A,$B89)+SUMIFS('AGG Activity_EX'!I:I,'AGG Activity_EX'!$A:$A,$B89))-SUMIFS(Activity_EX!I:I,Activity_EX!$A:$A,$A89))/(SUMIFS('AGG Activity_16'!I:I,'AGG Activity_16'!$A:$A,$B89)),0))))</f>
        <v>0</v>
      </c>
      <c r="T89" s="7">
        <f>IF(T$1=2016,0,IF(PUBBDG_Split_Tech!T89=1,1,IF(PUBBDG_Split_Tech!T89="",0,IFERROR((PUBBDG_Split_Tech!T89*(SUMIFS('AGG Activity_16'!J:J,'AGG Activity_16'!$A:$A,$B89)+SUMIFS('AGG Activity_EX'!J:J,'AGG Activity_EX'!$A:$A,$B89))-SUMIFS(Activity_EX!J:J,Activity_EX!$A:$A,$A89))/(SUMIFS('AGG Activity_16'!J:J,'AGG Activity_16'!$A:$A,$B89)),0))))</f>
        <v>0</v>
      </c>
      <c r="U89" s="7">
        <f>IF(U$1=2016,0,IF(PUBBDG_Split_Tech!U89=1,1,IF(PUBBDG_Split_Tech!U89="",0,IFERROR((PUBBDG_Split_Tech!U89*(SUMIFS('AGG Activity_16'!K:K,'AGG Activity_16'!$A:$A,$B89)+SUMIFS('AGG Activity_EX'!K:K,'AGG Activity_EX'!$A:$A,$B89))-SUMIFS(Activity_EX!K:K,Activity_EX!$A:$A,$A89))/(SUMIFS('AGG Activity_16'!K:K,'AGG Activity_16'!$A:$A,$B89)),0))))</f>
        <v>0</v>
      </c>
    </row>
    <row r="90" spans="1:21" x14ac:dyDescent="0.25">
      <c r="A90" t="str">
        <f>PUBBDG_Split_Tech!A90</f>
        <v>PUBBDGMUNOldLIFLC___STDELC</v>
      </c>
      <c r="B90" t="str">
        <f>PUBBDG_Split_Tech!B90</f>
        <v>PUBBDGMUNOldLI</v>
      </c>
      <c r="C90" t="str">
        <f>PUBBDG_Split_Tech!C90</f>
        <v>PUB</v>
      </c>
      <c r="D90" t="str">
        <f>PUBBDG_Split_Tech!D90</f>
        <v>BDG</v>
      </c>
      <c r="E90" t="str">
        <f>PUBBDG_Split_Tech!E90</f>
        <v>MUN</v>
      </c>
      <c r="F90" t="str">
        <f>PUBBDG_Split_Tech!F90</f>
        <v>Old</v>
      </c>
      <c r="G90" t="str">
        <f>PUBBDG_Split_Tech!G90</f>
        <v>LI</v>
      </c>
      <c r="H90" t="str">
        <f>PUBBDG_Split_Tech!H90</f>
        <v>FLC</v>
      </c>
      <c r="I90" t="str">
        <f>PUBBDG_Split_Tech!I90</f>
        <v>___</v>
      </c>
      <c r="J90" t="str">
        <f>PUBBDG_Split_Tech!J90</f>
        <v>STD</v>
      </c>
      <c r="K90" t="str">
        <f>PUBBDG_Split_Tech!K90</f>
        <v>ELC</v>
      </c>
      <c r="L90" s="7">
        <f>IF(L$1=2016,0,IF(PUBBDG_Split_Tech!L90=1,1,IF(PUBBDG_Split_Tech!L90="",0,IFERROR((PUBBDG_Split_Tech!L90*(SUMIFS('AGG Activity_16'!B:B,'AGG Activity_16'!$A:$A,$B90)+SUMIFS('AGG Activity_EX'!B:B,'AGG Activity_EX'!$A:$A,$B90))-SUMIFS(Activity_EX!B:B,Activity_EX!$A:$A,$A90))/(SUMIFS('AGG Activity_16'!B:B,'AGG Activity_16'!$A:$A,$B90)),0))))</f>
        <v>0</v>
      </c>
      <c r="M90" s="7">
        <f>IF(M$1=2016,0,IF(PUBBDG_Split_Tech!M90=1,1,IF(PUBBDG_Split_Tech!M90="",0,IFERROR((PUBBDG_Split_Tech!M90*(SUMIFS('AGG Activity_16'!C:C,'AGG Activity_16'!$A:$A,$B90)+SUMIFS('AGG Activity_EX'!C:C,'AGG Activity_EX'!$A:$A,$B90))-SUMIFS(Activity_EX!C:C,Activity_EX!$A:$A,$A90))/(SUMIFS('AGG Activity_16'!C:C,'AGG Activity_16'!$A:$A,$B90)),0))))</f>
        <v>1.341350697134704E-3</v>
      </c>
      <c r="N90" s="7">
        <f>IF(N$1=2016,0,IF(PUBBDG_Split_Tech!N90=1,1,IF(PUBBDG_Split_Tech!N90="",0,IFERROR((PUBBDG_Split_Tech!N90*(SUMIFS('AGG Activity_16'!D:D,'AGG Activity_16'!$A:$A,$B90)+SUMIFS('AGG Activity_EX'!D:D,'AGG Activity_EX'!$A:$A,$B90))-SUMIFS(Activity_EX!D:D,Activity_EX!$A:$A,$A90))/(SUMIFS('AGG Activity_16'!D:D,'AGG Activity_16'!$A:$A,$B90)),0))))</f>
        <v>2.0282518084025819E-3</v>
      </c>
      <c r="O90" s="7">
        <f>IF(O$1=2016,0,IF(PUBBDG_Split_Tech!O90=1,1,IF(PUBBDG_Split_Tech!O90="",0,IFERROR((PUBBDG_Split_Tech!O90*(SUMIFS('AGG Activity_16'!E:E,'AGG Activity_16'!$A:$A,$B90)+SUMIFS('AGG Activity_EX'!E:E,'AGG Activity_EX'!$A:$A,$B90))-SUMIFS(Activity_EX!E:E,Activity_EX!$A:$A,$A90))/(SUMIFS('AGG Activity_16'!E:E,'AGG Activity_16'!$A:$A,$B90)),0))))</f>
        <v>7.2066076553374048E-2</v>
      </c>
      <c r="P90" s="7">
        <f>IF(P$1=2016,0,IF(PUBBDG_Split_Tech!P90=1,1,IF(PUBBDG_Split_Tech!P90="",0,IFERROR((PUBBDG_Split_Tech!P90*(SUMIFS('AGG Activity_16'!F:F,'AGG Activity_16'!$A:$A,$B90)+SUMIFS('AGG Activity_EX'!F:F,'AGG Activity_EX'!$A:$A,$B90))-SUMIFS(Activity_EX!F:F,Activity_EX!$A:$A,$A90))/(SUMIFS('AGG Activity_16'!F:F,'AGG Activity_16'!$A:$A,$B90)),0))))</f>
        <v>7.1723365293020522E-2</v>
      </c>
      <c r="Q90" s="7">
        <f>IF(Q$1=2016,0,IF(PUBBDG_Split_Tech!Q90=1,1,IF(PUBBDG_Split_Tech!Q90="",0,IFERROR((PUBBDG_Split_Tech!Q90*(SUMIFS('AGG Activity_16'!G:G,'AGG Activity_16'!$A:$A,$B90)+SUMIFS('AGG Activity_EX'!G:G,'AGG Activity_EX'!$A:$A,$B90))-SUMIFS(Activity_EX!G:G,Activity_EX!$A:$A,$A90))/(SUMIFS('AGG Activity_16'!G:G,'AGG Activity_16'!$A:$A,$B90)),0))))</f>
        <v>7.1485112895884342E-2</v>
      </c>
      <c r="R90" s="7">
        <f>IF(R$1=2016,0,IF(PUBBDG_Split_Tech!R90=1,1,IF(PUBBDG_Split_Tech!R90="",0,IFERROR((PUBBDG_Split_Tech!R90*(SUMIFS('AGG Activity_16'!H:H,'AGG Activity_16'!$A:$A,$B90)+SUMIFS('AGG Activity_EX'!H:H,'AGG Activity_EX'!$A:$A,$B90))-SUMIFS(Activity_EX!H:H,Activity_EX!$A:$A,$A90))/(SUMIFS('AGG Activity_16'!H:H,'AGG Activity_16'!$A:$A,$B90)),0))))</f>
        <v>7.1321054401252151E-2</v>
      </c>
      <c r="S90" s="7">
        <f>IF(S$1=2016,0,IF(PUBBDG_Split_Tech!S90=1,1,IF(PUBBDG_Split_Tech!S90="",0,IFERROR((PUBBDG_Split_Tech!S90*(SUMIFS('AGG Activity_16'!I:I,'AGG Activity_16'!$A:$A,$B90)+SUMIFS('AGG Activity_EX'!I:I,'AGG Activity_EX'!$A:$A,$B90))-SUMIFS(Activity_EX!I:I,Activity_EX!$A:$A,$A90))/(SUMIFS('AGG Activity_16'!I:I,'AGG Activity_16'!$A:$A,$B90)),0))))</f>
        <v>0</v>
      </c>
      <c r="T90" s="7">
        <f>IF(T$1=2016,0,IF(PUBBDG_Split_Tech!T90=1,1,IF(PUBBDG_Split_Tech!T90="",0,IFERROR((PUBBDG_Split_Tech!T90*(SUMIFS('AGG Activity_16'!J:J,'AGG Activity_16'!$A:$A,$B90)+SUMIFS('AGG Activity_EX'!J:J,'AGG Activity_EX'!$A:$A,$B90))-SUMIFS(Activity_EX!J:J,Activity_EX!$A:$A,$A90))/(SUMIFS('AGG Activity_16'!J:J,'AGG Activity_16'!$A:$A,$B90)),0))))</f>
        <v>0</v>
      </c>
      <c r="U90" s="7">
        <f>IF(U$1=2016,0,IF(PUBBDG_Split_Tech!U90=1,1,IF(PUBBDG_Split_Tech!U90="",0,IFERROR((PUBBDG_Split_Tech!U90*(SUMIFS('AGG Activity_16'!K:K,'AGG Activity_16'!$A:$A,$B90)+SUMIFS('AGG Activity_EX'!K:K,'AGG Activity_EX'!$A:$A,$B90))-SUMIFS(Activity_EX!K:K,Activity_EX!$A:$A,$A90))/(SUMIFS('AGG Activity_16'!K:K,'AGG Activity_16'!$A:$A,$B90)),0))))</f>
        <v>0</v>
      </c>
    </row>
    <row r="91" spans="1:21" x14ac:dyDescent="0.25">
      <c r="A91" t="str">
        <f>PUBBDG_Split_Tech!A91</f>
        <v>PUBBDGMUNOldLIFLU___STDELC</v>
      </c>
      <c r="B91" t="str">
        <f>PUBBDG_Split_Tech!B91</f>
        <v>PUBBDGMUNOldLI</v>
      </c>
      <c r="C91" t="str">
        <f>PUBBDG_Split_Tech!C91</f>
        <v>PUB</v>
      </c>
      <c r="D91" t="str">
        <f>PUBBDG_Split_Tech!D91</f>
        <v>BDG</v>
      </c>
      <c r="E91" t="str">
        <f>PUBBDG_Split_Tech!E91</f>
        <v>MUN</v>
      </c>
      <c r="F91" t="str">
        <f>PUBBDG_Split_Tech!F91</f>
        <v>Old</v>
      </c>
      <c r="G91" t="str">
        <f>PUBBDG_Split_Tech!G91</f>
        <v>LI</v>
      </c>
      <c r="H91" t="str">
        <f>PUBBDG_Split_Tech!H91</f>
        <v>FLU</v>
      </c>
      <c r="I91" t="str">
        <f>PUBBDG_Split_Tech!I91</f>
        <v>___</v>
      </c>
      <c r="J91" t="str">
        <f>PUBBDG_Split_Tech!J91</f>
        <v>STD</v>
      </c>
      <c r="K91" t="str">
        <f>PUBBDG_Split_Tech!K91</f>
        <v>ELC</v>
      </c>
      <c r="L91" s="7">
        <f>IF(L$1=2016,0,IF(PUBBDG_Split_Tech!L91=1,1,IF(PUBBDG_Split_Tech!L91="",0,IFERROR((PUBBDG_Split_Tech!L91*(SUMIFS('AGG Activity_16'!B:B,'AGG Activity_16'!$A:$A,$B91)+SUMIFS('AGG Activity_EX'!B:B,'AGG Activity_EX'!$A:$A,$B91))-SUMIFS(Activity_EX!B:B,Activity_EX!$A:$A,$A91))/(SUMIFS('AGG Activity_16'!B:B,'AGG Activity_16'!$A:$A,$B91)),0))))</f>
        <v>0</v>
      </c>
      <c r="M91" s="7">
        <f>IF(M$1=2016,0,IF(PUBBDG_Split_Tech!M91=1,1,IF(PUBBDG_Split_Tech!M91="",0,IFERROR((PUBBDG_Split_Tech!M91*(SUMIFS('AGG Activity_16'!C:C,'AGG Activity_16'!$A:$A,$B91)+SUMIFS('AGG Activity_EX'!C:C,'AGG Activity_EX'!$A:$A,$B91))-SUMIFS(Activity_EX!C:C,Activity_EX!$A:$A,$A91))/(SUMIFS('AGG Activity_16'!C:C,'AGG Activity_16'!$A:$A,$B91)),0))))</f>
        <v>9.8111159577301855E-3</v>
      </c>
      <c r="N91" s="7">
        <f>IF(N$1=2016,0,IF(PUBBDG_Split_Tech!N91=1,1,IF(PUBBDG_Split_Tech!N91="",0,IFERROR((PUBBDG_Split_Tech!N91*(SUMIFS('AGG Activity_16'!D:D,'AGG Activity_16'!$A:$A,$B91)+SUMIFS('AGG Activity_EX'!D:D,'AGG Activity_EX'!$A:$A,$B91))-SUMIFS(Activity_EX!D:D,Activity_EX!$A:$A,$A91))/(SUMIFS('AGG Activity_16'!D:D,'AGG Activity_16'!$A:$A,$B91)),0))))</f>
        <v>0.29198336804310815</v>
      </c>
      <c r="O91" s="7">
        <f>IF(O$1=2016,0,IF(PUBBDG_Split_Tech!O91=1,1,IF(PUBBDG_Split_Tech!O91="",0,IFERROR((PUBBDG_Split_Tech!O91*(SUMIFS('AGG Activity_16'!E:E,'AGG Activity_16'!$A:$A,$B91)+SUMIFS('AGG Activity_EX'!E:E,'AGG Activity_EX'!$A:$A,$B91))-SUMIFS(Activity_EX!E:E,Activity_EX!$A:$A,$A91))/(SUMIFS('AGG Activity_16'!E:E,'AGG Activity_16'!$A:$A,$B91)),0))))</f>
        <v>0.27397820046659066</v>
      </c>
      <c r="P91" s="7">
        <f>IF(P$1=2016,0,IF(PUBBDG_Split_Tech!P91=1,1,IF(PUBBDG_Split_Tech!P91="",0,IFERROR((PUBBDG_Split_Tech!P91*(SUMIFS('AGG Activity_16'!F:F,'AGG Activity_16'!$A:$A,$B91)+SUMIFS('AGG Activity_EX'!F:F,'AGG Activity_EX'!$A:$A,$B91))-SUMIFS(Activity_EX!F:F,Activity_EX!$A:$A,$A91))/(SUMIFS('AGG Activity_16'!F:F,'AGG Activity_16'!$A:$A,$B91)),0))))</f>
        <v>0.27630777882290342</v>
      </c>
      <c r="Q91" s="7">
        <f>IF(Q$1=2016,0,IF(PUBBDG_Split_Tech!Q91=1,1,IF(PUBBDG_Split_Tech!Q91="",0,IFERROR((PUBBDG_Split_Tech!Q91*(SUMIFS('AGG Activity_16'!G:G,'AGG Activity_16'!$A:$A,$B91)+SUMIFS('AGG Activity_EX'!G:G,'AGG Activity_EX'!$A:$A,$B91))-SUMIFS(Activity_EX!G:G,Activity_EX!$A:$A,$A91))/(SUMIFS('AGG Activity_16'!G:G,'AGG Activity_16'!$A:$A,$B91)),0))))</f>
        <v>0.27869722421900761</v>
      </c>
      <c r="R91" s="7">
        <f>IF(R$1=2016,0,IF(PUBBDG_Split_Tech!R91=1,1,IF(PUBBDG_Split_Tech!R91="",0,IFERROR((PUBBDG_Split_Tech!R91*(SUMIFS('AGG Activity_16'!H:H,'AGG Activity_16'!$A:$A,$B91)+SUMIFS('AGG Activity_EX'!H:H,'AGG Activity_EX'!$A:$A,$B91))-SUMIFS(Activity_EX!H:H,Activity_EX!$A:$A,$A91))/(SUMIFS('AGG Activity_16'!H:H,'AGG Activity_16'!$A:$A,$B91)),0))))</f>
        <v>0.28034266132408153</v>
      </c>
      <c r="S91" s="7">
        <f>IF(S$1=2016,0,IF(PUBBDG_Split_Tech!S91=1,1,IF(PUBBDG_Split_Tech!S91="",0,IFERROR((PUBBDG_Split_Tech!S91*(SUMIFS('AGG Activity_16'!I:I,'AGG Activity_16'!$A:$A,$B91)+SUMIFS('AGG Activity_EX'!I:I,'AGG Activity_EX'!$A:$A,$B91))-SUMIFS(Activity_EX!I:I,Activity_EX!$A:$A,$A91))/(SUMIFS('AGG Activity_16'!I:I,'AGG Activity_16'!$A:$A,$B91)),0))))</f>
        <v>0</v>
      </c>
      <c r="T91" s="7">
        <f>IF(T$1=2016,0,IF(PUBBDG_Split_Tech!T91=1,1,IF(PUBBDG_Split_Tech!T91="",0,IFERROR((PUBBDG_Split_Tech!T91*(SUMIFS('AGG Activity_16'!J:J,'AGG Activity_16'!$A:$A,$B91)+SUMIFS('AGG Activity_EX'!J:J,'AGG Activity_EX'!$A:$A,$B91))-SUMIFS(Activity_EX!J:J,Activity_EX!$A:$A,$A91))/(SUMIFS('AGG Activity_16'!J:J,'AGG Activity_16'!$A:$A,$B91)),0))))</f>
        <v>0</v>
      </c>
      <c r="U91" s="7">
        <f>IF(U$1=2016,0,IF(PUBBDG_Split_Tech!U91=1,1,IF(PUBBDG_Split_Tech!U91="",0,IFERROR((PUBBDG_Split_Tech!U91*(SUMIFS('AGG Activity_16'!K:K,'AGG Activity_16'!$A:$A,$B91)+SUMIFS('AGG Activity_EX'!K:K,'AGG Activity_EX'!$A:$A,$B91))-SUMIFS(Activity_EX!K:K,Activity_EX!$A:$A,$A91))/(SUMIFS('AGG Activity_16'!K:K,'AGG Activity_16'!$A:$A,$B91)),0))))</f>
        <v>0</v>
      </c>
    </row>
    <row r="92" spans="1:21" x14ac:dyDescent="0.25">
      <c r="A92" t="str">
        <f>PUBBDG_Split_Tech!A92</f>
        <v>PUBBDGMUNOldLIHAL___STDELC</v>
      </c>
      <c r="B92" t="str">
        <f>PUBBDG_Split_Tech!B92</f>
        <v>PUBBDGMUNOldLI</v>
      </c>
      <c r="C92" t="str">
        <f>PUBBDG_Split_Tech!C92</f>
        <v>PUB</v>
      </c>
      <c r="D92" t="str">
        <f>PUBBDG_Split_Tech!D92</f>
        <v>BDG</v>
      </c>
      <c r="E92" t="str">
        <f>PUBBDG_Split_Tech!E92</f>
        <v>MUN</v>
      </c>
      <c r="F92" t="str">
        <f>PUBBDG_Split_Tech!F92</f>
        <v>Old</v>
      </c>
      <c r="G92" t="str">
        <f>PUBBDG_Split_Tech!G92</f>
        <v>LI</v>
      </c>
      <c r="H92" t="str">
        <f>PUBBDG_Split_Tech!H92</f>
        <v>HAL</v>
      </c>
      <c r="I92" t="str">
        <f>PUBBDG_Split_Tech!I92</f>
        <v>___</v>
      </c>
      <c r="J92" t="str">
        <f>PUBBDG_Split_Tech!J92</f>
        <v>STD</v>
      </c>
      <c r="K92" t="str">
        <f>PUBBDG_Split_Tech!K92</f>
        <v>ELC</v>
      </c>
      <c r="L92" s="7">
        <f>IF(L$1=2016,0,IF(PUBBDG_Split_Tech!L92=1,1,IF(PUBBDG_Split_Tech!L92="",0,IFERROR((PUBBDG_Split_Tech!L92*(SUMIFS('AGG Activity_16'!B:B,'AGG Activity_16'!$A:$A,$B92)+SUMIFS('AGG Activity_EX'!B:B,'AGG Activity_EX'!$A:$A,$B92))-SUMIFS(Activity_EX!B:B,Activity_EX!$A:$A,$A92))/(SUMIFS('AGG Activity_16'!B:B,'AGG Activity_16'!$A:$A,$B92)),0))))</f>
        <v>0</v>
      </c>
      <c r="M92" s="7">
        <f>IF(M$1=2016,0,IF(PUBBDG_Split_Tech!M92=1,1,IF(PUBBDG_Split_Tech!M92="",0,IFERROR((PUBBDG_Split_Tech!M92*(SUMIFS('AGG Activity_16'!C:C,'AGG Activity_16'!$A:$A,$B92)+SUMIFS('AGG Activity_EX'!C:C,'AGG Activity_EX'!$A:$A,$B92))-SUMIFS(Activity_EX!C:C,Activity_EX!$A:$A,$A92))/(SUMIFS('AGG Activity_16'!C:C,'AGG Activity_16'!$A:$A,$B92)),0))))</f>
        <v>0.23393896119525309</v>
      </c>
      <c r="N92" s="7">
        <f>IF(N$1=2016,0,IF(PUBBDG_Split_Tech!N92=1,1,IF(PUBBDG_Split_Tech!N92="",0,IFERROR((PUBBDG_Split_Tech!N92*(SUMIFS('AGG Activity_16'!D:D,'AGG Activity_16'!$A:$A,$B92)+SUMIFS('AGG Activity_EX'!D:D,'AGG Activity_EX'!$A:$A,$B92))-SUMIFS(Activity_EX!D:D,Activity_EX!$A:$A,$A92))/(SUMIFS('AGG Activity_16'!D:D,'AGG Activity_16'!$A:$A,$B92)),0))))</f>
        <v>0.16701275026026574</v>
      </c>
      <c r="O92" s="7">
        <f>IF(O$1=2016,0,IF(PUBBDG_Split_Tech!O92=1,1,IF(PUBBDG_Split_Tech!O92="",0,IFERROR((PUBBDG_Split_Tech!O92*(SUMIFS('AGG Activity_16'!E:E,'AGG Activity_16'!$A:$A,$B92)+SUMIFS('AGG Activity_EX'!E:E,'AGG Activity_EX'!$A:$A,$B92))-SUMIFS(Activity_EX!E:E,Activity_EX!$A:$A,$A92))/(SUMIFS('AGG Activity_16'!E:E,'AGG Activity_16'!$A:$A,$B92)),0))))</f>
        <v>0.15469626592516716</v>
      </c>
      <c r="P92" s="7">
        <f>IF(P$1=2016,0,IF(PUBBDG_Split_Tech!P92=1,1,IF(PUBBDG_Split_Tech!P92="",0,IFERROR((PUBBDG_Split_Tech!P92*(SUMIFS('AGG Activity_16'!F:F,'AGG Activity_16'!$A:$A,$B92)+SUMIFS('AGG Activity_EX'!F:F,'AGG Activity_EX'!$A:$A,$B92))-SUMIFS(Activity_EX!F:F,Activity_EX!$A:$A,$A92))/(SUMIFS('AGG Activity_16'!F:F,'AGG Activity_16'!$A:$A,$B92)),0))))</f>
        <v>0.15396060561448088</v>
      </c>
      <c r="Q92" s="7">
        <f>IF(Q$1=2016,0,IF(PUBBDG_Split_Tech!Q92=1,1,IF(PUBBDG_Split_Tech!Q92="",0,IFERROR((PUBBDG_Split_Tech!Q92*(SUMIFS('AGG Activity_16'!G:G,'AGG Activity_16'!$A:$A,$B92)+SUMIFS('AGG Activity_EX'!G:G,'AGG Activity_EX'!$A:$A,$B92))-SUMIFS(Activity_EX!G:G,Activity_EX!$A:$A,$A92))/(SUMIFS('AGG Activity_16'!G:G,'AGG Activity_16'!$A:$A,$B92)),0))))</f>
        <v>0.15344917557766752</v>
      </c>
      <c r="R92" s="7">
        <f>IF(R$1=2016,0,IF(PUBBDG_Split_Tech!R92=1,1,IF(PUBBDG_Split_Tech!R92="",0,IFERROR((PUBBDG_Split_Tech!R92*(SUMIFS('AGG Activity_16'!H:H,'AGG Activity_16'!$A:$A,$B92)+SUMIFS('AGG Activity_EX'!H:H,'AGG Activity_EX'!$A:$A,$B92))-SUMIFS(Activity_EX!H:H,Activity_EX!$A:$A,$A92))/(SUMIFS('AGG Activity_16'!H:H,'AGG Activity_16'!$A:$A,$B92)),0))))</f>
        <v>0.15309700937511161</v>
      </c>
      <c r="S92" s="7">
        <f>IF(S$1=2016,0,IF(PUBBDG_Split_Tech!S92=1,1,IF(PUBBDG_Split_Tech!S92="",0,IFERROR((PUBBDG_Split_Tech!S92*(SUMIFS('AGG Activity_16'!I:I,'AGG Activity_16'!$A:$A,$B92)+SUMIFS('AGG Activity_EX'!I:I,'AGG Activity_EX'!$A:$A,$B92))-SUMIFS(Activity_EX!I:I,Activity_EX!$A:$A,$A92))/(SUMIFS('AGG Activity_16'!I:I,'AGG Activity_16'!$A:$A,$B92)),0))))</f>
        <v>0</v>
      </c>
      <c r="T92" s="7">
        <f>IF(T$1=2016,0,IF(PUBBDG_Split_Tech!T92=1,1,IF(PUBBDG_Split_Tech!T92="",0,IFERROR((PUBBDG_Split_Tech!T92*(SUMIFS('AGG Activity_16'!J:J,'AGG Activity_16'!$A:$A,$B92)+SUMIFS('AGG Activity_EX'!J:J,'AGG Activity_EX'!$A:$A,$B92))-SUMIFS(Activity_EX!J:J,Activity_EX!$A:$A,$A92))/(SUMIFS('AGG Activity_16'!J:J,'AGG Activity_16'!$A:$A,$B92)),0))))</f>
        <v>0</v>
      </c>
      <c r="U92" s="7">
        <f>IF(U$1=2016,0,IF(PUBBDG_Split_Tech!U92=1,1,IF(PUBBDG_Split_Tech!U92="",0,IFERROR((PUBBDG_Split_Tech!U92*(SUMIFS('AGG Activity_16'!K:K,'AGG Activity_16'!$A:$A,$B92)+SUMIFS('AGG Activity_EX'!K:K,'AGG Activity_EX'!$A:$A,$B92))-SUMIFS(Activity_EX!K:K,Activity_EX!$A:$A,$A92))/(SUMIFS('AGG Activity_16'!K:K,'AGG Activity_16'!$A:$A,$B92)),0))))</f>
        <v>0</v>
      </c>
    </row>
    <row r="93" spans="1:21" x14ac:dyDescent="0.25">
      <c r="A93" t="str">
        <f>PUBBDG_Split_Tech!A93</f>
        <v>PUBBDGMUNOldLIINC___STDELC</v>
      </c>
      <c r="B93" t="str">
        <f>PUBBDG_Split_Tech!B93</f>
        <v>PUBBDGMUNOldLI</v>
      </c>
      <c r="C93" t="str">
        <f>PUBBDG_Split_Tech!C93</f>
        <v>PUB</v>
      </c>
      <c r="D93" t="str">
        <f>PUBBDG_Split_Tech!D93</f>
        <v>BDG</v>
      </c>
      <c r="E93" t="str">
        <f>PUBBDG_Split_Tech!E93</f>
        <v>MUN</v>
      </c>
      <c r="F93" t="str">
        <f>PUBBDG_Split_Tech!F93</f>
        <v>Old</v>
      </c>
      <c r="G93" t="str">
        <f>PUBBDG_Split_Tech!G93</f>
        <v>LI</v>
      </c>
      <c r="H93" t="str">
        <f>PUBBDG_Split_Tech!H93</f>
        <v>INC</v>
      </c>
      <c r="I93" t="str">
        <f>PUBBDG_Split_Tech!I93</f>
        <v>___</v>
      </c>
      <c r="J93" t="str">
        <f>PUBBDG_Split_Tech!J93</f>
        <v>STD</v>
      </c>
      <c r="K93" t="str">
        <f>PUBBDG_Split_Tech!K93</f>
        <v>ELC</v>
      </c>
      <c r="L93" s="7">
        <f>IF(L$1=2016,0,IF(PUBBDG_Split_Tech!L93=1,1,IF(PUBBDG_Split_Tech!L93="",0,IFERROR((PUBBDG_Split_Tech!L93*(SUMIFS('AGG Activity_16'!B:B,'AGG Activity_16'!$A:$A,$B93)+SUMIFS('AGG Activity_EX'!B:B,'AGG Activity_EX'!$A:$A,$B93))-SUMIFS(Activity_EX!B:B,Activity_EX!$A:$A,$A93))/(SUMIFS('AGG Activity_16'!B:B,'AGG Activity_16'!$A:$A,$B93)),0))))</f>
        <v>0</v>
      </c>
      <c r="M93" s="7">
        <f>IF(M$1=2016,0,IF(PUBBDG_Split_Tech!M93=1,1,IF(PUBBDG_Split_Tech!M93="",0,IFERROR((PUBBDG_Split_Tech!M93*(SUMIFS('AGG Activity_16'!C:C,'AGG Activity_16'!$A:$A,$B93)+SUMIFS('AGG Activity_EX'!C:C,'AGG Activity_EX'!$A:$A,$B93))-SUMIFS(Activity_EX!C:C,Activity_EX!$A:$A,$A93))/(SUMIFS('AGG Activity_16'!C:C,'AGG Activity_16'!$A:$A,$B93)),0))))</f>
        <v>0.75136292456397413</v>
      </c>
      <c r="N93" s="7">
        <f>IF(N$1=2016,0,IF(PUBBDG_Split_Tech!N93=1,1,IF(PUBBDG_Split_Tech!N93="",0,IFERROR((PUBBDG_Split_Tech!N93*(SUMIFS('AGG Activity_16'!D:D,'AGG Activity_16'!$A:$A,$B93)+SUMIFS('AGG Activity_EX'!D:D,'AGG Activity_EX'!$A:$A,$B93))-SUMIFS(Activity_EX!D:D,Activity_EX!$A:$A,$A93))/(SUMIFS('AGG Activity_16'!D:D,'AGG Activity_16'!$A:$A,$B93)),0))))</f>
        <v>0.53640995853739037</v>
      </c>
      <c r="O93" s="7">
        <f>IF(O$1=2016,0,IF(PUBBDG_Split_Tech!O93=1,1,IF(PUBBDG_Split_Tech!O93="",0,IFERROR((PUBBDG_Split_Tech!O93*(SUMIFS('AGG Activity_16'!E:E,'AGG Activity_16'!$A:$A,$B93)+SUMIFS('AGG Activity_EX'!E:E,'AGG Activity_EX'!$A:$A,$B93))-SUMIFS(Activity_EX!E:E,Activity_EX!$A:$A,$A93))/(SUMIFS('AGG Activity_16'!E:E,'AGG Activity_16'!$A:$A,$B93)),0))))</f>
        <v>0.49685199160839211</v>
      </c>
      <c r="P93" s="7">
        <f>IF(P$1=2016,0,IF(PUBBDG_Split_Tech!P93=1,1,IF(PUBBDG_Split_Tech!P93="",0,IFERROR((PUBBDG_Split_Tech!P93*(SUMIFS('AGG Activity_16'!F:F,'AGG Activity_16'!$A:$A,$B93)+SUMIFS('AGG Activity_EX'!F:F,'AGG Activity_EX'!$A:$A,$B93))-SUMIFS(Activity_EX!F:F,Activity_EX!$A:$A,$A93))/(SUMIFS('AGG Activity_16'!F:F,'AGG Activity_16'!$A:$A,$B93)),0))))</f>
        <v>0.49448920483829301</v>
      </c>
      <c r="Q93" s="7">
        <f>IF(Q$1=2016,0,IF(PUBBDG_Split_Tech!Q93=1,1,IF(PUBBDG_Split_Tech!Q93="",0,IFERROR((PUBBDG_Split_Tech!Q93*(SUMIFS('AGG Activity_16'!G:G,'AGG Activity_16'!$A:$A,$B93)+SUMIFS('AGG Activity_EX'!G:G,'AGG Activity_EX'!$A:$A,$B93))-SUMIFS(Activity_EX!G:G,Activity_EX!$A:$A,$A93))/(SUMIFS('AGG Activity_16'!G:G,'AGG Activity_16'!$A:$A,$B93)),0))))</f>
        <v>0.49284659872340469</v>
      </c>
      <c r="R93" s="7">
        <f>IF(R$1=2016,0,IF(PUBBDG_Split_Tech!R93=1,1,IF(PUBBDG_Split_Tech!R93="",0,IFERROR((PUBBDG_Split_Tech!R93*(SUMIFS('AGG Activity_16'!H:H,'AGG Activity_16'!$A:$A,$B93)+SUMIFS('AGG Activity_EX'!H:H,'AGG Activity_EX'!$A:$A,$B93))-SUMIFS(Activity_EX!H:H,Activity_EX!$A:$A,$A93))/(SUMIFS('AGG Activity_16'!H:H,'AGG Activity_16'!$A:$A,$B93)),0))))</f>
        <v>0.49171551467253488</v>
      </c>
      <c r="S93" s="7">
        <f>IF(S$1=2016,0,IF(PUBBDG_Split_Tech!S93=1,1,IF(PUBBDG_Split_Tech!S93="",0,IFERROR((PUBBDG_Split_Tech!S93*(SUMIFS('AGG Activity_16'!I:I,'AGG Activity_16'!$A:$A,$B93)+SUMIFS('AGG Activity_EX'!I:I,'AGG Activity_EX'!$A:$A,$B93))-SUMIFS(Activity_EX!I:I,Activity_EX!$A:$A,$A93))/(SUMIFS('AGG Activity_16'!I:I,'AGG Activity_16'!$A:$A,$B93)),0))))</f>
        <v>0</v>
      </c>
      <c r="T93" s="7">
        <f>IF(T$1=2016,0,IF(PUBBDG_Split_Tech!T93=1,1,IF(PUBBDG_Split_Tech!T93="",0,IFERROR((PUBBDG_Split_Tech!T93*(SUMIFS('AGG Activity_16'!J:J,'AGG Activity_16'!$A:$A,$B93)+SUMIFS('AGG Activity_EX'!J:J,'AGG Activity_EX'!$A:$A,$B93))-SUMIFS(Activity_EX!J:J,Activity_EX!$A:$A,$A93))/(SUMIFS('AGG Activity_16'!J:J,'AGG Activity_16'!$A:$A,$B93)),0))))</f>
        <v>0</v>
      </c>
      <c r="U93" s="7">
        <f>IF(U$1=2016,0,IF(PUBBDG_Split_Tech!U93=1,1,IF(PUBBDG_Split_Tech!U93="",0,IFERROR((PUBBDG_Split_Tech!U93*(SUMIFS('AGG Activity_16'!K:K,'AGG Activity_16'!$A:$A,$B93)+SUMIFS('AGG Activity_EX'!K:K,'AGG Activity_EX'!$A:$A,$B93))-SUMIFS(Activity_EX!K:K,Activity_EX!$A:$A,$A93))/(SUMIFS('AGG Activity_16'!K:K,'AGG Activity_16'!$A:$A,$B93)),0))))</f>
        <v>0</v>
      </c>
    </row>
    <row r="94" spans="1:21" x14ac:dyDescent="0.25">
      <c r="A94" t="str">
        <f>PUBBDG_Split_Tech!A94</f>
        <v>PUBBDGMUNOldLILED___STDELC</v>
      </c>
      <c r="B94" t="str">
        <f>PUBBDG_Split_Tech!B94</f>
        <v>PUBBDGMUNOldLI</v>
      </c>
      <c r="C94" t="str">
        <f>PUBBDG_Split_Tech!C94</f>
        <v>PUB</v>
      </c>
      <c r="D94" t="str">
        <f>PUBBDG_Split_Tech!D94</f>
        <v>BDG</v>
      </c>
      <c r="E94" t="str">
        <f>PUBBDG_Split_Tech!E94</f>
        <v>MUN</v>
      </c>
      <c r="F94" t="str">
        <f>PUBBDG_Split_Tech!F94</f>
        <v>Old</v>
      </c>
      <c r="G94" t="str">
        <f>PUBBDG_Split_Tech!G94</f>
        <v>LI</v>
      </c>
      <c r="H94" t="str">
        <f>PUBBDG_Split_Tech!H94</f>
        <v>LED</v>
      </c>
      <c r="I94" t="str">
        <f>PUBBDG_Split_Tech!I94</f>
        <v>___</v>
      </c>
      <c r="J94" t="str">
        <f>PUBBDG_Split_Tech!J94</f>
        <v>STD</v>
      </c>
      <c r="K94" t="str">
        <f>PUBBDG_Split_Tech!K94</f>
        <v>ELC</v>
      </c>
      <c r="L94" s="7">
        <f>IF(L$1=2016,0,IF(PUBBDG_Split_Tech!L94=1,1,IF(PUBBDG_Split_Tech!L94="",0,IFERROR((PUBBDG_Split_Tech!L94*(SUMIFS('AGG Activity_16'!B:B,'AGG Activity_16'!$A:$A,$B94)+SUMIFS('AGG Activity_EX'!B:B,'AGG Activity_EX'!$A:$A,$B94))-SUMIFS(Activity_EX!B:B,Activity_EX!$A:$A,$A94))/(SUMIFS('AGG Activity_16'!B:B,'AGG Activity_16'!$A:$A,$B94)),0))))</f>
        <v>0</v>
      </c>
      <c r="M94" s="7">
        <f>IF(M$1=2016,0,IF(PUBBDG_Split_Tech!M94=1,1,IF(PUBBDG_Split_Tech!M94="",0,IFERROR((PUBBDG_Split_Tech!M94*(SUMIFS('AGG Activity_16'!C:C,'AGG Activity_16'!$A:$A,$B94)+SUMIFS('AGG Activity_EX'!C:C,'AGG Activity_EX'!$A:$A,$B94))-SUMIFS(Activity_EX!C:C,Activity_EX!$A:$A,$A94))/(SUMIFS('AGG Activity_16'!C:C,'AGG Activity_16'!$A:$A,$B94)),0))))</f>
        <v>4.3229061300106981E-5</v>
      </c>
      <c r="N94" s="7">
        <f>IF(N$1=2016,0,IF(PUBBDG_Split_Tech!N94=1,1,IF(PUBBDG_Split_Tech!N94="",0,IFERROR((PUBBDG_Split_Tech!N94*(SUMIFS('AGG Activity_16'!D:D,'AGG Activity_16'!$A:$A,$B94)+SUMIFS('AGG Activity_EX'!D:D,'AGG Activity_EX'!$A:$A,$B94))-SUMIFS(Activity_EX!D:D,Activity_EX!$A:$A,$A94))/(SUMIFS('AGG Activity_16'!D:D,'AGG Activity_16'!$A:$A,$B94)),0))))</f>
        <v>6.5238984336367381E-5</v>
      </c>
      <c r="O94" s="7">
        <f>IF(O$1=2016,0,IF(PUBBDG_Split_Tech!O94=1,1,IF(PUBBDG_Split_Tech!O94="",0,IFERROR((PUBBDG_Split_Tech!O94*(SUMIFS('AGG Activity_16'!E:E,'AGG Activity_16'!$A:$A,$B94)+SUMIFS('AGG Activity_EX'!E:E,'AGG Activity_EX'!$A:$A,$B94))-SUMIFS(Activity_EX!E:E,Activity_EX!$A:$A,$A94))/(SUMIFS('AGG Activity_16'!E:E,'AGG Activity_16'!$A:$A,$B94)),0))))</f>
        <v>9.1429397176213557E-5</v>
      </c>
      <c r="P94" s="7">
        <f>IF(P$1=2016,0,IF(PUBBDG_Split_Tech!P94=1,1,IF(PUBBDG_Split_Tech!P94="",0,IFERROR((PUBBDG_Split_Tech!P94*(SUMIFS('AGG Activity_16'!F:F,'AGG Activity_16'!$A:$A,$B94)+SUMIFS('AGG Activity_EX'!F:F,'AGG Activity_EX'!$A:$A,$B94))-SUMIFS(Activity_EX!F:F,Activity_EX!$A:$A,$A94))/(SUMIFS('AGG Activity_16'!F:F,'AGG Activity_16'!$A:$A,$B94)),0))))</f>
        <v>1.2140233246428678E-3</v>
      </c>
      <c r="Q94" s="7">
        <f>IF(Q$1=2016,0,IF(PUBBDG_Split_Tech!Q94=1,1,IF(PUBBDG_Split_Tech!Q94="",0,IFERROR((PUBBDG_Split_Tech!Q94*(SUMIFS('AGG Activity_16'!G:G,'AGG Activity_16'!$A:$A,$B94)+SUMIFS('AGG Activity_EX'!G:G,'AGG Activity_EX'!$A:$A,$B94))-SUMIFS(Activity_EX!G:G,Activity_EX!$A:$A,$A94))/(SUMIFS('AGG Activity_16'!G:G,'AGG Activity_16'!$A:$A,$B94)),0))))</f>
        <v>1.2245233551613547E-3</v>
      </c>
      <c r="R94" s="7">
        <f>IF(R$1=2016,0,IF(PUBBDG_Split_Tech!R94=1,1,IF(PUBBDG_Split_Tech!R94="",0,IFERROR((PUBBDG_Split_Tech!R94*(SUMIFS('AGG Activity_16'!H:H,'AGG Activity_16'!$A:$A,$B94)+SUMIFS('AGG Activity_EX'!H:H,'AGG Activity_EX'!$A:$A,$B94))-SUMIFS(Activity_EX!H:H,Activity_EX!$A:$A,$A94))/(SUMIFS('AGG Activity_16'!H:H,'AGG Activity_16'!$A:$A,$B94)),0))))</f>
        <v>1.2316674565048017E-3</v>
      </c>
      <c r="S94" s="7">
        <f>IF(S$1=2016,0,IF(PUBBDG_Split_Tech!S94=1,1,IF(PUBBDG_Split_Tech!S94="",0,IFERROR((PUBBDG_Split_Tech!S94*(SUMIFS('AGG Activity_16'!I:I,'AGG Activity_16'!$A:$A,$B94)+SUMIFS('AGG Activity_EX'!I:I,'AGG Activity_EX'!$A:$A,$B94))-SUMIFS(Activity_EX!I:I,Activity_EX!$A:$A,$A94))/(SUMIFS('AGG Activity_16'!I:I,'AGG Activity_16'!$A:$A,$B94)),0))))</f>
        <v>0</v>
      </c>
      <c r="T94" s="7">
        <f>IF(T$1=2016,0,IF(PUBBDG_Split_Tech!T94=1,1,IF(PUBBDG_Split_Tech!T94="",0,IFERROR((PUBBDG_Split_Tech!T94*(SUMIFS('AGG Activity_16'!J:J,'AGG Activity_16'!$A:$A,$B94)+SUMIFS('AGG Activity_EX'!J:J,'AGG Activity_EX'!$A:$A,$B94))-SUMIFS(Activity_EX!J:J,Activity_EX!$A:$A,$A94))/(SUMIFS('AGG Activity_16'!J:J,'AGG Activity_16'!$A:$A,$B94)),0))))</f>
        <v>0</v>
      </c>
      <c r="U94" s="7">
        <f>IF(U$1=2016,0,IF(PUBBDG_Split_Tech!U94=1,1,IF(PUBBDG_Split_Tech!U94="",0,IFERROR((PUBBDG_Split_Tech!U94*(SUMIFS('AGG Activity_16'!K:K,'AGG Activity_16'!$A:$A,$B94)+SUMIFS('AGG Activity_EX'!K:K,'AGG Activity_EX'!$A:$A,$B94))-SUMIFS(Activity_EX!K:K,Activity_EX!$A:$A,$A94))/(SUMIFS('AGG Activity_16'!K:K,'AGG Activity_16'!$A:$A,$B94)),0))))</f>
        <v>0</v>
      </c>
    </row>
    <row r="95" spans="1:21" x14ac:dyDescent="0.25">
      <c r="A95" t="str">
        <f>PUBBDG_Split_Tech!A95</f>
        <v>PUBBDGMUNOldSC_________DCO</v>
      </c>
      <c r="B95" t="str">
        <f>PUBBDG_Split_Tech!B95</f>
        <v>PUBBDGMUNOldSC</v>
      </c>
      <c r="C95" t="str">
        <f>PUBBDG_Split_Tech!C95</f>
        <v>PUB</v>
      </c>
      <c r="D95" t="str">
        <f>PUBBDG_Split_Tech!D95</f>
        <v>BDG</v>
      </c>
      <c r="E95" t="str">
        <f>PUBBDG_Split_Tech!E95</f>
        <v>MUN</v>
      </c>
      <c r="F95" t="str">
        <f>PUBBDG_Split_Tech!F95</f>
        <v>Old</v>
      </c>
      <c r="G95" t="str">
        <f>PUBBDG_Split_Tech!G95</f>
        <v>SC</v>
      </c>
      <c r="H95" t="str">
        <f>PUBBDG_Split_Tech!H95</f>
        <v>___</v>
      </c>
      <c r="I95" t="str">
        <f>PUBBDG_Split_Tech!I95</f>
        <v>___</v>
      </c>
      <c r="J95" t="str">
        <f>PUBBDG_Split_Tech!J95</f>
        <v>___</v>
      </c>
      <c r="K95" t="str">
        <f>PUBBDG_Split_Tech!K95</f>
        <v>DCO</v>
      </c>
      <c r="L95" s="7">
        <f>IF(L$1=2016,0,IF(PUBBDG_Split_Tech!L95=1,1,IF(PUBBDG_Split_Tech!L95="",0,IFERROR((PUBBDG_Split_Tech!L95*(SUMIFS('AGG Activity_16'!B:B,'AGG Activity_16'!$A:$A,$B95)+SUMIFS('AGG Activity_EX'!B:B,'AGG Activity_EX'!$A:$A,$B95))-SUMIFS(Activity_EX!B:B,Activity_EX!$A:$A,$A95))/(SUMIFS('AGG Activity_16'!B:B,'AGG Activity_16'!$A:$A,$B95)),0))))</f>
        <v>0</v>
      </c>
      <c r="M95" s="7">
        <f>IF(M$1=2016,0,IF(PUBBDG_Split_Tech!M95=1,1,IF(PUBBDG_Split_Tech!M95="",0,IFERROR((PUBBDG_Split_Tech!M95*(SUMIFS('AGG Activity_16'!C:C,'AGG Activity_16'!$A:$A,$B95)+SUMIFS('AGG Activity_EX'!C:C,'AGG Activity_EX'!$A:$A,$B95))-SUMIFS(Activity_EX!C:C,Activity_EX!$A:$A,$A95))/(SUMIFS('AGG Activity_16'!C:C,'AGG Activity_16'!$A:$A,$B95)),0))))</f>
        <v>0.45319093146063832</v>
      </c>
      <c r="N95" s="7">
        <f>IF(N$1=2016,0,IF(PUBBDG_Split_Tech!N95=1,1,IF(PUBBDG_Split_Tech!N95="",0,IFERROR((PUBBDG_Split_Tech!N95*(SUMIFS('AGG Activity_16'!D:D,'AGG Activity_16'!$A:$A,$B95)+SUMIFS('AGG Activity_EX'!D:D,'AGG Activity_EX'!$A:$A,$B95))-SUMIFS(Activity_EX!D:D,Activity_EX!$A:$A,$A95))/(SUMIFS('AGG Activity_16'!D:D,'AGG Activity_16'!$A:$A,$B95)),0))))</f>
        <v>4.492908667671499E-2</v>
      </c>
      <c r="O95" s="7">
        <f>IF(O$1=2016,0,IF(PUBBDG_Split_Tech!O95=1,1,IF(PUBBDG_Split_Tech!O95="",0,IFERROR((PUBBDG_Split_Tech!O95*(SUMIFS('AGG Activity_16'!E:E,'AGG Activity_16'!$A:$A,$B95)+SUMIFS('AGG Activity_EX'!E:E,'AGG Activity_EX'!$A:$A,$B95))-SUMIFS(Activity_EX!E:E,Activity_EX!$A:$A,$A95))/(SUMIFS('AGG Activity_16'!E:E,'AGG Activity_16'!$A:$A,$B95)),0))))</f>
        <v>4.4491262114077813E-2</v>
      </c>
      <c r="P95" s="7">
        <f>IF(P$1=2016,0,IF(PUBBDG_Split_Tech!P95=1,1,IF(PUBBDG_Split_Tech!P95="",0,IFERROR((PUBBDG_Split_Tech!P95*(SUMIFS('AGG Activity_16'!F:F,'AGG Activity_16'!$A:$A,$B95)+SUMIFS('AGG Activity_EX'!F:F,'AGG Activity_EX'!$A:$A,$B95))-SUMIFS(Activity_EX!F:F,Activity_EX!$A:$A,$A95))/(SUMIFS('AGG Activity_16'!F:F,'AGG Activity_16'!$A:$A,$B95)),0))))</f>
        <v>4.1370215532495237E-2</v>
      </c>
      <c r="Q95" s="7">
        <f>IF(Q$1=2016,0,IF(PUBBDG_Split_Tech!Q95=1,1,IF(PUBBDG_Split_Tech!Q95="",0,IFERROR((PUBBDG_Split_Tech!Q95*(SUMIFS('AGG Activity_16'!G:G,'AGG Activity_16'!$A:$A,$B95)+SUMIFS('AGG Activity_EX'!G:G,'AGG Activity_EX'!$A:$A,$B95))-SUMIFS(Activity_EX!G:G,Activity_EX!$A:$A,$A95))/(SUMIFS('AGG Activity_16'!G:G,'AGG Activity_16'!$A:$A,$B95)),0))))</f>
        <v>4.1151482342457336E-2</v>
      </c>
      <c r="R95" s="7">
        <f>IF(R$1=2016,0,IF(PUBBDG_Split_Tech!R95=1,1,IF(PUBBDG_Split_Tech!R95="",0,IFERROR((PUBBDG_Split_Tech!R95*(SUMIFS('AGG Activity_16'!H:H,'AGG Activity_16'!$A:$A,$B95)+SUMIFS('AGG Activity_EX'!H:H,'AGG Activity_EX'!$A:$A,$B95))-SUMIFS(Activity_EX!H:H,Activity_EX!$A:$A,$A95))/(SUMIFS('AGG Activity_16'!H:H,'AGG Activity_16'!$A:$A,$B95)),0))))</f>
        <v>4.1006771185464023E-2</v>
      </c>
      <c r="S95" s="7">
        <f>IF(S$1=2016,0,IF(PUBBDG_Split_Tech!S95=1,1,IF(PUBBDG_Split_Tech!S95="",0,IFERROR((PUBBDG_Split_Tech!S95*(SUMIFS('AGG Activity_16'!I:I,'AGG Activity_16'!$A:$A,$B95)+SUMIFS('AGG Activity_EX'!I:I,'AGG Activity_EX'!$A:$A,$B95))-SUMIFS(Activity_EX!I:I,Activity_EX!$A:$A,$A95))/(SUMIFS('AGG Activity_16'!I:I,'AGG Activity_16'!$A:$A,$B95)),0))))</f>
        <v>0</v>
      </c>
      <c r="T95" s="7">
        <f>IF(T$1=2016,0,IF(PUBBDG_Split_Tech!T95=1,1,IF(PUBBDG_Split_Tech!T95="",0,IFERROR((PUBBDG_Split_Tech!T95*(SUMIFS('AGG Activity_16'!J:J,'AGG Activity_16'!$A:$A,$B95)+SUMIFS('AGG Activity_EX'!J:J,'AGG Activity_EX'!$A:$A,$B95))-SUMIFS(Activity_EX!J:J,Activity_EX!$A:$A,$A95))/(SUMIFS('AGG Activity_16'!J:J,'AGG Activity_16'!$A:$A,$B95)),0))))</f>
        <v>0</v>
      </c>
      <c r="U95" s="7">
        <f>IF(U$1=2016,0,IF(PUBBDG_Split_Tech!U95=1,1,IF(PUBBDG_Split_Tech!U95="",0,IFERROR((PUBBDG_Split_Tech!U95*(SUMIFS('AGG Activity_16'!K:K,'AGG Activity_16'!$A:$A,$B95)+SUMIFS('AGG Activity_EX'!K:K,'AGG Activity_EX'!$A:$A,$B95))-SUMIFS(Activity_EX!K:K,Activity_EX!$A:$A,$A95))/(SUMIFS('AGG Activity_16'!K:K,'AGG Activity_16'!$A:$A,$B95)),0))))</f>
        <v>0</v>
      </c>
    </row>
    <row r="96" spans="1:21" x14ac:dyDescent="0.25">
      <c r="A96" t="str">
        <f>PUBBDG_Split_Tech!A96</f>
        <v>PUBBDGMUNOldSC______STDELC</v>
      </c>
      <c r="B96" t="str">
        <f>PUBBDG_Split_Tech!B96</f>
        <v>PUBBDGMUNOldSC</v>
      </c>
      <c r="C96" t="str">
        <f>PUBBDG_Split_Tech!C96</f>
        <v>PUB</v>
      </c>
      <c r="D96" t="str">
        <f>PUBBDG_Split_Tech!D96</f>
        <v>BDG</v>
      </c>
      <c r="E96" t="str">
        <f>PUBBDG_Split_Tech!E96</f>
        <v>MUN</v>
      </c>
      <c r="F96" t="str">
        <f>PUBBDG_Split_Tech!F96</f>
        <v>Old</v>
      </c>
      <c r="G96" t="str">
        <f>PUBBDG_Split_Tech!G96</f>
        <v>SC</v>
      </c>
      <c r="H96" t="str">
        <f>PUBBDG_Split_Tech!H96</f>
        <v>___</v>
      </c>
      <c r="I96" t="str">
        <f>PUBBDG_Split_Tech!I96</f>
        <v>___</v>
      </c>
      <c r="J96" t="str">
        <f>PUBBDG_Split_Tech!J96</f>
        <v>STD</v>
      </c>
      <c r="K96" t="str">
        <f>PUBBDG_Split_Tech!K96</f>
        <v>ELC</v>
      </c>
      <c r="L96" s="7">
        <f>IF(L$1=2016,0,IF(PUBBDG_Split_Tech!L96=1,1,IF(PUBBDG_Split_Tech!L96="",0,IFERROR((PUBBDG_Split_Tech!L96*(SUMIFS('AGG Activity_16'!B:B,'AGG Activity_16'!$A:$A,$B96)+SUMIFS('AGG Activity_EX'!B:B,'AGG Activity_EX'!$A:$A,$B96))-SUMIFS(Activity_EX!B:B,Activity_EX!$A:$A,$A96))/(SUMIFS('AGG Activity_16'!B:B,'AGG Activity_16'!$A:$A,$B96)),0))))</f>
        <v>0</v>
      </c>
      <c r="M96" s="7">
        <f>IF(M$1=2016,0,IF(PUBBDG_Split_Tech!M96=1,1,IF(PUBBDG_Split_Tech!M96="",0,IFERROR((PUBBDG_Split_Tech!M96*(SUMIFS('AGG Activity_16'!C:C,'AGG Activity_16'!$A:$A,$B96)+SUMIFS('AGG Activity_EX'!C:C,'AGG Activity_EX'!$A:$A,$B96))-SUMIFS(Activity_EX!C:C,Activity_EX!$A:$A,$A96))/(SUMIFS('AGG Activity_16'!C:C,'AGG Activity_16'!$A:$A,$B96)),0))))</f>
        <v>0.51376687234703711</v>
      </c>
      <c r="N96" s="7">
        <f>IF(N$1=2016,0,IF(PUBBDG_Split_Tech!N96=1,1,IF(PUBBDG_Split_Tech!N96="",0,IFERROR((PUBBDG_Split_Tech!N96*(SUMIFS('AGG Activity_16'!D:D,'AGG Activity_16'!$A:$A,$B96)+SUMIFS('AGG Activity_EX'!D:D,'AGG Activity_EX'!$A:$A,$B96))-SUMIFS(Activity_EX!D:D,Activity_EX!$A:$A,$A96))/(SUMIFS('AGG Activity_16'!D:D,'AGG Activity_16'!$A:$A,$B96)),0))))</f>
        <v>0.94880645360049387</v>
      </c>
      <c r="O96" s="7">
        <f>IF(O$1=2016,0,IF(PUBBDG_Split_Tech!O96=1,1,IF(PUBBDG_Split_Tech!O96="",0,IFERROR((PUBBDG_Split_Tech!O96*(SUMIFS('AGG Activity_16'!E:E,'AGG Activity_16'!$A:$A,$B96)+SUMIFS('AGG Activity_EX'!E:E,'AGG Activity_EX'!$A:$A,$B96))-SUMIFS(Activity_EX!E:E,Activity_EX!$A:$A,$A96))/(SUMIFS('AGG Activity_16'!E:E,'AGG Activity_16'!$A:$A,$B96)),0))))</f>
        <v>0.94659220615547013</v>
      </c>
      <c r="P96" s="7">
        <f>IF(P$1=2016,0,IF(PUBBDG_Split_Tech!P96=1,1,IF(PUBBDG_Split_Tech!P96="",0,IFERROR((PUBBDG_Split_Tech!P96*(SUMIFS('AGG Activity_16'!F:F,'AGG Activity_16'!$A:$A,$B96)+SUMIFS('AGG Activity_EX'!F:F,'AGG Activity_EX'!$A:$A,$B96))-SUMIFS(Activity_EX!F:F,Activity_EX!$A:$A,$A96))/(SUMIFS('AGG Activity_16'!F:F,'AGG Activity_16'!$A:$A,$B96)),0))))</f>
        <v>0.88620721104053957</v>
      </c>
      <c r="Q96" s="7">
        <f>IF(Q$1=2016,0,IF(PUBBDG_Split_Tech!Q96=1,1,IF(PUBBDG_Split_Tech!Q96="",0,IFERROR((PUBBDG_Split_Tech!Q96*(SUMIFS('AGG Activity_16'!G:G,'AGG Activity_16'!$A:$A,$B96)+SUMIFS('AGG Activity_EX'!G:G,'AGG Activity_EX'!$A:$A,$B96))-SUMIFS(Activity_EX!G:G,Activity_EX!$A:$A,$A96))/(SUMIFS('AGG Activity_16'!G:G,'AGG Activity_16'!$A:$A,$B96)),0))))</f>
        <v>0.8870455959760607</v>
      </c>
      <c r="R96" s="7">
        <f>IF(R$1=2016,0,IF(PUBBDG_Split_Tech!R96=1,1,IF(PUBBDG_Split_Tech!R96="",0,IFERROR((PUBBDG_Split_Tech!R96*(SUMIFS('AGG Activity_16'!H:H,'AGG Activity_16'!$A:$A,$B96)+SUMIFS('AGG Activity_EX'!H:H,'AGG Activity_EX'!$A:$A,$B96))-SUMIFS(Activity_EX!H:H,Activity_EX!$A:$A,$A96))/(SUMIFS('AGG Activity_16'!H:H,'AGG Activity_16'!$A:$A,$B96)),0))))</f>
        <v>0.88759847333010511</v>
      </c>
      <c r="S96" s="7">
        <f>IF(S$1=2016,0,IF(PUBBDG_Split_Tech!S96=1,1,IF(PUBBDG_Split_Tech!S96="",0,IFERROR((PUBBDG_Split_Tech!S96*(SUMIFS('AGG Activity_16'!I:I,'AGG Activity_16'!$A:$A,$B96)+SUMIFS('AGG Activity_EX'!I:I,'AGG Activity_EX'!$A:$A,$B96))-SUMIFS(Activity_EX!I:I,Activity_EX!$A:$A,$A96))/(SUMIFS('AGG Activity_16'!I:I,'AGG Activity_16'!$A:$A,$B96)),0))))</f>
        <v>0</v>
      </c>
      <c r="T96" s="7">
        <f>IF(T$1=2016,0,IF(PUBBDG_Split_Tech!T96=1,1,IF(PUBBDG_Split_Tech!T96="",0,IFERROR((PUBBDG_Split_Tech!T96*(SUMIFS('AGG Activity_16'!J:J,'AGG Activity_16'!$A:$A,$B96)+SUMIFS('AGG Activity_EX'!J:J,'AGG Activity_EX'!$A:$A,$B96))-SUMIFS(Activity_EX!J:J,Activity_EX!$A:$A,$A96))/(SUMIFS('AGG Activity_16'!J:J,'AGG Activity_16'!$A:$A,$B96)),0))))</f>
        <v>0</v>
      </c>
      <c r="U96" s="7">
        <f>IF(U$1=2016,0,IF(PUBBDG_Split_Tech!U96=1,1,IF(PUBBDG_Split_Tech!U96="",0,IFERROR((PUBBDG_Split_Tech!U96*(SUMIFS('AGG Activity_16'!K:K,'AGG Activity_16'!$A:$A,$B96)+SUMIFS('AGG Activity_EX'!K:K,'AGG Activity_EX'!$A:$A,$B96))-SUMIFS(Activity_EX!K:K,Activity_EX!$A:$A,$A96))/(SUMIFS('AGG Activity_16'!K:K,'AGG Activity_16'!$A:$A,$B96)),0))))</f>
        <v>0</v>
      </c>
    </row>
    <row r="97" spans="1:21" x14ac:dyDescent="0.25">
      <c r="A97" t="str">
        <f>PUBBDG_Split_Tech!A97</f>
        <v>PUBBDGMUNOldSC______STDNGA</v>
      </c>
      <c r="B97" t="str">
        <f>PUBBDG_Split_Tech!B97</f>
        <v>PUBBDGMUNOldSC</v>
      </c>
      <c r="C97" t="str">
        <f>PUBBDG_Split_Tech!C97</f>
        <v>PUB</v>
      </c>
      <c r="D97" t="str">
        <f>PUBBDG_Split_Tech!D97</f>
        <v>BDG</v>
      </c>
      <c r="E97" t="str">
        <f>PUBBDG_Split_Tech!E97</f>
        <v>MUN</v>
      </c>
      <c r="F97" t="str">
        <f>PUBBDG_Split_Tech!F97</f>
        <v>Old</v>
      </c>
      <c r="G97" t="str">
        <f>PUBBDG_Split_Tech!G97</f>
        <v>SC</v>
      </c>
      <c r="H97" t="str">
        <f>PUBBDG_Split_Tech!H97</f>
        <v>___</v>
      </c>
      <c r="I97" t="str">
        <f>PUBBDG_Split_Tech!I97</f>
        <v>___</v>
      </c>
      <c r="J97" t="str">
        <f>PUBBDG_Split_Tech!J97</f>
        <v>STD</v>
      </c>
      <c r="K97" t="str">
        <f>PUBBDG_Split_Tech!K97</f>
        <v>NGA</v>
      </c>
      <c r="L97" s="7">
        <f>IF(L$1=2016,0,IF(PUBBDG_Split_Tech!L97=1,1,IF(PUBBDG_Split_Tech!L97="",0,IFERROR((PUBBDG_Split_Tech!L97*(SUMIFS('AGG Activity_16'!B:B,'AGG Activity_16'!$A:$A,$B97)+SUMIFS('AGG Activity_EX'!B:B,'AGG Activity_EX'!$A:$A,$B97))-SUMIFS(Activity_EX!B:B,Activity_EX!$A:$A,$A97))/(SUMIFS('AGG Activity_16'!B:B,'AGG Activity_16'!$A:$A,$B97)),0))))</f>
        <v>0</v>
      </c>
      <c r="M97" s="7">
        <f>IF(M$1=2016,0,IF(PUBBDG_Split_Tech!M97=1,1,IF(PUBBDG_Split_Tech!M97="",0,IFERROR((PUBBDG_Split_Tech!M97*(SUMIFS('AGG Activity_16'!C:C,'AGG Activity_16'!$A:$A,$B97)+SUMIFS('AGG Activity_EX'!C:C,'AGG Activity_EX'!$A:$A,$B97))-SUMIFS(Activity_EX!C:C,Activity_EX!$A:$A,$A97))/(SUMIFS('AGG Activity_16'!C:C,'AGG Activity_16'!$A:$A,$B97)),0))))</f>
        <v>3.304219619232452E-2</v>
      </c>
      <c r="N97" s="7">
        <f>IF(N$1=2016,0,IF(PUBBDG_Split_Tech!N97=1,1,IF(PUBBDG_Split_Tech!N97="",0,IFERROR((PUBBDG_Split_Tech!N97*(SUMIFS('AGG Activity_16'!D:D,'AGG Activity_16'!$A:$A,$B97)+SUMIFS('AGG Activity_EX'!D:D,'AGG Activity_EX'!$A:$A,$B97))-SUMIFS(Activity_EX!D:D,Activity_EX!$A:$A,$A97))/(SUMIFS('AGG Activity_16'!D:D,'AGG Activity_16'!$A:$A,$B97)),0))))</f>
        <v>6.2644597227920224E-3</v>
      </c>
      <c r="O97" s="7">
        <f>IF(O$1=2016,0,IF(PUBBDG_Split_Tech!O97=1,1,IF(PUBBDG_Split_Tech!O97="",0,IFERROR((PUBBDG_Split_Tech!O97*(SUMIFS('AGG Activity_16'!E:E,'AGG Activity_16'!$A:$A,$B97)+SUMIFS('AGG Activity_EX'!E:E,'AGG Activity_EX'!$A:$A,$B97))-SUMIFS(Activity_EX!E:E,Activity_EX!$A:$A,$A97))/(SUMIFS('AGG Activity_16'!E:E,'AGG Activity_16'!$A:$A,$B97)),0))))</f>
        <v>8.9165317304524018E-3</v>
      </c>
      <c r="P97" s="7">
        <f>IF(P$1=2016,0,IF(PUBBDG_Split_Tech!P97=1,1,IF(PUBBDG_Split_Tech!P97="",0,IFERROR((PUBBDG_Split_Tech!P97*(SUMIFS('AGG Activity_16'!F:F,'AGG Activity_16'!$A:$A,$B97)+SUMIFS('AGG Activity_EX'!F:F,'AGG Activity_EX'!$A:$A,$B97))-SUMIFS(Activity_EX!F:F,Activity_EX!$A:$A,$A97))/(SUMIFS('AGG Activity_16'!F:F,'AGG Activity_16'!$A:$A,$B97)),0))))</f>
        <v>7.2422573426965231E-2</v>
      </c>
      <c r="Q97" s="7">
        <f>IF(Q$1=2016,0,IF(PUBBDG_Split_Tech!Q97=1,1,IF(PUBBDG_Split_Tech!Q97="",0,IFERROR((PUBBDG_Split_Tech!Q97*(SUMIFS('AGG Activity_16'!G:G,'AGG Activity_16'!$A:$A,$B97)+SUMIFS('AGG Activity_EX'!G:G,'AGG Activity_EX'!$A:$A,$B97))-SUMIFS(Activity_EX!G:G,Activity_EX!$A:$A,$A97))/(SUMIFS('AGG Activity_16'!G:G,'AGG Activity_16'!$A:$A,$B97)),0))))</f>
        <v>7.1802921681482321E-2</v>
      </c>
      <c r="R97" s="7">
        <f>IF(R$1=2016,0,IF(PUBBDG_Split_Tech!R97=1,1,IF(PUBBDG_Split_Tech!R97="",0,IFERROR((PUBBDG_Split_Tech!R97*(SUMIFS('AGG Activity_16'!H:H,'AGG Activity_16'!$A:$A,$B97)+SUMIFS('AGG Activity_EX'!H:H,'AGG Activity_EX'!$A:$A,$B97))-SUMIFS(Activity_EX!H:H,Activity_EX!$A:$A,$A97))/(SUMIFS('AGG Activity_16'!H:H,'AGG Activity_16'!$A:$A,$B97)),0))))</f>
        <v>7.1394755484431291E-2</v>
      </c>
      <c r="S97" s="7">
        <f>IF(S$1=2016,0,IF(PUBBDG_Split_Tech!S97=1,1,IF(PUBBDG_Split_Tech!S97="",0,IFERROR((PUBBDG_Split_Tech!S97*(SUMIFS('AGG Activity_16'!I:I,'AGG Activity_16'!$A:$A,$B97)+SUMIFS('AGG Activity_EX'!I:I,'AGG Activity_EX'!$A:$A,$B97))-SUMIFS(Activity_EX!I:I,Activity_EX!$A:$A,$A97))/(SUMIFS('AGG Activity_16'!I:I,'AGG Activity_16'!$A:$A,$B97)),0))))</f>
        <v>0</v>
      </c>
      <c r="T97" s="7">
        <f>IF(T$1=2016,0,IF(PUBBDG_Split_Tech!T97=1,1,IF(PUBBDG_Split_Tech!T97="",0,IFERROR((PUBBDG_Split_Tech!T97*(SUMIFS('AGG Activity_16'!J:J,'AGG Activity_16'!$A:$A,$B97)+SUMIFS('AGG Activity_EX'!J:J,'AGG Activity_EX'!$A:$A,$B97))-SUMIFS(Activity_EX!J:J,Activity_EX!$A:$A,$A97))/(SUMIFS('AGG Activity_16'!J:J,'AGG Activity_16'!$A:$A,$B97)),0))))</f>
        <v>0</v>
      </c>
      <c r="U97" s="7">
        <f>IF(U$1=2016,0,IF(PUBBDG_Split_Tech!U97=1,1,IF(PUBBDG_Split_Tech!U97="",0,IFERROR((PUBBDG_Split_Tech!U97*(SUMIFS('AGG Activity_16'!K:K,'AGG Activity_16'!$A:$A,$B97)+SUMIFS('AGG Activity_EX'!K:K,'AGG Activity_EX'!$A:$A,$B97))-SUMIFS(Activity_EX!K:K,Activity_EX!$A:$A,$A97))/(SUMIFS('AGG Activity_16'!K:K,'AGG Activity_16'!$A:$A,$B97)),0))))</f>
        <v>0</v>
      </c>
    </row>
    <row r="98" spans="1:21" x14ac:dyDescent="0.25">
      <c r="A98" t="str">
        <f>PUBBDG_Split_Tech!A98</f>
        <v>PUBBDGMUNOldSH_________DHE</v>
      </c>
      <c r="B98" t="str">
        <f>PUBBDG_Split_Tech!B98</f>
        <v>PUBBDGMUNOldSH</v>
      </c>
      <c r="C98" t="str">
        <f>PUBBDG_Split_Tech!C98</f>
        <v>PUB</v>
      </c>
      <c r="D98" t="str">
        <f>PUBBDG_Split_Tech!D98</f>
        <v>BDG</v>
      </c>
      <c r="E98" t="str">
        <f>PUBBDG_Split_Tech!E98</f>
        <v>MUN</v>
      </c>
      <c r="F98" t="str">
        <f>PUBBDG_Split_Tech!F98</f>
        <v>Old</v>
      </c>
      <c r="G98" t="str">
        <f>PUBBDG_Split_Tech!G98</f>
        <v>SH</v>
      </c>
      <c r="H98" t="str">
        <f>PUBBDG_Split_Tech!H98</f>
        <v>___</v>
      </c>
      <c r="I98" t="str">
        <f>PUBBDG_Split_Tech!I98</f>
        <v>___</v>
      </c>
      <c r="J98" t="str">
        <f>PUBBDG_Split_Tech!J98</f>
        <v>___</v>
      </c>
      <c r="K98" t="str">
        <f>PUBBDG_Split_Tech!K98</f>
        <v>DHE</v>
      </c>
      <c r="L98" s="7">
        <f>IF(L$1=2016,0,IF(PUBBDG_Split_Tech!L98=1,1,IF(PUBBDG_Split_Tech!L98="",0,IFERROR((PUBBDG_Split_Tech!L98*(SUMIFS('AGG Activity_16'!B:B,'AGG Activity_16'!$A:$A,$B98)+SUMIFS('AGG Activity_EX'!B:B,'AGG Activity_EX'!$A:$A,$B98))-SUMIFS(Activity_EX!B:B,Activity_EX!$A:$A,$A98))/(SUMIFS('AGG Activity_16'!B:B,'AGG Activity_16'!$A:$A,$B98)),0))))</f>
        <v>0</v>
      </c>
      <c r="M98" s="7">
        <f>IF(M$1=2016,0,IF(PUBBDG_Split_Tech!M98=1,1,IF(PUBBDG_Split_Tech!M98="",0,IFERROR((PUBBDG_Split_Tech!M98*(SUMIFS('AGG Activity_16'!C:C,'AGG Activity_16'!$A:$A,$B98)+SUMIFS('AGG Activity_EX'!C:C,'AGG Activity_EX'!$A:$A,$B98))-SUMIFS(Activity_EX!C:C,Activity_EX!$A:$A,$A98))/(SUMIFS('AGG Activity_16'!C:C,'AGG Activity_16'!$A:$A,$B98)),0))))</f>
        <v>0.42694153158899739</v>
      </c>
      <c r="N98" s="7">
        <f>IF(N$1=2016,0,IF(PUBBDG_Split_Tech!N98=1,1,IF(PUBBDG_Split_Tech!N98="",0,IFERROR((PUBBDG_Split_Tech!N98*(SUMIFS('AGG Activity_16'!D:D,'AGG Activity_16'!$A:$A,$B98)+SUMIFS('AGG Activity_EX'!D:D,'AGG Activity_EX'!$A:$A,$B98))-SUMIFS(Activity_EX!D:D,Activity_EX!$A:$A,$A98))/(SUMIFS('AGG Activity_16'!D:D,'AGG Activity_16'!$A:$A,$B98)),0))))</f>
        <v>5.0035358534084771E-2</v>
      </c>
      <c r="O98" s="7">
        <f>IF(O$1=2016,0,IF(PUBBDG_Split_Tech!O98=1,1,IF(PUBBDG_Split_Tech!O98="",0,IFERROR((PUBBDG_Split_Tech!O98*(SUMIFS('AGG Activity_16'!E:E,'AGG Activity_16'!$A:$A,$B98)+SUMIFS('AGG Activity_EX'!E:E,'AGG Activity_EX'!$A:$A,$B98))-SUMIFS(Activity_EX!E:E,Activity_EX!$A:$A,$A98))/(SUMIFS('AGG Activity_16'!E:E,'AGG Activity_16'!$A:$A,$B98)),0))))</f>
        <v>4.9870540907704097E-2</v>
      </c>
      <c r="P98" s="7">
        <f>IF(P$1=2016,0,IF(PUBBDG_Split_Tech!P98=1,1,IF(PUBBDG_Split_Tech!P98="",0,IFERROR((PUBBDG_Split_Tech!P98*(SUMIFS('AGG Activity_16'!F:F,'AGG Activity_16'!$A:$A,$B98)+SUMIFS('AGG Activity_EX'!F:F,'AGG Activity_EX'!$A:$A,$B98))-SUMIFS(Activity_EX!F:F,Activity_EX!$A:$A,$A98))/(SUMIFS('AGG Activity_16'!F:F,'AGG Activity_16'!$A:$A,$B98)),0))))</f>
        <v>4.8230776465504027E-2</v>
      </c>
      <c r="Q98" s="7">
        <f>IF(Q$1=2016,0,IF(PUBBDG_Split_Tech!Q98=1,1,IF(PUBBDG_Split_Tech!Q98="",0,IFERROR((PUBBDG_Split_Tech!Q98*(SUMIFS('AGG Activity_16'!G:G,'AGG Activity_16'!$A:$A,$B98)+SUMIFS('AGG Activity_EX'!G:G,'AGG Activity_EX'!$A:$A,$B98))-SUMIFS(Activity_EX!G:G,Activity_EX!$A:$A,$A98))/(SUMIFS('AGG Activity_16'!G:G,'AGG Activity_16'!$A:$A,$B98)),0))))</f>
        <v>4.8185470124703256E-2</v>
      </c>
      <c r="R98" s="7">
        <f>IF(R$1=2016,0,IF(PUBBDG_Split_Tech!R98=1,1,IF(PUBBDG_Split_Tech!R98="",0,IFERROR((PUBBDG_Split_Tech!R98*(SUMIFS('AGG Activity_16'!H:H,'AGG Activity_16'!$A:$A,$B98)+SUMIFS('AGG Activity_EX'!H:H,'AGG Activity_EX'!$A:$A,$B98))-SUMIFS(Activity_EX!H:H,Activity_EX!$A:$A,$A98))/(SUMIFS('AGG Activity_16'!H:H,'AGG Activity_16'!$A:$A,$B98)),0))))</f>
        <v>7.9625759505620133E-2</v>
      </c>
      <c r="S98" s="7">
        <f>IF(S$1=2016,0,IF(PUBBDG_Split_Tech!S98=1,1,IF(PUBBDG_Split_Tech!S98="",0,IFERROR((PUBBDG_Split_Tech!S98*(SUMIFS('AGG Activity_16'!I:I,'AGG Activity_16'!$A:$A,$B98)+SUMIFS('AGG Activity_EX'!I:I,'AGG Activity_EX'!$A:$A,$B98))-SUMIFS(Activity_EX!I:I,Activity_EX!$A:$A,$A98))/(SUMIFS('AGG Activity_16'!I:I,'AGG Activity_16'!$A:$A,$B98)),0))))</f>
        <v>0</v>
      </c>
      <c r="T98" s="7">
        <f>IF(T$1=2016,0,IF(PUBBDG_Split_Tech!T98=1,1,IF(PUBBDG_Split_Tech!T98="",0,IFERROR((PUBBDG_Split_Tech!T98*(SUMIFS('AGG Activity_16'!J:J,'AGG Activity_16'!$A:$A,$B98)+SUMIFS('AGG Activity_EX'!J:J,'AGG Activity_EX'!$A:$A,$B98))-SUMIFS(Activity_EX!J:J,Activity_EX!$A:$A,$A98))/(SUMIFS('AGG Activity_16'!J:J,'AGG Activity_16'!$A:$A,$B98)),0))))</f>
        <v>0</v>
      </c>
      <c r="U98" s="7">
        <f>IF(U$1=2016,0,IF(PUBBDG_Split_Tech!U98=1,1,IF(PUBBDG_Split_Tech!U98="",0,IFERROR((PUBBDG_Split_Tech!U98*(SUMIFS('AGG Activity_16'!K:K,'AGG Activity_16'!$A:$A,$B98)+SUMIFS('AGG Activity_EX'!K:K,'AGG Activity_EX'!$A:$A,$B98))-SUMIFS(Activity_EX!K:K,Activity_EX!$A:$A,$A98))/(SUMIFS('AGG Activity_16'!K:K,'AGG Activity_16'!$A:$A,$B98)),0))))</f>
        <v>0</v>
      </c>
    </row>
    <row r="99" spans="1:21" x14ac:dyDescent="0.25">
      <c r="A99" t="str">
        <f>PUBBDG_Split_Tech!A99</f>
        <v>PUBBDGMUNOldSHFUR___HIGNGA</v>
      </c>
      <c r="B99" t="str">
        <f>PUBBDG_Split_Tech!B99</f>
        <v>PUBBDGMUNOldSH</v>
      </c>
      <c r="C99" t="str">
        <f>PUBBDG_Split_Tech!C99</f>
        <v>PUB</v>
      </c>
      <c r="D99" t="str">
        <f>PUBBDG_Split_Tech!D99</f>
        <v>BDG</v>
      </c>
      <c r="E99" t="str">
        <f>PUBBDG_Split_Tech!E99</f>
        <v>MUN</v>
      </c>
      <c r="F99" t="str">
        <f>PUBBDG_Split_Tech!F99</f>
        <v>Old</v>
      </c>
      <c r="G99" t="str">
        <f>PUBBDG_Split_Tech!G99</f>
        <v>SH</v>
      </c>
      <c r="H99" t="str">
        <f>PUBBDG_Split_Tech!H99</f>
        <v>FUR</v>
      </c>
      <c r="I99" t="str">
        <f>PUBBDG_Split_Tech!I99</f>
        <v>___</v>
      </c>
      <c r="J99" t="str">
        <f>PUBBDG_Split_Tech!J99</f>
        <v>HIG</v>
      </c>
      <c r="K99" t="str">
        <f>PUBBDG_Split_Tech!K99</f>
        <v>NGA</v>
      </c>
      <c r="L99" s="7">
        <f>IF(L$1=2016,0,IF(PUBBDG_Split_Tech!L99=1,1,IF(PUBBDG_Split_Tech!L99="",0,IFERROR((PUBBDG_Split_Tech!L99*(SUMIFS('AGG Activity_16'!B:B,'AGG Activity_16'!$A:$A,$B99)+SUMIFS('AGG Activity_EX'!B:B,'AGG Activity_EX'!$A:$A,$B99))-SUMIFS(Activity_EX!B:B,Activity_EX!$A:$A,$A99))/(SUMIFS('AGG Activity_16'!B:B,'AGG Activity_16'!$A:$A,$B99)),0))))</f>
        <v>0</v>
      </c>
      <c r="M99" s="7">
        <f>IF(M$1=2016,0,IF(PUBBDG_Split_Tech!M99=1,1,IF(PUBBDG_Split_Tech!M99="",0,IFERROR((PUBBDG_Split_Tech!M99*(SUMIFS('AGG Activity_16'!C:C,'AGG Activity_16'!$A:$A,$B99)+SUMIFS('AGG Activity_EX'!C:C,'AGG Activity_EX'!$A:$A,$B99))-SUMIFS(Activity_EX!C:C,Activity_EX!$A:$A,$A99))/(SUMIFS('AGG Activity_16'!C:C,'AGG Activity_16'!$A:$A,$B99)),0))))</f>
        <v>0</v>
      </c>
      <c r="N99" s="7">
        <f>IF(N$1=2016,0,IF(PUBBDG_Split_Tech!N99=1,1,IF(PUBBDG_Split_Tech!N99="",0,IFERROR((PUBBDG_Split_Tech!N99*(SUMIFS('AGG Activity_16'!D:D,'AGG Activity_16'!$A:$A,$B99)+SUMIFS('AGG Activity_EX'!D:D,'AGG Activity_EX'!$A:$A,$B99))-SUMIFS(Activity_EX!D:D,Activity_EX!$A:$A,$A99))/(SUMIFS('AGG Activity_16'!D:D,'AGG Activity_16'!$A:$A,$B99)),0))))</f>
        <v>0</v>
      </c>
      <c r="O99" s="7">
        <f>IF(O$1=2016,0,IF(PUBBDG_Split_Tech!O99=1,1,IF(PUBBDG_Split_Tech!O99="",0,IFERROR((PUBBDG_Split_Tech!O99*(SUMIFS('AGG Activity_16'!E:E,'AGG Activity_16'!$A:$A,$B99)+SUMIFS('AGG Activity_EX'!E:E,'AGG Activity_EX'!$A:$A,$B99))-SUMIFS(Activity_EX!E:E,Activity_EX!$A:$A,$A99))/(SUMIFS('AGG Activity_16'!E:E,'AGG Activity_16'!$A:$A,$B99)),0))))</f>
        <v>0</v>
      </c>
      <c r="P99" s="7">
        <f>IF(P$1=2016,0,IF(PUBBDG_Split_Tech!P99=1,1,IF(PUBBDG_Split_Tech!P99="",0,IFERROR((PUBBDG_Split_Tech!P99*(SUMIFS('AGG Activity_16'!F:F,'AGG Activity_16'!$A:$A,$B99)+SUMIFS('AGG Activity_EX'!F:F,'AGG Activity_EX'!$A:$A,$B99))-SUMIFS(Activity_EX!F:F,Activity_EX!$A:$A,$A99))/(SUMIFS('AGG Activity_16'!F:F,'AGG Activity_16'!$A:$A,$B99)),0))))</f>
        <v>0</v>
      </c>
      <c r="Q99" s="7">
        <f>IF(Q$1=2016,0,IF(PUBBDG_Split_Tech!Q99=1,1,IF(PUBBDG_Split_Tech!Q99="",0,IFERROR((PUBBDG_Split_Tech!Q99*(SUMIFS('AGG Activity_16'!G:G,'AGG Activity_16'!$A:$A,$B99)+SUMIFS('AGG Activity_EX'!G:G,'AGG Activity_EX'!$A:$A,$B99))-SUMIFS(Activity_EX!G:G,Activity_EX!$A:$A,$A99))/(SUMIFS('AGG Activity_16'!G:G,'AGG Activity_16'!$A:$A,$B99)),0))))</f>
        <v>0</v>
      </c>
      <c r="R99" s="7">
        <f>IF(R$1=2016,0,IF(PUBBDG_Split_Tech!R99=1,1,IF(PUBBDG_Split_Tech!R99="",0,IFERROR((PUBBDG_Split_Tech!R99*(SUMIFS('AGG Activity_16'!H:H,'AGG Activity_16'!$A:$A,$B99)+SUMIFS('AGG Activity_EX'!H:H,'AGG Activity_EX'!$A:$A,$B99))-SUMIFS(Activity_EX!H:H,Activity_EX!$A:$A,$A99))/(SUMIFS('AGG Activity_16'!H:H,'AGG Activity_16'!$A:$A,$B99)),0))))</f>
        <v>0</v>
      </c>
      <c r="S99" s="7">
        <f>IF(S$1=2016,0,IF(PUBBDG_Split_Tech!S99=1,1,IF(PUBBDG_Split_Tech!S99="",0,IFERROR((PUBBDG_Split_Tech!S99*(SUMIFS('AGG Activity_16'!I:I,'AGG Activity_16'!$A:$A,$B99)+SUMIFS('AGG Activity_EX'!I:I,'AGG Activity_EX'!$A:$A,$B99))-SUMIFS(Activity_EX!I:I,Activity_EX!$A:$A,$A99))/(SUMIFS('AGG Activity_16'!I:I,'AGG Activity_16'!$A:$A,$B99)),0))))</f>
        <v>0</v>
      </c>
      <c r="T99" s="7">
        <f>IF(T$1=2016,0,IF(PUBBDG_Split_Tech!T99=1,1,IF(PUBBDG_Split_Tech!T99="",0,IFERROR((PUBBDG_Split_Tech!T99*(SUMIFS('AGG Activity_16'!J:J,'AGG Activity_16'!$A:$A,$B99)+SUMIFS('AGG Activity_EX'!J:J,'AGG Activity_EX'!$A:$A,$B99))-SUMIFS(Activity_EX!J:J,Activity_EX!$A:$A,$A99))/(SUMIFS('AGG Activity_16'!J:J,'AGG Activity_16'!$A:$A,$B99)),0))))</f>
        <v>0</v>
      </c>
      <c r="U99" s="7">
        <f>IF(U$1=2016,0,IF(PUBBDG_Split_Tech!U99=1,1,IF(PUBBDG_Split_Tech!U99="",0,IFERROR((PUBBDG_Split_Tech!U99*(SUMIFS('AGG Activity_16'!K:K,'AGG Activity_16'!$A:$A,$B99)+SUMIFS('AGG Activity_EX'!K:K,'AGG Activity_EX'!$A:$A,$B99))-SUMIFS(Activity_EX!K:K,Activity_EX!$A:$A,$A99))/(SUMIFS('AGG Activity_16'!K:K,'AGG Activity_16'!$A:$A,$B99)),0))))</f>
        <v>0</v>
      </c>
    </row>
    <row r="100" spans="1:21" x14ac:dyDescent="0.25">
      <c r="A100" t="str">
        <f>PUBBDG_Split_Tech!A100</f>
        <v>PUBBDGMUNOldSHFUR___STDELC</v>
      </c>
      <c r="B100" t="str">
        <f>PUBBDG_Split_Tech!B100</f>
        <v>PUBBDGMUNOldSH</v>
      </c>
      <c r="C100" t="str">
        <f>PUBBDG_Split_Tech!C100</f>
        <v>PUB</v>
      </c>
      <c r="D100" t="str">
        <f>PUBBDG_Split_Tech!D100</f>
        <v>BDG</v>
      </c>
      <c r="E100" t="str">
        <f>PUBBDG_Split_Tech!E100</f>
        <v>MUN</v>
      </c>
      <c r="F100" t="str">
        <f>PUBBDG_Split_Tech!F100</f>
        <v>Old</v>
      </c>
      <c r="G100" t="str">
        <f>PUBBDG_Split_Tech!G100</f>
        <v>SH</v>
      </c>
      <c r="H100" t="str">
        <f>PUBBDG_Split_Tech!H100</f>
        <v>FUR</v>
      </c>
      <c r="I100" t="str">
        <f>PUBBDG_Split_Tech!I100</f>
        <v>___</v>
      </c>
      <c r="J100" t="str">
        <f>PUBBDG_Split_Tech!J100</f>
        <v>STD</v>
      </c>
      <c r="K100" t="str">
        <f>PUBBDG_Split_Tech!K100</f>
        <v>ELC</v>
      </c>
      <c r="L100" s="7">
        <f>IF(L$1=2016,0,IF(PUBBDG_Split_Tech!L100=1,1,IF(PUBBDG_Split_Tech!L100="",0,IFERROR((PUBBDG_Split_Tech!L100*(SUMIFS('AGG Activity_16'!B:B,'AGG Activity_16'!$A:$A,$B100)+SUMIFS('AGG Activity_EX'!B:B,'AGG Activity_EX'!$A:$A,$B100))-SUMIFS(Activity_EX!B:B,Activity_EX!$A:$A,$A100))/(SUMIFS('AGG Activity_16'!B:B,'AGG Activity_16'!$A:$A,$B100)),0))))</f>
        <v>0</v>
      </c>
      <c r="M100" s="7">
        <f>IF(M$1=2016,0,IF(PUBBDG_Split_Tech!M100=1,1,IF(PUBBDG_Split_Tech!M100="",0,IFERROR((PUBBDG_Split_Tech!M100*(SUMIFS('AGG Activity_16'!C:C,'AGG Activity_16'!$A:$A,$B100)+SUMIFS('AGG Activity_EX'!C:C,'AGG Activity_EX'!$A:$A,$B100))-SUMIFS(Activity_EX!C:C,Activity_EX!$A:$A,$A100))/(SUMIFS('AGG Activity_16'!C:C,'AGG Activity_16'!$A:$A,$B100)),0))))</f>
        <v>2.1490613105905942E-2</v>
      </c>
      <c r="N100" s="7">
        <f>IF(N$1=2016,0,IF(PUBBDG_Split_Tech!N100=1,1,IF(PUBBDG_Split_Tech!N100="",0,IFERROR((PUBBDG_Split_Tech!N100*(SUMIFS('AGG Activity_16'!D:D,'AGG Activity_16'!$A:$A,$B100)+SUMIFS('AGG Activity_EX'!D:D,'AGG Activity_EX'!$A:$A,$B100))-SUMIFS(Activity_EX!D:D,Activity_EX!$A:$A,$A100))/(SUMIFS('AGG Activity_16'!D:D,'AGG Activity_16'!$A:$A,$B100)),0))))</f>
        <v>3.7719125245403246E-2</v>
      </c>
      <c r="O100" s="7">
        <f>IF(O$1=2016,0,IF(PUBBDG_Split_Tech!O100=1,1,IF(PUBBDG_Split_Tech!O100="",0,IFERROR((PUBBDG_Split_Tech!O100*(SUMIFS('AGG Activity_16'!E:E,'AGG Activity_16'!$A:$A,$B100)+SUMIFS('AGG Activity_EX'!E:E,'AGG Activity_EX'!$A:$A,$B100))-SUMIFS(Activity_EX!E:E,Activity_EX!$A:$A,$A100))/(SUMIFS('AGG Activity_16'!E:E,'AGG Activity_16'!$A:$A,$B100)),0))))</f>
        <v>3.7594881839556456E-2</v>
      </c>
      <c r="P100" s="7">
        <f>IF(P$1=2016,0,IF(PUBBDG_Split_Tech!P100=1,1,IF(PUBBDG_Split_Tech!P100="",0,IFERROR((PUBBDG_Split_Tech!P100*(SUMIFS('AGG Activity_16'!F:F,'AGG Activity_16'!$A:$A,$B100)+SUMIFS('AGG Activity_EX'!F:F,'AGG Activity_EX'!$A:$A,$B100))-SUMIFS(Activity_EX!F:F,Activity_EX!$A:$A,$A100))/(SUMIFS('AGG Activity_16'!F:F,'AGG Activity_16'!$A:$A,$B100)),0))))</f>
        <v>3.6358742268591683E-2</v>
      </c>
      <c r="Q100" s="7">
        <f>IF(Q$1=2016,0,IF(PUBBDG_Split_Tech!Q100=1,1,IF(PUBBDG_Split_Tech!Q100="",0,IFERROR((PUBBDG_Split_Tech!Q100*(SUMIFS('AGG Activity_16'!G:G,'AGG Activity_16'!$A:$A,$B100)+SUMIFS('AGG Activity_EX'!G:G,'AGG Activity_EX'!$A:$A,$B100))-SUMIFS(Activity_EX!G:G,Activity_EX!$A:$A,$A100))/(SUMIFS('AGG Activity_16'!G:G,'AGG Activity_16'!$A:$A,$B100)),0))))</f>
        <v>3.6324581872057289E-2</v>
      </c>
      <c r="R100" s="7">
        <f>IF(R$1=2016,0,IF(PUBBDG_Split_Tech!R100=1,1,IF(PUBBDG_Split_Tech!R100="",0,IFERROR((PUBBDG_Split_Tech!R100*(SUMIFS('AGG Activity_16'!H:H,'AGG Activity_16'!$A:$A,$B100)+SUMIFS('AGG Activity_EX'!H:H,'AGG Activity_EX'!$A:$A,$B100))-SUMIFS(Activity_EX!H:H,Activity_EX!$A:$A,$A100))/(SUMIFS('AGG Activity_16'!H:H,'AGG Activity_16'!$A:$A,$B100)),0))))</f>
        <v>3.5101204447049623E-2</v>
      </c>
      <c r="S100" s="7">
        <f>IF(S$1=2016,0,IF(PUBBDG_Split_Tech!S100=1,1,IF(PUBBDG_Split_Tech!S100="",0,IFERROR((PUBBDG_Split_Tech!S100*(SUMIFS('AGG Activity_16'!I:I,'AGG Activity_16'!$A:$A,$B100)+SUMIFS('AGG Activity_EX'!I:I,'AGG Activity_EX'!$A:$A,$B100))-SUMIFS(Activity_EX!I:I,Activity_EX!$A:$A,$A100))/(SUMIFS('AGG Activity_16'!I:I,'AGG Activity_16'!$A:$A,$B100)),0))))</f>
        <v>0</v>
      </c>
      <c r="T100" s="7">
        <f>IF(T$1=2016,0,IF(PUBBDG_Split_Tech!T100=1,1,IF(PUBBDG_Split_Tech!T100="",0,IFERROR((PUBBDG_Split_Tech!T100*(SUMIFS('AGG Activity_16'!J:J,'AGG Activity_16'!$A:$A,$B100)+SUMIFS('AGG Activity_EX'!J:J,'AGG Activity_EX'!$A:$A,$B100))-SUMIFS(Activity_EX!J:J,Activity_EX!$A:$A,$A100))/(SUMIFS('AGG Activity_16'!J:J,'AGG Activity_16'!$A:$A,$B100)),0))))</f>
        <v>0</v>
      </c>
      <c r="U100" s="7">
        <f>IF(U$1=2016,0,IF(PUBBDG_Split_Tech!U100=1,1,IF(PUBBDG_Split_Tech!U100="",0,IFERROR((PUBBDG_Split_Tech!U100*(SUMIFS('AGG Activity_16'!K:K,'AGG Activity_16'!$A:$A,$B100)+SUMIFS('AGG Activity_EX'!K:K,'AGG Activity_EX'!$A:$A,$B100))-SUMIFS(Activity_EX!K:K,Activity_EX!$A:$A,$A100))/(SUMIFS('AGG Activity_16'!K:K,'AGG Activity_16'!$A:$A,$B100)),0))))</f>
        <v>0</v>
      </c>
    </row>
    <row r="101" spans="1:21" x14ac:dyDescent="0.25">
      <c r="A101" t="str">
        <f>PUBBDG_Split_Tech!A101</f>
        <v>PUBBDGMUNOldSHFUR___STDHFO</v>
      </c>
      <c r="B101" t="str">
        <f>PUBBDG_Split_Tech!B101</f>
        <v>PUBBDGMUNOldSH</v>
      </c>
      <c r="C101" t="str">
        <f>PUBBDG_Split_Tech!C101</f>
        <v>PUB</v>
      </c>
      <c r="D101" t="str">
        <f>PUBBDG_Split_Tech!D101</f>
        <v>BDG</v>
      </c>
      <c r="E101" t="str">
        <f>PUBBDG_Split_Tech!E101</f>
        <v>MUN</v>
      </c>
      <c r="F101" t="str">
        <f>PUBBDG_Split_Tech!F101</f>
        <v>Old</v>
      </c>
      <c r="G101" t="str">
        <f>PUBBDG_Split_Tech!G101</f>
        <v>SH</v>
      </c>
      <c r="H101" t="str">
        <f>PUBBDG_Split_Tech!H101</f>
        <v>FUR</v>
      </c>
      <c r="I101" t="str">
        <f>PUBBDG_Split_Tech!I101</f>
        <v>___</v>
      </c>
      <c r="J101" t="str">
        <f>PUBBDG_Split_Tech!J101</f>
        <v>STD</v>
      </c>
      <c r="K101" t="str">
        <f>PUBBDG_Split_Tech!K101</f>
        <v>HFO</v>
      </c>
      <c r="L101" s="7">
        <f>IF(L$1=2016,0,IF(PUBBDG_Split_Tech!L101=1,1,IF(PUBBDG_Split_Tech!L101="",0,IFERROR((PUBBDG_Split_Tech!L101*(SUMIFS('AGG Activity_16'!B:B,'AGG Activity_16'!$A:$A,$B101)+SUMIFS('AGG Activity_EX'!B:B,'AGG Activity_EX'!$A:$A,$B101))-SUMIFS(Activity_EX!B:B,Activity_EX!$A:$A,$A101))/(SUMIFS('AGG Activity_16'!B:B,'AGG Activity_16'!$A:$A,$B101)),0))))</f>
        <v>0</v>
      </c>
      <c r="M101" s="7">
        <f>IF(M$1=2016,0,IF(PUBBDG_Split_Tech!M101=1,1,IF(PUBBDG_Split_Tech!M101="",0,IFERROR((PUBBDG_Split_Tech!M101*(SUMIFS('AGG Activity_16'!C:C,'AGG Activity_16'!$A:$A,$B101)+SUMIFS('AGG Activity_EX'!C:C,'AGG Activity_EX'!$A:$A,$B101))-SUMIFS(Activity_EX!C:C,Activity_EX!$A:$A,$A101))/(SUMIFS('AGG Activity_16'!C:C,'AGG Activity_16'!$A:$A,$B101)),0))))</f>
        <v>0</v>
      </c>
      <c r="N101" s="7">
        <f>IF(N$1=2016,0,IF(PUBBDG_Split_Tech!N101=1,1,IF(PUBBDG_Split_Tech!N101="",0,IFERROR((PUBBDG_Split_Tech!N101*(SUMIFS('AGG Activity_16'!D:D,'AGG Activity_16'!$A:$A,$B101)+SUMIFS('AGG Activity_EX'!D:D,'AGG Activity_EX'!$A:$A,$B101))-SUMIFS(Activity_EX!D:D,Activity_EX!$A:$A,$A101))/(SUMIFS('AGG Activity_16'!D:D,'AGG Activity_16'!$A:$A,$B101)),0))))</f>
        <v>0</v>
      </c>
      <c r="O101" s="7">
        <f>IF(O$1=2016,0,IF(PUBBDG_Split_Tech!O101=1,1,IF(PUBBDG_Split_Tech!O101="",0,IFERROR((PUBBDG_Split_Tech!O101*(SUMIFS('AGG Activity_16'!E:E,'AGG Activity_16'!$A:$A,$B101)+SUMIFS('AGG Activity_EX'!E:E,'AGG Activity_EX'!$A:$A,$B101))-SUMIFS(Activity_EX!E:E,Activity_EX!$A:$A,$A101))/(SUMIFS('AGG Activity_16'!E:E,'AGG Activity_16'!$A:$A,$B101)),0))))</f>
        <v>0</v>
      </c>
      <c r="P101" s="7">
        <f>IF(P$1=2016,0,IF(PUBBDG_Split_Tech!P101=1,1,IF(PUBBDG_Split_Tech!P101="",0,IFERROR((PUBBDG_Split_Tech!P101*(SUMIFS('AGG Activity_16'!F:F,'AGG Activity_16'!$A:$A,$B101)+SUMIFS('AGG Activity_EX'!F:F,'AGG Activity_EX'!$A:$A,$B101))-SUMIFS(Activity_EX!F:F,Activity_EX!$A:$A,$A101))/(SUMIFS('AGG Activity_16'!F:F,'AGG Activity_16'!$A:$A,$B101)),0))))</f>
        <v>0</v>
      </c>
      <c r="Q101" s="7">
        <f>IF(Q$1=2016,0,IF(PUBBDG_Split_Tech!Q101=1,1,IF(PUBBDG_Split_Tech!Q101="",0,IFERROR((PUBBDG_Split_Tech!Q101*(SUMIFS('AGG Activity_16'!G:G,'AGG Activity_16'!$A:$A,$B101)+SUMIFS('AGG Activity_EX'!G:G,'AGG Activity_EX'!$A:$A,$B101))-SUMIFS(Activity_EX!G:G,Activity_EX!$A:$A,$A101))/(SUMIFS('AGG Activity_16'!G:G,'AGG Activity_16'!$A:$A,$B101)),0))))</f>
        <v>0</v>
      </c>
      <c r="R101" s="7">
        <f>IF(R$1=2016,0,IF(PUBBDG_Split_Tech!R101=1,1,IF(PUBBDG_Split_Tech!R101="",0,IFERROR((PUBBDG_Split_Tech!R101*(SUMIFS('AGG Activity_16'!H:H,'AGG Activity_16'!$A:$A,$B101)+SUMIFS('AGG Activity_EX'!H:H,'AGG Activity_EX'!$A:$A,$B101))-SUMIFS(Activity_EX!H:H,Activity_EX!$A:$A,$A101))/(SUMIFS('AGG Activity_16'!H:H,'AGG Activity_16'!$A:$A,$B101)),0))))</f>
        <v>0</v>
      </c>
      <c r="S101" s="7">
        <f>IF(S$1=2016,0,IF(PUBBDG_Split_Tech!S101=1,1,IF(PUBBDG_Split_Tech!S101="",0,IFERROR((PUBBDG_Split_Tech!S101*(SUMIFS('AGG Activity_16'!I:I,'AGG Activity_16'!$A:$A,$B101)+SUMIFS('AGG Activity_EX'!I:I,'AGG Activity_EX'!$A:$A,$B101))-SUMIFS(Activity_EX!I:I,Activity_EX!$A:$A,$A101))/(SUMIFS('AGG Activity_16'!I:I,'AGG Activity_16'!$A:$A,$B101)),0))))</f>
        <v>0</v>
      </c>
      <c r="T101" s="7">
        <f>IF(T$1=2016,0,IF(PUBBDG_Split_Tech!T101=1,1,IF(PUBBDG_Split_Tech!T101="",0,IFERROR((PUBBDG_Split_Tech!T101*(SUMIFS('AGG Activity_16'!J:J,'AGG Activity_16'!$A:$A,$B101)+SUMIFS('AGG Activity_EX'!J:J,'AGG Activity_EX'!$A:$A,$B101))-SUMIFS(Activity_EX!J:J,Activity_EX!$A:$A,$A101))/(SUMIFS('AGG Activity_16'!J:J,'AGG Activity_16'!$A:$A,$B101)),0))))</f>
        <v>0</v>
      </c>
      <c r="U101" s="7">
        <f>IF(U$1=2016,0,IF(PUBBDG_Split_Tech!U101=1,1,IF(PUBBDG_Split_Tech!U101="",0,IFERROR((PUBBDG_Split_Tech!U101*(SUMIFS('AGG Activity_16'!K:K,'AGG Activity_16'!$A:$A,$B101)+SUMIFS('AGG Activity_EX'!K:K,'AGG Activity_EX'!$A:$A,$B101))-SUMIFS(Activity_EX!K:K,Activity_EX!$A:$A,$A101))/(SUMIFS('AGG Activity_16'!K:K,'AGG Activity_16'!$A:$A,$B101)),0))))</f>
        <v>0</v>
      </c>
    </row>
    <row r="102" spans="1:21" x14ac:dyDescent="0.25">
      <c r="A102" t="str">
        <f>PUBBDG_Split_Tech!A102</f>
        <v>PUBBDGMUNOldSHFUR___STDKER</v>
      </c>
      <c r="B102" t="str">
        <f>PUBBDG_Split_Tech!B102</f>
        <v>PUBBDGMUNOldSH</v>
      </c>
      <c r="C102" t="str">
        <f>PUBBDG_Split_Tech!C102</f>
        <v>PUB</v>
      </c>
      <c r="D102" t="str">
        <f>PUBBDG_Split_Tech!D102</f>
        <v>BDG</v>
      </c>
      <c r="E102" t="str">
        <f>PUBBDG_Split_Tech!E102</f>
        <v>MUN</v>
      </c>
      <c r="F102" t="str">
        <f>PUBBDG_Split_Tech!F102</f>
        <v>Old</v>
      </c>
      <c r="G102" t="str">
        <f>PUBBDG_Split_Tech!G102</f>
        <v>SH</v>
      </c>
      <c r="H102" t="str">
        <f>PUBBDG_Split_Tech!H102</f>
        <v>FUR</v>
      </c>
      <c r="I102" t="str">
        <f>PUBBDG_Split_Tech!I102</f>
        <v>___</v>
      </c>
      <c r="J102" t="str">
        <f>PUBBDG_Split_Tech!J102</f>
        <v>STD</v>
      </c>
      <c r="K102" t="str">
        <f>PUBBDG_Split_Tech!K102</f>
        <v>KER</v>
      </c>
      <c r="L102" s="7">
        <f>IF(L$1=2016,0,IF(PUBBDG_Split_Tech!L102=1,1,IF(PUBBDG_Split_Tech!L102="",0,IFERROR((PUBBDG_Split_Tech!L102*(SUMIFS('AGG Activity_16'!B:B,'AGG Activity_16'!$A:$A,$B102)+SUMIFS('AGG Activity_EX'!B:B,'AGG Activity_EX'!$A:$A,$B102))-SUMIFS(Activity_EX!B:B,Activity_EX!$A:$A,$A102))/(SUMIFS('AGG Activity_16'!B:B,'AGG Activity_16'!$A:$A,$B102)),0))))</f>
        <v>0</v>
      </c>
      <c r="M102" s="7">
        <f>IF(M$1=2016,0,IF(PUBBDG_Split_Tech!M102=1,1,IF(PUBBDG_Split_Tech!M102="",0,IFERROR((PUBBDG_Split_Tech!M102*(SUMIFS('AGG Activity_16'!C:C,'AGG Activity_16'!$A:$A,$B102)+SUMIFS('AGG Activity_EX'!C:C,'AGG Activity_EX'!$A:$A,$B102))-SUMIFS(Activity_EX!C:C,Activity_EX!$A:$A,$A102))/(SUMIFS('AGG Activity_16'!C:C,'AGG Activity_16'!$A:$A,$B102)),0))))</f>
        <v>0</v>
      </c>
      <c r="N102" s="7">
        <f>IF(N$1=2016,0,IF(PUBBDG_Split_Tech!N102=1,1,IF(PUBBDG_Split_Tech!N102="",0,IFERROR((PUBBDG_Split_Tech!N102*(SUMIFS('AGG Activity_16'!D:D,'AGG Activity_16'!$A:$A,$B102)+SUMIFS('AGG Activity_EX'!D:D,'AGG Activity_EX'!$A:$A,$B102))-SUMIFS(Activity_EX!D:D,Activity_EX!$A:$A,$A102))/(SUMIFS('AGG Activity_16'!D:D,'AGG Activity_16'!$A:$A,$B102)),0))))</f>
        <v>0</v>
      </c>
      <c r="O102" s="7">
        <f>IF(O$1=2016,0,IF(PUBBDG_Split_Tech!O102=1,1,IF(PUBBDG_Split_Tech!O102="",0,IFERROR((PUBBDG_Split_Tech!O102*(SUMIFS('AGG Activity_16'!E:E,'AGG Activity_16'!$A:$A,$B102)+SUMIFS('AGG Activity_EX'!E:E,'AGG Activity_EX'!$A:$A,$B102))-SUMIFS(Activity_EX!E:E,Activity_EX!$A:$A,$A102))/(SUMIFS('AGG Activity_16'!E:E,'AGG Activity_16'!$A:$A,$B102)),0))))</f>
        <v>0</v>
      </c>
      <c r="P102" s="7">
        <f>IF(P$1=2016,0,IF(PUBBDG_Split_Tech!P102=1,1,IF(PUBBDG_Split_Tech!P102="",0,IFERROR((PUBBDG_Split_Tech!P102*(SUMIFS('AGG Activity_16'!F:F,'AGG Activity_16'!$A:$A,$B102)+SUMIFS('AGG Activity_EX'!F:F,'AGG Activity_EX'!$A:$A,$B102))-SUMIFS(Activity_EX!F:F,Activity_EX!$A:$A,$A102))/(SUMIFS('AGG Activity_16'!F:F,'AGG Activity_16'!$A:$A,$B102)),0))))</f>
        <v>0</v>
      </c>
      <c r="Q102" s="7">
        <f>IF(Q$1=2016,0,IF(PUBBDG_Split_Tech!Q102=1,1,IF(PUBBDG_Split_Tech!Q102="",0,IFERROR((PUBBDG_Split_Tech!Q102*(SUMIFS('AGG Activity_16'!G:G,'AGG Activity_16'!$A:$A,$B102)+SUMIFS('AGG Activity_EX'!G:G,'AGG Activity_EX'!$A:$A,$B102))-SUMIFS(Activity_EX!G:G,Activity_EX!$A:$A,$A102))/(SUMIFS('AGG Activity_16'!G:G,'AGG Activity_16'!$A:$A,$B102)),0))))</f>
        <v>0</v>
      </c>
      <c r="R102" s="7">
        <f>IF(R$1=2016,0,IF(PUBBDG_Split_Tech!R102=1,1,IF(PUBBDG_Split_Tech!R102="",0,IFERROR((PUBBDG_Split_Tech!R102*(SUMIFS('AGG Activity_16'!H:H,'AGG Activity_16'!$A:$A,$B102)+SUMIFS('AGG Activity_EX'!H:H,'AGG Activity_EX'!$A:$A,$B102))-SUMIFS(Activity_EX!H:H,Activity_EX!$A:$A,$A102))/(SUMIFS('AGG Activity_16'!H:H,'AGG Activity_16'!$A:$A,$B102)),0))))</f>
        <v>0</v>
      </c>
      <c r="S102" s="7">
        <f>IF(S$1=2016,0,IF(PUBBDG_Split_Tech!S102=1,1,IF(PUBBDG_Split_Tech!S102="",0,IFERROR((PUBBDG_Split_Tech!S102*(SUMIFS('AGG Activity_16'!I:I,'AGG Activity_16'!$A:$A,$B102)+SUMIFS('AGG Activity_EX'!I:I,'AGG Activity_EX'!$A:$A,$B102))-SUMIFS(Activity_EX!I:I,Activity_EX!$A:$A,$A102))/(SUMIFS('AGG Activity_16'!I:I,'AGG Activity_16'!$A:$A,$B102)),0))))</f>
        <v>0</v>
      </c>
      <c r="T102" s="7">
        <f>IF(T$1=2016,0,IF(PUBBDG_Split_Tech!T102=1,1,IF(PUBBDG_Split_Tech!T102="",0,IFERROR((PUBBDG_Split_Tech!T102*(SUMIFS('AGG Activity_16'!J:J,'AGG Activity_16'!$A:$A,$B102)+SUMIFS('AGG Activity_EX'!J:J,'AGG Activity_EX'!$A:$A,$B102))-SUMIFS(Activity_EX!J:J,Activity_EX!$A:$A,$A102))/(SUMIFS('AGG Activity_16'!J:J,'AGG Activity_16'!$A:$A,$B102)),0))))</f>
        <v>0</v>
      </c>
      <c r="U102" s="7">
        <f>IF(U$1=2016,0,IF(PUBBDG_Split_Tech!U102=1,1,IF(PUBBDG_Split_Tech!U102="",0,IFERROR((PUBBDG_Split_Tech!U102*(SUMIFS('AGG Activity_16'!K:K,'AGG Activity_16'!$A:$A,$B102)+SUMIFS('AGG Activity_EX'!K:K,'AGG Activity_EX'!$A:$A,$B102))-SUMIFS(Activity_EX!K:K,Activity_EX!$A:$A,$A102))/(SUMIFS('AGG Activity_16'!K:K,'AGG Activity_16'!$A:$A,$B102)),0))))</f>
        <v>0</v>
      </c>
    </row>
    <row r="103" spans="1:21" x14ac:dyDescent="0.25">
      <c r="A103" t="str">
        <f>PUBBDG_Split_Tech!A103</f>
        <v>PUBBDGMUNOldSHFUR___STDLFO</v>
      </c>
      <c r="B103" t="str">
        <f>PUBBDG_Split_Tech!B103</f>
        <v>PUBBDGMUNOldSH</v>
      </c>
      <c r="C103" t="str">
        <f>PUBBDG_Split_Tech!C103</f>
        <v>PUB</v>
      </c>
      <c r="D103" t="str">
        <f>PUBBDG_Split_Tech!D103</f>
        <v>BDG</v>
      </c>
      <c r="E103" t="str">
        <f>PUBBDG_Split_Tech!E103</f>
        <v>MUN</v>
      </c>
      <c r="F103" t="str">
        <f>PUBBDG_Split_Tech!F103</f>
        <v>Old</v>
      </c>
      <c r="G103" t="str">
        <f>PUBBDG_Split_Tech!G103</f>
        <v>SH</v>
      </c>
      <c r="H103" t="str">
        <f>PUBBDG_Split_Tech!H103</f>
        <v>FUR</v>
      </c>
      <c r="I103" t="str">
        <f>PUBBDG_Split_Tech!I103</f>
        <v>___</v>
      </c>
      <c r="J103" t="str">
        <f>PUBBDG_Split_Tech!J103</f>
        <v>STD</v>
      </c>
      <c r="K103" t="str">
        <f>PUBBDG_Split_Tech!K103</f>
        <v>LFO</v>
      </c>
      <c r="L103" s="7">
        <f>IF(L$1=2016,0,IF(PUBBDG_Split_Tech!L103=1,1,IF(PUBBDG_Split_Tech!L103="",0,IFERROR((PUBBDG_Split_Tech!L103*(SUMIFS('AGG Activity_16'!B:B,'AGG Activity_16'!$A:$A,$B103)+SUMIFS('AGG Activity_EX'!B:B,'AGG Activity_EX'!$A:$A,$B103))-SUMIFS(Activity_EX!B:B,Activity_EX!$A:$A,$A103))/(SUMIFS('AGG Activity_16'!B:B,'AGG Activity_16'!$A:$A,$B103)),0))))</f>
        <v>0</v>
      </c>
      <c r="M103" s="7">
        <f>IF(M$1=2016,0,IF(PUBBDG_Split_Tech!M103=1,1,IF(PUBBDG_Split_Tech!M103="",0,IFERROR((PUBBDG_Split_Tech!M103*(SUMIFS('AGG Activity_16'!C:C,'AGG Activity_16'!$A:$A,$B103)+SUMIFS('AGG Activity_EX'!C:C,'AGG Activity_EX'!$A:$A,$B103))-SUMIFS(Activity_EX!C:C,Activity_EX!$A:$A,$A103))/(SUMIFS('AGG Activity_16'!C:C,'AGG Activity_16'!$A:$A,$B103)),0))))</f>
        <v>0</v>
      </c>
      <c r="N103" s="7">
        <f>IF(N$1=2016,0,IF(PUBBDG_Split_Tech!N103=1,1,IF(PUBBDG_Split_Tech!N103="",0,IFERROR((PUBBDG_Split_Tech!N103*(SUMIFS('AGG Activity_16'!D:D,'AGG Activity_16'!$A:$A,$B103)+SUMIFS('AGG Activity_EX'!D:D,'AGG Activity_EX'!$A:$A,$B103))-SUMIFS(Activity_EX!D:D,Activity_EX!$A:$A,$A103))/(SUMIFS('AGG Activity_16'!D:D,'AGG Activity_16'!$A:$A,$B103)),0))))</f>
        <v>0</v>
      </c>
      <c r="O103" s="7">
        <f>IF(O$1=2016,0,IF(PUBBDG_Split_Tech!O103=1,1,IF(PUBBDG_Split_Tech!O103="",0,IFERROR((PUBBDG_Split_Tech!O103*(SUMIFS('AGG Activity_16'!E:E,'AGG Activity_16'!$A:$A,$B103)+SUMIFS('AGG Activity_EX'!E:E,'AGG Activity_EX'!$A:$A,$B103))-SUMIFS(Activity_EX!E:E,Activity_EX!$A:$A,$A103))/(SUMIFS('AGG Activity_16'!E:E,'AGG Activity_16'!$A:$A,$B103)),0))))</f>
        <v>0</v>
      </c>
      <c r="P103" s="7">
        <f>IF(P$1=2016,0,IF(PUBBDG_Split_Tech!P103=1,1,IF(PUBBDG_Split_Tech!P103="",0,IFERROR((PUBBDG_Split_Tech!P103*(SUMIFS('AGG Activity_16'!F:F,'AGG Activity_16'!$A:$A,$B103)+SUMIFS('AGG Activity_EX'!F:F,'AGG Activity_EX'!$A:$A,$B103))-SUMIFS(Activity_EX!F:F,Activity_EX!$A:$A,$A103))/(SUMIFS('AGG Activity_16'!F:F,'AGG Activity_16'!$A:$A,$B103)),0))))</f>
        <v>0</v>
      </c>
      <c r="Q103" s="7">
        <f>IF(Q$1=2016,0,IF(PUBBDG_Split_Tech!Q103=1,1,IF(PUBBDG_Split_Tech!Q103="",0,IFERROR((PUBBDG_Split_Tech!Q103*(SUMIFS('AGG Activity_16'!G:G,'AGG Activity_16'!$A:$A,$B103)+SUMIFS('AGG Activity_EX'!G:G,'AGG Activity_EX'!$A:$A,$B103))-SUMIFS(Activity_EX!G:G,Activity_EX!$A:$A,$A103))/(SUMIFS('AGG Activity_16'!G:G,'AGG Activity_16'!$A:$A,$B103)),0))))</f>
        <v>0</v>
      </c>
      <c r="R103" s="7">
        <f>IF(R$1=2016,0,IF(PUBBDG_Split_Tech!R103=1,1,IF(PUBBDG_Split_Tech!R103="",0,IFERROR((PUBBDG_Split_Tech!R103*(SUMIFS('AGG Activity_16'!H:H,'AGG Activity_16'!$A:$A,$B103)+SUMIFS('AGG Activity_EX'!H:H,'AGG Activity_EX'!$A:$A,$B103))-SUMIFS(Activity_EX!H:H,Activity_EX!$A:$A,$A103))/(SUMIFS('AGG Activity_16'!H:H,'AGG Activity_16'!$A:$A,$B103)),0))))</f>
        <v>0</v>
      </c>
      <c r="S103" s="7">
        <f>IF(S$1=2016,0,IF(PUBBDG_Split_Tech!S103=1,1,IF(PUBBDG_Split_Tech!S103="",0,IFERROR((PUBBDG_Split_Tech!S103*(SUMIFS('AGG Activity_16'!I:I,'AGG Activity_16'!$A:$A,$B103)+SUMIFS('AGG Activity_EX'!I:I,'AGG Activity_EX'!$A:$A,$B103))-SUMIFS(Activity_EX!I:I,Activity_EX!$A:$A,$A103))/(SUMIFS('AGG Activity_16'!I:I,'AGG Activity_16'!$A:$A,$B103)),0))))</f>
        <v>0</v>
      </c>
      <c r="T103" s="7">
        <f>IF(T$1=2016,0,IF(PUBBDG_Split_Tech!T103=1,1,IF(PUBBDG_Split_Tech!T103="",0,IFERROR((PUBBDG_Split_Tech!T103*(SUMIFS('AGG Activity_16'!J:J,'AGG Activity_16'!$A:$A,$B103)+SUMIFS('AGG Activity_EX'!J:J,'AGG Activity_EX'!$A:$A,$B103))-SUMIFS(Activity_EX!J:J,Activity_EX!$A:$A,$A103))/(SUMIFS('AGG Activity_16'!J:J,'AGG Activity_16'!$A:$A,$B103)),0))))</f>
        <v>0</v>
      </c>
      <c r="U103" s="7">
        <f>IF(U$1=2016,0,IF(PUBBDG_Split_Tech!U103=1,1,IF(PUBBDG_Split_Tech!U103="",0,IFERROR((PUBBDG_Split_Tech!U103*(SUMIFS('AGG Activity_16'!K:K,'AGG Activity_16'!$A:$A,$B103)+SUMIFS('AGG Activity_EX'!K:K,'AGG Activity_EX'!$A:$A,$B103))-SUMIFS(Activity_EX!K:K,Activity_EX!$A:$A,$A103))/(SUMIFS('AGG Activity_16'!K:K,'AGG Activity_16'!$A:$A,$B103)),0))))</f>
        <v>0</v>
      </c>
    </row>
    <row r="104" spans="1:21" x14ac:dyDescent="0.25">
      <c r="A104" t="str">
        <f>PUBBDG_Split_Tech!A104</f>
        <v>PUBBDGMUNOldSHFUR___STDNGA</v>
      </c>
      <c r="B104" t="str">
        <f>PUBBDG_Split_Tech!B104</f>
        <v>PUBBDGMUNOldSH</v>
      </c>
      <c r="C104" t="str">
        <f>PUBBDG_Split_Tech!C104</f>
        <v>PUB</v>
      </c>
      <c r="D104" t="str">
        <f>PUBBDG_Split_Tech!D104</f>
        <v>BDG</v>
      </c>
      <c r="E104" t="str">
        <f>PUBBDG_Split_Tech!E104</f>
        <v>MUN</v>
      </c>
      <c r="F104" t="str">
        <f>PUBBDG_Split_Tech!F104</f>
        <v>Old</v>
      </c>
      <c r="G104" t="str">
        <f>PUBBDG_Split_Tech!G104</f>
        <v>SH</v>
      </c>
      <c r="H104" t="str">
        <f>PUBBDG_Split_Tech!H104</f>
        <v>FUR</v>
      </c>
      <c r="I104" t="str">
        <f>PUBBDG_Split_Tech!I104</f>
        <v>___</v>
      </c>
      <c r="J104" t="str">
        <f>PUBBDG_Split_Tech!J104</f>
        <v>STD</v>
      </c>
      <c r="K104" t="str">
        <f>PUBBDG_Split_Tech!K104</f>
        <v>NGA</v>
      </c>
      <c r="L104" s="7">
        <f>IF(L$1=2016,0,IF(PUBBDG_Split_Tech!L104=1,1,IF(PUBBDG_Split_Tech!L104="",0,IFERROR((PUBBDG_Split_Tech!L104*(SUMIFS('AGG Activity_16'!B:B,'AGG Activity_16'!$A:$A,$B104)+SUMIFS('AGG Activity_EX'!B:B,'AGG Activity_EX'!$A:$A,$B104))-SUMIFS(Activity_EX!B:B,Activity_EX!$A:$A,$A104))/(SUMIFS('AGG Activity_16'!B:B,'AGG Activity_16'!$A:$A,$B104)),0))))</f>
        <v>0</v>
      </c>
      <c r="M104" s="7">
        <f>IF(M$1=2016,0,IF(PUBBDG_Split_Tech!M104=1,1,IF(PUBBDG_Split_Tech!M104="",0,IFERROR((PUBBDG_Split_Tech!M104*(SUMIFS('AGG Activity_16'!C:C,'AGG Activity_16'!$A:$A,$B104)+SUMIFS('AGG Activity_EX'!C:C,'AGG Activity_EX'!$A:$A,$B104))-SUMIFS(Activity_EX!C:C,Activity_EX!$A:$A,$A104))/(SUMIFS('AGG Activity_16'!C:C,'AGG Activity_16'!$A:$A,$B104)),0))))</f>
        <v>0.51502398858226139</v>
      </c>
      <c r="N104" s="7">
        <f>IF(N$1=2016,0,IF(PUBBDG_Split_Tech!N104=1,1,IF(PUBBDG_Split_Tech!N104="",0,IFERROR((PUBBDG_Split_Tech!N104*(SUMIFS('AGG Activity_16'!D:D,'AGG Activity_16'!$A:$A,$B104)+SUMIFS('AGG Activity_EX'!D:D,'AGG Activity_EX'!$A:$A,$B104))-SUMIFS(Activity_EX!D:D,Activity_EX!$A:$A,$A104))/(SUMIFS('AGG Activity_16'!D:D,'AGG Activity_16'!$A:$A,$B104)),0))))</f>
        <v>0.90421694861810209</v>
      </c>
      <c r="O104" s="7">
        <f>IF(O$1=2016,0,IF(PUBBDG_Split_Tech!O104=1,1,IF(PUBBDG_Split_Tech!O104="",0,IFERROR((PUBBDG_Split_Tech!O104*(SUMIFS('AGG Activity_16'!E:E,'AGG Activity_16'!$A:$A,$B104)+SUMIFS('AGG Activity_EX'!E:E,'AGG Activity_EX'!$A:$A,$B104))-SUMIFS(Activity_EX!E:E,Activity_EX!$A:$A,$A104))/(SUMIFS('AGG Activity_16'!E:E,'AGG Activity_16'!$A:$A,$B104)),0))))</f>
        <v>0.9012385312499549</v>
      </c>
      <c r="P104" s="7">
        <f>IF(P$1=2016,0,IF(PUBBDG_Split_Tech!P104=1,1,IF(PUBBDG_Split_Tech!P104="",0,IFERROR((PUBBDG_Split_Tech!P104*(SUMIFS('AGG Activity_16'!F:F,'AGG Activity_16'!$A:$A,$B104)+SUMIFS('AGG Activity_EX'!F:F,'AGG Activity_EX'!$A:$A,$B104))-SUMIFS(Activity_EX!F:F,Activity_EX!$A:$A,$A104))/(SUMIFS('AGG Activity_16'!F:F,'AGG Activity_16'!$A:$A,$B104)),0))))</f>
        <v>0.8716056764943515</v>
      </c>
      <c r="Q104" s="7">
        <f>IF(Q$1=2016,0,IF(PUBBDG_Split_Tech!Q104=1,1,IF(PUBBDG_Split_Tech!Q104="",0,IFERROR((PUBBDG_Split_Tech!Q104*(SUMIFS('AGG Activity_16'!G:G,'AGG Activity_16'!$A:$A,$B104)+SUMIFS('AGG Activity_EX'!G:G,'AGG Activity_EX'!$A:$A,$B104))-SUMIFS(Activity_EX!G:G,Activity_EX!$A:$A,$A104))/(SUMIFS('AGG Activity_16'!G:G,'AGG Activity_16'!$A:$A,$B104)),0))))</f>
        <v>0.87077742516651957</v>
      </c>
      <c r="R104" s="7">
        <f>IF(R$1=2016,0,IF(PUBBDG_Split_Tech!R104=1,1,IF(PUBBDG_Split_Tech!R104="",0,IFERROR((PUBBDG_Split_Tech!R104*(SUMIFS('AGG Activity_16'!H:H,'AGG Activity_16'!$A:$A,$B104)+SUMIFS('AGG Activity_EX'!H:H,'AGG Activity_EX'!$A:$A,$B104))-SUMIFS(Activity_EX!H:H,Activity_EX!$A:$A,$A104))/(SUMIFS('AGG Activity_16'!H:H,'AGG Activity_16'!$A:$A,$B104)),0))))</f>
        <v>0.84147278704023865</v>
      </c>
      <c r="S104" s="7">
        <f>IF(S$1=2016,0,IF(PUBBDG_Split_Tech!S104=1,1,IF(PUBBDG_Split_Tech!S104="",0,IFERROR((PUBBDG_Split_Tech!S104*(SUMIFS('AGG Activity_16'!I:I,'AGG Activity_16'!$A:$A,$B104)+SUMIFS('AGG Activity_EX'!I:I,'AGG Activity_EX'!$A:$A,$B104))-SUMIFS(Activity_EX!I:I,Activity_EX!$A:$A,$A104))/(SUMIFS('AGG Activity_16'!I:I,'AGG Activity_16'!$A:$A,$B104)),0))))</f>
        <v>0</v>
      </c>
      <c r="T104" s="7">
        <f>IF(T$1=2016,0,IF(PUBBDG_Split_Tech!T104=1,1,IF(PUBBDG_Split_Tech!T104="",0,IFERROR((PUBBDG_Split_Tech!T104*(SUMIFS('AGG Activity_16'!J:J,'AGG Activity_16'!$A:$A,$B104)+SUMIFS('AGG Activity_EX'!J:J,'AGG Activity_EX'!$A:$A,$B104))-SUMIFS(Activity_EX!J:J,Activity_EX!$A:$A,$A104))/(SUMIFS('AGG Activity_16'!J:J,'AGG Activity_16'!$A:$A,$B104)),0))))</f>
        <v>0</v>
      </c>
      <c r="U104" s="7">
        <f>IF(U$1=2016,0,IF(PUBBDG_Split_Tech!U104=1,1,IF(PUBBDG_Split_Tech!U104="",0,IFERROR((PUBBDG_Split_Tech!U104*(SUMIFS('AGG Activity_16'!K:K,'AGG Activity_16'!$A:$A,$B104)+SUMIFS('AGG Activity_EX'!K:K,'AGG Activity_EX'!$A:$A,$B104))-SUMIFS(Activity_EX!K:K,Activity_EX!$A:$A,$A104))/(SUMIFS('AGG Activity_16'!K:K,'AGG Activity_16'!$A:$A,$B104)),0))))</f>
        <v>0</v>
      </c>
    </row>
    <row r="105" spans="1:21" x14ac:dyDescent="0.25">
      <c r="A105" t="str">
        <f>PUBBDG_Split_Tech!A105</f>
        <v>PUBBDGMUNOldSHFUR___STDPRO</v>
      </c>
      <c r="B105" t="str">
        <f>PUBBDG_Split_Tech!B105</f>
        <v>PUBBDGMUNOldSH</v>
      </c>
      <c r="C105" t="str">
        <f>PUBBDG_Split_Tech!C105</f>
        <v>PUB</v>
      </c>
      <c r="D105" t="str">
        <f>PUBBDG_Split_Tech!D105</f>
        <v>BDG</v>
      </c>
      <c r="E105" t="str">
        <f>PUBBDG_Split_Tech!E105</f>
        <v>MUN</v>
      </c>
      <c r="F105" t="str">
        <f>PUBBDG_Split_Tech!F105</f>
        <v>Old</v>
      </c>
      <c r="G105" t="str">
        <f>PUBBDG_Split_Tech!G105</f>
        <v>SH</v>
      </c>
      <c r="H105" t="str">
        <f>PUBBDG_Split_Tech!H105</f>
        <v>FUR</v>
      </c>
      <c r="I105" t="str">
        <f>PUBBDG_Split_Tech!I105</f>
        <v>___</v>
      </c>
      <c r="J105" t="str">
        <f>PUBBDG_Split_Tech!J105</f>
        <v>STD</v>
      </c>
      <c r="K105" t="str">
        <f>PUBBDG_Split_Tech!K105</f>
        <v>PRO</v>
      </c>
      <c r="L105" s="7">
        <f>IF(L$1=2016,0,IF(PUBBDG_Split_Tech!L105=1,1,IF(PUBBDG_Split_Tech!L105="",0,IFERROR((PUBBDG_Split_Tech!L105*(SUMIFS('AGG Activity_16'!B:B,'AGG Activity_16'!$A:$A,$B105)+SUMIFS('AGG Activity_EX'!B:B,'AGG Activity_EX'!$A:$A,$B105))-SUMIFS(Activity_EX!B:B,Activity_EX!$A:$A,$A105))/(SUMIFS('AGG Activity_16'!B:B,'AGG Activity_16'!$A:$A,$B105)),0))))</f>
        <v>0</v>
      </c>
      <c r="M105" s="7">
        <f>IF(M$1=2016,0,IF(PUBBDG_Split_Tech!M105=1,1,IF(PUBBDG_Split_Tech!M105="",0,IFERROR((PUBBDG_Split_Tech!M105*(SUMIFS('AGG Activity_16'!C:C,'AGG Activity_16'!$A:$A,$B105)+SUMIFS('AGG Activity_EX'!C:C,'AGG Activity_EX'!$A:$A,$B105))-SUMIFS(Activity_EX!C:C,Activity_EX!$A:$A,$A105))/(SUMIFS('AGG Activity_16'!C:C,'AGG Activity_16'!$A:$A,$B105)),0))))</f>
        <v>0</v>
      </c>
      <c r="N105" s="7">
        <f>IF(N$1=2016,0,IF(PUBBDG_Split_Tech!N105=1,1,IF(PUBBDG_Split_Tech!N105="",0,IFERROR((PUBBDG_Split_Tech!N105*(SUMIFS('AGG Activity_16'!D:D,'AGG Activity_16'!$A:$A,$B105)+SUMIFS('AGG Activity_EX'!D:D,'AGG Activity_EX'!$A:$A,$B105))-SUMIFS(Activity_EX!D:D,Activity_EX!$A:$A,$A105))/(SUMIFS('AGG Activity_16'!D:D,'AGG Activity_16'!$A:$A,$B105)),0))))</f>
        <v>0</v>
      </c>
      <c r="O105" s="7">
        <f>IF(O$1=2016,0,IF(PUBBDG_Split_Tech!O105=1,1,IF(PUBBDG_Split_Tech!O105="",0,IFERROR((PUBBDG_Split_Tech!O105*(SUMIFS('AGG Activity_16'!E:E,'AGG Activity_16'!$A:$A,$B105)+SUMIFS('AGG Activity_EX'!E:E,'AGG Activity_EX'!$A:$A,$B105))-SUMIFS(Activity_EX!E:E,Activity_EX!$A:$A,$A105))/(SUMIFS('AGG Activity_16'!E:E,'AGG Activity_16'!$A:$A,$B105)),0))))</f>
        <v>0</v>
      </c>
      <c r="P105" s="7">
        <f>IF(P$1=2016,0,IF(PUBBDG_Split_Tech!P105=1,1,IF(PUBBDG_Split_Tech!P105="",0,IFERROR((PUBBDG_Split_Tech!P105*(SUMIFS('AGG Activity_16'!F:F,'AGG Activity_16'!$A:$A,$B105)+SUMIFS('AGG Activity_EX'!F:F,'AGG Activity_EX'!$A:$A,$B105))-SUMIFS(Activity_EX!F:F,Activity_EX!$A:$A,$A105))/(SUMIFS('AGG Activity_16'!F:F,'AGG Activity_16'!$A:$A,$B105)),0))))</f>
        <v>0</v>
      </c>
      <c r="Q105" s="7">
        <f>IF(Q$1=2016,0,IF(PUBBDG_Split_Tech!Q105=1,1,IF(PUBBDG_Split_Tech!Q105="",0,IFERROR((PUBBDG_Split_Tech!Q105*(SUMIFS('AGG Activity_16'!G:G,'AGG Activity_16'!$A:$A,$B105)+SUMIFS('AGG Activity_EX'!G:G,'AGG Activity_EX'!$A:$A,$B105))-SUMIFS(Activity_EX!G:G,Activity_EX!$A:$A,$A105))/(SUMIFS('AGG Activity_16'!G:G,'AGG Activity_16'!$A:$A,$B105)),0))))</f>
        <v>0</v>
      </c>
      <c r="R105" s="7">
        <f>IF(R$1=2016,0,IF(PUBBDG_Split_Tech!R105=1,1,IF(PUBBDG_Split_Tech!R105="",0,IFERROR((PUBBDG_Split_Tech!R105*(SUMIFS('AGG Activity_16'!H:H,'AGG Activity_16'!$A:$A,$B105)+SUMIFS('AGG Activity_EX'!H:H,'AGG Activity_EX'!$A:$A,$B105))-SUMIFS(Activity_EX!H:H,Activity_EX!$A:$A,$A105))/(SUMIFS('AGG Activity_16'!H:H,'AGG Activity_16'!$A:$A,$B105)),0))))</f>
        <v>0</v>
      </c>
      <c r="S105" s="7">
        <f>IF(S$1=2016,0,IF(PUBBDG_Split_Tech!S105=1,1,IF(PUBBDG_Split_Tech!S105="",0,IFERROR((PUBBDG_Split_Tech!S105*(SUMIFS('AGG Activity_16'!I:I,'AGG Activity_16'!$A:$A,$B105)+SUMIFS('AGG Activity_EX'!I:I,'AGG Activity_EX'!$A:$A,$B105))-SUMIFS(Activity_EX!I:I,Activity_EX!$A:$A,$A105))/(SUMIFS('AGG Activity_16'!I:I,'AGG Activity_16'!$A:$A,$B105)),0))))</f>
        <v>0</v>
      </c>
      <c r="T105" s="7">
        <f>IF(T$1=2016,0,IF(PUBBDG_Split_Tech!T105=1,1,IF(PUBBDG_Split_Tech!T105="",0,IFERROR((PUBBDG_Split_Tech!T105*(SUMIFS('AGG Activity_16'!J:J,'AGG Activity_16'!$A:$A,$B105)+SUMIFS('AGG Activity_EX'!J:J,'AGG Activity_EX'!$A:$A,$B105))-SUMIFS(Activity_EX!J:J,Activity_EX!$A:$A,$A105))/(SUMIFS('AGG Activity_16'!J:J,'AGG Activity_16'!$A:$A,$B105)),0))))</f>
        <v>0</v>
      </c>
      <c r="U105" s="7">
        <f>IF(U$1=2016,0,IF(PUBBDG_Split_Tech!U105=1,1,IF(PUBBDG_Split_Tech!U105="",0,IFERROR((PUBBDG_Split_Tech!U105*(SUMIFS('AGG Activity_16'!K:K,'AGG Activity_16'!$A:$A,$B105)+SUMIFS('AGG Activity_EX'!K:K,'AGG Activity_EX'!$A:$A,$B105))-SUMIFS(Activity_EX!K:K,Activity_EX!$A:$A,$A105))/(SUMIFS('AGG Activity_16'!K:K,'AGG Activity_16'!$A:$A,$B105)),0))))</f>
        <v>0</v>
      </c>
    </row>
    <row r="106" spans="1:21" x14ac:dyDescent="0.25">
      <c r="A106" t="str">
        <f>PUBBDG_Split_Tech!A106</f>
        <v>PUBBDGMUNOldSHHEP___STDELC</v>
      </c>
      <c r="B106" t="str">
        <f>PUBBDG_Split_Tech!B106</f>
        <v>PUBBDGMUNOldSH</v>
      </c>
      <c r="C106" t="str">
        <f>PUBBDG_Split_Tech!C106</f>
        <v>PUB</v>
      </c>
      <c r="D106" t="str">
        <f>PUBBDG_Split_Tech!D106</f>
        <v>BDG</v>
      </c>
      <c r="E106" t="str">
        <f>PUBBDG_Split_Tech!E106</f>
        <v>MUN</v>
      </c>
      <c r="F106" t="str">
        <f>PUBBDG_Split_Tech!F106</f>
        <v>Old</v>
      </c>
      <c r="G106" t="str">
        <f>PUBBDG_Split_Tech!G106</f>
        <v>SH</v>
      </c>
      <c r="H106" t="str">
        <f>PUBBDG_Split_Tech!H106</f>
        <v>HEP</v>
      </c>
      <c r="I106" t="str">
        <f>PUBBDG_Split_Tech!I106</f>
        <v>___</v>
      </c>
      <c r="J106" t="str">
        <f>PUBBDG_Split_Tech!J106</f>
        <v>STD</v>
      </c>
      <c r="K106" t="str">
        <f>PUBBDG_Split_Tech!K106</f>
        <v>ELC</v>
      </c>
      <c r="L106" s="7">
        <f>IF(L$1=2016,0,IF(PUBBDG_Split_Tech!L106=1,1,IF(PUBBDG_Split_Tech!L106="",0,IFERROR((PUBBDG_Split_Tech!L106*(SUMIFS('AGG Activity_16'!B:B,'AGG Activity_16'!$A:$A,$B106)+SUMIFS('AGG Activity_EX'!B:B,'AGG Activity_EX'!$A:$A,$B106))-SUMIFS(Activity_EX!B:B,Activity_EX!$A:$A,$A106))/(SUMIFS('AGG Activity_16'!B:B,'AGG Activity_16'!$A:$A,$B106)),0))))</f>
        <v>0</v>
      </c>
      <c r="M106" s="7">
        <f>IF(M$1=2016,0,IF(PUBBDG_Split_Tech!M106=1,1,IF(PUBBDG_Split_Tech!M106="",0,IFERROR((PUBBDG_Split_Tech!M106*(SUMIFS('AGG Activity_16'!C:C,'AGG Activity_16'!$A:$A,$B106)+SUMIFS('AGG Activity_EX'!C:C,'AGG Activity_EX'!$A:$A,$B106))-SUMIFS(Activity_EX!C:C,Activity_EX!$A:$A,$A106))/(SUMIFS('AGG Activity_16'!C:C,'AGG Activity_16'!$A:$A,$B106)),0))))</f>
        <v>0</v>
      </c>
      <c r="N106" s="7">
        <f>IF(N$1=2016,0,IF(PUBBDG_Split_Tech!N106=1,1,IF(PUBBDG_Split_Tech!N106="",0,IFERROR((PUBBDG_Split_Tech!N106*(SUMIFS('AGG Activity_16'!D:D,'AGG Activity_16'!$A:$A,$B106)+SUMIFS('AGG Activity_EX'!D:D,'AGG Activity_EX'!$A:$A,$B106))-SUMIFS(Activity_EX!D:D,Activity_EX!$A:$A,$A106))/(SUMIFS('AGG Activity_16'!D:D,'AGG Activity_16'!$A:$A,$B106)),0))))</f>
        <v>0</v>
      </c>
      <c r="O106" s="7">
        <f>IF(O$1=2016,0,IF(PUBBDG_Split_Tech!O106=1,1,IF(PUBBDG_Split_Tech!O106="",0,IFERROR((PUBBDG_Split_Tech!O106*(SUMIFS('AGG Activity_16'!E:E,'AGG Activity_16'!$A:$A,$B106)+SUMIFS('AGG Activity_EX'!E:E,'AGG Activity_EX'!$A:$A,$B106))-SUMIFS(Activity_EX!E:E,Activity_EX!$A:$A,$A106))/(SUMIFS('AGG Activity_16'!E:E,'AGG Activity_16'!$A:$A,$B106)),0))))</f>
        <v>0</v>
      </c>
      <c r="P106" s="7">
        <f>IF(P$1=2016,0,IF(PUBBDG_Split_Tech!P106=1,1,IF(PUBBDG_Split_Tech!P106="",0,IFERROR((PUBBDG_Split_Tech!P106*(SUMIFS('AGG Activity_16'!F:F,'AGG Activity_16'!$A:$A,$B106)+SUMIFS('AGG Activity_EX'!F:F,'AGG Activity_EX'!$A:$A,$B106))-SUMIFS(Activity_EX!F:F,Activity_EX!$A:$A,$A106))/(SUMIFS('AGG Activity_16'!F:F,'AGG Activity_16'!$A:$A,$B106)),0))))</f>
        <v>0</v>
      </c>
      <c r="Q106" s="7">
        <f>IF(Q$1=2016,0,IF(PUBBDG_Split_Tech!Q106=1,1,IF(PUBBDG_Split_Tech!Q106="",0,IFERROR((PUBBDG_Split_Tech!Q106*(SUMIFS('AGG Activity_16'!G:G,'AGG Activity_16'!$A:$A,$B106)+SUMIFS('AGG Activity_EX'!G:G,'AGG Activity_EX'!$A:$A,$B106))-SUMIFS(Activity_EX!G:G,Activity_EX!$A:$A,$A106))/(SUMIFS('AGG Activity_16'!G:G,'AGG Activity_16'!$A:$A,$B106)),0))))</f>
        <v>0</v>
      </c>
      <c r="R106" s="7">
        <f>IF(R$1=2016,0,IF(PUBBDG_Split_Tech!R106=1,1,IF(PUBBDG_Split_Tech!R106="",0,IFERROR((PUBBDG_Split_Tech!R106*(SUMIFS('AGG Activity_16'!H:H,'AGG Activity_16'!$A:$A,$B106)+SUMIFS('AGG Activity_EX'!H:H,'AGG Activity_EX'!$A:$A,$B106))-SUMIFS(Activity_EX!H:H,Activity_EX!$A:$A,$A106))/(SUMIFS('AGG Activity_16'!H:H,'AGG Activity_16'!$A:$A,$B106)),0))))</f>
        <v>0</v>
      </c>
      <c r="S106" s="7">
        <f>IF(S$1=2016,0,IF(PUBBDG_Split_Tech!S106=1,1,IF(PUBBDG_Split_Tech!S106="",0,IFERROR((PUBBDG_Split_Tech!S106*(SUMIFS('AGG Activity_16'!I:I,'AGG Activity_16'!$A:$A,$B106)+SUMIFS('AGG Activity_EX'!I:I,'AGG Activity_EX'!$A:$A,$B106))-SUMIFS(Activity_EX!I:I,Activity_EX!$A:$A,$A106))/(SUMIFS('AGG Activity_16'!I:I,'AGG Activity_16'!$A:$A,$B106)),0))))</f>
        <v>0</v>
      </c>
      <c r="T106" s="7">
        <f>IF(T$1=2016,0,IF(PUBBDG_Split_Tech!T106=1,1,IF(PUBBDG_Split_Tech!T106="",0,IFERROR((PUBBDG_Split_Tech!T106*(SUMIFS('AGG Activity_16'!J:J,'AGG Activity_16'!$A:$A,$B106)+SUMIFS('AGG Activity_EX'!J:J,'AGG Activity_EX'!$A:$A,$B106))-SUMIFS(Activity_EX!J:J,Activity_EX!$A:$A,$A106))/(SUMIFS('AGG Activity_16'!J:J,'AGG Activity_16'!$A:$A,$B106)),0))))</f>
        <v>0</v>
      </c>
      <c r="U106" s="7">
        <f>IF(U$1=2016,0,IF(PUBBDG_Split_Tech!U106=1,1,IF(PUBBDG_Split_Tech!U106="",0,IFERROR((PUBBDG_Split_Tech!U106*(SUMIFS('AGG Activity_16'!K:K,'AGG Activity_16'!$A:$A,$B106)+SUMIFS('AGG Activity_EX'!K:K,'AGG Activity_EX'!$A:$A,$B106))-SUMIFS(Activity_EX!K:K,Activity_EX!$A:$A,$A106))/(SUMIFS('AGG Activity_16'!K:K,'AGG Activity_16'!$A:$A,$B106)),0))))</f>
        <v>0</v>
      </c>
    </row>
    <row r="107" spans="1:21" x14ac:dyDescent="0.25">
      <c r="A107" t="str">
        <f>PUBBDG_Split_Tech!A107</f>
        <v>PUBBDGMUNOldSHPLT___STDELC</v>
      </c>
      <c r="B107" t="str">
        <f>PUBBDG_Split_Tech!B107</f>
        <v>PUBBDGMUNOldSH</v>
      </c>
      <c r="C107" t="str">
        <f>PUBBDG_Split_Tech!C107</f>
        <v>PUB</v>
      </c>
      <c r="D107" t="str">
        <f>PUBBDG_Split_Tech!D107</f>
        <v>BDG</v>
      </c>
      <c r="E107" t="str">
        <f>PUBBDG_Split_Tech!E107</f>
        <v>MUN</v>
      </c>
      <c r="F107" t="str">
        <f>PUBBDG_Split_Tech!F107</f>
        <v>Old</v>
      </c>
      <c r="G107" t="str">
        <f>PUBBDG_Split_Tech!G107</f>
        <v>SH</v>
      </c>
      <c r="H107" t="str">
        <f>PUBBDG_Split_Tech!H107</f>
        <v>PLT</v>
      </c>
      <c r="I107" t="str">
        <f>PUBBDG_Split_Tech!I107</f>
        <v>___</v>
      </c>
      <c r="J107" t="str">
        <f>PUBBDG_Split_Tech!J107</f>
        <v>STD</v>
      </c>
      <c r="K107" t="str">
        <f>PUBBDG_Split_Tech!K107</f>
        <v>ELC</v>
      </c>
      <c r="L107" s="7">
        <f>IF(L$1=2016,0,IF(PUBBDG_Split_Tech!L107=1,1,IF(PUBBDG_Split_Tech!L107="",0,IFERROR((PUBBDG_Split_Tech!L107*(SUMIFS('AGG Activity_16'!B:B,'AGG Activity_16'!$A:$A,$B107)+SUMIFS('AGG Activity_EX'!B:B,'AGG Activity_EX'!$A:$A,$B107))-SUMIFS(Activity_EX!B:B,Activity_EX!$A:$A,$A107))/(SUMIFS('AGG Activity_16'!B:B,'AGG Activity_16'!$A:$A,$B107)),0))))</f>
        <v>0</v>
      </c>
      <c r="M107" s="7">
        <f>IF(M$1=2016,0,IF(PUBBDG_Split_Tech!M107=1,1,IF(PUBBDG_Split_Tech!M107="",0,IFERROR((PUBBDG_Split_Tech!M107*(SUMIFS('AGG Activity_16'!C:C,'AGG Activity_16'!$A:$A,$B107)+SUMIFS('AGG Activity_EX'!C:C,'AGG Activity_EX'!$A:$A,$B107))-SUMIFS(Activity_EX!C:C,Activity_EX!$A:$A,$A107))/(SUMIFS('AGG Activity_16'!C:C,'AGG Activity_16'!$A:$A,$B107)),0))))</f>
        <v>3.6543866722834051E-2</v>
      </c>
      <c r="N107" s="7">
        <f>IF(N$1=2016,0,IF(PUBBDG_Split_Tech!N107=1,1,IF(PUBBDG_Split_Tech!N107="",0,IFERROR((PUBBDG_Split_Tech!N107*(SUMIFS('AGG Activity_16'!D:D,'AGG Activity_16'!$A:$A,$B107)+SUMIFS('AGG Activity_EX'!D:D,'AGG Activity_EX'!$A:$A,$B107))-SUMIFS(Activity_EX!D:D,Activity_EX!$A:$A,$A107))/(SUMIFS('AGG Activity_16'!D:D,'AGG Activity_16'!$A:$A,$B107)),0))))</f>
        <v>8.0285676024093883E-3</v>
      </c>
      <c r="O107" s="7">
        <f>IF(O$1=2016,0,IF(PUBBDG_Split_Tech!O107=1,1,IF(PUBBDG_Split_Tech!O107="",0,IFERROR((PUBBDG_Split_Tech!O107*(SUMIFS('AGG Activity_16'!E:E,'AGG Activity_16'!$A:$A,$B107)+SUMIFS('AGG Activity_EX'!E:E,'AGG Activity_EX'!$A:$A,$B107))-SUMIFS(Activity_EX!E:E,Activity_EX!$A:$A,$A107))/(SUMIFS('AGG Activity_16'!E:E,'AGG Activity_16'!$A:$A,$B107)),0))))</f>
        <v>1.1296046002783632E-2</v>
      </c>
      <c r="P107" s="7">
        <f>IF(P$1=2016,0,IF(PUBBDG_Split_Tech!P107=1,1,IF(PUBBDG_Split_Tech!P107="",0,IFERROR((PUBBDG_Split_Tech!P107*(SUMIFS('AGG Activity_16'!F:F,'AGG Activity_16'!$A:$A,$B107)+SUMIFS('AGG Activity_EX'!F:F,'AGG Activity_EX'!$A:$A,$B107))-SUMIFS(Activity_EX!F:F,Activity_EX!$A:$A,$A107))/(SUMIFS('AGG Activity_16'!F:F,'AGG Activity_16'!$A:$A,$B107)),0))))</f>
        <v>4.3804804771552318E-2</v>
      </c>
      <c r="Q107" s="7">
        <f>IF(Q$1=2016,0,IF(PUBBDG_Split_Tech!Q107=1,1,IF(PUBBDG_Split_Tech!Q107="",0,IFERROR((PUBBDG_Split_Tech!Q107*(SUMIFS('AGG Activity_16'!G:G,'AGG Activity_16'!$A:$A,$B107)+SUMIFS('AGG Activity_EX'!G:G,'AGG Activity_EX'!$A:$A,$B107))-SUMIFS(Activity_EX!G:G,Activity_EX!$A:$A,$A107))/(SUMIFS('AGG Activity_16'!G:G,'AGG Activity_16'!$A:$A,$B107)),0))))</f>
        <v>4.4712522836718685E-2</v>
      </c>
      <c r="R107" s="7">
        <f>IF(R$1=2016,0,IF(PUBBDG_Split_Tech!R107=1,1,IF(PUBBDG_Split_Tech!R107="",0,IFERROR((PUBBDG_Split_Tech!R107*(SUMIFS('AGG Activity_16'!H:H,'AGG Activity_16'!$A:$A,$B107)+SUMIFS('AGG Activity_EX'!H:H,'AGG Activity_EX'!$A:$A,$B107))-SUMIFS(Activity_EX!H:H,Activity_EX!$A:$A,$A107))/(SUMIFS('AGG Activity_16'!H:H,'AGG Activity_16'!$A:$A,$B107)),0))))</f>
        <v>4.3800249007091022E-2</v>
      </c>
      <c r="S107" s="7">
        <f>IF(S$1=2016,0,IF(PUBBDG_Split_Tech!S107=1,1,IF(PUBBDG_Split_Tech!S107="",0,IFERROR((PUBBDG_Split_Tech!S107*(SUMIFS('AGG Activity_16'!I:I,'AGG Activity_16'!$A:$A,$B107)+SUMIFS('AGG Activity_EX'!I:I,'AGG Activity_EX'!$A:$A,$B107))-SUMIFS(Activity_EX!I:I,Activity_EX!$A:$A,$A107))/(SUMIFS('AGG Activity_16'!I:I,'AGG Activity_16'!$A:$A,$B107)),0))))</f>
        <v>0</v>
      </c>
      <c r="T107" s="7">
        <f>IF(T$1=2016,0,IF(PUBBDG_Split_Tech!T107=1,1,IF(PUBBDG_Split_Tech!T107="",0,IFERROR((PUBBDG_Split_Tech!T107*(SUMIFS('AGG Activity_16'!J:J,'AGG Activity_16'!$A:$A,$B107)+SUMIFS('AGG Activity_EX'!J:J,'AGG Activity_EX'!$A:$A,$B107))-SUMIFS(Activity_EX!J:J,Activity_EX!$A:$A,$A107))/(SUMIFS('AGG Activity_16'!J:J,'AGG Activity_16'!$A:$A,$B107)),0))))</f>
        <v>0</v>
      </c>
      <c r="U107" s="7">
        <f>IF(U$1=2016,0,IF(PUBBDG_Split_Tech!U107=1,1,IF(PUBBDG_Split_Tech!U107="",0,IFERROR((PUBBDG_Split_Tech!U107*(SUMIFS('AGG Activity_16'!K:K,'AGG Activity_16'!$A:$A,$B107)+SUMIFS('AGG Activity_EX'!K:K,'AGG Activity_EX'!$A:$A,$B107))-SUMIFS(Activity_EX!K:K,Activity_EX!$A:$A,$A107))/(SUMIFS('AGG Activity_16'!K:K,'AGG Activity_16'!$A:$A,$B107)),0))))</f>
        <v>0</v>
      </c>
    </row>
    <row r="108" spans="1:21" x14ac:dyDescent="0.25">
      <c r="A108" t="str">
        <f>PUBBDG_Split_Tech!A108</f>
        <v>PUBBDGMUNOldWH_________DHE</v>
      </c>
      <c r="B108" t="str">
        <f>PUBBDG_Split_Tech!B108</f>
        <v>PUBBDGMUNOldWH</v>
      </c>
      <c r="C108" t="str">
        <f>PUBBDG_Split_Tech!C108</f>
        <v>PUB</v>
      </c>
      <c r="D108" t="str">
        <f>PUBBDG_Split_Tech!D108</f>
        <v>BDG</v>
      </c>
      <c r="E108" t="str">
        <f>PUBBDG_Split_Tech!E108</f>
        <v>MUN</v>
      </c>
      <c r="F108" t="str">
        <f>PUBBDG_Split_Tech!F108</f>
        <v>Old</v>
      </c>
      <c r="G108" t="str">
        <f>PUBBDG_Split_Tech!G108</f>
        <v>WH</v>
      </c>
      <c r="H108" t="str">
        <f>PUBBDG_Split_Tech!H108</f>
        <v>___</v>
      </c>
      <c r="I108" t="str">
        <f>PUBBDG_Split_Tech!I108</f>
        <v>___</v>
      </c>
      <c r="J108" t="str">
        <f>PUBBDG_Split_Tech!J108</f>
        <v>___</v>
      </c>
      <c r="K108" t="str">
        <f>PUBBDG_Split_Tech!K108</f>
        <v>DHE</v>
      </c>
      <c r="L108" s="7">
        <f>IF(L$1=2016,0,IF(PUBBDG_Split_Tech!L108=1,1,IF(PUBBDG_Split_Tech!L108="",0,IFERROR((PUBBDG_Split_Tech!L108*(SUMIFS('AGG Activity_16'!B:B,'AGG Activity_16'!$A:$A,$B108)+SUMIFS('AGG Activity_EX'!B:B,'AGG Activity_EX'!$A:$A,$B108))-SUMIFS(Activity_EX!B:B,Activity_EX!$A:$A,$A108))/(SUMIFS('AGG Activity_16'!B:B,'AGG Activity_16'!$A:$A,$B108)),0))))</f>
        <v>0</v>
      </c>
      <c r="M108" s="7">
        <f>IF(M$1=2016,0,IF(PUBBDG_Split_Tech!M108=1,1,IF(PUBBDG_Split_Tech!M108="",0,IFERROR((PUBBDG_Split_Tech!M108*(SUMIFS('AGG Activity_16'!C:C,'AGG Activity_16'!$A:$A,$B108)+SUMIFS('AGG Activity_EX'!C:C,'AGG Activity_EX'!$A:$A,$B108))-SUMIFS(Activity_EX!C:C,Activity_EX!$A:$A,$A108))/(SUMIFS('AGG Activity_16'!C:C,'AGG Activity_16'!$A:$A,$B108)),0))))</f>
        <v>0.40263015217502196</v>
      </c>
      <c r="N108" s="7">
        <f>IF(N$1=2016,0,IF(PUBBDG_Split_Tech!N108=1,1,IF(PUBBDG_Split_Tech!N108="",0,IFERROR((PUBBDG_Split_Tech!N108*(SUMIFS('AGG Activity_16'!D:D,'AGG Activity_16'!$A:$A,$B108)+SUMIFS('AGG Activity_EX'!D:D,'AGG Activity_EX'!$A:$A,$B108))-SUMIFS(Activity_EX!D:D,Activity_EX!$A:$A,$A108))/(SUMIFS('AGG Activity_16'!D:D,'AGG Activity_16'!$A:$A,$B108)),0))))</f>
        <v>4.5297712536838418E-2</v>
      </c>
      <c r="O108" s="7">
        <f>IF(O$1=2016,0,IF(PUBBDG_Split_Tech!O108=1,1,IF(PUBBDG_Split_Tech!O108="",0,IFERROR((PUBBDG_Split_Tech!O108*(SUMIFS('AGG Activity_16'!E:E,'AGG Activity_16'!$A:$A,$B108)+SUMIFS('AGG Activity_EX'!E:E,'AGG Activity_EX'!$A:$A,$B108))-SUMIFS(Activity_EX!E:E,Activity_EX!$A:$A,$A108))/(SUMIFS('AGG Activity_16'!E:E,'AGG Activity_16'!$A:$A,$B108)),0))))</f>
        <v>4.3814080691722303E-2</v>
      </c>
      <c r="P108" s="7">
        <f>IF(P$1=2016,0,IF(PUBBDG_Split_Tech!P108=1,1,IF(PUBBDG_Split_Tech!P108="",0,IFERROR((PUBBDG_Split_Tech!P108*(SUMIFS('AGG Activity_16'!F:F,'AGG Activity_16'!$A:$A,$B108)+SUMIFS('AGG Activity_EX'!F:F,'AGG Activity_EX'!$A:$A,$B108))-SUMIFS(Activity_EX!F:F,Activity_EX!$A:$A,$A108))/(SUMIFS('AGG Activity_16'!F:F,'AGG Activity_16'!$A:$A,$B108)),0))))</f>
        <v>4.2591631337954204E-2</v>
      </c>
      <c r="Q108" s="7">
        <f>IF(Q$1=2016,0,IF(PUBBDG_Split_Tech!Q108=1,1,IF(PUBBDG_Split_Tech!Q108="",0,IFERROR((PUBBDG_Split_Tech!Q108*(SUMIFS('AGG Activity_16'!G:G,'AGG Activity_16'!$A:$A,$B108)+SUMIFS('AGG Activity_EX'!G:G,'AGG Activity_EX'!$A:$A,$B108))-SUMIFS(Activity_EX!G:G,Activity_EX!$A:$A,$A108))/(SUMIFS('AGG Activity_16'!G:G,'AGG Activity_16'!$A:$A,$B108)),0))))</f>
        <v>4.1651179121010636E-2</v>
      </c>
      <c r="R108" s="7">
        <f>IF(R$1=2016,0,IF(PUBBDG_Split_Tech!R108=1,1,IF(PUBBDG_Split_Tech!R108="",0,IFERROR((PUBBDG_Split_Tech!R108*(SUMIFS('AGG Activity_16'!H:H,'AGG Activity_16'!$A:$A,$B108)+SUMIFS('AGG Activity_EX'!H:H,'AGG Activity_EX'!$A:$A,$B108))-SUMIFS(Activity_EX!H:H,Activity_EX!$A:$A,$A108))/(SUMIFS('AGG Activity_16'!H:H,'AGG Activity_16'!$A:$A,$B108)),0))))</f>
        <v>5.4075467687540062E-2</v>
      </c>
      <c r="S108" s="7">
        <f>IF(S$1=2016,0,IF(PUBBDG_Split_Tech!S108=1,1,IF(PUBBDG_Split_Tech!S108="",0,IFERROR((PUBBDG_Split_Tech!S108*(SUMIFS('AGG Activity_16'!I:I,'AGG Activity_16'!$A:$A,$B108)+SUMIFS('AGG Activity_EX'!I:I,'AGG Activity_EX'!$A:$A,$B108))-SUMIFS(Activity_EX!I:I,Activity_EX!$A:$A,$A108))/(SUMIFS('AGG Activity_16'!I:I,'AGG Activity_16'!$A:$A,$B108)),0))))</f>
        <v>0</v>
      </c>
      <c r="T108" s="7">
        <f>IF(T$1=2016,0,IF(PUBBDG_Split_Tech!T108=1,1,IF(PUBBDG_Split_Tech!T108="",0,IFERROR((PUBBDG_Split_Tech!T108*(SUMIFS('AGG Activity_16'!J:J,'AGG Activity_16'!$A:$A,$B108)+SUMIFS('AGG Activity_EX'!J:J,'AGG Activity_EX'!$A:$A,$B108))-SUMIFS(Activity_EX!J:J,Activity_EX!$A:$A,$A108))/(SUMIFS('AGG Activity_16'!J:J,'AGG Activity_16'!$A:$A,$B108)),0))))</f>
        <v>0</v>
      </c>
      <c r="U108" s="7">
        <f>IF(U$1=2016,0,IF(PUBBDG_Split_Tech!U108=1,1,IF(PUBBDG_Split_Tech!U108="",0,IFERROR((PUBBDG_Split_Tech!U108*(SUMIFS('AGG Activity_16'!K:K,'AGG Activity_16'!$A:$A,$B108)+SUMIFS('AGG Activity_EX'!K:K,'AGG Activity_EX'!$A:$A,$B108))-SUMIFS(Activity_EX!K:K,Activity_EX!$A:$A,$A108))/(SUMIFS('AGG Activity_16'!K:K,'AGG Activity_16'!$A:$A,$B108)),0))))</f>
        <v>0</v>
      </c>
    </row>
    <row r="109" spans="1:21" x14ac:dyDescent="0.25">
      <c r="A109" t="str">
        <f>PUBBDG_Split_Tech!A109</f>
        <v>PUBBDGMUNOldWH______STDELC</v>
      </c>
      <c r="B109" t="str">
        <f>PUBBDG_Split_Tech!B109</f>
        <v>PUBBDGMUNOldWH</v>
      </c>
      <c r="C109" t="str">
        <f>PUBBDG_Split_Tech!C109</f>
        <v>PUB</v>
      </c>
      <c r="D109" t="str">
        <f>PUBBDG_Split_Tech!D109</f>
        <v>BDG</v>
      </c>
      <c r="E109" t="str">
        <f>PUBBDG_Split_Tech!E109</f>
        <v>MUN</v>
      </c>
      <c r="F109" t="str">
        <f>PUBBDG_Split_Tech!F109</f>
        <v>Old</v>
      </c>
      <c r="G109" t="str">
        <f>PUBBDG_Split_Tech!G109</f>
        <v>WH</v>
      </c>
      <c r="H109" t="str">
        <f>PUBBDG_Split_Tech!H109</f>
        <v>___</v>
      </c>
      <c r="I109" t="str">
        <f>PUBBDG_Split_Tech!I109</f>
        <v>___</v>
      </c>
      <c r="J109" t="str">
        <f>PUBBDG_Split_Tech!J109</f>
        <v>STD</v>
      </c>
      <c r="K109" t="str">
        <f>PUBBDG_Split_Tech!K109</f>
        <v>ELC</v>
      </c>
      <c r="L109" s="7">
        <f>IF(L$1=2016,0,IF(PUBBDG_Split_Tech!L109=1,1,IF(PUBBDG_Split_Tech!L109="",0,IFERROR((PUBBDG_Split_Tech!L109*(SUMIFS('AGG Activity_16'!B:B,'AGG Activity_16'!$A:$A,$B109)+SUMIFS('AGG Activity_EX'!B:B,'AGG Activity_EX'!$A:$A,$B109))-SUMIFS(Activity_EX!B:B,Activity_EX!$A:$A,$A109))/(SUMIFS('AGG Activity_16'!B:B,'AGG Activity_16'!$A:$A,$B109)),0))))</f>
        <v>0</v>
      </c>
      <c r="M109" s="7">
        <f>IF(M$1=2016,0,IF(PUBBDG_Split_Tech!M109=1,1,IF(PUBBDG_Split_Tech!M109="",0,IFERROR((PUBBDG_Split_Tech!M109*(SUMIFS('AGG Activity_16'!C:C,'AGG Activity_16'!$A:$A,$B109)+SUMIFS('AGG Activity_EX'!C:C,'AGG Activity_EX'!$A:$A,$B109))-SUMIFS(Activity_EX!C:C,Activity_EX!$A:$A,$A109))/(SUMIFS('AGG Activity_16'!C:C,'AGG Activity_16'!$A:$A,$B109)),0))))</f>
        <v>0.19429755479473154</v>
      </c>
      <c r="N109" s="7">
        <f>IF(N$1=2016,0,IF(PUBBDG_Split_Tech!N109=1,1,IF(PUBBDG_Split_Tech!N109="",0,IFERROR((PUBBDG_Split_Tech!N109*(SUMIFS('AGG Activity_16'!D:D,'AGG Activity_16'!$A:$A,$B109)+SUMIFS('AGG Activity_EX'!D:D,'AGG Activity_EX'!$A:$A,$B109))-SUMIFS(Activity_EX!D:D,Activity_EX!$A:$A,$A109))/(SUMIFS('AGG Activity_16'!D:D,'AGG Activity_16'!$A:$A,$B109)),0))))</f>
        <v>0.22486437319215402</v>
      </c>
      <c r="O109" s="7">
        <f>IF(O$1=2016,0,IF(PUBBDG_Split_Tech!O109=1,1,IF(PUBBDG_Split_Tech!O109="",0,IFERROR((PUBBDG_Split_Tech!O109*(SUMIFS('AGG Activity_16'!E:E,'AGG Activity_16'!$A:$A,$B109)+SUMIFS('AGG Activity_EX'!E:E,'AGG Activity_EX'!$A:$A,$B109))-SUMIFS(Activity_EX!E:E,Activity_EX!$A:$A,$A109))/(SUMIFS('AGG Activity_16'!E:E,'AGG Activity_16'!$A:$A,$B109)),0))))</f>
        <v>0.22437413712246851</v>
      </c>
      <c r="P109" s="7">
        <f>IF(P$1=2016,0,IF(PUBBDG_Split_Tech!P109=1,1,IF(PUBBDG_Split_Tech!P109="",0,IFERROR((PUBBDG_Split_Tech!P109*(SUMIFS('AGG Activity_16'!F:F,'AGG Activity_16'!$A:$A,$B109)+SUMIFS('AGG Activity_EX'!F:F,'AGG Activity_EX'!$A:$A,$B109))-SUMIFS(Activity_EX!F:F,Activity_EX!$A:$A,$A109))/(SUMIFS('AGG Activity_16'!F:F,'AGG Activity_16'!$A:$A,$B109)),0))))</f>
        <v>0.22399065596526976</v>
      </c>
      <c r="Q109" s="7">
        <f>IF(Q$1=2016,0,IF(PUBBDG_Split_Tech!Q109=1,1,IF(PUBBDG_Split_Tech!Q109="",0,IFERROR((PUBBDG_Split_Tech!Q109*(SUMIFS('AGG Activity_16'!G:G,'AGG Activity_16'!$A:$A,$B109)+SUMIFS('AGG Activity_EX'!G:G,'AGG Activity_EX'!$A:$A,$B109))-SUMIFS(Activity_EX!G:G,Activity_EX!$A:$A,$A109))/(SUMIFS('AGG Activity_16'!G:G,'AGG Activity_16'!$A:$A,$B109)),0))))</f>
        <v>0.22363277751219612</v>
      </c>
      <c r="R109" s="7">
        <f>IF(R$1=2016,0,IF(PUBBDG_Split_Tech!R109=1,1,IF(PUBBDG_Split_Tech!R109="",0,IFERROR((PUBBDG_Split_Tech!R109*(SUMIFS('AGG Activity_16'!H:H,'AGG Activity_16'!$A:$A,$B109)+SUMIFS('AGG Activity_EX'!H:H,'AGG Activity_EX'!$A:$A,$B109))-SUMIFS(Activity_EX!H:H,Activity_EX!$A:$A,$A109))/(SUMIFS('AGG Activity_16'!H:H,'AGG Activity_16'!$A:$A,$B109)),0))))</f>
        <v>0.21937625505819164</v>
      </c>
      <c r="S109" s="7">
        <f>IF(S$1=2016,0,IF(PUBBDG_Split_Tech!S109=1,1,IF(PUBBDG_Split_Tech!S109="",0,IFERROR((PUBBDG_Split_Tech!S109*(SUMIFS('AGG Activity_16'!I:I,'AGG Activity_16'!$A:$A,$B109)+SUMIFS('AGG Activity_EX'!I:I,'AGG Activity_EX'!$A:$A,$B109))-SUMIFS(Activity_EX!I:I,Activity_EX!$A:$A,$A109))/(SUMIFS('AGG Activity_16'!I:I,'AGG Activity_16'!$A:$A,$B109)),0))))</f>
        <v>0</v>
      </c>
      <c r="T109" s="7">
        <f>IF(T$1=2016,0,IF(PUBBDG_Split_Tech!T109=1,1,IF(PUBBDG_Split_Tech!T109="",0,IFERROR((PUBBDG_Split_Tech!T109*(SUMIFS('AGG Activity_16'!J:J,'AGG Activity_16'!$A:$A,$B109)+SUMIFS('AGG Activity_EX'!J:J,'AGG Activity_EX'!$A:$A,$B109))-SUMIFS(Activity_EX!J:J,Activity_EX!$A:$A,$A109))/(SUMIFS('AGG Activity_16'!J:J,'AGG Activity_16'!$A:$A,$B109)),0))))</f>
        <v>0</v>
      </c>
      <c r="U109" s="7">
        <f>IF(U$1=2016,0,IF(PUBBDG_Split_Tech!U109=1,1,IF(PUBBDG_Split_Tech!U109="",0,IFERROR((PUBBDG_Split_Tech!U109*(SUMIFS('AGG Activity_16'!K:K,'AGG Activity_16'!$A:$A,$B109)+SUMIFS('AGG Activity_EX'!K:K,'AGG Activity_EX'!$A:$A,$B109))-SUMIFS(Activity_EX!K:K,Activity_EX!$A:$A,$A109))/(SUMIFS('AGG Activity_16'!K:K,'AGG Activity_16'!$A:$A,$B109)),0))))</f>
        <v>0</v>
      </c>
    </row>
    <row r="110" spans="1:21" x14ac:dyDescent="0.25">
      <c r="A110" t="str">
        <f>PUBBDG_Split_Tech!A110</f>
        <v>PUBBDGMUNOldWH______STDHFO</v>
      </c>
      <c r="B110" t="str">
        <f>PUBBDG_Split_Tech!B110</f>
        <v>PUBBDGMUNOldWH</v>
      </c>
      <c r="C110" t="str">
        <f>PUBBDG_Split_Tech!C110</f>
        <v>PUB</v>
      </c>
      <c r="D110" t="str">
        <f>PUBBDG_Split_Tech!D110</f>
        <v>BDG</v>
      </c>
      <c r="E110" t="str">
        <f>PUBBDG_Split_Tech!E110</f>
        <v>MUN</v>
      </c>
      <c r="F110" t="str">
        <f>PUBBDG_Split_Tech!F110</f>
        <v>Old</v>
      </c>
      <c r="G110" t="str">
        <f>PUBBDG_Split_Tech!G110</f>
        <v>WH</v>
      </c>
      <c r="H110" t="str">
        <f>PUBBDG_Split_Tech!H110</f>
        <v>___</v>
      </c>
      <c r="I110" t="str">
        <f>PUBBDG_Split_Tech!I110</f>
        <v>___</v>
      </c>
      <c r="J110" t="str">
        <f>PUBBDG_Split_Tech!J110</f>
        <v>STD</v>
      </c>
      <c r="K110" t="str">
        <f>PUBBDG_Split_Tech!K110</f>
        <v>HFO</v>
      </c>
      <c r="L110" s="7">
        <f>IF(L$1=2016,0,IF(PUBBDG_Split_Tech!L110=1,1,IF(PUBBDG_Split_Tech!L110="",0,IFERROR((PUBBDG_Split_Tech!L110*(SUMIFS('AGG Activity_16'!B:B,'AGG Activity_16'!$A:$A,$B110)+SUMIFS('AGG Activity_EX'!B:B,'AGG Activity_EX'!$A:$A,$B110))-SUMIFS(Activity_EX!B:B,Activity_EX!$A:$A,$A110))/(SUMIFS('AGG Activity_16'!B:B,'AGG Activity_16'!$A:$A,$B110)),0))))</f>
        <v>0</v>
      </c>
      <c r="M110" s="7">
        <f>IF(M$1=2016,0,IF(PUBBDG_Split_Tech!M110=1,1,IF(PUBBDG_Split_Tech!M110="",0,IFERROR((PUBBDG_Split_Tech!M110*(SUMIFS('AGG Activity_16'!C:C,'AGG Activity_16'!$A:$A,$B110)+SUMIFS('AGG Activity_EX'!C:C,'AGG Activity_EX'!$A:$A,$B110))-SUMIFS(Activity_EX!C:C,Activity_EX!$A:$A,$A110))/(SUMIFS('AGG Activity_16'!C:C,'AGG Activity_16'!$A:$A,$B110)),0))))</f>
        <v>0</v>
      </c>
      <c r="N110" s="7">
        <f>IF(N$1=2016,0,IF(PUBBDG_Split_Tech!N110=1,1,IF(PUBBDG_Split_Tech!N110="",0,IFERROR((PUBBDG_Split_Tech!N110*(SUMIFS('AGG Activity_16'!D:D,'AGG Activity_16'!$A:$A,$B110)+SUMIFS('AGG Activity_EX'!D:D,'AGG Activity_EX'!$A:$A,$B110))-SUMIFS(Activity_EX!D:D,Activity_EX!$A:$A,$A110))/(SUMIFS('AGG Activity_16'!D:D,'AGG Activity_16'!$A:$A,$B110)),0))))</f>
        <v>0</v>
      </c>
      <c r="O110" s="7">
        <f>IF(O$1=2016,0,IF(PUBBDG_Split_Tech!O110=1,1,IF(PUBBDG_Split_Tech!O110="",0,IFERROR((PUBBDG_Split_Tech!O110*(SUMIFS('AGG Activity_16'!E:E,'AGG Activity_16'!$A:$A,$B110)+SUMIFS('AGG Activity_EX'!E:E,'AGG Activity_EX'!$A:$A,$B110))-SUMIFS(Activity_EX!E:E,Activity_EX!$A:$A,$A110))/(SUMIFS('AGG Activity_16'!E:E,'AGG Activity_16'!$A:$A,$B110)),0))))</f>
        <v>0</v>
      </c>
      <c r="P110" s="7">
        <f>IF(P$1=2016,0,IF(PUBBDG_Split_Tech!P110=1,1,IF(PUBBDG_Split_Tech!P110="",0,IFERROR((PUBBDG_Split_Tech!P110*(SUMIFS('AGG Activity_16'!F:F,'AGG Activity_16'!$A:$A,$B110)+SUMIFS('AGG Activity_EX'!F:F,'AGG Activity_EX'!$A:$A,$B110))-SUMIFS(Activity_EX!F:F,Activity_EX!$A:$A,$A110))/(SUMIFS('AGG Activity_16'!F:F,'AGG Activity_16'!$A:$A,$B110)),0))))</f>
        <v>0</v>
      </c>
      <c r="Q110" s="7">
        <f>IF(Q$1=2016,0,IF(PUBBDG_Split_Tech!Q110=1,1,IF(PUBBDG_Split_Tech!Q110="",0,IFERROR((PUBBDG_Split_Tech!Q110*(SUMIFS('AGG Activity_16'!G:G,'AGG Activity_16'!$A:$A,$B110)+SUMIFS('AGG Activity_EX'!G:G,'AGG Activity_EX'!$A:$A,$B110))-SUMIFS(Activity_EX!G:G,Activity_EX!$A:$A,$A110))/(SUMIFS('AGG Activity_16'!G:G,'AGG Activity_16'!$A:$A,$B110)),0))))</f>
        <v>0</v>
      </c>
      <c r="R110" s="7">
        <f>IF(R$1=2016,0,IF(PUBBDG_Split_Tech!R110=1,1,IF(PUBBDG_Split_Tech!R110="",0,IFERROR((PUBBDG_Split_Tech!R110*(SUMIFS('AGG Activity_16'!H:H,'AGG Activity_16'!$A:$A,$B110)+SUMIFS('AGG Activity_EX'!H:H,'AGG Activity_EX'!$A:$A,$B110))-SUMIFS(Activity_EX!H:H,Activity_EX!$A:$A,$A110))/(SUMIFS('AGG Activity_16'!H:H,'AGG Activity_16'!$A:$A,$B110)),0))))</f>
        <v>0</v>
      </c>
      <c r="S110" s="7">
        <f>IF(S$1=2016,0,IF(PUBBDG_Split_Tech!S110=1,1,IF(PUBBDG_Split_Tech!S110="",0,IFERROR((PUBBDG_Split_Tech!S110*(SUMIFS('AGG Activity_16'!I:I,'AGG Activity_16'!$A:$A,$B110)+SUMIFS('AGG Activity_EX'!I:I,'AGG Activity_EX'!$A:$A,$B110))-SUMIFS(Activity_EX!I:I,Activity_EX!$A:$A,$A110))/(SUMIFS('AGG Activity_16'!I:I,'AGG Activity_16'!$A:$A,$B110)),0))))</f>
        <v>0</v>
      </c>
      <c r="T110" s="7">
        <f>IF(T$1=2016,0,IF(PUBBDG_Split_Tech!T110=1,1,IF(PUBBDG_Split_Tech!T110="",0,IFERROR((PUBBDG_Split_Tech!T110*(SUMIFS('AGG Activity_16'!J:J,'AGG Activity_16'!$A:$A,$B110)+SUMIFS('AGG Activity_EX'!J:J,'AGG Activity_EX'!$A:$A,$B110))-SUMIFS(Activity_EX!J:J,Activity_EX!$A:$A,$A110))/(SUMIFS('AGG Activity_16'!J:J,'AGG Activity_16'!$A:$A,$B110)),0))))</f>
        <v>0</v>
      </c>
      <c r="U110" s="7">
        <f>IF(U$1=2016,0,IF(PUBBDG_Split_Tech!U110=1,1,IF(PUBBDG_Split_Tech!U110="",0,IFERROR((PUBBDG_Split_Tech!U110*(SUMIFS('AGG Activity_16'!K:K,'AGG Activity_16'!$A:$A,$B110)+SUMIFS('AGG Activity_EX'!K:K,'AGG Activity_EX'!$A:$A,$B110))-SUMIFS(Activity_EX!K:K,Activity_EX!$A:$A,$A110))/(SUMIFS('AGG Activity_16'!K:K,'AGG Activity_16'!$A:$A,$B110)),0))))</f>
        <v>0</v>
      </c>
    </row>
    <row r="111" spans="1:21" x14ac:dyDescent="0.25">
      <c r="A111" t="str">
        <f>PUBBDG_Split_Tech!A111</f>
        <v>PUBBDGMUNOldWH______STDKER</v>
      </c>
      <c r="B111" t="str">
        <f>PUBBDG_Split_Tech!B111</f>
        <v>PUBBDGMUNOldWH</v>
      </c>
      <c r="C111" t="str">
        <f>PUBBDG_Split_Tech!C111</f>
        <v>PUB</v>
      </c>
      <c r="D111" t="str">
        <f>PUBBDG_Split_Tech!D111</f>
        <v>BDG</v>
      </c>
      <c r="E111" t="str">
        <f>PUBBDG_Split_Tech!E111</f>
        <v>MUN</v>
      </c>
      <c r="F111" t="str">
        <f>PUBBDG_Split_Tech!F111</f>
        <v>Old</v>
      </c>
      <c r="G111" t="str">
        <f>PUBBDG_Split_Tech!G111</f>
        <v>WH</v>
      </c>
      <c r="H111" t="str">
        <f>PUBBDG_Split_Tech!H111</f>
        <v>___</v>
      </c>
      <c r="I111" t="str">
        <f>PUBBDG_Split_Tech!I111</f>
        <v>___</v>
      </c>
      <c r="J111" t="str">
        <f>PUBBDG_Split_Tech!J111</f>
        <v>STD</v>
      </c>
      <c r="K111" t="str">
        <f>PUBBDG_Split_Tech!K111</f>
        <v>KER</v>
      </c>
      <c r="L111" s="7">
        <f>IF(L$1=2016,0,IF(PUBBDG_Split_Tech!L111=1,1,IF(PUBBDG_Split_Tech!L111="",0,IFERROR((PUBBDG_Split_Tech!L111*(SUMIFS('AGG Activity_16'!B:B,'AGG Activity_16'!$A:$A,$B111)+SUMIFS('AGG Activity_EX'!B:B,'AGG Activity_EX'!$A:$A,$B111))-SUMIFS(Activity_EX!B:B,Activity_EX!$A:$A,$A111))/(SUMIFS('AGG Activity_16'!B:B,'AGG Activity_16'!$A:$A,$B111)),0))))</f>
        <v>0</v>
      </c>
      <c r="M111" s="7">
        <f>IF(M$1=2016,0,IF(PUBBDG_Split_Tech!M111=1,1,IF(PUBBDG_Split_Tech!M111="",0,IFERROR((PUBBDG_Split_Tech!M111*(SUMIFS('AGG Activity_16'!C:C,'AGG Activity_16'!$A:$A,$B111)+SUMIFS('AGG Activity_EX'!C:C,'AGG Activity_EX'!$A:$A,$B111))-SUMIFS(Activity_EX!C:C,Activity_EX!$A:$A,$A111))/(SUMIFS('AGG Activity_16'!C:C,'AGG Activity_16'!$A:$A,$B111)),0))))</f>
        <v>0</v>
      </c>
      <c r="N111" s="7">
        <f>IF(N$1=2016,0,IF(PUBBDG_Split_Tech!N111=1,1,IF(PUBBDG_Split_Tech!N111="",0,IFERROR((PUBBDG_Split_Tech!N111*(SUMIFS('AGG Activity_16'!D:D,'AGG Activity_16'!$A:$A,$B111)+SUMIFS('AGG Activity_EX'!D:D,'AGG Activity_EX'!$A:$A,$B111))-SUMIFS(Activity_EX!D:D,Activity_EX!$A:$A,$A111))/(SUMIFS('AGG Activity_16'!D:D,'AGG Activity_16'!$A:$A,$B111)),0))))</f>
        <v>0</v>
      </c>
      <c r="O111" s="7">
        <f>IF(O$1=2016,0,IF(PUBBDG_Split_Tech!O111=1,1,IF(PUBBDG_Split_Tech!O111="",0,IFERROR((PUBBDG_Split_Tech!O111*(SUMIFS('AGG Activity_16'!E:E,'AGG Activity_16'!$A:$A,$B111)+SUMIFS('AGG Activity_EX'!E:E,'AGG Activity_EX'!$A:$A,$B111))-SUMIFS(Activity_EX!E:E,Activity_EX!$A:$A,$A111))/(SUMIFS('AGG Activity_16'!E:E,'AGG Activity_16'!$A:$A,$B111)),0))))</f>
        <v>0</v>
      </c>
      <c r="P111" s="7">
        <f>IF(P$1=2016,0,IF(PUBBDG_Split_Tech!P111=1,1,IF(PUBBDG_Split_Tech!P111="",0,IFERROR((PUBBDG_Split_Tech!P111*(SUMIFS('AGG Activity_16'!F:F,'AGG Activity_16'!$A:$A,$B111)+SUMIFS('AGG Activity_EX'!F:F,'AGG Activity_EX'!$A:$A,$B111))-SUMIFS(Activity_EX!F:F,Activity_EX!$A:$A,$A111))/(SUMIFS('AGG Activity_16'!F:F,'AGG Activity_16'!$A:$A,$B111)),0))))</f>
        <v>0</v>
      </c>
      <c r="Q111" s="7">
        <f>IF(Q$1=2016,0,IF(PUBBDG_Split_Tech!Q111=1,1,IF(PUBBDG_Split_Tech!Q111="",0,IFERROR((PUBBDG_Split_Tech!Q111*(SUMIFS('AGG Activity_16'!G:G,'AGG Activity_16'!$A:$A,$B111)+SUMIFS('AGG Activity_EX'!G:G,'AGG Activity_EX'!$A:$A,$B111))-SUMIFS(Activity_EX!G:G,Activity_EX!$A:$A,$A111))/(SUMIFS('AGG Activity_16'!G:G,'AGG Activity_16'!$A:$A,$B111)),0))))</f>
        <v>0</v>
      </c>
      <c r="R111" s="7">
        <f>IF(R$1=2016,0,IF(PUBBDG_Split_Tech!R111=1,1,IF(PUBBDG_Split_Tech!R111="",0,IFERROR((PUBBDG_Split_Tech!R111*(SUMIFS('AGG Activity_16'!H:H,'AGG Activity_16'!$A:$A,$B111)+SUMIFS('AGG Activity_EX'!H:H,'AGG Activity_EX'!$A:$A,$B111))-SUMIFS(Activity_EX!H:H,Activity_EX!$A:$A,$A111))/(SUMIFS('AGG Activity_16'!H:H,'AGG Activity_16'!$A:$A,$B111)),0))))</f>
        <v>0</v>
      </c>
      <c r="S111" s="7">
        <f>IF(S$1=2016,0,IF(PUBBDG_Split_Tech!S111=1,1,IF(PUBBDG_Split_Tech!S111="",0,IFERROR((PUBBDG_Split_Tech!S111*(SUMIFS('AGG Activity_16'!I:I,'AGG Activity_16'!$A:$A,$B111)+SUMIFS('AGG Activity_EX'!I:I,'AGG Activity_EX'!$A:$A,$B111))-SUMIFS(Activity_EX!I:I,Activity_EX!$A:$A,$A111))/(SUMIFS('AGG Activity_16'!I:I,'AGG Activity_16'!$A:$A,$B111)),0))))</f>
        <v>0</v>
      </c>
      <c r="T111" s="7">
        <f>IF(T$1=2016,0,IF(PUBBDG_Split_Tech!T111=1,1,IF(PUBBDG_Split_Tech!T111="",0,IFERROR((PUBBDG_Split_Tech!T111*(SUMIFS('AGG Activity_16'!J:J,'AGG Activity_16'!$A:$A,$B111)+SUMIFS('AGG Activity_EX'!J:J,'AGG Activity_EX'!$A:$A,$B111))-SUMIFS(Activity_EX!J:J,Activity_EX!$A:$A,$A111))/(SUMIFS('AGG Activity_16'!J:J,'AGG Activity_16'!$A:$A,$B111)),0))))</f>
        <v>0</v>
      </c>
      <c r="U111" s="7">
        <f>IF(U$1=2016,0,IF(PUBBDG_Split_Tech!U111=1,1,IF(PUBBDG_Split_Tech!U111="",0,IFERROR((PUBBDG_Split_Tech!U111*(SUMIFS('AGG Activity_16'!K:K,'AGG Activity_16'!$A:$A,$B111)+SUMIFS('AGG Activity_EX'!K:K,'AGG Activity_EX'!$A:$A,$B111))-SUMIFS(Activity_EX!K:K,Activity_EX!$A:$A,$A111))/(SUMIFS('AGG Activity_16'!K:K,'AGG Activity_16'!$A:$A,$B111)),0))))</f>
        <v>0</v>
      </c>
    </row>
    <row r="112" spans="1:21" x14ac:dyDescent="0.25">
      <c r="A112" t="str">
        <f>PUBBDG_Split_Tech!A112</f>
        <v>PUBBDGMUNOldWH______STDLFO</v>
      </c>
      <c r="B112" t="str">
        <f>PUBBDG_Split_Tech!B112</f>
        <v>PUBBDGMUNOldWH</v>
      </c>
      <c r="C112" t="str">
        <f>PUBBDG_Split_Tech!C112</f>
        <v>PUB</v>
      </c>
      <c r="D112" t="str">
        <f>PUBBDG_Split_Tech!D112</f>
        <v>BDG</v>
      </c>
      <c r="E112" t="str">
        <f>PUBBDG_Split_Tech!E112</f>
        <v>MUN</v>
      </c>
      <c r="F112" t="str">
        <f>PUBBDG_Split_Tech!F112</f>
        <v>Old</v>
      </c>
      <c r="G112" t="str">
        <f>PUBBDG_Split_Tech!G112</f>
        <v>WH</v>
      </c>
      <c r="H112" t="str">
        <f>PUBBDG_Split_Tech!H112</f>
        <v>___</v>
      </c>
      <c r="I112" t="str">
        <f>PUBBDG_Split_Tech!I112</f>
        <v>___</v>
      </c>
      <c r="J112" t="str">
        <f>PUBBDG_Split_Tech!J112</f>
        <v>STD</v>
      </c>
      <c r="K112" t="str">
        <f>PUBBDG_Split_Tech!K112</f>
        <v>LFO</v>
      </c>
      <c r="L112" s="7">
        <f>IF(L$1=2016,0,IF(PUBBDG_Split_Tech!L112=1,1,IF(PUBBDG_Split_Tech!L112="",0,IFERROR((PUBBDG_Split_Tech!L112*(SUMIFS('AGG Activity_16'!B:B,'AGG Activity_16'!$A:$A,$B112)+SUMIFS('AGG Activity_EX'!B:B,'AGG Activity_EX'!$A:$A,$B112))-SUMIFS(Activity_EX!B:B,Activity_EX!$A:$A,$A112))/(SUMIFS('AGG Activity_16'!B:B,'AGG Activity_16'!$A:$A,$B112)),0))))</f>
        <v>0</v>
      </c>
      <c r="M112" s="7">
        <f>IF(M$1=2016,0,IF(PUBBDG_Split_Tech!M112=1,1,IF(PUBBDG_Split_Tech!M112="",0,IFERROR((PUBBDG_Split_Tech!M112*(SUMIFS('AGG Activity_16'!C:C,'AGG Activity_16'!$A:$A,$B112)+SUMIFS('AGG Activity_EX'!C:C,'AGG Activity_EX'!$A:$A,$B112))-SUMIFS(Activity_EX!C:C,Activity_EX!$A:$A,$A112))/(SUMIFS('AGG Activity_16'!C:C,'AGG Activity_16'!$A:$A,$B112)),0))))</f>
        <v>0</v>
      </c>
      <c r="N112" s="7">
        <f>IF(N$1=2016,0,IF(PUBBDG_Split_Tech!N112=1,1,IF(PUBBDG_Split_Tech!N112="",0,IFERROR((PUBBDG_Split_Tech!N112*(SUMIFS('AGG Activity_16'!D:D,'AGG Activity_16'!$A:$A,$B112)+SUMIFS('AGG Activity_EX'!D:D,'AGG Activity_EX'!$A:$A,$B112))-SUMIFS(Activity_EX!D:D,Activity_EX!$A:$A,$A112))/(SUMIFS('AGG Activity_16'!D:D,'AGG Activity_16'!$A:$A,$B112)),0))))</f>
        <v>0</v>
      </c>
      <c r="O112" s="7">
        <f>IF(O$1=2016,0,IF(PUBBDG_Split_Tech!O112=1,1,IF(PUBBDG_Split_Tech!O112="",0,IFERROR((PUBBDG_Split_Tech!O112*(SUMIFS('AGG Activity_16'!E:E,'AGG Activity_16'!$A:$A,$B112)+SUMIFS('AGG Activity_EX'!E:E,'AGG Activity_EX'!$A:$A,$B112))-SUMIFS(Activity_EX!E:E,Activity_EX!$A:$A,$A112))/(SUMIFS('AGG Activity_16'!E:E,'AGG Activity_16'!$A:$A,$B112)),0))))</f>
        <v>0</v>
      </c>
      <c r="P112" s="7">
        <f>IF(P$1=2016,0,IF(PUBBDG_Split_Tech!P112=1,1,IF(PUBBDG_Split_Tech!P112="",0,IFERROR((PUBBDG_Split_Tech!P112*(SUMIFS('AGG Activity_16'!F:F,'AGG Activity_16'!$A:$A,$B112)+SUMIFS('AGG Activity_EX'!F:F,'AGG Activity_EX'!$A:$A,$B112))-SUMIFS(Activity_EX!F:F,Activity_EX!$A:$A,$A112))/(SUMIFS('AGG Activity_16'!F:F,'AGG Activity_16'!$A:$A,$B112)),0))))</f>
        <v>0</v>
      </c>
      <c r="Q112" s="7">
        <f>IF(Q$1=2016,0,IF(PUBBDG_Split_Tech!Q112=1,1,IF(PUBBDG_Split_Tech!Q112="",0,IFERROR((PUBBDG_Split_Tech!Q112*(SUMIFS('AGG Activity_16'!G:G,'AGG Activity_16'!$A:$A,$B112)+SUMIFS('AGG Activity_EX'!G:G,'AGG Activity_EX'!$A:$A,$B112))-SUMIFS(Activity_EX!G:G,Activity_EX!$A:$A,$A112))/(SUMIFS('AGG Activity_16'!G:G,'AGG Activity_16'!$A:$A,$B112)),0))))</f>
        <v>0</v>
      </c>
      <c r="R112" s="7">
        <f>IF(R$1=2016,0,IF(PUBBDG_Split_Tech!R112=1,1,IF(PUBBDG_Split_Tech!R112="",0,IFERROR((PUBBDG_Split_Tech!R112*(SUMIFS('AGG Activity_16'!H:H,'AGG Activity_16'!$A:$A,$B112)+SUMIFS('AGG Activity_EX'!H:H,'AGG Activity_EX'!$A:$A,$B112))-SUMIFS(Activity_EX!H:H,Activity_EX!$A:$A,$A112))/(SUMIFS('AGG Activity_16'!H:H,'AGG Activity_16'!$A:$A,$B112)),0))))</f>
        <v>0</v>
      </c>
      <c r="S112" s="7">
        <f>IF(S$1=2016,0,IF(PUBBDG_Split_Tech!S112=1,1,IF(PUBBDG_Split_Tech!S112="",0,IFERROR((PUBBDG_Split_Tech!S112*(SUMIFS('AGG Activity_16'!I:I,'AGG Activity_16'!$A:$A,$B112)+SUMIFS('AGG Activity_EX'!I:I,'AGG Activity_EX'!$A:$A,$B112))-SUMIFS(Activity_EX!I:I,Activity_EX!$A:$A,$A112))/(SUMIFS('AGG Activity_16'!I:I,'AGG Activity_16'!$A:$A,$B112)),0))))</f>
        <v>0</v>
      </c>
      <c r="T112" s="7">
        <f>IF(T$1=2016,0,IF(PUBBDG_Split_Tech!T112=1,1,IF(PUBBDG_Split_Tech!T112="",0,IFERROR((PUBBDG_Split_Tech!T112*(SUMIFS('AGG Activity_16'!J:J,'AGG Activity_16'!$A:$A,$B112)+SUMIFS('AGG Activity_EX'!J:J,'AGG Activity_EX'!$A:$A,$B112))-SUMIFS(Activity_EX!J:J,Activity_EX!$A:$A,$A112))/(SUMIFS('AGG Activity_16'!J:J,'AGG Activity_16'!$A:$A,$B112)),0))))</f>
        <v>0</v>
      </c>
      <c r="U112" s="7">
        <f>IF(U$1=2016,0,IF(PUBBDG_Split_Tech!U112=1,1,IF(PUBBDG_Split_Tech!U112="",0,IFERROR((PUBBDG_Split_Tech!U112*(SUMIFS('AGG Activity_16'!K:K,'AGG Activity_16'!$A:$A,$B112)+SUMIFS('AGG Activity_EX'!K:K,'AGG Activity_EX'!$A:$A,$B112))-SUMIFS(Activity_EX!K:K,Activity_EX!$A:$A,$A112))/(SUMIFS('AGG Activity_16'!K:K,'AGG Activity_16'!$A:$A,$B112)),0))))</f>
        <v>0</v>
      </c>
    </row>
    <row r="113" spans="1:21" x14ac:dyDescent="0.25">
      <c r="A113" t="str">
        <f>PUBBDG_Split_Tech!A113</f>
        <v>PUBBDGMUNOldWH______STDNGA</v>
      </c>
      <c r="B113" t="str">
        <f>PUBBDG_Split_Tech!B113</f>
        <v>PUBBDGMUNOldWH</v>
      </c>
      <c r="C113" t="str">
        <f>PUBBDG_Split_Tech!C113</f>
        <v>PUB</v>
      </c>
      <c r="D113" t="str">
        <f>PUBBDG_Split_Tech!D113</f>
        <v>BDG</v>
      </c>
      <c r="E113" t="str">
        <f>PUBBDG_Split_Tech!E113</f>
        <v>MUN</v>
      </c>
      <c r="F113" t="str">
        <f>PUBBDG_Split_Tech!F113</f>
        <v>Old</v>
      </c>
      <c r="G113" t="str">
        <f>PUBBDG_Split_Tech!G113</f>
        <v>WH</v>
      </c>
      <c r="H113" t="str">
        <f>PUBBDG_Split_Tech!H113</f>
        <v>___</v>
      </c>
      <c r="I113" t="str">
        <f>PUBBDG_Split_Tech!I113</f>
        <v>___</v>
      </c>
      <c r="J113" t="str">
        <f>PUBBDG_Split_Tech!J113</f>
        <v>STD</v>
      </c>
      <c r="K113" t="str">
        <f>PUBBDG_Split_Tech!K113</f>
        <v>NGA</v>
      </c>
      <c r="L113" s="7">
        <f>IF(L$1=2016,0,IF(PUBBDG_Split_Tech!L113=1,1,IF(PUBBDG_Split_Tech!L113="",0,IFERROR((PUBBDG_Split_Tech!L113*(SUMIFS('AGG Activity_16'!B:B,'AGG Activity_16'!$A:$A,$B113)+SUMIFS('AGG Activity_EX'!B:B,'AGG Activity_EX'!$A:$A,$B113))-SUMIFS(Activity_EX!B:B,Activity_EX!$A:$A,$A113))/(SUMIFS('AGG Activity_16'!B:B,'AGG Activity_16'!$A:$A,$B113)),0))))</f>
        <v>0</v>
      </c>
      <c r="M113" s="7">
        <f>IF(M$1=2016,0,IF(PUBBDG_Split_Tech!M113=1,1,IF(PUBBDG_Split_Tech!M113="",0,IFERROR((PUBBDG_Split_Tech!M113*(SUMIFS('AGG Activity_16'!C:C,'AGG Activity_16'!$A:$A,$B113)+SUMIFS('AGG Activity_EX'!C:C,'AGG Activity_EX'!$A:$A,$B113))-SUMIFS(Activity_EX!C:C,Activity_EX!$A:$A,$A113))/(SUMIFS('AGG Activity_16'!C:C,'AGG Activity_16'!$A:$A,$B113)),0))))</f>
        <v>0.40307229303024328</v>
      </c>
      <c r="N113" s="7">
        <f>IF(N$1=2016,0,IF(PUBBDG_Split_Tech!N113=1,1,IF(PUBBDG_Split_Tech!N113="",0,IFERROR((PUBBDG_Split_Tech!N113*(SUMIFS('AGG Activity_16'!D:D,'AGG Activity_16'!$A:$A,$B113)+SUMIFS('AGG Activity_EX'!D:D,'AGG Activity_EX'!$A:$A,$B113))-SUMIFS(Activity_EX!D:D,Activity_EX!$A:$A,$A113))/(SUMIFS('AGG Activity_16'!D:D,'AGG Activity_16'!$A:$A,$B113)),0))))</f>
        <v>0.72983791427100719</v>
      </c>
      <c r="O113" s="7">
        <f>IF(O$1=2016,0,IF(PUBBDG_Split_Tech!O113=1,1,IF(PUBBDG_Split_Tech!O113="",0,IFERROR((PUBBDG_Split_Tech!O113*(SUMIFS('AGG Activity_16'!E:E,'AGG Activity_16'!$A:$A,$B113)+SUMIFS('AGG Activity_EX'!E:E,'AGG Activity_EX'!$A:$A,$B113))-SUMIFS(Activity_EX!E:E,Activity_EX!$A:$A,$A113))/(SUMIFS('AGG Activity_16'!E:E,'AGG Activity_16'!$A:$A,$B113)),0))))</f>
        <v>0.73181178218580833</v>
      </c>
      <c r="P113" s="7">
        <f>IF(P$1=2016,0,IF(PUBBDG_Split_Tech!P113=1,1,IF(PUBBDG_Split_Tech!P113="",0,IFERROR((PUBBDG_Split_Tech!P113*(SUMIFS('AGG Activity_16'!F:F,'AGG Activity_16'!$A:$A,$B113)+SUMIFS('AGG Activity_EX'!F:F,'AGG Activity_EX'!$A:$A,$B113))-SUMIFS(Activity_EX!F:F,Activity_EX!$A:$A,$A113))/(SUMIFS('AGG Activity_16'!F:F,'AGG Activity_16'!$A:$A,$B113)),0))))</f>
        <v>0.7334177126967758</v>
      </c>
      <c r="Q113" s="7">
        <f>IF(Q$1=2016,0,IF(PUBBDG_Split_Tech!Q113=1,1,IF(PUBBDG_Split_Tech!Q113="",0,IFERROR((PUBBDG_Split_Tech!Q113*(SUMIFS('AGG Activity_16'!G:G,'AGG Activity_16'!$A:$A,$B113)+SUMIFS('AGG Activity_EX'!G:G,'AGG Activity_EX'!$A:$A,$B113))-SUMIFS(Activity_EX!G:G,Activity_EX!$A:$A,$A113))/(SUMIFS('AGG Activity_16'!G:G,'AGG Activity_16'!$A:$A,$B113)),0))))</f>
        <v>0.73471604336679297</v>
      </c>
      <c r="R113" s="7">
        <f>IF(R$1=2016,0,IF(PUBBDG_Split_Tech!R113=1,1,IF(PUBBDG_Split_Tech!R113="",0,IFERROR((PUBBDG_Split_Tech!R113*(SUMIFS('AGG Activity_16'!H:H,'AGG Activity_16'!$A:$A,$B113)+SUMIFS('AGG Activity_EX'!H:H,'AGG Activity_EX'!$A:$A,$B113))-SUMIFS(Activity_EX!H:H,Activity_EX!$A:$A,$A113))/(SUMIFS('AGG Activity_16'!H:H,'AGG Activity_16'!$A:$A,$B113)),0))))</f>
        <v>0.72654827725426807</v>
      </c>
      <c r="S113" s="7">
        <f>IF(S$1=2016,0,IF(PUBBDG_Split_Tech!S113=1,1,IF(PUBBDG_Split_Tech!S113="",0,IFERROR((PUBBDG_Split_Tech!S113*(SUMIFS('AGG Activity_16'!I:I,'AGG Activity_16'!$A:$A,$B113)+SUMIFS('AGG Activity_EX'!I:I,'AGG Activity_EX'!$A:$A,$B113))-SUMIFS(Activity_EX!I:I,Activity_EX!$A:$A,$A113))/(SUMIFS('AGG Activity_16'!I:I,'AGG Activity_16'!$A:$A,$B113)),0))))</f>
        <v>0</v>
      </c>
      <c r="T113" s="7">
        <f>IF(T$1=2016,0,IF(PUBBDG_Split_Tech!T113=1,1,IF(PUBBDG_Split_Tech!T113="",0,IFERROR((PUBBDG_Split_Tech!T113*(SUMIFS('AGG Activity_16'!J:J,'AGG Activity_16'!$A:$A,$B113)+SUMIFS('AGG Activity_EX'!J:J,'AGG Activity_EX'!$A:$A,$B113))-SUMIFS(Activity_EX!J:J,Activity_EX!$A:$A,$A113))/(SUMIFS('AGG Activity_16'!J:J,'AGG Activity_16'!$A:$A,$B113)),0))))</f>
        <v>0</v>
      </c>
      <c r="U113" s="7">
        <f>IF(U$1=2016,0,IF(PUBBDG_Split_Tech!U113=1,1,IF(PUBBDG_Split_Tech!U113="",0,IFERROR((PUBBDG_Split_Tech!U113*(SUMIFS('AGG Activity_16'!K:K,'AGG Activity_16'!$A:$A,$B113)+SUMIFS('AGG Activity_EX'!K:K,'AGG Activity_EX'!$A:$A,$B113))-SUMIFS(Activity_EX!K:K,Activity_EX!$A:$A,$A113))/(SUMIFS('AGG Activity_16'!K:K,'AGG Activity_16'!$A:$A,$B113)),0))))</f>
        <v>0</v>
      </c>
    </row>
    <row r="114" spans="1:21" x14ac:dyDescent="0.25">
      <c r="A114" t="str">
        <f>PUBBDG_Split_Tech!A114</f>
        <v>PUBBDGPSINewAE______STDELC</v>
      </c>
      <c r="B114" t="str">
        <f>PUBBDG_Split_Tech!B114</f>
        <v>PUBBDGPSINewAE</v>
      </c>
      <c r="C114" t="str">
        <f>PUBBDG_Split_Tech!C114</f>
        <v>PUB</v>
      </c>
      <c r="D114" t="str">
        <f>PUBBDG_Split_Tech!D114</f>
        <v>BDG</v>
      </c>
      <c r="E114" t="str">
        <f>PUBBDG_Split_Tech!E114</f>
        <v>PSI</v>
      </c>
      <c r="F114" t="str">
        <f>PUBBDG_Split_Tech!F114</f>
        <v>New</v>
      </c>
      <c r="G114" t="str">
        <f>PUBBDG_Split_Tech!G114</f>
        <v>AE</v>
      </c>
      <c r="H114" t="str">
        <f>PUBBDG_Split_Tech!H114</f>
        <v>___</v>
      </c>
      <c r="I114" t="str">
        <f>PUBBDG_Split_Tech!I114</f>
        <v>___</v>
      </c>
      <c r="J114" t="str">
        <f>PUBBDG_Split_Tech!J114</f>
        <v>STD</v>
      </c>
      <c r="K114" t="str">
        <f>PUBBDG_Split_Tech!K114</f>
        <v>ELC</v>
      </c>
      <c r="L114" s="7">
        <f>IF(L$1=2016,0,IF(PUBBDG_Split_Tech!L114=1,1,IF(PUBBDG_Split_Tech!L114="",0,IFERROR((PUBBDG_Split_Tech!L114*(SUMIFS('AGG Activity_16'!B:B,'AGG Activity_16'!$A:$A,$B114)+SUMIFS('AGG Activity_EX'!B:B,'AGG Activity_EX'!$A:$A,$B114))-SUMIFS(Activity_EX!B:B,Activity_EX!$A:$A,$A114))/(SUMIFS('AGG Activity_16'!B:B,'AGG Activity_16'!$A:$A,$B114)),0))))</f>
        <v>0</v>
      </c>
      <c r="M114" s="7">
        <f>IF(M$1=2016,0,IF(PUBBDG_Split_Tech!M114=1,1,IF(PUBBDG_Split_Tech!M114="",0,IFERROR((PUBBDG_Split_Tech!M114*(SUMIFS('AGG Activity_16'!C:C,'AGG Activity_16'!$A:$A,$B114)+SUMIFS('AGG Activity_EX'!C:C,'AGG Activity_EX'!$A:$A,$B114))-SUMIFS(Activity_EX!C:C,Activity_EX!$A:$A,$A114))/(SUMIFS('AGG Activity_16'!C:C,'AGG Activity_16'!$A:$A,$B114)),0))))</f>
        <v>0</v>
      </c>
      <c r="N114" s="7">
        <f>IF(N$1=2016,0,IF(PUBBDG_Split_Tech!N114=1,1,IF(PUBBDG_Split_Tech!N114="",0,IFERROR((PUBBDG_Split_Tech!N114*(SUMIFS('AGG Activity_16'!D:D,'AGG Activity_16'!$A:$A,$B114)+SUMIFS('AGG Activity_EX'!D:D,'AGG Activity_EX'!$A:$A,$B114))-SUMIFS(Activity_EX!D:D,Activity_EX!$A:$A,$A114))/(SUMIFS('AGG Activity_16'!D:D,'AGG Activity_16'!$A:$A,$B114)),0))))</f>
        <v>0</v>
      </c>
      <c r="O114" s="7">
        <f>IF(O$1=2016,0,IF(PUBBDG_Split_Tech!O114=1,1,IF(PUBBDG_Split_Tech!O114="",0,IFERROR((PUBBDG_Split_Tech!O114*(SUMIFS('AGG Activity_16'!E:E,'AGG Activity_16'!$A:$A,$B114)+SUMIFS('AGG Activity_EX'!E:E,'AGG Activity_EX'!$A:$A,$B114))-SUMIFS(Activity_EX!E:E,Activity_EX!$A:$A,$A114))/(SUMIFS('AGG Activity_16'!E:E,'AGG Activity_16'!$A:$A,$B114)),0))))</f>
        <v>0</v>
      </c>
      <c r="P114" s="7">
        <f>IF(P$1=2016,0,IF(PUBBDG_Split_Tech!P114=1,1,IF(PUBBDG_Split_Tech!P114="",0,IFERROR((PUBBDG_Split_Tech!P114*(SUMIFS('AGG Activity_16'!F:F,'AGG Activity_16'!$A:$A,$B114)+SUMIFS('AGG Activity_EX'!F:F,'AGG Activity_EX'!$A:$A,$B114))-SUMIFS(Activity_EX!F:F,Activity_EX!$A:$A,$A114))/(SUMIFS('AGG Activity_16'!F:F,'AGG Activity_16'!$A:$A,$B114)),0))))</f>
        <v>0</v>
      </c>
      <c r="Q114" s="7">
        <f>IF(Q$1=2016,0,IF(PUBBDG_Split_Tech!Q114=1,1,IF(PUBBDG_Split_Tech!Q114="",0,IFERROR((PUBBDG_Split_Tech!Q114*(SUMIFS('AGG Activity_16'!G:G,'AGG Activity_16'!$A:$A,$B114)+SUMIFS('AGG Activity_EX'!G:G,'AGG Activity_EX'!$A:$A,$B114))-SUMIFS(Activity_EX!G:G,Activity_EX!$A:$A,$A114))/(SUMIFS('AGG Activity_16'!G:G,'AGG Activity_16'!$A:$A,$B114)),0))))</f>
        <v>0</v>
      </c>
      <c r="R114" s="7">
        <f>IF(R$1=2016,0,IF(PUBBDG_Split_Tech!R114=1,1,IF(PUBBDG_Split_Tech!R114="",0,IFERROR((PUBBDG_Split_Tech!R114*(SUMIFS('AGG Activity_16'!H:H,'AGG Activity_16'!$A:$A,$B114)+SUMIFS('AGG Activity_EX'!H:H,'AGG Activity_EX'!$A:$A,$B114))-SUMIFS(Activity_EX!H:H,Activity_EX!$A:$A,$A114))/(SUMIFS('AGG Activity_16'!H:H,'AGG Activity_16'!$A:$A,$B114)),0))))</f>
        <v>0</v>
      </c>
      <c r="S114" s="7">
        <f>IF(S$1=2016,0,IF(PUBBDG_Split_Tech!S114=1,1,IF(PUBBDG_Split_Tech!S114="",0,IFERROR((PUBBDG_Split_Tech!S114*(SUMIFS('AGG Activity_16'!I:I,'AGG Activity_16'!$A:$A,$B114)+SUMIFS('AGG Activity_EX'!I:I,'AGG Activity_EX'!$A:$A,$B114))-SUMIFS(Activity_EX!I:I,Activity_EX!$A:$A,$A114))/(SUMIFS('AGG Activity_16'!I:I,'AGG Activity_16'!$A:$A,$B114)),0))))</f>
        <v>0</v>
      </c>
      <c r="T114" s="7">
        <f>IF(T$1=2016,0,IF(PUBBDG_Split_Tech!T114=1,1,IF(PUBBDG_Split_Tech!T114="",0,IFERROR((PUBBDG_Split_Tech!T114*(SUMIFS('AGG Activity_16'!J:J,'AGG Activity_16'!$A:$A,$B114)+SUMIFS('AGG Activity_EX'!J:J,'AGG Activity_EX'!$A:$A,$B114))-SUMIFS(Activity_EX!J:J,Activity_EX!$A:$A,$A114))/(SUMIFS('AGG Activity_16'!J:J,'AGG Activity_16'!$A:$A,$B114)),0))))</f>
        <v>0</v>
      </c>
      <c r="U114" s="7">
        <f>IF(U$1=2016,0,IF(PUBBDG_Split_Tech!U114=1,1,IF(PUBBDG_Split_Tech!U114="",0,IFERROR((PUBBDG_Split_Tech!U114*(SUMIFS('AGG Activity_16'!K:K,'AGG Activity_16'!$A:$A,$B114)+SUMIFS('AGG Activity_EX'!K:K,'AGG Activity_EX'!$A:$A,$B114))-SUMIFS(Activity_EX!K:K,Activity_EX!$A:$A,$A114))/(SUMIFS('AGG Activity_16'!K:K,'AGG Activity_16'!$A:$A,$B114)),0))))</f>
        <v>0</v>
      </c>
    </row>
    <row r="115" spans="1:21" x14ac:dyDescent="0.25">
      <c r="A115" t="str">
        <f>PUBBDG_Split_Tech!A115</f>
        <v>PUBBDGPSINewAE______STDNGA</v>
      </c>
      <c r="B115" t="str">
        <f>PUBBDG_Split_Tech!B115</f>
        <v>PUBBDGPSINewAE</v>
      </c>
      <c r="C115" t="str">
        <f>PUBBDG_Split_Tech!C115</f>
        <v>PUB</v>
      </c>
      <c r="D115" t="str">
        <f>PUBBDG_Split_Tech!D115</f>
        <v>BDG</v>
      </c>
      <c r="E115" t="str">
        <f>PUBBDG_Split_Tech!E115</f>
        <v>PSI</v>
      </c>
      <c r="F115" t="str">
        <f>PUBBDG_Split_Tech!F115</f>
        <v>New</v>
      </c>
      <c r="G115" t="str">
        <f>PUBBDG_Split_Tech!G115</f>
        <v>AE</v>
      </c>
      <c r="H115" t="str">
        <f>PUBBDG_Split_Tech!H115</f>
        <v>___</v>
      </c>
      <c r="I115" t="str">
        <f>PUBBDG_Split_Tech!I115</f>
        <v>___</v>
      </c>
      <c r="J115" t="str">
        <f>PUBBDG_Split_Tech!J115</f>
        <v>STD</v>
      </c>
      <c r="K115" t="str">
        <f>PUBBDG_Split_Tech!K115</f>
        <v>NGA</v>
      </c>
      <c r="L115" s="7">
        <f>IF(L$1=2016,0,IF(PUBBDG_Split_Tech!L115=1,1,IF(PUBBDG_Split_Tech!L115="",0,IFERROR((PUBBDG_Split_Tech!L115*(SUMIFS('AGG Activity_16'!B:B,'AGG Activity_16'!$A:$A,$B115)+SUMIFS('AGG Activity_EX'!B:B,'AGG Activity_EX'!$A:$A,$B115))-SUMIFS(Activity_EX!B:B,Activity_EX!$A:$A,$A115))/(SUMIFS('AGG Activity_16'!B:B,'AGG Activity_16'!$A:$A,$B115)),0))))</f>
        <v>0</v>
      </c>
      <c r="M115" s="7">
        <f>IF(M$1=2016,0,IF(PUBBDG_Split_Tech!M115=1,1,IF(PUBBDG_Split_Tech!M115="",0,IFERROR((PUBBDG_Split_Tech!M115*(SUMIFS('AGG Activity_16'!C:C,'AGG Activity_16'!$A:$A,$B115)+SUMIFS('AGG Activity_EX'!C:C,'AGG Activity_EX'!$A:$A,$B115))-SUMIFS(Activity_EX!C:C,Activity_EX!$A:$A,$A115))/(SUMIFS('AGG Activity_16'!C:C,'AGG Activity_16'!$A:$A,$B115)),0))))</f>
        <v>0</v>
      </c>
      <c r="N115" s="7">
        <f>IF(N$1=2016,0,IF(PUBBDG_Split_Tech!N115=1,1,IF(PUBBDG_Split_Tech!N115="",0,IFERROR((PUBBDG_Split_Tech!N115*(SUMIFS('AGG Activity_16'!D:D,'AGG Activity_16'!$A:$A,$B115)+SUMIFS('AGG Activity_EX'!D:D,'AGG Activity_EX'!$A:$A,$B115))-SUMIFS(Activity_EX!D:D,Activity_EX!$A:$A,$A115))/(SUMIFS('AGG Activity_16'!D:D,'AGG Activity_16'!$A:$A,$B115)),0))))</f>
        <v>0</v>
      </c>
      <c r="O115" s="7">
        <f>IF(O$1=2016,0,IF(PUBBDG_Split_Tech!O115=1,1,IF(PUBBDG_Split_Tech!O115="",0,IFERROR((PUBBDG_Split_Tech!O115*(SUMIFS('AGG Activity_16'!E:E,'AGG Activity_16'!$A:$A,$B115)+SUMIFS('AGG Activity_EX'!E:E,'AGG Activity_EX'!$A:$A,$B115))-SUMIFS(Activity_EX!E:E,Activity_EX!$A:$A,$A115))/(SUMIFS('AGG Activity_16'!E:E,'AGG Activity_16'!$A:$A,$B115)),0))))</f>
        <v>0</v>
      </c>
      <c r="P115" s="7">
        <f>IF(P$1=2016,0,IF(PUBBDG_Split_Tech!P115=1,1,IF(PUBBDG_Split_Tech!P115="",0,IFERROR((PUBBDG_Split_Tech!P115*(SUMIFS('AGG Activity_16'!F:F,'AGG Activity_16'!$A:$A,$B115)+SUMIFS('AGG Activity_EX'!F:F,'AGG Activity_EX'!$A:$A,$B115))-SUMIFS(Activity_EX!F:F,Activity_EX!$A:$A,$A115))/(SUMIFS('AGG Activity_16'!F:F,'AGG Activity_16'!$A:$A,$B115)),0))))</f>
        <v>0</v>
      </c>
      <c r="Q115" s="7">
        <f>IF(Q$1=2016,0,IF(PUBBDG_Split_Tech!Q115=1,1,IF(PUBBDG_Split_Tech!Q115="",0,IFERROR((PUBBDG_Split_Tech!Q115*(SUMIFS('AGG Activity_16'!G:G,'AGG Activity_16'!$A:$A,$B115)+SUMIFS('AGG Activity_EX'!G:G,'AGG Activity_EX'!$A:$A,$B115))-SUMIFS(Activity_EX!G:G,Activity_EX!$A:$A,$A115))/(SUMIFS('AGG Activity_16'!G:G,'AGG Activity_16'!$A:$A,$B115)),0))))</f>
        <v>0</v>
      </c>
      <c r="R115" s="7">
        <f>IF(R$1=2016,0,IF(PUBBDG_Split_Tech!R115=1,1,IF(PUBBDG_Split_Tech!R115="",0,IFERROR((PUBBDG_Split_Tech!R115*(SUMIFS('AGG Activity_16'!H:H,'AGG Activity_16'!$A:$A,$B115)+SUMIFS('AGG Activity_EX'!H:H,'AGG Activity_EX'!$A:$A,$B115))-SUMIFS(Activity_EX!H:H,Activity_EX!$A:$A,$A115))/(SUMIFS('AGG Activity_16'!H:H,'AGG Activity_16'!$A:$A,$B115)),0))))</f>
        <v>0</v>
      </c>
      <c r="S115" s="7">
        <f>IF(S$1=2016,0,IF(PUBBDG_Split_Tech!S115=1,1,IF(PUBBDG_Split_Tech!S115="",0,IFERROR((PUBBDG_Split_Tech!S115*(SUMIFS('AGG Activity_16'!I:I,'AGG Activity_16'!$A:$A,$B115)+SUMIFS('AGG Activity_EX'!I:I,'AGG Activity_EX'!$A:$A,$B115))-SUMIFS(Activity_EX!I:I,Activity_EX!$A:$A,$A115))/(SUMIFS('AGG Activity_16'!I:I,'AGG Activity_16'!$A:$A,$B115)),0))))</f>
        <v>0</v>
      </c>
      <c r="T115" s="7">
        <f>IF(T$1=2016,0,IF(PUBBDG_Split_Tech!T115=1,1,IF(PUBBDG_Split_Tech!T115="",0,IFERROR((PUBBDG_Split_Tech!T115*(SUMIFS('AGG Activity_16'!J:J,'AGG Activity_16'!$A:$A,$B115)+SUMIFS('AGG Activity_EX'!J:J,'AGG Activity_EX'!$A:$A,$B115))-SUMIFS(Activity_EX!J:J,Activity_EX!$A:$A,$A115))/(SUMIFS('AGG Activity_16'!J:J,'AGG Activity_16'!$A:$A,$B115)),0))))</f>
        <v>0</v>
      </c>
      <c r="U115" s="7">
        <f>IF(U$1=2016,0,IF(PUBBDG_Split_Tech!U115=1,1,IF(PUBBDG_Split_Tech!U115="",0,IFERROR((PUBBDG_Split_Tech!U115*(SUMIFS('AGG Activity_16'!K:K,'AGG Activity_16'!$A:$A,$B115)+SUMIFS('AGG Activity_EX'!K:K,'AGG Activity_EX'!$A:$A,$B115))-SUMIFS(Activity_EX!K:K,Activity_EX!$A:$A,$A115))/(SUMIFS('AGG Activity_16'!K:K,'AGG Activity_16'!$A:$A,$B115)),0))))</f>
        <v>0</v>
      </c>
    </row>
    <row r="116" spans="1:21" x14ac:dyDescent="0.25">
      <c r="A116" t="str">
        <f>PUBBDG_Split_Tech!A116</f>
        <v>PUBBDGPSINewAE______STDPRO</v>
      </c>
      <c r="B116" t="str">
        <f>PUBBDG_Split_Tech!B116</f>
        <v>PUBBDGPSINewAE</v>
      </c>
      <c r="C116" t="str">
        <f>PUBBDG_Split_Tech!C116</f>
        <v>PUB</v>
      </c>
      <c r="D116" t="str">
        <f>PUBBDG_Split_Tech!D116</f>
        <v>BDG</v>
      </c>
      <c r="E116" t="str">
        <f>PUBBDG_Split_Tech!E116</f>
        <v>PSI</v>
      </c>
      <c r="F116" t="str">
        <f>PUBBDG_Split_Tech!F116</f>
        <v>New</v>
      </c>
      <c r="G116" t="str">
        <f>PUBBDG_Split_Tech!G116</f>
        <v>AE</v>
      </c>
      <c r="H116" t="str">
        <f>PUBBDG_Split_Tech!H116</f>
        <v>___</v>
      </c>
      <c r="I116" t="str">
        <f>PUBBDG_Split_Tech!I116</f>
        <v>___</v>
      </c>
      <c r="J116" t="str">
        <f>PUBBDG_Split_Tech!J116</f>
        <v>STD</v>
      </c>
      <c r="K116" t="str">
        <f>PUBBDG_Split_Tech!K116</f>
        <v>PRO</v>
      </c>
      <c r="L116" s="7">
        <f>IF(L$1=2016,0,IF(PUBBDG_Split_Tech!L116=1,1,IF(PUBBDG_Split_Tech!L116="",0,IFERROR((PUBBDG_Split_Tech!L116*(SUMIFS('AGG Activity_16'!B:B,'AGG Activity_16'!$A:$A,$B116)+SUMIFS('AGG Activity_EX'!B:B,'AGG Activity_EX'!$A:$A,$B116))-SUMIFS(Activity_EX!B:B,Activity_EX!$A:$A,$A116))/(SUMIFS('AGG Activity_16'!B:B,'AGG Activity_16'!$A:$A,$B116)),0))))</f>
        <v>0</v>
      </c>
      <c r="M116" s="7">
        <f>IF(M$1=2016,0,IF(PUBBDG_Split_Tech!M116=1,1,IF(PUBBDG_Split_Tech!M116="",0,IFERROR((PUBBDG_Split_Tech!M116*(SUMIFS('AGG Activity_16'!C:C,'AGG Activity_16'!$A:$A,$B116)+SUMIFS('AGG Activity_EX'!C:C,'AGG Activity_EX'!$A:$A,$B116))-SUMIFS(Activity_EX!C:C,Activity_EX!$A:$A,$A116))/(SUMIFS('AGG Activity_16'!C:C,'AGG Activity_16'!$A:$A,$B116)),0))))</f>
        <v>0</v>
      </c>
      <c r="N116" s="7">
        <f>IF(N$1=2016,0,IF(PUBBDG_Split_Tech!N116=1,1,IF(PUBBDG_Split_Tech!N116="",0,IFERROR((PUBBDG_Split_Tech!N116*(SUMIFS('AGG Activity_16'!D:D,'AGG Activity_16'!$A:$A,$B116)+SUMIFS('AGG Activity_EX'!D:D,'AGG Activity_EX'!$A:$A,$B116))-SUMIFS(Activity_EX!D:D,Activity_EX!$A:$A,$A116))/(SUMIFS('AGG Activity_16'!D:D,'AGG Activity_16'!$A:$A,$B116)),0))))</f>
        <v>0</v>
      </c>
      <c r="O116" s="7">
        <f>IF(O$1=2016,0,IF(PUBBDG_Split_Tech!O116=1,1,IF(PUBBDG_Split_Tech!O116="",0,IFERROR((PUBBDG_Split_Tech!O116*(SUMIFS('AGG Activity_16'!E:E,'AGG Activity_16'!$A:$A,$B116)+SUMIFS('AGG Activity_EX'!E:E,'AGG Activity_EX'!$A:$A,$B116))-SUMIFS(Activity_EX!E:E,Activity_EX!$A:$A,$A116))/(SUMIFS('AGG Activity_16'!E:E,'AGG Activity_16'!$A:$A,$B116)),0))))</f>
        <v>0</v>
      </c>
      <c r="P116" s="7">
        <f>IF(P$1=2016,0,IF(PUBBDG_Split_Tech!P116=1,1,IF(PUBBDG_Split_Tech!P116="",0,IFERROR((PUBBDG_Split_Tech!P116*(SUMIFS('AGG Activity_16'!F:F,'AGG Activity_16'!$A:$A,$B116)+SUMIFS('AGG Activity_EX'!F:F,'AGG Activity_EX'!$A:$A,$B116))-SUMIFS(Activity_EX!F:F,Activity_EX!$A:$A,$A116))/(SUMIFS('AGG Activity_16'!F:F,'AGG Activity_16'!$A:$A,$B116)),0))))</f>
        <v>0</v>
      </c>
      <c r="Q116" s="7">
        <f>IF(Q$1=2016,0,IF(PUBBDG_Split_Tech!Q116=1,1,IF(PUBBDG_Split_Tech!Q116="",0,IFERROR((PUBBDG_Split_Tech!Q116*(SUMIFS('AGG Activity_16'!G:G,'AGG Activity_16'!$A:$A,$B116)+SUMIFS('AGG Activity_EX'!G:G,'AGG Activity_EX'!$A:$A,$B116))-SUMIFS(Activity_EX!G:G,Activity_EX!$A:$A,$A116))/(SUMIFS('AGG Activity_16'!G:G,'AGG Activity_16'!$A:$A,$B116)),0))))</f>
        <v>0</v>
      </c>
      <c r="R116" s="7">
        <f>IF(R$1=2016,0,IF(PUBBDG_Split_Tech!R116=1,1,IF(PUBBDG_Split_Tech!R116="",0,IFERROR((PUBBDG_Split_Tech!R116*(SUMIFS('AGG Activity_16'!H:H,'AGG Activity_16'!$A:$A,$B116)+SUMIFS('AGG Activity_EX'!H:H,'AGG Activity_EX'!$A:$A,$B116))-SUMIFS(Activity_EX!H:H,Activity_EX!$A:$A,$A116))/(SUMIFS('AGG Activity_16'!H:H,'AGG Activity_16'!$A:$A,$B116)),0))))</f>
        <v>0</v>
      </c>
      <c r="S116" s="7">
        <f>IF(S$1=2016,0,IF(PUBBDG_Split_Tech!S116=1,1,IF(PUBBDG_Split_Tech!S116="",0,IFERROR((PUBBDG_Split_Tech!S116*(SUMIFS('AGG Activity_16'!I:I,'AGG Activity_16'!$A:$A,$B116)+SUMIFS('AGG Activity_EX'!I:I,'AGG Activity_EX'!$A:$A,$B116))-SUMIFS(Activity_EX!I:I,Activity_EX!$A:$A,$A116))/(SUMIFS('AGG Activity_16'!I:I,'AGG Activity_16'!$A:$A,$B116)),0))))</f>
        <v>0</v>
      </c>
      <c r="T116" s="7">
        <f>IF(T$1=2016,0,IF(PUBBDG_Split_Tech!T116=1,1,IF(PUBBDG_Split_Tech!T116="",0,IFERROR((PUBBDG_Split_Tech!T116*(SUMIFS('AGG Activity_16'!J:J,'AGG Activity_16'!$A:$A,$B116)+SUMIFS('AGG Activity_EX'!J:J,'AGG Activity_EX'!$A:$A,$B116))-SUMIFS(Activity_EX!J:J,Activity_EX!$A:$A,$A116))/(SUMIFS('AGG Activity_16'!J:J,'AGG Activity_16'!$A:$A,$B116)),0))))</f>
        <v>0</v>
      </c>
      <c r="U116" s="7">
        <f>IF(U$1=2016,0,IF(PUBBDG_Split_Tech!U116=1,1,IF(PUBBDG_Split_Tech!U116="",0,IFERROR((PUBBDG_Split_Tech!U116*(SUMIFS('AGG Activity_16'!K:K,'AGG Activity_16'!$A:$A,$B116)+SUMIFS('AGG Activity_EX'!K:K,'AGG Activity_EX'!$A:$A,$B116))-SUMIFS(Activity_EX!K:K,Activity_EX!$A:$A,$A116))/(SUMIFS('AGG Activity_16'!K:K,'AGG Activity_16'!$A:$A,$B116)),0))))</f>
        <v>0</v>
      </c>
    </row>
    <row r="117" spans="1:21" x14ac:dyDescent="0.25">
      <c r="A117" t="str">
        <f>PUBBDG_Split_Tech!A117</f>
        <v>PUBBDGPSINewAM______STDELC</v>
      </c>
      <c r="B117" t="str">
        <f>PUBBDG_Split_Tech!B117</f>
        <v>PUBBDGPSINewAM</v>
      </c>
      <c r="C117" t="str">
        <f>PUBBDG_Split_Tech!C117</f>
        <v>PUB</v>
      </c>
      <c r="D117" t="str">
        <f>PUBBDG_Split_Tech!D117</f>
        <v>BDG</v>
      </c>
      <c r="E117" t="str">
        <f>PUBBDG_Split_Tech!E117</f>
        <v>PSI</v>
      </c>
      <c r="F117" t="str">
        <f>PUBBDG_Split_Tech!F117</f>
        <v>New</v>
      </c>
      <c r="G117" t="str">
        <f>PUBBDG_Split_Tech!G117</f>
        <v>AM</v>
      </c>
      <c r="H117" t="str">
        <f>PUBBDG_Split_Tech!H117</f>
        <v>___</v>
      </c>
      <c r="I117" t="str">
        <f>PUBBDG_Split_Tech!I117</f>
        <v>___</v>
      </c>
      <c r="J117" t="str">
        <f>PUBBDG_Split_Tech!J117</f>
        <v>STD</v>
      </c>
      <c r="K117" t="str">
        <f>PUBBDG_Split_Tech!K117</f>
        <v>ELC</v>
      </c>
      <c r="L117" s="7">
        <f>IF(L$1=2016,0,IF(PUBBDG_Split_Tech!L117=1,1,IF(PUBBDG_Split_Tech!L117="",0,IFERROR((PUBBDG_Split_Tech!L117*(SUMIFS('AGG Activity_16'!B:B,'AGG Activity_16'!$A:$A,$B117)+SUMIFS('AGG Activity_EX'!B:B,'AGG Activity_EX'!$A:$A,$B117))-SUMIFS(Activity_EX!B:B,Activity_EX!$A:$A,$A117))/(SUMIFS('AGG Activity_16'!B:B,'AGG Activity_16'!$A:$A,$B117)),0))))</f>
        <v>0</v>
      </c>
      <c r="M117" s="7">
        <f>IF(M$1=2016,0,IF(PUBBDG_Split_Tech!M117=1,1,IF(PUBBDG_Split_Tech!M117="",0,IFERROR((PUBBDG_Split_Tech!M117*(SUMIFS('AGG Activity_16'!C:C,'AGG Activity_16'!$A:$A,$B117)+SUMIFS('AGG Activity_EX'!C:C,'AGG Activity_EX'!$A:$A,$B117))-SUMIFS(Activity_EX!C:C,Activity_EX!$A:$A,$A117))/(SUMIFS('AGG Activity_16'!C:C,'AGG Activity_16'!$A:$A,$B117)),0))))</f>
        <v>1</v>
      </c>
      <c r="N117" s="7">
        <f>IF(N$1=2016,0,IF(PUBBDG_Split_Tech!N117=1,1,IF(PUBBDG_Split_Tech!N117="",0,IFERROR((PUBBDG_Split_Tech!N117*(SUMIFS('AGG Activity_16'!D:D,'AGG Activity_16'!$A:$A,$B117)+SUMIFS('AGG Activity_EX'!D:D,'AGG Activity_EX'!$A:$A,$B117))-SUMIFS(Activity_EX!D:D,Activity_EX!$A:$A,$A117))/(SUMIFS('AGG Activity_16'!D:D,'AGG Activity_16'!$A:$A,$B117)),0))))</f>
        <v>1</v>
      </c>
      <c r="O117" s="7">
        <f>IF(O$1=2016,0,IF(PUBBDG_Split_Tech!O117=1,1,IF(PUBBDG_Split_Tech!O117="",0,IFERROR((PUBBDG_Split_Tech!O117*(SUMIFS('AGG Activity_16'!E:E,'AGG Activity_16'!$A:$A,$B117)+SUMIFS('AGG Activity_EX'!E:E,'AGG Activity_EX'!$A:$A,$B117))-SUMIFS(Activity_EX!E:E,Activity_EX!$A:$A,$A117))/(SUMIFS('AGG Activity_16'!E:E,'AGG Activity_16'!$A:$A,$B117)),0))))</f>
        <v>1</v>
      </c>
      <c r="P117" s="7">
        <f>IF(P$1=2016,0,IF(PUBBDG_Split_Tech!P117=1,1,IF(PUBBDG_Split_Tech!P117="",0,IFERROR((PUBBDG_Split_Tech!P117*(SUMIFS('AGG Activity_16'!F:F,'AGG Activity_16'!$A:$A,$B117)+SUMIFS('AGG Activity_EX'!F:F,'AGG Activity_EX'!$A:$A,$B117))-SUMIFS(Activity_EX!F:F,Activity_EX!$A:$A,$A117))/(SUMIFS('AGG Activity_16'!F:F,'AGG Activity_16'!$A:$A,$B117)),0))))</f>
        <v>1</v>
      </c>
      <c r="Q117" s="7">
        <f>IF(Q$1=2016,0,IF(PUBBDG_Split_Tech!Q117=1,1,IF(PUBBDG_Split_Tech!Q117="",0,IFERROR((PUBBDG_Split_Tech!Q117*(SUMIFS('AGG Activity_16'!G:G,'AGG Activity_16'!$A:$A,$B117)+SUMIFS('AGG Activity_EX'!G:G,'AGG Activity_EX'!$A:$A,$B117))-SUMIFS(Activity_EX!G:G,Activity_EX!$A:$A,$A117))/(SUMIFS('AGG Activity_16'!G:G,'AGG Activity_16'!$A:$A,$B117)),0))))</f>
        <v>1</v>
      </c>
      <c r="R117" s="7">
        <f>IF(R$1=2016,0,IF(PUBBDG_Split_Tech!R117=1,1,IF(PUBBDG_Split_Tech!R117="",0,IFERROR((PUBBDG_Split_Tech!R117*(SUMIFS('AGG Activity_16'!H:H,'AGG Activity_16'!$A:$A,$B117)+SUMIFS('AGG Activity_EX'!H:H,'AGG Activity_EX'!$A:$A,$B117))-SUMIFS(Activity_EX!H:H,Activity_EX!$A:$A,$A117))/(SUMIFS('AGG Activity_16'!H:H,'AGG Activity_16'!$A:$A,$B117)),0))))</f>
        <v>1</v>
      </c>
      <c r="S117" s="7">
        <f>IF(S$1=2016,0,IF(PUBBDG_Split_Tech!S117=1,1,IF(PUBBDG_Split_Tech!S117="",0,IFERROR((PUBBDG_Split_Tech!S117*(SUMIFS('AGG Activity_16'!I:I,'AGG Activity_16'!$A:$A,$B117)+SUMIFS('AGG Activity_EX'!I:I,'AGG Activity_EX'!$A:$A,$B117))-SUMIFS(Activity_EX!I:I,Activity_EX!$A:$A,$A117))/(SUMIFS('AGG Activity_16'!I:I,'AGG Activity_16'!$A:$A,$B117)),0))))</f>
        <v>0</v>
      </c>
      <c r="T117" s="7">
        <f>IF(T$1=2016,0,IF(PUBBDG_Split_Tech!T117=1,1,IF(PUBBDG_Split_Tech!T117="",0,IFERROR((PUBBDG_Split_Tech!T117*(SUMIFS('AGG Activity_16'!J:J,'AGG Activity_16'!$A:$A,$B117)+SUMIFS('AGG Activity_EX'!J:J,'AGG Activity_EX'!$A:$A,$B117))-SUMIFS(Activity_EX!J:J,Activity_EX!$A:$A,$A117))/(SUMIFS('AGG Activity_16'!J:J,'AGG Activity_16'!$A:$A,$B117)),0))))</f>
        <v>0</v>
      </c>
      <c r="U117" s="7">
        <f>IF(U$1=2016,0,IF(PUBBDG_Split_Tech!U117=1,1,IF(PUBBDG_Split_Tech!U117="",0,IFERROR((PUBBDG_Split_Tech!U117*(SUMIFS('AGG Activity_16'!K:K,'AGG Activity_16'!$A:$A,$B117)+SUMIFS('AGG Activity_EX'!K:K,'AGG Activity_EX'!$A:$A,$B117))-SUMIFS(Activity_EX!K:K,Activity_EX!$A:$A,$A117))/(SUMIFS('AGG Activity_16'!K:K,'AGG Activity_16'!$A:$A,$B117)),0))))</f>
        <v>0</v>
      </c>
    </row>
    <row r="118" spans="1:21" x14ac:dyDescent="0.25">
      <c r="A118" t="str">
        <f>PUBBDG_Split_Tech!A118</f>
        <v>PUBBDGPSINewLIFLC___STDELC</v>
      </c>
      <c r="B118" t="str">
        <f>PUBBDG_Split_Tech!B118</f>
        <v>PUBBDGPSINewLI</v>
      </c>
      <c r="C118" t="str">
        <f>PUBBDG_Split_Tech!C118</f>
        <v>PUB</v>
      </c>
      <c r="D118" t="str">
        <f>PUBBDG_Split_Tech!D118</f>
        <v>BDG</v>
      </c>
      <c r="E118" t="str">
        <f>PUBBDG_Split_Tech!E118</f>
        <v>PSI</v>
      </c>
      <c r="F118" t="str">
        <f>PUBBDG_Split_Tech!F118</f>
        <v>New</v>
      </c>
      <c r="G118" t="str">
        <f>PUBBDG_Split_Tech!G118</f>
        <v>LI</v>
      </c>
      <c r="H118" t="str">
        <f>PUBBDG_Split_Tech!H118</f>
        <v>FLC</v>
      </c>
      <c r="I118" t="str">
        <f>PUBBDG_Split_Tech!I118</f>
        <v>___</v>
      </c>
      <c r="J118" t="str">
        <f>PUBBDG_Split_Tech!J118</f>
        <v>STD</v>
      </c>
      <c r="K118" t="str">
        <f>PUBBDG_Split_Tech!K118</f>
        <v>ELC</v>
      </c>
      <c r="L118" s="7">
        <f>IF(L$1=2016,0,IF(PUBBDG_Split_Tech!L118=1,1,IF(PUBBDG_Split_Tech!L118="",0,IFERROR((PUBBDG_Split_Tech!L118*(SUMIFS('AGG Activity_16'!B:B,'AGG Activity_16'!$A:$A,$B118)+SUMIFS('AGG Activity_EX'!B:B,'AGG Activity_EX'!$A:$A,$B118))-SUMIFS(Activity_EX!B:B,Activity_EX!$A:$A,$A118))/(SUMIFS('AGG Activity_16'!B:B,'AGG Activity_16'!$A:$A,$B118)),0))))</f>
        <v>0</v>
      </c>
      <c r="M118" s="7">
        <f>IF(M$1=2016,0,IF(PUBBDG_Split_Tech!M118=1,1,IF(PUBBDG_Split_Tech!M118="",0,IFERROR((PUBBDG_Split_Tech!M118*(SUMIFS('AGG Activity_16'!C:C,'AGG Activity_16'!$A:$A,$B118)+SUMIFS('AGG Activity_EX'!C:C,'AGG Activity_EX'!$A:$A,$B118))-SUMIFS(Activity_EX!C:C,Activity_EX!$A:$A,$A118))/(SUMIFS('AGG Activity_16'!C:C,'AGG Activity_16'!$A:$A,$B118)),0))))</f>
        <v>0</v>
      </c>
      <c r="N118" s="7">
        <f>IF(N$1=2016,0,IF(PUBBDG_Split_Tech!N118=1,1,IF(PUBBDG_Split_Tech!N118="",0,IFERROR((PUBBDG_Split_Tech!N118*(SUMIFS('AGG Activity_16'!D:D,'AGG Activity_16'!$A:$A,$B118)+SUMIFS('AGG Activity_EX'!D:D,'AGG Activity_EX'!$A:$A,$B118))-SUMIFS(Activity_EX!D:D,Activity_EX!$A:$A,$A118))/(SUMIFS('AGG Activity_16'!D:D,'AGG Activity_16'!$A:$A,$B118)),0))))</f>
        <v>0</v>
      </c>
      <c r="O118" s="7">
        <f>IF(O$1=2016,0,IF(PUBBDG_Split_Tech!O118=1,1,IF(PUBBDG_Split_Tech!O118="",0,IFERROR((PUBBDG_Split_Tech!O118*(SUMIFS('AGG Activity_16'!E:E,'AGG Activity_16'!$A:$A,$B118)+SUMIFS('AGG Activity_EX'!E:E,'AGG Activity_EX'!$A:$A,$B118))-SUMIFS(Activity_EX!E:E,Activity_EX!$A:$A,$A118))/(SUMIFS('AGG Activity_16'!E:E,'AGG Activity_16'!$A:$A,$B118)),0))))</f>
        <v>0</v>
      </c>
      <c r="P118" s="7">
        <f>IF(P$1=2016,0,IF(PUBBDG_Split_Tech!P118=1,1,IF(PUBBDG_Split_Tech!P118="",0,IFERROR((PUBBDG_Split_Tech!P118*(SUMIFS('AGG Activity_16'!F:F,'AGG Activity_16'!$A:$A,$B118)+SUMIFS('AGG Activity_EX'!F:F,'AGG Activity_EX'!$A:$A,$B118))-SUMIFS(Activity_EX!F:F,Activity_EX!$A:$A,$A118))/(SUMIFS('AGG Activity_16'!F:F,'AGG Activity_16'!$A:$A,$B118)),0))))</f>
        <v>0</v>
      </c>
      <c r="Q118" s="7">
        <f>IF(Q$1=2016,0,IF(PUBBDG_Split_Tech!Q118=1,1,IF(PUBBDG_Split_Tech!Q118="",0,IFERROR((PUBBDG_Split_Tech!Q118*(SUMIFS('AGG Activity_16'!G:G,'AGG Activity_16'!$A:$A,$B118)+SUMIFS('AGG Activity_EX'!G:G,'AGG Activity_EX'!$A:$A,$B118))-SUMIFS(Activity_EX!G:G,Activity_EX!$A:$A,$A118))/(SUMIFS('AGG Activity_16'!G:G,'AGG Activity_16'!$A:$A,$B118)),0))))</f>
        <v>0</v>
      </c>
      <c r="R118" s="7">
        <f>IF(R$1=2016,0,IF(PUBBDG_Split_Tech!R118=1,1,IF(PUBBDG_Split_Tech!R118="",0,IFERROR((PUBBDG_Split_Tech!R118*(SUMIFS('AGG Activity_16'!H:H,'AGG Activity_16'!$A:$A,$B118)+SUMIFS('AGG Activity_EX'!H:H,'AGG Activity_EX'!$A:$A,$B118))-SUMIFS(Activity_EX!H:H,Activity_EX!$A:$A,$A118))/(SUMIFS('AGG Activity_16'!H:H,'AGG Activity_16'!$A:$A,$B118)),0))))</f>
        <v>0</v>
      </c>
      <c r="S118" s="7">
        <f>IF(S$1=2016,0,IF(PUBBDG_Split_Tech!S118=1,1,IF(PUBBDG_Split_Tech!S118="",0,IFERROR((PUBBDG_Split_Tech!S118*(SUMIFS('AGG Activity_16'!I:I,'AGG Activity_16'!$A:$A,$B118)+SUMIFS('AGG Activity_EX'!I:I,'AGG Activity_EX'!$A:$A,$B118))-SUMIFS(Activity_EX!I:I,Activity_EX!$A:$A,$A118))/(SUMIFS('AGG Activity_16'!I:I,'AGG Activity_16'!$A:$A,$B118)),0))))</f>
        <v>0</v>
      </c>
      <c r="T118" s="7">
        <f>IF(T$1=2016,0,IF(PUBBDG_Split_Tech!T118=1,1,IF(PUBBDG_Split_Tech!T118="",0,IFERROR((PUBBDG_Split_Tech!T118*(SUMIFS('AGG Activity_16'!J:J,'AGG Activity_16'!$A:$A,$B118)+SUMIFS('AGG Activity_EX'!J:J,'AGG Activity_EX'!$A:$A,$B118))-SUMIFS(Activity_EX!J:J,Activity_EX!$A:$A,$A118))/(SUMIFS('AGG Activity_16'!J:J,'AGG Activity_16'!$A:$A,$B118)),0))))</f>
        <v>0</v>
      </c>
      <c r="U118" s="7">
        <f>IF(U$1=2016,0,IF(PUBBDG_Split_Tech!U118=1,1,IF(PUBBDG_Split_Tech!U118="",0,IFERROR((PUBBDG_Split_Tech!U118*(SUMIFS('AGG Activity_16'!K:K,'AGG Activity_16'!$A:$A,$B118)+SUMIFS('AGG Activity_EX'!K:K,'AGG Activity_EX'!$A:$A,$B118))-SUMIFS(Activity_EX!K:K,Activity_EX!$A:$A,$A118))/(SUMIFS('AGG Activity_16'!K:K,'AGG Activity_16'!$A:$A,$B118)),0))))</f>
        <v>0</v>
      </c>
    </row>
    <row r="119" spans="1:21" x14ac:dyDescent="0.25">
      <c r="A119" t="str">
        <f>PUBBDG_Split_Tech!A119</f>
        <v>PUBBDGPSINewLIFLU___STDELC</v>
      </c>
      <c r="B119" t="str">
        <f>PUBBDG_Split_Tech!B119</f>
        <v>PUBBDGPSINewLI</v>
      </c>
      <c r="C119" t="str">
        <f>PUBBDG_Split_Tech!C119</f>
        <v>PUB</v>
      </c>
      <c r="D119" t="str">
        <f>PUBBDG_Split_Tech!D119</f>
        <v>BDG</v>
      </c>
      <c r="E119" t="str">
        <f>PUBBDG_Split_Tech!E119</f>
        <v>PSI</v>
      </c>
      <c r="F119" t="str">
        <f>PUBBDG_Split_Tech!F119</f>
        <v>New</v>
      </c>
      <c r="G119" t="str">
        <f>PUBBDG_Split_Tech!G119</f>
        <v>LI</v>
      </c>
      <c r="H119" t="str">
        <f>PUBBDG_Split_Tech!H119</f>
        <v>FLU</v>
      </c>
      <c r="I119" t="str">
        <f>PUBBDG_Split_Tech!I119</f>
        <v>___</v>
      </c>
      <c r="J119" t="str">
        <f>PUBBDG_Split_Tech!J119</f>
        <v>STD</v>
      </c>
      <c r="K119" t="str">
        <f>PUBBDG_Split_Tech!K119</f>
        <v>ELC</v>
      </c>
      <c r="L119" s="7">
        <f>IF(L$1=2016,0,IF(PUBBDG_Split_Tech!L119=1,1,IF(PUBBDG_Split_Tech!L119="",0,IFERROR((PUBBDG_Split_Tech!L119*(SUMIFS('AGG Activity_16'!B:B,'AGG Activity_16'!$A:$A,$B119)+SUMIFS('AGG Activity_EX'!B:B,'AGG Activity_EX'!$A:$A,$B119))-SUMIFS(Activity_EX!B:B,Activity_EX!$A:$A,$A119))/(SUMIFS('AGG Activity_16'!B:B,'AGG Activity_16'!$A:$A,$B119)),0))))</f>
        <v>0</v>
      </c>
      <c r="M119" s="7">
        <f>IF(M$1=2016,0,IF(PUBBDG_Split_Tech!M119=1,1,IF(PUBBDG_Split_Tech!M119="",0,IFERROR((PUBBDG_Split_Tech!M119*(SUMIFS('AGG Activity_16'!C:C,'AGG Activity_16'!$A:$A,$B119)+SUMIFS('AGG Activity_EX'!C:C,'AGG Activity_EX'!$A:$A,$B119))-SUMIFS(Activity_EX!C:C,Activity_EX!$A:$A,$A119))/(SUMIFS('AGG Activity_16'!C:C,'AGG Activity_16'!$A:$A,$B119)),0))))</f>
        <v>0</v>
      </c>
      <c r="N119" s="7">
        <f>IF(N$1=2016,0,IF(PUBBDG_Split_Tech!N119=1,1,IF(PUBBDG_Split_Tech!N119="",0,IFERROR((PUBBDG_Split_Tech!N119*(SUMIFS('AGG Activity_16'!D:D,'AGG Activity_16'!$A:$A,$B119)+SUMIFS('AGG Activity_EX'!D:D,'AGG Activity_EX'!$A:$A,$B119))-SUMIFS(Activity_EX!D:D,Activity_EX!$A:$A,$A119))/(SUMIFS('AGG Activity_16'!D:D,'AGG Activity_16'!$A:$A,$B119)),0))))</f>
        <v>0</v>
      </c>
      <c r="O119" s="7">
        <f>IF(O$1=2016,0,IF(PUBBDG_Split_Tech!O119=1,1,IF(PUBBDG_Split_Tech!O119="",0,IFERROR((PUBBDG_Split_Tech!O119*(SUMIFS('AGG Activity_16'!E:E,'AGG Activity_16'!$A:$A,$B119)+SUMIFS('AGG Activity_EX'!E:E,'AGG Activity_EX'!$A:$A,$B119))-SUMIFS(Activity_EX!E:E,Activity_EX!$A:$A,$A119))/(SUMIFS('AGG Activity_16'!E:E,'AGG Activity_16'!$A:$A,$B119)),0))))</f>
        <v>0</v>
      </c>
      <c r="P119" s="7">
        <f>IF(P$1=2016,0,IF(PUBBDG_Split_Tech!P119=1,1,IF(PUBBDG_Split_Tech!P119="",0,IFERROR((PUBBDG_Split_Tech!P119*(SUMIFS('AGG Activity_16'!F:F,'AGG Activity_16'!$A:$A,$B119)+SUMIFS('AGG Activity_EX'!F:F,'AGG Activity_EX'!$A:$A,$B119))-SUMIFS(Activity_EX!F:F,Activity_EX!$A:$A,$A119))/(SUMIFS('AGG Activity_16'!F:F,'AGG Activity_16'!$A:$A,$B119)),0))))</f>
        <v>0</v>
      </c>
      <c r="Q119" s="7">
        <f>IF(Q$1=2016,0,IF(PUBBDG_Split_Tech!Q119=1,1,IF(PUBBDG_Split_Tech!Q119="",0,IFERROR((PUBBDG_Split_Tech!Q119*(SUMIFS('AGG Activity_16'!G:G,'AGG Activity_16'!$A:$A,$B119)+SUMIFS('AGG Activity_EX'!G:G,'AGG Activity_EX'!$A:$A,$B119))-SUMIFS(Activity_EX!G:G,Activity_EX!$A:$A,$A119))/(SUMIFS('AGG Activity_16'!G:G,'AGG Activity_16'!$A:$A,$B119)),0))))</f>
        <v>0</v>
      </c>
      <c r="R119" s="7">
        <f>IF(R$1=2016,0,IF(PUBBDG_Split_Tech!R119=1,1,IF(PUBBDG_Split_Tech!R119="",0,IFERROR((PUBBDG_Split_Tech!R119*(SUMIFS('AGG Activity_16'!H:H,'AGG Activity_16'!$A:$A,$B119)+SUMIFS('AGG Activity_EX'!H:H,'AGG Activity_EX'!$A:$A,$B119))-SUMIFS(Activity_EX!H:H,Activity_EX!$A:$A,$A119))/(SUMIFS('AGG Activity_16'!H:H,'AGG Activity_16'!$A:$A,$B119)),0))))</f>
        <v>0</v>
      </c>
      <c r="S119" s="7">
        <f>IF(S$1=2016,0,IF(PUBBDG_Split_Tech!S119=1,1,IF(PUBBDG_Split_Tech!S119="",0,IFERROR((PUBBDG_Split_Tech!S119*(SUMIFS('AGG Activity_16'!I:I,'AGG Activity_16'!$A:$A,$B119)+SUMIFS('AGG Activity_EX'!I:I,'AGG Activity_EX'!$A:$A,$B119))-SUMIFS(Activity_EX!I:I,Activity_EX!$A:$A,$A119))/(SUMIFS('AGG Activity_16'!I:I,'AGG Activity_16'!$A:$A,$B119)),0))))</f>
        <v>0</v>
      </c>
      <c r="T119" s="7">
        <f>IF(T$1=2016,0,IF(PUBBDG_Split_Tech!T119=1,1,IF(PUBBDG_Split_Tech!T119="",0,IFERROR((PUBBDG_Split_Tech!T119*(SUMIFS('AGG Activity_16'!J:J,'AGG Activity_16'!$A:$A,$B119)+SUMIFS('AGG Activity_EX'!J:J,'AGG Activity_EX'!$A:$A,$B119))-SUMIFS(Activity_EX!J:J,Activity_EX!$A:$A,$A119))/(SUMIFS('AGG Activity_16'!J:J,'AGG Activity_16'!$A:$A,$B119)),0))))</f>
        <v>0</v>
      </c>
      <c r="U119" s="7">
        <f>IF(U$1=2016,0,IF(PUBBDG_Split_Tech!U119=1,1,IF(PUBBDG_Split_Tech!U119="",0,IFERROR((PUBBDG_Split_Tech!U119*(SUMIFS('AGG Activity_16'!K:K,'AGG Activity_16'!$A:$A,$B119)+SUMIFS('AGG Activity_EX'!K:K,'AGG Activity_EX'!$A:$A,$B119))-SUMIFS(Activity_EX!K:K,Activity_EX!$A:$A,$A119))/(SUMIFS('AGG Activity_16'!K:K,'AGG Activity_16'!$A:$A,$B119)),0))))</f>
        <v>0</v>
      </c>
    </row>
    <row r="120" spans="1:21" x14ac:dyDescent="0.25">
      <c r="A120" t="str">
        <f>PUBBDG_Split_Tech!A120</f>
        <v>PUBBDGPSINewLIHAL___STDELC</v>
      </c>
      <c r="B120" t="str">
        <f>PUBBDG_Split_Tech!B120</f>
        <v>PUBBDGPSINewLI</v>
      </c>
      <c r="C120" t="str">
        <f>PUBBDG_Split_Tech!C120</f>
        <v>PUB</v>
      </c>
      <c r="D120" t="str">
        <f>PUBBDG_Split_Tech!D120</f>
        <v>BDG</v>
      </c>
      <c r="E120" t="str">
        <f>PUBBDG_Split_Tech!E120</f>
        <v>PSI</v>
      </c>
      <c r="F120" t="str">
        <f>PUBBDG_Split_Tech!F120</f>
        <v>New</v>
      </c>
      <c r="G120" t="str">
        <f>PUBBDG_Split_Tech!G120</f>
        <v>LI</v>
      </c>
      <c r="H120" t="str">
        <f>PUBBDG_Split_Tech!H120</f>
        <v>HAL</v>
      </c>
      <c r="I120" t="str">
        <f>PUBBDG_Split_Tech!I120</f>
        <v>___</v>
      </c>
      <c r="J120" t="str">
        <f>PUBBDG_Split_Tech!J120</f>
        <v>STD</v>
      </c>
      <c r="K120" t="str">
        <f>PUBBDG_Split_Tech!K120</f>
        <v>ELC</v>
      </c>
      <c r="L120" s="7">
        <f>IF(L$1=2016,0,IF(PUBBDG_Split_Tech!L120=1,1,IF(PUBBDG_Split_Tech!L120="",0,IFERROR((PUBBDG_Split_Tech!L120*(SUMIFS('AGG Activity_16'!B:B,'AGG Activity_16'!$A:$A,$B120)+SUMIFS('AGG Activity_EX'!B:B,'AGG Activity_EX'!$A:$A,$B120))-SUMIFS(Activity_EX!B:B,Activity_EX!$A:$A,$A120))/(SUMIFS('AGG Activity_16'!B:B,'AGG Activity_16'!$A:$A,$B120)),0))))</f>
        <v>0</v>
      </c>
      <c r="M120" s="7">
        <f>IF(M$1=2016,0,IF(PUBBDG_Split_Tech!M120=1,1,IF(PUBBDG_Split_Tech!M120="",0,IFERROR((PUBBDG_Split_Tech!M120*(SUMIFS('AGG Activity_16'!C:C,'AGG Activity_16'!$A:$A,$B120)+SUMIFS('AGG Activity_EX'!C:C,'AGG Activity_EX'!$A:$A,$B120))-SUMIFS(Activity_EX!C:C,Activity_EX!$A:$A,$A120))/(SUMIFS('AGG Activity_16'!C:C,'AGG Activity_16'!$A:$A,$B120)),0))))</f>
        <v>0</v>
      </c>
      <c r="N120" s="7">
        <f>IF(N$1=2016,0,IF(PUBBDG_Split_Tech!N120=1,1,IF(PUBBDG_Split_Tech!N120="",0,IFERROR((PUBBDG_Split_Tech!N120*(SUMIFS('AGG Activity_16'!D:D,'AGG Activity_16'!$A:$A,$B120)+SUMIFS('AGG Activity_EX'!D:D,'AGG Activity_EX'!$A:$A,$B120))-SUMIFS(Activity_EX!D:D,Activity_EX!$A:$A,$A120))/(SUMIFS('AGG Activity_16'!D:D,'AGG Activity_16'!$A:$A,$B120)),0))))</f>
        <v>0</v>
      </c>
      <c r="O120" s="7">
        <f>IF(O$1=2016,0,IF(PUBBDG_Split_Tech!O120=1,1,IF(PUBBDG_Split_Tech!O120="",0,IFERROR((PUBBDG_Split_Tech!O120*(SUMIFS('AGG Activity_16'!E:E,'AGG Activity_16'!$A:$A,$B120)+SUMIFS('AGG Activity_EX'!E:E,'AGG Activity_EX'!$A:$A,$B120))-SUMIFS(Activity_EX!E:E,Activity_EX!$A:$A,$A120))/(SUMIFS('AGG Activity_16'!E:E,'AGG Activity_16'!$A:$A,$B120)),0))))</f>
        <v>0</v>
      </c>
      <c r="P120" s="7">
        <f>IF(P$1=2016,0,IF(PUBBDG_Split_Tech!P120=1,1,IF(PUBBDG_Split_Tech!P120="",0,IFERROR((PUBBDG_Split_Tech!P120*(SUMIFS('AGG Activity_16'!F:F,'AGG Activity_16'!$A:$A,$B120)+SUMIFS('AGG Activity_EX'!F:F,'AGG Activity_EX'!$A:$A,$B120))-SUMIFS(Activity_EX!F:F,Activity_EX!$A:$A,$A120))/(SUMIFS('AGG Activity_16'!F:F,'AGG Activity_16'!$A:$A,$B120)),0))))</f>
        <v>0</v>
      </c>
      <c r="Q120" s="7">
        <f>IF(Q$1=2016,0,IF(PUBBDG_Split_Tech!Q120=1,1,IF(PUBBDG_Split_Tech!Q120="",0,IFERROR((PUBBDG_Split_Tech!Q120*(SUMIFS('AGG Activity_16'!G:G,'AGG Activity_16'!$A:$A,$B120)+SUMIFS('AGG Activity_EX'!G:G,'AGG Activity_EX'!$A:$A,$B120))-SUMIFS(Activity_EX!G:G,Activity_EX!$A:$A,$A120))/(SUMIFS('AGG Activity_16'!G:G,'AGG Activity_16'!$A:$A,$B120)),0))))</f>
        <v>0</v>
      </c>
      <c r="R120" s="7">
        <f>IF(R$1=2016,0,IF(PUBBDG_Split_Tech!R120=1,1,IF(PUBBDG_Split_Tech!R120="",0,IFERROR((PUBBDG_Split_Tech!R120*(SUMIFS('AGG Activity_16'!H:H,'AGG Activity_16'!$A:$A,$B120)+SUMIFS('AGG Activity_EX'!H:H,'AGG Activity_EX'!$A:$A,$B120))-SUMIFS(Activity_EX!H:H,Activity_EX!$A:$A,$A120))/(SUMIFS('AGG Activity_16'!H:H,'AGG Activity_16'!$A:$A,$B120)),0))))</f>
        <v>0</v>
      </c>
      <c r="S120" s="7">
        <f>IF(S$1=2016,0,IF(PUBBDG_Split_Tech!S120=1,1,IF(PUBBDG_Split_Tech!S120="",0,IFERROR((PUBBDG_Split_Tech!S120*(SUMIFS('AGG Activity_16'!I:I,'AGG Activity_16'!$A:$A,$B120)+SUMIFS('AGG Activity_EX'!I:I,'AGG Activity_EX'!$A:$A,$B120))-SUMIFS(Activity_EX!I:I,Activity_EX!$A:$A,$A120))/(SUMIFS('AGG Activity_16'!I:I,'AGG Activity_16'!$A:$A,$B120)),0))))</f>
        <v>0</v>
      </c>
      <c r="T120" s="7">
        <f>IF(T$1=2016,0,IF(PUBBDG_Split_Tech!T120=1,1,IF(PUBBDG_Split_Tech!T120="",0,IFERROR((PUBBDG_Split_Tech!T120*(SUMIFS('AGG Activity_16'!J:J,'AGG Activity_16'!$A:$A,$B120)+SUMIFS('AGG Activity_EX'!J:J,'AGG Activity_EX'!$A:$A,$B120))-SUMIFS(Activity_EX!J:J,Activity_EX!$A:$A,$A120))/(SUMIFS('AGG Activity_16'!J:J,'AGG Activity_16'!$A:$A,$B120)),0))))</f>
        <v>0</v>
      </c>
      <c r="U120" s="7">
        <f>IF(U$1=2016,0,IF(PUBBDG_Split_Tech!U120=1,1,IF(PUBBDG_Split_Tech!U120="",0,IFERROR((PUBBDG_Split_Tech!U120*(SUMIFS('AGG Activity_16'!K:K,'AGG Activity_16'!$A:$A,$B120)+SUMIFS('AGG Activity_EX'!K:K,'AGG Activity_EX'!$A:$A,$B120))-SUMIFS(Activity_EX!K:K,Activity_EX!$A:$A,$A120))/(SUMIFS('AGG Activity_16'!K:K,'AGG Activity_16'!$A:$A,$B120)),0))))</f>
        <v>0</v>
      </c>
    </row>
    <row r="121" spans="1:21" x14ac:dyDescent="0.25">
      <c r="A121" t="str">
        <f>PUBBDG_Split_Tech!A121</f>
        <v>PUBBDGPSINewLIINC___STDELC</v>
      </c>
      <c r="B121" t="str">
        <f>PUBBDG_Split_Tech!B121</f>
        <v>PUBBDGPSINewLI</v>
      </c>
      <c r="C121" t="str">
        <f>PUBBDG_Split_Tech!C121</f>
        <v>PUB</v>
      </c>
      <c r="D121" t="str">
        <f>PUBBDG_Split_Tech!D121</f>
        <v>BDG</v>
      </c>
      <c r="E121" t="str">
        <f>PUBBDG_Split_Tech!E121</f>
        <v>PSI</v>
      </c>
      <c r="F121" t="str">
        <f>PUBBDG_Split_Tech!F121</f>
        <v>New</v>
      </c>
      <c r="G121" t="str">
        <f>PUBBDG_Split_Tech!G121</f>
        <v>LI</v>
      </c>
      <c r="H121" t="str">
        <f>PUBBDG_Split_Tech!H121</f>
        <v>INC</v>
      </c>
      <c r="I121" t="str">
        <f>PUBBDG_Split_Tech!I121</f>
        <v>___</v>
      </c>
      <c r="J121" t="str">
        <f>PUBBDG_Split_Tech!J121</f>
        <v>STD</v>
      </c>
      <c r="K121" t="str">
        <f>PUBBDG_Split_Tech!K121</f>
        <v>ELC</v>
      </c>
      <c r="L121" s="7">
        <f>IF(L$1=2016,0,IF(PUBBDG_Split_Tech!L121=1,1,IF(PUBBDG_Split_Tech!L121="",0,IFERROR((PUBBDG_Split_Tech!L121*(SUMIFS('AGG Activity_16'!B:B,'AGG Activity_16'!$A:$A,$B121)+SUMIFS('AGG Activity_EX'!B:B,'AGG Activity_EX'!$A:$A,$B121))-SUMIFS(Activity_EX!B:B,Activity_EX!$A:$A,$A121))/(SUMIFS('AGG Activity_16'!B:B,'AGG Activity_16'!$A:$A,$B121)),0))))</f>
        <v>0</v>
      </c>
      <c r="M121" s="7">
        <f>IF(M$1=2016,0,IF(PUBBDG_Split_Tech!M121=1,1,IF(PUBBDG_Split_Tech!M121="",0,IFERROR((PUBBDG_Split_Tech!M121*(SUMIFS('AGG Activity_16'!C:C,'AGG Activity_16'!$A:$A,$B121)+SUMIFS('AGG Activity_EX'!C:C,'AGG Activity_EX'!$A:$A,$B121))-SUMIFS(Activity_EX!C:C,Activity_EX!$A:$A,$A121))/(SUMIFS('AGG Activity_16'!C:C,'AGG Activity_16'!$A:$A,$B121)),0))))</f>
        <v>0</v>
      </c>
      <c r="N121" s="7">
        <f>IF(N$1=2016,0,IF(PUBBDG_Split_Tech!N121=1,1,IF(PUBBDG_Split_Tech!N121="",0,IFERROR((PUBBDG_Split_Tech!N121*(SUMIFS('AGG Activity_16'!D:D,'AGG Activity_16'!$A:$A,$B121)+SUMIFS('AGG Activity_EX'!D:D,'AGG Activity_EX'!$A:$A,$B121))-SUMIFS(Activity_EX!D:D,Activity_EX!$A:$A,$A121))/(SUMIFS('AGG Activity_16'!D:D,'AGG Activity_16'!$A:$A,$B121)),0))))</f>
        <v>0</v>
      </c>
      <c r="O121" s="7">
        <f>IF(O$1=2016,0,IF(PUBBDG_Split_Tech!O121=1,1,IF(PUBBDG_Split_Tech!O121="",0,IFERROR((PUBBDG_Split_Tech!O121*(SUMIFS('AGG Activity_16'!E:E,'AGG Activity_16'!$A:$A,$B121)+SUMIFS('AGG Activity_EX'!E:E,'AGG Activity_EX'!$A:$A,$B121))-SUMIFS(Activity_EX!E:E,Activity_EX!$A:$A,$A121))/(SUMIFS('AGG Activity_16'!E:E,'AGG Activity_16'!$A:$A,$B121)),0))))</f>
        <v>0</v>
      </c>
      <c r="P121" s="7">
        <f>IF(P$1=2016,0,IF(PUBBDG_Split_Tech!P121=1,1,IF(PUBBDG_Split_Tech!P121="",0,IFERROR((PUBBDG_Split_Tech!P121*(SUMIFS('AGG Activity_16'!F:F,'AGG Activity_16'!$A:$A,$B121)+SUMIFS('AGG Activity_EX'!F:F,'AGG Activity_EX'!$A:$A,$B121))-SUMIFS(Activity_EX!F:F,Activity_EX!$A:$A,$A121))/(SUMIFS('AGG Activity_16'!F:F,'AGG Activity_16'!$A:$A,$B121)),0))))</f>
        <v>0</v>
      </c>
      <c r="Q121" s="7">
        <f>IF(Q$1=2016,0,IF(PUBBDG_Split_Tech!Q121=1,1,IF(PUBBDG_Split_Tech!Q121="",0,IFERROR((PUBBDG_Split_Tech!Q121*(SUMIFS('AGG Activity_16'!G:G,'AGG Activity_16'!$A:$A,$B121)+SUMIFS('AGG Activity_EX'!G:G,'AGG Activity_EX'!$A:$A,$B121))-SUMIFS(Activity_EX!G:G,Activity_EX!$A:$A,$A121))/(SUMIFS('AGG Activity_16'!G:G,'AGG Activity_16'!$A:$A,$B121)),0))))</f>
        <v>0</v>
      </c>
      <c r="R121" s="7">
        <f>IF(R$1=2016,0,IF(PUBBDG_Split_Tech!R121=1,1,IF(PUBBDG_Split_Tech!R121="",0,IFERROR((PUBBDG_Split_Tech!R121*(SUMIFS('AGG Activity_16'!H:H,'AGG Activity_16'!$A:$A,$B121)+SUMIFS('AGG Activity_EX'!H:H,'AGG Activity_EX'!$A:$A,$B121))-SUMIFS(Activity_EX!H:H,Activity_EX!$A:$A,$A121))/(SUMIFS('AGG Activity_16'!H:H,'AGG Activity_16'!$A:$A,$B121)),0))))</f>
        <v>0</v>
      </c>
      <c r="S121" s="7">
        <f>IF(S$1=2016,0,IF(PUBBDG_Split_Tech!S121=1,1,IF(PUBBDG_Split_Tech!S121="",0,IFERROR((PUBBDG_Split_Tech!S121*(SUMIFS('AGG Activity_16'!I:I,'AGG Activity_16'!$A:$A,$B121)+SUMIFS('AGG Activity_EX'!I:I,'AGG Activity_EX'!$A:$A,$B121))-SUMIFS(Activity_EX!I:I,Activity_EX!$A:$A,$A121))/(SUMIFS('AGG Activity_16'!I:I,'AGG Activity_16'!$A:$A,$B121)),0))))</f>
        <v>0</v>
      </c>
      <c r="T121" s="7">
        <f>IF(T$1=2016,0,IF(PUBBDG_Split_Tech!T121=1,1,IF(PUBBDG_Split_Tech!T121="",0,IFERROR((PUBBDG_Split_Tech!T121*(SUMIFS('AGG Activity_16'!J:J,'AGG Activity_16'!$A:$A,$B121)+SUMIFS('AGG Activity_EX'!J:J,'AGG Activity_EX'!$A:$A,$B121))-SUMIFS(Activity_EX!J:J,Activity_EX!$A:$A,$A121))/(SUMIFS('AGG Activity_16'!J:J,'AGG Activity_16'!$A:$A,$B121)),0))))</f>
        <v>0</v>
      </c>
      <c r="U121" s="7">
        <f>IF(U$1=2016,0,IF(PUBBDG_Split_Tech!U121=1,1,IF(PUBBDG_Split_Tech!U121="",0,IFERROR((PUBBDG_Split_Tech!U121*(SUMIFS('AGG Activity_16'!K:K,'AGG Activity_16'!$A:$A,$B121)+SUMIFS('AGG Activity_EX'!K:K,'AGG Activity_EX'!$A:$A,$B121))-SUMIFS(Activity_EX!K:K,Activity_EX!$A:$A,$A121))/(SUMIFS('AGG Activity_16'!K:K,'AGG Activity_16'!$A:$A,$B121)),0))))</f>
        <v>0</v>
      </c>
    </row>
    <row r="122" spans="1:21" x14ac:dyDescent="0.25">
      <c r="A122" t="str">
        <f>PUBBDG_Split_Tech!A122</f>
        <v>PUBBDGPSINewLILED___STDELC</v>
      </c>
      <c r="B122" t="str">
        <f>PUBBDG_Split_Tech!B122</f>
        <v>PUBBDGPSINewLI</v>
      </c>
      <c r="C122" t="str">
        <f>PUBBDG_Split_Tech!C122</f>
        <v>PUB</v>
      </c>
      <c r="D122" t="str">
        <f>PUBBDG_Split_Tech!D122</f>
        <v>BDG</v>
      </c>
      <c r="E122" t="str">
        <f>PUBBDG_Split_Tech!E122</f>
        <v>PSI</v>
      </c>
      <c r="F122" t="str">
        <f>PUBBDG_Split_Tech!F122</f>
        <v>New</v>
      </c>
      <c r="G122" t="str">
        <f>PUBBDG_Split_Tech!G122</f>
        <v>LI</v>
      </c>
      <c r="H122" t="str">
        <f>PUBBDG_Split_Tech!H122</f>
        <v>LED</v>
      </c>
      <c r="I122" t="str">
        <f>PUBBDG_Split_Tech!I122</f>
        <v>___</v>
      </c>
      <c r="J122" t="str">
        <f>PUBBDG_Split_Tech!J122</f>
        <v>STD</v>
      </c>
      <c r="K122" t="str">
        <f>PUBBDG_Split_Tech!K122</f>
        <v>ELC</v>
      </c>
      <c r="L122" s="7">
        <f>IF(L$1=2016,0,IF(PUBBDG_Split_Tech!L122=1,1,IF(PUBBDG_Split_Tech!L122="",0,IFERROR((PUBBDG_Split_Tech!L122*(SUMIFS('AGG Activity_16'!B:B,'AGG Activity_16'!$A:$A,$B122)+SUMIFS('AGG Activity_EX'!B:B,'AGG Activity_EX'!$A:$A,$B122))-SUMIFS(Activity_EX!B:B,Activity_EX!$A:$A,$A122))/(SUMIFS('AGG Activity_16'!B:B,'AGG Activity_16'!$A:$A,$B122)),0))))</f>
        <v>0</v>
      </c>
      <c r="M122" s="7">
        <f>IF(M$1=2016,0,IF(PUBBDG_Split_Tech!M122=1,1,IF(PUBBDG_Split_Tech!M122="",0,IFERROR((PUBBDG_Split_Tech!M122*(SUMIFS('AGG Activity_16'!C:C,'AGG Activity_16'!$A:$A,$B122)+SUMIFS('AGG Activity_EX'!C:C,'AGG Activity_EX'!$A:$A,$B122))-SUMIFS(Activity_EX!C:C,Activity_EX!$A:$A,$A122))/(SUMIFS('AGG Activity_16'!C:C,'AGG Activity_16'!$A:$A,$B122)),0))))</f>
        <v>0</v>
      </c>
      <c r="N122" s="7">
        <f>IF(N$1=2016,0,IF(PUBBDG_Split_Tech!N122=1,1,IF(PUBBDG_Split_Tech!N122="",0,IFERROR((PUBBDG_Split_Tech!N122*(SUMIFS('AGG Activity_16'!D:D,'AGG Activity_16'!$A:$A,$B122)+SUMIFS('AGG Activity_EX'!D:D,'AGG Activity_EX'!$A:$A,$B122))-SUMIFS(Activity_EX!D:D,Activity_EX!$A:$A,$A122))/(SUMIFS('AGG Activity_16'!D:D,'AGG Activity_16'!$A:$A,$B122)),0))))</f>
        <v>0</v>
      </c>
      <c r="O122" s="7">
        <f>IF(O$1=2016,0,IF(PUBBDG_Split_Tech!O122=1,1,IF(PUBBDG_Split_Tech!O122="",0,IFERROR((PUBBDG_Split_Tech!O122*(SUMIFS('AGG Activity_16'!E:E,'AGG Activity_16'!$A:$A,$B122)+SUMIFS('AGG Activity_EX'!E:E,'AGG Activity_EX'!$A:$A,$B122))-SUMIFS(Activity_EX!E:E,Activity_EX!$A:$A,$A122))/(SUMIFS('AGG Activity_16'!E:E,'AGG Activity_16'!$A:$A,$B122)),0))))</f>
        <v>0</v>
      </c>
      <c r="P122" s="7">
        <f>IF(P$1=2016,0,IF(PUBBDG_Split_Tech!P122=1,1,IF(PUBBDG_Split_Tech!P122="",0,IFERROR((PUBBDG_Split_Tech!P122*(SUMIFS('AGG Activity_16'!F:F,'AGG Activity_16'!$A:$A,$B122)+SUMIFS('AGG Activity_EX'!F:F,'AGG Activity_EX'!$A:$A,$B122))-SUMIFS(Activity_EX!F:F,Activity_EX!$A:$A,$A122))/(SUMIFS('AGG Activity_16'!F:F,'AGG Activity_16'!$A:$A,$B122)),0))))</f>
        <v>0</v>
      </c>
      <c r="Q122" s="7">
        <f>IF(Q$1=2016,0,IF(PUBBDG_Split_Tech!Q122=1,1,IF(PUBBDG_Split_Tech!Q122="",0,IFERROR((PUBBDG_Split_Tech!Q122*(SUMIFS('AGG Activity_16'!G:G,'AGG Activity_16'!$A:$A,$B122)+SUMIFS('AGG Activity_EX'!G:G,'AGG Activity_EX'!$A:$A,$B122))-SUMIFS(Activity_EX!G:G,Activity_EX!$A:$A,$A122))/(SUMIFS('AGG Activity_16'!G:G,'AGG Activity_16'!$A:$A,$B122)),0))))</f>
        <v>0</v>
      </c>
      <c r="R122" s="7">
        <f>IF(R$1=2016,0,IF(PUBBDG_Split_Tech!R122=1,1,IF(PUBBDG_Split_Tech!R122="",0,IFERROR((PUBBDG_Split_Tech!R122*(SUMIFS('AGG Activity_16'!H:H,'AGG Activity_16'!$A:$A,$B122)+SUMIFS('AGG Activity_EX'!H:H,'AGG Activity_EX'!$A:$A,$B122))-SUMIFS(Activity_EX!H:H,Activity_EX!$A:$A,$A122))/(SUMIFS('AGG Activity_16'!H:H,'AGG Activity_16'!$A:$A,$B122)),0))))</f>
        <v>0</v>
      </c>
      <c r="S122" s="7">
        <f>IF(S$1=2016,0,IF(PUBBDG_Split_Tech!S122=1,1,IF(PUBBDG_Split_Tech!S122="",0,IFERROR((PUBBDG_Split_Tech!S122*(SUMIFS('AGG Activity_16'!I:I,'AGG Activity_16'!$A:$A,$B122)+SUMIFS('AGG Activity_EX'!I:I,'AGG Activity_EX'!$A:$A,$B122))-SUMIFS(Activity_EX!I:I,Activity_EX!$A:$A,$A122))/(SUMIFS('AGG Activity_16'!I:I,'AGG Activity_16'!$A:$A,$B122)),0))))</f>
        <v>0</v>
      </c>
      <c r="T122" s="7">
        <f>IF(T$1=2016,0,IF(PUBBDG_Split_Tech!T122=1,1,IF(PUBBDG_Split_Tech!T122="",0,IFERROR((PUBBDG_Split_Tech!T122*(SUMIFS('AGG Activity_16'!J:J,'AGG Activity_16'!$A:$A,$B122)+SUMIFS('AGG Activity_EX'!J:J,'AGG Activity_EX'!$A:$A,$B122))-SUMIFS(Activity_EX!J:J,Activity_EX!$A:$A,$A122))/(SUMIFS('AGG Activity_16'!J:J,'AGG Activity_16'!$A:$A,$B122)),0))))</f>
        <v>0</v>
      </c>
      <c r="U122" s="7">
        <f>IF(U$1=2016,0,IF(PUBBDG_Split_Tech!U122=1,1,IF(PUBBDG_Split_Tech!U122="",0,IFERROR((PUBBDG_Split_Tech!U122*(SUMIFS('AGG Activity_16'!K:K,'AGG Activity_16'!$A:$A,$B122)+SUMIFS('AGG Activity_EX'!K:K,'AGG Activity_EX'!$A:$A,$B122))-SUMIFS(Activity_EX!K:K,Activity_EX!$A:$A,$A122))/(SUMIFS('AGG Activity_16'!K:K,'AGG Activity_16'!$A:$A,$B122)),0))))</f>
        <v>0</v>
      </c>
    </row>
    <row r="123" spans="1:21" x14ac:dyDescent="0.25">
      <c r="A123" t="str">
        <f>PUBBDG_Split_Tech!A123</f>
        <v>PUBBDGPSINewSC_________DCO</v>
      </c>
      <c r="B123" t="str">
        <f>PUBBDG_Split_Tech!B123</f>
        <v>PUBBDGPSINewSC</v>
      </c>
      <c r="C123" t="str">
        <f>PUBBDG_Split_Tech!C123</f>
        <v>PUB</v>
      </c>
      <c r="D123" t="str">
        <f>PUBBDG_Split_Tech!D123</f>
        <v>BDG</v>
      </c>
      <c r="E123" t="str">
        <f>PUBBDG_Split_Tech!E123</f>
        <v>PSI</v>
      </c>
      <c r="F123" t="str">
        <f>PUBBDG_Split_Tech!F123</f>
        <v>New</v>
      </c>
      <c r="G123" t="str">
        <f>PUBBDG_Split_Tech!G123</f>
        <v>SC</v>
      </c>
      <c r="H123" t="str">
        <f>PUBBDG_Split_Tech!H123</f>
        <v>___</v>
      </c>
      <c r="I123" t="str">
        <f>PUBBDG_Split_Tech!I123</f>
        <v>___</v>
      </c>
      <c r="J123" t="str">
        <f>PUBBDG_Split_Tech!J123</f>
        <v>___</v>
      </c>
      <c r="K123" t="str">
        <f>PUBBDG_Split_Tech!K123</f>
        <v>DCO</v>
      </c>
      <c r="L123" s="7">
        <f>IF(L$1=2016,0,IF(PUBBDG_Split_Tech!L123=1,1,IF(PUBBDG_Split_Tech!L123="",0,IFERROR((PUBBDG_Split_Tech!L123*(SUMIFS('AGG Activity_16'!B:B,'AGG Activity_16'!$A:$A,$B123)+SUMIFS('AGG Activity_EX'!B:B,'AGG Activity_EX'!$A:$A,$B123))-SUMIFS(Activity_EX!B:B,Activity_EX!$A:$A,$A123))/(SUMIFS('AGG Activity_16'!B:B,'AGG Activity_16'!$A:$A,$B123)),0))))</f>
        <v>0</v>
      </c>
      <c r="M123" s="7">
        <f>IF(M$1=2016,0,IF(PUBBDG_Split_Tech!M123=1,1,IF(PUBBDG_Split_Tech!M123="",0,IFERROR((PUBBDG_Split_Tech!M123*(SUMIFS('AGG Activity_16'!C:C,'AGG Activity_16'!$A:$A,$B123)+SUMIFS('AGG Activity_EX'!C:C,'AGG Activity_EX'!$A:$A,$B123))-SUMIFS(Activity_EX!C:C,Activity_EX!$A:$A,$A123))/(SUMIFS('AGG Activity_16'!C:C,'AGG Activity_16'!$A:$A,$B123)),0))))</f>
        <v>0</v>
      </c>
      <c r="N123" s="7">
        <f>IF(N$1=2016,0,IF(PUBBDG_Split_Tech!N123=1,1,IF(PUBBDG_Split_Tech!N123="",0,IFERROR((PUBBDG_Split_Tech!N123*(SUMIFS('AGG Activity_16'!D:D,'AGG Activity_16'!$A:$A,$B123)+SUMIFS('AGG Activity_EX'!D:D,'AGG Activity_EX'!$A:$A,$B123))-SUMIFS(Activity_EX!D:D,Activity_EX!$A:$A,$A123))/(SUMIFS('AGG Activity_16'!D:D,'AGG Activity_16'!$A:$A,$B123)),0))))</f>
        <v>0</v>
      </c>
      <c r="O123" s="7">
        <f>IF(O$1=2016,0,IF(PUBBDG_Split_Tech!O123=1,1,IF(PUBBDG_Split_Tech!O123="",0,IFERROR((PUBBDG_Split_Tech!O123*(SUMIFS('AGG Activity_16'!E:E,'AGG Activity_16'!$A:$A,$B123)+SUMIFS('AGG Activity_EX'!E:E,'AGG Activity_EX'!$A:$A,$B123))-SUMIFS(Activity_EX!E:E,Activity_EX!$A:$A,$A123))/(SUMIFS('AGG Activity_16'!E:E,'AGG Activity_16'!$A:$A,$B123)),0))))</f>
        <v>0</v>
      </c>
      <c r="P123" s="7">
        <f>IF(P$1=2016,0,IF(PUBBDG_Split_Tech!P123=1,1,IF(PUBBDG_Split_Tech!P123="",0,IFERROR((PUBBDG_Split_Tech!P123*(SUMIFS('AGG Activity_16'!F:F,'AGG Activity_16'!$A:$A,$B123)+SUMIFS('AGG Activity_EX'!F:F,'AGG Activity_EX'!$A:$A,$B123))-SUMIFS(Activity_EX!F:F,Activity_EX!$A:$A,$A123))/(SUMIFS('AGG Activity_16'!F:F,'AGG Activity_16'!$A:$A,$B123)),0))))</f>
        <v>0</v>
      </c>
      <c r="Q123" s="7">
        <f>IF(Q$1=2016,0,IF(PUBBDG_Split_Tech!Q123=1,1,IF(PUBBDG_Split_Tech!Q123="",0,IFERROR((PUBBDG_Split_Tech!Q123*(SUMIFS('AGG Activity_16'!G:G,'AGG Activity_16'!$A:$A,$B123)+SUMIFS('AGG Activity_EX'!G:G,'AGG Activity_EX'!$A:$A,$B123))-SUMIFS(Activity_EX!G:G,Activity_EX!$A:$A,$A123))/(SUMIFS('AGG Activity_16'!G:G,'AGG Activity_16'!$A:$A,$B123)),0))))</f>
        <v>0</v>
      </c>
      <c r="R123" s="7">
        <f>IF(R$1=2016,0,IF(PUBBDG_Split_Tech!R123=1,1,IF(PUBBDG_Split_Tech!R123="",0,IFERROR((PUBBDG_Split_Tech!R123*(SUMIFS('AGG Activity_16'!H:H,'AGG Activity_16'!$A:$A,$B123)+SUMIFS('AGG Activity_EX'!H:H,'AGG Activity_EX'!$A:$A,$B123))-SUMIFS(Activity_EX!H:H,Activity_EX!$A:$A,$A123))/(SUMIFS('AGG Activity_16'!H:H,'AGG Activity_16'!$A:$A,$B123)),0))))</f>
        <v>0</v>
      </c>
      <c r="S123" s="7">
        <f>IF(S$1=2016,0,IF(PUBBDG_Split_Tech!S123=1,1,IF(PUBBDG_Split_Tech!S123="",0,IFERROR((PUBBDG_Split_Tech!S123*(SUMIFS('AGG Activity_16'!I:I,'AGG Activity_16'!$A:$A,$B123)+SUMIFS('AGG Activity_EX'!I:I,'AGG Activity_EX'!$A:$A,$B123))-SUMIFS(Activity_EX!I:I,Activity_EX!$A:$A,$A123))/(SUMIFS('AGG Activity_16'!I:I,'AGG Activity_16'!$A:$A,$B123)),0))))</f>
        <v>0</v>
      </c>
      <c r="T123" s="7">
        <f>IF(T$1=2016,0,IF(PUBBDG_Split_Tech!T123=1,1,IF(PUBBDG_Split_Tech!T123="",0,IFERROR((PUBBDG_Split_Tech!T123*(SUMIFS('AGG Activity_16'!J:J,'AGG Activity_16'!$A:$A,$B123)+SUMIFS('AGG Activity_EX'!J:J,'AGG Activity_EX'!$A:$A,$B123))-SUMIFS(Activity_EX!J:J,Activity_EX!$A:$A,$A123))/(SUMIFS('AGG Activity_16'!J:J,'AGG Activity_16'!$A:$A,$B123)),0))))</f>
        <v>0</v>
      </c>
      <c r="U123" s="7">
        <f>IF(U$1=2016,0,IF(PUBBDG_Split_Tech!U123=1,1,IF(PUBBDG_Split_Tech!U123="",0,IFERROR((PUBBDG_Split_Tech!U123*(SUMIFS('AGG Activity_16'!K:K,'AGG Activity_16'!$A:$A,$B123)+SUMIFS('AGG Activity_EX'!K:K,'AGG Activity_EX'!$A:$A,$B123))-SUMIFS(Activity_EX!K:K,Activity_EX!$A:$A,$A123))/(SUMIFS('AGG Activity_16'!K:K,'AGG Activity_16'!$A:$A,$B123)),0))))</f>
        <v>0</v>
      </c>
    </row>
    <row r="124" spans="1:21" x14ac:dyDescent="0.25">
      <c r="A124" t="str">
        <f>PUBBDG_Split_Tech!A124</f>
        <v>PUBBDGPSINewSC______STDELC</v>
      </c>
      <c r="B124" t="str">
        <f>PUBBDG_Split_Tech!B124</f>
        <v>PUBBDGPSINewSC</v>
      </c>
      <c r="C124" t="str">
        <f>PUBBDG_Split_Tech!C124</f>
        <v>PUB</v>
      </c>
      <c r="D124" t="str">
        <f>PUBBDG_Split_Tech!D124</f>
        <v>BDG</v>
      </c>
      <c r="E124" t="str">
        <f>PUBBDG_Split_Tech!E124</f>
        <v>PSI</v>
      </c>
      <c r="F124" t="str">
        <f>PUBBDG_Split_Tech!F124</f>
        <v>New</v>
      </c>
      <c r="G124" t="str">
        <f>PUBBDG_Split_Tech!G124</f>
        <v>SC</v>
      </c>
      <c r="H124" t="str">
        <f>PUBBDG_Split_Tech!H124</f>
        <v>___</v>
      </c>
      <c r="I124" t="str">
        <f>PUBBDG_Split_Tech!I124</f>
        <v>___</v>
      </c>
      <c r="J124" t="str">
        <f>PUBBDG_Split_Tech!J124</f>
        <v>STD</v>
      </c>
      <c r="K124" t="str">
        <f>PUBBDG_Split_Tech!K124</f>
        <v>ELC</v>
      </c>
      <c r="L124" s="7">
        <f>IF(L$1=2016,0,IF(PUBBDG_Split_Tech!L124=1,1,IF(PUBBDG_Split_Tech!L124="",0,IFERROR((PUBBDG_Split_Tech!L124*(SUMIFS('AGG Activity_16'!B:B,'AGG Activity_16'!$A:$A,$B124)+SUMIFS('AGG Activity_EX'!B:B,'AGG Activity_EX'!$A:$A,$B124))-SUMIFS(Activity_EX!B:B,Activity_EX!$A:$A,$A124))/(SUMIFS('AGG Activity_16'!B:B,'AGG Activity_16'!$A:$A,$B124)),0))))</f>
        <v>0</v>
      </c>
      <c r="M124" s="7">
        <f>IF(M$1=2016,0,IF(PUBBDG_Split_Tech!M124=1,1,IF(PUBBDG_Split_Tech!M124="",0,IFERROR((PUBBDG_Split_Tech!M124*(SUMIFS('AGG Activity_16'!C:C,'AGG Activity_16'!$A:$A,$B124)+SUMIFS('AGG Activity_EX'!C:C,'AGG Activity_EX'!$A:$A,$B124))-SUMIFS(Activity_EX!C:C,Activity_EX!$A:$A,$A124))/(SUMIFS('AGG Activity_16'!C:C,'AGG Activity_16'!$A:$A,$B124)),0))))</f>
        <v>0</v>
      </c>
      <c r="N124" s="7">
        <f>IF(N$1=2016,0,IF(PUBBDG_Split_Tech!N124=1,1,IF(PUBBDG_Split_Tech!N124="",0,IFERROR((PUBBDG_Split_Tech!N124*(SUMIFS('AGG Activity_16'!D:D,'AGG Activity_16'!$A:$A,$B124)+SUMIFS('AGG Activity_EX'!D:D,'AGG Activity_EX'!$A:$A,$B124))-SUMIFS(Activity_EX!D:D,Activity_EX!$A:$A,$A124))/(SUMIFS('AGG Activity_16'!D:D,'AGG Activity_16'!$A:$A,$B124)),0))))</f>
        <v>0</v>
      </c>
      <c r="O124" s="7">
        <f>IF(O$1=2016,0,IF(PUBBDG_Split_Tech!O124=1,1,IF(PUBBDG_Split_Tech!O124="",0,IFERROR((PUBBDG_Split_Tech!O124*(SUMIFS('AGG Activity_16'!E:E,'AGG Activity_16'!$A:$A,$B124)+SUMIFS('AGG Activity_EX'!E:E,'AGG Activity_EX'!$A:$A,$B124))-SUMIFS(Activity_EX!E:E,Activity_EX!$A:$A,$A124))/(SUMIFS('AGG Activity_16'!E:E,'AGG Activity_16'!$A:$A,$B124)),0))))</f>
        <v>0</v>
      </c>
      <c r="P124" s="7">
        <f>IF(P$1=2016,0,IF(PUBBDG_Split_Tech!P124=1,1,IF(PUBBDG_Split_Tech!P124="",0,IFERROR((PUBBDG_Split_Tech!P124*(SUMIFS('AGG Activity_16'!F:F,'AGG Activity_16'!$A:$A,$B124)+SUMIFS('AGG Activity_EX'!F:F,'AGG Activity_EX'!$A:$A,$B124))-SUMIFS(Activity_EX!F:F,Activity_EX!$A:$A,$A124))/(SUMIFS('AGG Activity_16'!F:F,'AGG Activity_16'!$A:$A,$B124)),0))))</f>
        <v>0</v>
      </c>
      <c r="Q124" s="7">
        <f>IF(Q$1=2016,0,IF(PUBBDG_Split_Tech!Q124=1,1,IF(PUBBDG_Split_Tech!Q124="",0,IFERROR((PUBBDG_Split_Tech!Q124*(SUMIFS('AGG Activity_16'!G:G,'AGG Activity_16'!$A:$A,$B124)+SUMIFS('AGG Activity_EX'!G:G,'AGG Activity_EX'!$A:$A,$B124))-SUMIFS(Activity_EX!G:G,Activity_EX!$A:$A,$A124))/(SUMIFS('AGG Activity_16'!G:G,'AGG Activity_16'!$A:$A,$B124)),0))))</f>
        <v>0</v>
      </c>
      <c r="R124" s="7">
        <f>IF(R$1=2016,0,IF(PUBBDG_Split_Tech!R124=1,1,IF(PUBBDG_Split_Tech!R124="",0,IFERROR((PUBBDG_Split_Tech!R124*(SUMIFS('AGG Activity_16'!H:H,'AGG Activity_16'!$A:$A,$B124)+SUMIFS('AGG Activity_EX'!H:H,'AGG Activity_EX'!$A:$A,$B124))-SUMIFS(Activity_EX!H:H,Activity_EX!$A:$A,$A124))/(SUMIFS('AGG Activity_16'!H:H,'AGG Activity_16'!$A:$A,$B124)),0))))</f>
        <v>0</v>
      </c>
      <c r="S124" s="7">
        <f>IF(S$1=2016,0,IF(PUBBDG_Split_Tech!S124=1,1,IF(PUBBDG_Split_Tech!S124="",0,IFERROR((PUBBDG_Split_Tech!S124*(SUMIFS('AGG Activity_16'!I:I,'AGG Activity_16'!$A:$A,$B124)+SUMIFS('AGG Activity_EX'!I:I,'AGG Activity_EX'!$A:$A,$B124))-SUMIFS(Activity_EX!I:I,Activity_EX!$A:$A,$A124))/(SUMIFS('AGG Activity_16'!I:I,'AGG Activity_16'!$A:$A,$B124)),0))))</f>
        <v>0</v>
      </c>
      <c r="T124" s="7">
        <f>IF(T$1=2016,0,IF(PUBBDG_Split_Tech!T124=1,1,IF(PUBBDG_Split_Tech!T124="",0,IFERROR((PUBBDG_Split_Tech!T124*(SUMIFS('AGG Activity_16'!J:J,'AGG Activity_16'!$A:$A,$B124)+SUMIFS('AGG Activity_EX'!J:J,'AGG Activity_EX'!$A:$A,$B124))-SUMIFS(Activity_EX!J:J,Activity_EX!$A:$A,$A124))/(SUMIFS('AGG Activity_16'!J:J,'AGG Activity_16'!$A:$A,$B124)),0))))</f>
        <v>0</v>
      </c>
      <c r="U124" s="7">
        <f>IF(U$1=2016,0,IF(PUBBDG_Split_Tech!U124=1,1,IF(PUBBDG_Split_Tech!U124="",0,IFERROR((PUBBDG_Split_Tech!U124*(SUMIFS('AGG Activity_16'!K:K,'AGG Activity_16'!$A:$A,$B124)+SUMIFS('AGG Activity_EX'!K:K,'AGG Activity_EX'!$A:$A,$B124))-SUMIFS(Activity_EX!K:K,Activity_EX!$A:$A,$A124))/(SUMIFS('AGG Activity_16'!K:K,'AGG Activity_16'!$A:$A,$B124)),0))))</f>
        <v>0</v>
      </c>
    </row>
    <row r="125" spans="1:21" x14ac:dyDescent="0.25">
      <c r="A125" t="str">
        <f>PUBBDG_Split_Tech!A125</f>
        <v>PUBBDGPSINewSC______STDNGA</v>
      </c>
      <c r="B125" t="str">
        <f>PUBBDG_Split_Tech!B125</f>
        <v>PUBBDGPSINewSC</v>
      </c>
      <c r="C125" t="str">
        <f>PUBBDG_Split_Tech!C125</f>
        <v>PUB</v>
      </c>
      <c r="D125" t="str">
        <f>PUBBDG_Split_Tech!D125</f>
        <v>BDG</v>
      </c>
      <c r="E125" t="str">
        <f>PUBBDG_Split_Tech!E125</f>
        <v>PSI</v>
      </c>
      <c r="F125" t="str">
        <f>PUBBDG_Split_Tech!F125</f>
        <v>New</v>
      </c>
      <c r="G125" t="str">
        <f>PUBBDG_Split_Tech!G125</f>
        <v>SC</v>
      </c>
      <c r="H125" t="str">
        <f>PUBBDG_Split_Tech!H125</f>
        <v>___</v>
      </c>
      <c r="I125" t="str">
        <f>PUBBDG_Split_Tech!I125</f>
        <v>___</v>
      </c>
      <c r="J125" t="str">
        <f>PUBBDG_Split_Tech!J125</f>
        <v>STD</v>
      </c>
      <c r="K125" t="str">
        <f>PUBBDG_Split_Tech!K125</f>
        <v>NGA</v>
      </c>
      <c r="L125" s="7">
        <f>IF(L$1=2016,0,IF(PUBBDG_Split_Tech!L125=1,1,IF(PUBBDG_Split_Tech!L125="",0,IFERROR((PUBBDG_Split_Tech!L125*(SUMIFS('AGG Activity_16'!B:B,'AGG Activity_16'!$A:$A,$B125)+SUMIFS('AGG Activity_EX'!B:B,'AGG Activity_EX'!$A:$A,$B125))-SUMIFS(Activity_EX!B:B,Activity_EX!$A:$A,$A125))/(SUMIFS('AGG Activity_16'!B:B,'AGG Activity_16'!$A:$A,$B125)),0))))</f>
        <v>0</v>
      </c>
      <c r="M125" s="7">
        <f>IF(M$1=2016,0,IF(PUBBDG_Split_Tech!M125=1,1,IF(PUBBDG_Split_Tech!M125="",0,IFERROR((PUBBDG_Split_Tech!M125*(SUMIFS('AGG Activity_16'!C:C,'AGG Activity_16'!$A:$A,$B125)+SUMIFS('AGG Activity_EX'!C:C,'AGG Activity_EX'!$A:$A,$B125))-SUMIFS(Activity_EX!C:C,Activity_EX!$A:$A,$A125))/(SUMIFS('AGG Activity_16'!C:C,'AGG Activity_16'!$A:$A,$B125)),0))))</f>
        <v>0</v>
      </c>
      <c r="N125" s="7">
        <f>IF(N$1=2016,0,IF(PUBBDG_Split_Tech!N125=1,1,IF(PUBBDG_Split_Tech!N125="",0,IFERROR((PUBBDG_Split_Tech!N125*(SUMIFS('AGG Activity_16'!D:D,'AGG Activity_16'!$A:$A,$B125)+SUMIFS('AGG Activity_EX'!D:D,'AGG Activity_EX'!$A:$A,$B125))-SUMIFS(Activity_EX!D:D,Activity_EX!$A:$A,$A125))/(SUMIFS('AGG Activity_16'!D:D,'AGG Activity_16'!$A:$A,$B125)),0))))</f>
        <v>0</v>
      </c>
      <c r="O125" s="7">
        <f>IF(O$1=2016,0,IF(PUBBDG_Split_Tech!O125=1,1,IF(PUBBDG_Split_Tech!O125="",0,IFERROR((PUBBDG_Split_Tech!O125*(SUMIFS('AGG Activity_16'!E:E,'AGG Activity_16'!$A:$A,$B125)+SUMIFS('AGG Activity_EX'!E:E,'AGG Activity_EX'!$A:$A,$B125))-SUMIFS(Activity_EX!E:E,Activity_EX!$A:$A,$A125))/(SUMIFS('AGG Activity_16'!E:E,'AGG Activity_16'!$A:$A,$B125)),0))))</f>
        <v>0</v>
      </c>
      <c r="P125" s="7">
        <f>IF(P$1=2016,0,IF(PUBBDG_Split_Tech!P125=1,1,IF(PUBBDG_Split_Tech!P125="",0,IFERROR((PUBBDG_Split_Tech!P125*(SUMIFS('AGG Activity_16'!F:F,'AGG Activity_16'!$A:$A,$B125)+SUMIFS('AGG Activity_EX'!F:F,'AGG Activity_EX'!$A:$A,$B125))-SUMIFS(Activity_EX!F:F,Activity_EX!$A:$A,$A125))/(SUMIFS('AGG Activity_16'!F:F,'AGG Activity_16'!$A:$A,$B125)),0))))</f>
        <v>0</v>
      </c>
      <c r="Q125" s="7">
        <f>IF(Q$1=2016,0,IF(PUBBDG_Split_Tech!Q125=1,1,IF(PUBBDG_Split_Tech!Q125="",0,IFERROR((PUBBDG_Split_Tech!Q125*(SUMIFS('AGG Activity_16'!G:G,'AGG Activity_16'!$A:$A,$B125)+SUMIFS('AGG Activity_EX'!G:G,'AGG Activity_EX'!$A:$A,$B125))-SUMIFS(Activity_EX!G:G,Activity_EX!$A:$A,$A125))/(SUMIFS('AGG Activity_16'!G:G,'AGG Activity_16'!$A:$A,$B125)),0))))</f>
        <v>0</v>
      </c>
      <c r="R125" s="7">
        <f>IF(R$1=2016,0,IF(PUBBDG_Split_Tech!R125=1,1,IF(PUBBDG_Split_Tech!R125="",0,IFERROR((PUBBDG_Split_Tech!R125*(SUMIFS('AGG Activity_16'!H:H,'AGG Activity_16'!$A:$A,$B125)+SUMIFS('AGG Activity_EX'!H:H,'AGG Activity_EX'!$A:$A,$B125))-SUMIFS(Activity_EX!H:H,Activity_EX!$A:$A,$A125))/(SUMIFS('AGG Activity_16'!H:H,'AGG Activity_16'!$A:$A,$B125)),0))))</f>
        <v>0</v>
      </c>
      <c r="S125" s="7">
        <f>IF(S$1=2016,0,IF(PUBBDG_Split_Tech!S125=1,1,IF(PUBBDG_Split_Tech!S125="",0,IFERROR((PUBBDG_Split_Tech!S125*(SUMIFS('AGG Activity_16'!I:I,'AGG Activity_16'!$A:$A,$B125)+SUMIFS('AGG Activity_EX'!I:I,'AGG Activity_EX'!$A:$A,$B125))-SUMIFS(Activity_EX!I:I,Activity_EX!$A:$A,$A125))/(SUMIFS('AGG Activity_16'!I:I,'AGG Activity_16'!$A:$A,$B125)),0))))</f>
        <v>0</v>
      </c>
      <c r="T125" s="7">
        <f>IF(T$1=2016,0,IF(PUBBDG_Split_Tech!T125=1,1,IF(PUBBDG_Split_Tech!T125="",0,IFERROR((PUBBDG_Split_Tech!T125*(SUMIFS('AGG Activity_16'!J:J,'AGG Activity_16'!$A:$A,$B125)+SUMIFS('AGG Activity_EX'!J:J,'AGG Activity_EX'!$A:$A,$B125))-SUMIFS(Activity_EX!J:J,Activity_EX!$A:$A,$A125))/(SUMIFS('AGG Activity_16'!J:J,'AGG Activity_16'!$A:$A,$B125)),0))))</f>
        <v>0</v>
      </c>
      <c r="U125" s="7">
        <f>IF(U$1=2016,0,IF(PUBBDG_Split_Tech!U125=1,1,IF(PUBBDG_Split_Tech!U125="",0,IFERROR((PUBBDG_Split_Tech!U125*(SUMIFS('AGG Activity_16'!K:K,'AGG Activity_16'!$A:$A,$B125)+SUMIFS('AGG Activity_EX'!K:K,'AGG Activity_EX'!$A:$A,$B125))-SUMIFS(Activity_EX!K:K,Activity_EX!$A:$A,$A125))/(SUMIFS('AGG Activity_16'!K:K,'AGG Activity_16'!$A:$A,$B125)),0))))</f>
        <v>0</v>
      </c>
    </row>
    <row r="126" spans="1:21" x14ac:dyDescent="0.25">
      <c r="A126" t="str">
        <f>PUBBDG_Split_Tech!A126</f>
        <v>PUBBDGPSINewSH_________DHE</v>
      </c>
      <c r="B126" t="str">
        <f>PUBBDG_Split_Tech!B126</f>
        <v>PUBBDGPSINewSH</v>
      </c>
      <c r="C126" t="str">
        <f>PUBBDG_Split_Tech!C126</f>
        <v>PUB</v>
      </c>
      <c r="D126" t="str">
        <f>PUBBDG_Split_Tech!D126</f>
        <v>BDG</v>
      </c>
      <c r="E126" t="str">
        <f>PUBBDG_Split_Tech!E126</f>
        <v>PSI</v>
      </c>
      <c r="F126" t="str">
        <f>PUBBDG_Split_Tech!F126</f>
        <v>New</v>
      </c>
      <c r="G126" t="str">
        <f>PUBBDG_Split_Tech!G126</f>
        <v>SH</v>
      </c>
      <c r="H126" t="str">
        <f>PUBBDG_Split_Tech!H126</f>
        <v>___</v>
      </c>
      <c r="I126" t="str">
        <f>PUBBDG_Split_Tech!I126</f>
        <v>___</v>
      </c>
      <c r="J126" t="str">
        <f>PUBBDG_Split_Tech!J126</f>
        <v>___</v>
      </c>
      <c r="K126" t="str">
        <f>PUBBDG_Split_Tech!K126</f>
        <v>DHE</v>
      </c>
      <c r="L126" s="7">
        <f>IF(L$1=2016,0,IF(PUBBDG_Split_Tech!L126=1,1,IF(PUBBDG_Split_Tech!L126="",0,IFERROR((PUBBDG_Split_Tech!L126*(SUMIFS('AGG Activity_16'!B:B,'AGG Activity_16'!$A:$A,$B126)+SUMIFS('AGG Activity_EX'!B:B,'AGG Activity_EX'!$A:$A,$B126))-SUMIFS(Activity_EX!B:B,Activity_EX!$A:$A,$A126))/(SUMIFS('AGG Activity_16'!B:B,'AGG Activity_16'!$A:$A,$B126)),0))))</f>
        <v>0</v>
      </c>
      <c r="M126" s="7">
        <f>IF(M$1=2016,0,IF(PUBBDG_Split_Tech!M126=1,1,IF(PUBBDG_Split_Tech!M126="",0,IFERROR((PUBBDG_Split_Tech!M126*(SUMIFS('AGG Activity_16'!C:C,'AGG Activity_16'!$A:$A,$B126)+SUMIFS('AGG Activity_EX'!C:C,'AGG Activity_EX'!$A:$A,$B126))-SUMIFS(Activity_EX!C:C,Activity_EX!$A:$A,$A126))/(SUMIFS('AGG Activity_16'!C:C,'AGG Activity_16'!$A:$A,$B126)),0))))</f>
        <v>0</v>
      </c>
      <c r="N126" s="7">
        <f>IF(N$1=2016,0,IF(PUBBDG_Split_Tech!N126=1,1,IF(PUBBDG_Split_Tech!N126="",0,IFERROR((PUBBDG_Split_Tech!N126*(SUMIFS('AGG Activity_16'!D:D,'AGG Activity_16'!$A:$A,$B126)+SUMIFS('AGG Activity_EX'!D:D,'AGG Activity_EX'!$A:$A,$B126))-SUMIFS(Activity_EX!D:D,Activity_EX!$A:$A,$A126))/(SUMIFS('AGG Activity_16'!D:D,'AGG Activity_16'!$A:$A,$B126)),0))))</f>
        <v>0</v>
      </c>
      <c r="O126" s="7">
        <f>IF(O$1=2016,0,IF(PUBBDG_Split_Tech!O126=1,1,IF(PUBBDG_Split_Tech!O126="",0,IFERROR((PUBBDG_Split_Tech!O126*(SUMIFS('AGG Activity_16'!E:E,'AGG Activity_16'!$A:$A,$B126)+SUMIFS('AGG Activity_EX'!E:E,'AGG Activity_EX'!$A:$A,$B126))-SUMIFS(Activity_EX!E:E,Activity_EX!$A:$A,$A126))/(SUMIFS('AGG Activity_16'!E:E,'AGG Activity_16'!$A:$A,$B126)),0))))</f>
        <v>0</v>
      </c>
      <c r="P126" s="7">
        <f>IF(P$1=2016,0,IF(PUBBDG_Split_Tech!P126=1,1,IF(PUBBDG_Split_Tech!P126="",0,IFERROR((PUBBDG_Split_Tech!P126*(SUMIFS('AGG Activity_16'!F:F,'AGG Activity_16'!$A:$A,$B126)+SUMIFS('AGG Activity_EX'!F:F,'AGG Activity_EX'!$A:$A,$B126))-SUMIFS(Activity_EX!F:F,Activity_EX!$A:$A,$A126))/(SUMIFS('AGG Activity_16'!F:F,'AGG Activity_16'!$A:$A,$B126)),0))))</f>
        <v>0</v>
      </c>
      <c r="Q126" s="7">
        <f>IF(Q$1=2016,0,IF(PUBBDG_Split_Tech!Q126=1,1,IF(PUBBDG_Split_Tech!Q126="",0,IFERROR((PUBBDG_Split_Tech!Q126*(SUMIFS('AGG Activity_16'!G:G,'AGG Activity_16'!$A:$A,$B126)+SUMIFS('AGG Activity_EX'!G:G,'AGG Activity_EX'!$A:$A,$B126))-SUMIFS(Activity_EX!G:G,Activity_EX!$A:$A,$A126))/(SUMIFS('AGG Activity_16'!G:G,'AGG Activity_16'!$A:$A,$B126)),0))))</f>
        <v>0</v>
      </c>
      <c r="R126" s="7">
        <f>IF(R$1=2016,0,IF(PUBBDG_Split_Tech!R126=1,1,IF(PUBBDG_Split_Tech!R126="",0,IFERROR((PUBBDG_Split_Tech!R126*(SUMIFS('AGG Activity_16'!H:H,'AGG Activity_16'!$A:$A,$B126)+SUMIFS('AGG Activity_EX'!H:H,'AGG Activity_EX'!$A:$A,$B126))-SUMIFS(Activity_EX!H:H,Activity_EX!$A:$A,$A126))/(SUMIFS('AGG Activity_16'!H:H,'AGG Activity_16'!$A:$A,$B126)),0))))</f>
        <v>0</v>
      </c>
      <c r="S126" s="7">
        <f>IF(S$1=2016,0,IF(PUBBDG_Split_Tech!S126=1,1,IF(PUBBDG_Split_Tech!S126="",0,IFERROR((PUBBDG_Split_Tech!S126*(SUMIFS('AGG Activity_16'!I:I,'AGG Activity_16'!$A:$A,$B126)+SUMIFS('AGG Activity_EX'!I:I,'AGG Activity_EX'!$A:$A,$B126))-SUMIFS(Activity_EX!I:I,Activity_EX!$A:$A,$A126))/(SUMIFS('AGG Activity_16'!I:I,'AGG Activity_16'!$A:$A,$B126)),0))))</f>
        <v>0</v>
      </c>
      <c r="T126" s="7">
        <f>IF(T$1=2016,0,IF(PUBBDG_Split_Tech!T126=1,1,IF(PUBBDG_Split_Tech!T126="",0,IFERROR((PUBBDG_Split_Tech!T126*(SUMIFS('AGG Activity_16'!J:J,'AGG Activity_16'!$A:$A,$B126)+SUMIFS('AGG Activity_EX'!J:J,'AGG Activity_EX'!$A:$A,$B126))-SUMIFS(Activity_EX!J:J,Activity_EX!$A:$A,$A126))/(SUMIFS('AGG Activity_16'!J:J,'AGG Activity_16'!$A:$A,$B126)),0))))</f>
        <v>0</v>
      </c>
      <c r="U126" s="7">
        <f>IF(U$1=2016,0,IF(PUBBDG_Split_Tech!U126=1,1,IF(PUBBDG_Split_Tech!U126="",0,IFERROR((PUBBDG_Split_Tech!U126*(SUMIFS('AGG Activity_16'!K:K,'AGG Activity_16'!$A:$A,$B126)+SUMIFS('AGG Activity_EX'!K:K,'AGG Activity_EX'!$A:$A,$B126))-SUMIFS(Activity_EX!K:K,Activity_EX!$A:$A,$A126))/(SUMIFS('AGG Activity_16'!K:K,'AGG Activity_16'!$A:$A,$B126)),0))))</f>
        <v>0</v>
      </c>
    </row>
    <row r="127" spans="1:21" x14ac:dyDescent="0.25">
      <c r="A127" t="str">
        <f>PUBBDG_Split_Tech!A127</f>
        <v>PUBBDGPSINewSHFUR___HIGNGA</v>
      </c>
      <c r="B127" t="str">
        <f>PUBBDG_Split_Tech!B127</f>
        <v>PUBBDGPSINewSH</v>
      </c>
      <c r="C127" t="str">
        <f>PUBBDG_Split_Tech!C127</f>
        <v>PUB</v>
      </c>
      <c r="D127" t="str">
        <f>PUBBDG_Split_Tech!D127</f>
        <v>BDG</v>
      </c>
      <c r="E127" t="str">
        <f>PUBBDG_Split_Tech!E127</f>
        <v>PSI</v>
      </c>
      <c r="F127" t="str">
        <f>PUBBDG_Split_Tech!F127</f>
        <v>New</v>
      </c>
      <c r="G127" t="str">
        <f>PUBBDG_Split_Tech!G127</f>
        <v>SH</v>
      </c>
      <c r="H127" t="str">
        <f>PUBBDG_Split_Tech!H127</f>
        <v>FUR</v>
      </c>
      <c r="I127" t="str">
        <f>PUBBDG_Split_Tech!I127</f>
        <v>___</v>
      </c>
      <c r="J127" t="str">
        <f>PUBBDG_Split_Tech!J127</f>
        <v>HIG</v>
      </c>
      <c r="K127" t="str">
        <f>PUBBDG_Split_Tech!K127</f>
        <v>NGA</v>
      </c>
      <c r="L127" s="7">
        <f>IF(L$1=2016,0,IF(PUBBDG_Split_Tech!L127=1,1,IF(PUBBDG_Split_Tech!L127="",0,IFERROR((PUBBDG_Split_Tech!L127*(SUMIFS('AGG Activity_16'!B:B,'AGG Activity_16'!$A:$A,$B127)+SUMIFS('AGG Activity_EX'!B:B,'AGG Activity_EX'!$A:$A,$B127))-SUMIFS(Activity_EX!B:B,Activity_EX!$A:$A,$A127))/(SUMIFS('AGG Activity_16'!B:B,'AGG Activity_16'!$A:$A,$B127)),0))))</f>
        <v>0</v>
      </c>
      <c r="M127" s="7">
        <f>IF(M$1=2016,0,IF(PUBBDG_Split_Tech!M127=1,1,IF(PUBBDG_Split_Tech!M127="",0,IFERROR((PUBBDG_Split_Tech!M127*(SUMIFS('AGG Activity_16'!C:C,'AGG Activity_16'!$A:$A,$B127)+SUMIFS('AGG Activity_EX'!C:C,'AGG Activity_EX'!$A:$A,$B127))-SUMIFS(Activity_EX!C:C,Activity_EX!$A:$A,$A127))/(SUMIFS('AGG Activity_16'!C:C,'AGG Activity_16'!$A:$A,$B127)),0))))</f>
        <v>0</v>
      </c>
      <c r="N127" s="7">
        <f>IF(N$1=2016,0,IF(PUBBDG_Split_Tech!N127=1,1,IF(PUBBDG_Split_Tech!N127="",0,IFERROR((PUBBDG_Split_Tech!N127*(SUMIFS('AGG Activity_16'!D:D,'AGG Activity_16'!$A:$A,$B127)+SUMIFS('AGG Activity_EX'!D:D,'AGG Activity_EX'!$A:$A,$B127))-SUMIFS(Activity_EX!D:D,Activity_EX!$A:$A,$A127))/(SUMIFS('AGG Activity_16'!D:D,'AGG Activity_16'!$A:$A,$B127)),0))))</f>
        <v>0</v>
      </c>
      <c r="O127" s="7">
        <f>IF(O$1=2016,0,IF(PUBBDG_Split_Tech!O127=1,1,IF(PUBBDG_Split_Tech!O127="",0,IFERROR((PUBBDG_Split_Tech!O127*(SUMIFS('AGG Activity_16'!E:E,'AGG Activity_16'!$A:$A,$B127)+SUMIFS('AGG Activity_EX'!E:E,'AGG Activity_EX'!$A:$A,$B127))-SUMIFS(Activity_EX!E:E,Activity_EX!$A:$A,$A127))/(SUMIFS('AGG Activity_16'!E:E,'AGG Activity_16'!$A:$A,$B127)),0))))</f>
        <v>0</v>
      </c>
      <c r="P127" s="7">
        <f>IF(P$1=2016,0,IF(PUBBDG_Split_Tech!P127=1,1,IF(PUBBDG_Split_Tech!P127="",0,IFERROR((PUBBDG_Split_Tech!P127*(SUMIFS('AGG Activity_16'!F:F,'AGG Activity_16'!$A:$A,$B127)+SUMIFS('AGG Activity_EX'!F:F,'AGG Activity_EX'!$A:$A,$B127))-SUMIFS(Activity_EX!F:F,Activity_EX!$A:$A,$A127))/(SUMIFS('AGG Activity_16'!F:F,'AGG Activity_16'!$A:$A,$B127)),0))))</f>
        <v>0</v>
      </c>
      <c r="Q127" s="7">
        <f>IF(Q$1=2016,0,IF(PUBBDG_Split_Tech!Q127=1,1,IF(PUBBDG_Split_Tech!Q127="",0,IFERROR((PUBBDG_Split_Tech!Q127*(SUMIFS('AGG Activity_16'!G:G,'AGG Activity_16'!$A:$A,$B127)+SUMIFS('AGG Activity_EX'!G:G,'AGG Activity_EX'!$A:$A,$B127))-SUMIFS(Activity_EX!G:G,Activity_EX!$A:$A,$A127))/(SUMIFS('AGG Activity_16'!G:G,'AGG Activity_16'!$A:$A,$B127)),0))))</f>
        <v>0</v>
      </c>
      <c r="R127" s="7">
        <f>IF(R$1=2016,0,IF(PUBBDG_Split_Tech!R127=1,1,IF(PUBBDG_Split_Tech!R127="",0,IFERROR((PUBBDG_Split_Tech!R127*(SUMIFS('AGG Activity_16'!H:H,'AGG Activity_16'!$A:$A,$B127)+SUMIFS('AGG Activity_EX'!H:H,'AGG Activity_EX'!$A:$A,$B127))-SUMIFS(Activity_EX!H:H,Activity_EX!$A:$A,$A127))/(SUMIFS('AGG Activity_16'!H:H,'AGG Activity_16'!$A:$A,$B127)),0))))</f>
        <v>0</v>
      </c>
      <c r="S127" s="7">
        <f>IF(S$1=2016,0,IF(PUBBDG_Split_Tech!S127=1,1,IF(PUBBDG_Split_Tech!S127="",0,IFERROR((PUBBDG_Split_Tech!S127*(SUMIFS('AGG Activity_16'!I:I,'AGG Activity_16'!$A:$A,$B127)+SUMIFS('AGG Activity_EX'!I:I,'AGG Activity_EX'!$A:$A,$B127))-SUMIFS(Activity_EX!I:I,Activity_EX!$A:$A,$A127))/(SUMIFS('AGG Activity_16'!I:I,'AGG Activity_16'!$A:$A,$B127)),0))))</f>
        <v>0</v>
      </c>
      <c r="T127" s="7">
        <f>IF(T$1=2016,0,IF(PUBBDG_Split_Tech!T127=1,1,IF(PUBBDG_Split_Tech!T127="",0,IFERROR((PUBBDG_Split_Tech!T127*(SUMIFS('AGG Activity_16'!J:J,'AGG Activity_16'!$A:$A,$B127)+SUMIFS('AGG Activity_EX'!J:J,'AGG Activity_EX'!$A:$A,$B127))-SUMIFS(Activity_EX!J:J,Activity_EX!$A:$A,$A127))/(SUMIFS('AGG Activity_16'!J:J,'AGG Activity_16'!$A:$A,$B127)),0))))</f>
        <v>0</v>
      </c>
      <c r="U127" s="7">
        <f>IF(U$1=2016,0,IF(PUBBDG_Split_Tech!U127=1,1,IF(PUBBDG_Split_Tech!U127="",0,IFERROR((PUBBDG_Split_Tech!U127*(SUMIFS('AGG Activity_16'!K:K,'AGG Activity_16'!$A:$A,$B127)+SUMIFS('AGG Activity_EX'!K:K,'AGG Activity_EX'!$A:$A,$B127))-SUMIFS(Activity_EX!K:K,Activity_EX!$A:$A,$A127))/(SUMIFS('AGG Activity_16'!K:K,'AGG Activity_16'!$A:$A,$B127)),0))))</f>
        <v>0</v>
      </c>
    </row>
    <row r="128" spans="1:21" x14ac:dyDescent="0.25">
      <c r="A128" t="str">
        <f>PUBBDG_Split_Tech!A128</f>
        <v>PUBBDGPSINewSHFUR___STDELC</v>
      </c>
      <c r="B128" t="str">
        <f>PUBBDG_Split_Tech!B128</f>
        <v>PUBBDGPSINewSH</v>
      </c>
      <c r="C128" t="str">
        <f>PUBBDG_Split_Tech!C128</f>
        <v>PUB</v>
      </c>
      <c r="D128" t="str">
        <f>PUBBDG_Split_Tech!D128</f>
        <v>BDG</v>
      </c>
      <c r="E128" t="str">
        <f>PUBBDG_Split_Tech!E128</f>
        <v>PSI</v>
      </c>
      <c r="F128" t="str">
        <f>PUBBDG_Split_Tech!F128</f>
        <v>New</v>
      </c>
      <c r="G128" t="str">
        <f>PUBBDG_Split_Tech!G128</f>
        <v>SH</v>
      </c>
      <c r="H128" t="str">
        <f>PUBBDG_Split_Tech!H128</f>
        <v>FUR</v>
      </c>
      <c r="I128" t="str">
        <f>PUBBDG_Split_Tech!I128</f>
        <v>___</v>
      </c>
      <c r="J128" t="str">
        <f>PUBBDG_Split_Tech!J128</f>
        <v>STD</v>
      </c>
      <c r="K128" t="str">
        <f>PUBBDG_Split_Tech!K128</f>
        <v>ELC</v>
      </c>
      <c r="L128" s="7">
        <f>IF(L$1=2016,0,IF(PUBBDG_Split_Tech!L128=1,1,IF(PUBBDG_Split_Tech!L128="",0,IFERROR((PUBBDG_Split_Tech!L128*(SUMIFS('AGG Activity_16'!B:B,'AGG Activity_16'!$A:$A,$B128)+SUMIFS('AGG Activity_EX'!B:B,'AGG Activity_EX'!$A:$A,$B128))-SUMIFS(Activity_EX!B:B,Activity_EX!$A:$A,$A128))/(SUMIFS('AGG Activity_16'!B:B,'AGG Activity_16'!$A:$A,$B128)),0))))</f>
        <v>0</v>
      </c>
      <c r="M128" s="7">
        <f>IF(M$1=2016,0,IF(PUBBDG_Split_Tech!M128=1,1,IF(PUBBDG_Split_Tech!M128="",0,IFERROR((PUBBDG_Split_Tech!M128*(SUMIFS('AGG Activity_16'!C:C,'AGG Activity_16'!$A:$A,$B128)+SUMIFS('AGG Activity_EX'!C:C,'AGG Activity_EX'!$A:$A,$B128))-SUMIFS(Activity_EX!C:C,Activity_EX!$A:$A,$A128))/(SUMIFS('AGG Activity_16'!C:C,'AGG Activity_16'!$A:$A,$B128)),0))))</f>
        <v>0</v>
      </c>
      <c r="N128" s="7">
        <f>IF(N$1=2016,0,IF(PUBBDG_Split_Tech!N128=1,1,IF(PUBBDG_Split_Tech!N128="",0,IFERROR((PUBBDG_Split_Tech!N128*(SUMIFS('AGG Activity_16'!D:D,'AGG Activity_16'!$A:$A,$B128)+SUMIFS('AGG Activity_EX'!D:D,'AGG Activity_EX'!$A:$A,$B128))-SUMIFS(Activity_EX!D:D,Activity_EX!$A:$A,$A128))/(SUMIFS('AGG Activity_16'!D:D,'AGG Activity_16'!$A:$A,$B128)),0))))</f>
        <v>0</v>
      </c>
      <c r="O128" s="7">
        <f>IF(O$1=2016,0,IF(PUBBDG_Split_Tech!O128=1,1,IF(PUBBDG_Split_Tech!O128="",0,IFERROR((PUBBDG_Split_Tech!O128*(SUMIFS('AGG Activity_16'!E:E,'AGG Activity_16'!$A:$A,$B128)+SUMIFS('AGG Activity_EX'!E:E,'AGG Activity_EX'!$A:$A,$B128))-SUMIFS(Activity_EX!E:E,Activity_EX!$A:$A,$A128))/(SUMIFS('AGG Activity_16'!E:E,'AGG Activity_16'!$A:$A,$B128)),0))))</f>
        <v>0</v>
      </c>
      <c r="P128" s="7">
        <f>IF(P$1=2016,0,IF(PUBBDG_Split_Tech!P128=1,1,IF(PUBBDG_Split_Tech!P128="",0,IFERROR((PUBBDG_Split_Tech!P128*(SUMIFS('AGG Activity_16'!F:F,'AGG Activity_16'!$A:$A,$B128)+SUMIFS('AGG Activity_EX'!F:F,'AGG Activity_EX'!$A:$A,$B128))-SUMIFS(Activity_EX!F:F,Activity_EX!$A:$A,$A128))/(SUMIFS('AGG Activity_16'!F:F,'AGG Activity_16'!$A:$A,$B128)),0))))</f>
        <v>0</v>
      </c>
      <c r="Q128" s="7">
        <f>IF(Q$1=2016,0,IF(PUBBDG_Split_Tech!Q128=1,1,IF(PUBBDG_Split_Tech!Q128="",0,IFERROR((PUBBDG_Split_Tech!Q128*(SUMIFS('AGG Activity_16'!G:G,'AGG Activity_16'!$A:$A,$B128)+SUMIFS('AGG Activity_EX'!G:G,'AGG Activity_EX'!$A:$A,$B128))-SUMIFS(Activity_EX!G:G,Activity_EX!$A:$A,$A128))/(SUMIFS('AGG Activity_16'!G:G,'AGG Activity_16'!$A:$A,$B128)),0))))</f>
        <v>0</v>
      </c>
      <c r="R128" s="7">
        <f>IF(R$1=2016,0,IF(PUBBDG_Split_Tech!R128=1,1,IF(PUBBDG_Split_Tech!R128="",0,IFERROR((PUBBDG_Split_Tech!R128*(SUMIFS('AGG Activity_16'!H:H,'AGG Activity_16'!$A:$A,$B128)+SUMIFS('AGG Activity_EX'!H:H,'AGG Activity_EX'!$A:$A,$B128))-SUMIFS(Activity_EX!H:H,Activity_EX!$A:$A,$A128))/(SUMIFS('AGG Activity_16'!H:H,'AGG Activity_16'!$A:$A,$B128)),0))))</f>
        <v>0</v>
      </c>
      <c r="S128" s="7">
        <f>IF(S$1=2016,0,IF(PUBBDG_Split_Tech!S128=1,1,IF(PUBBDG_Split_Tech!S128="",0,IFERROR((PUBBDG_Split_Tech!S128*(SUMIFS('AGG Activity_16'!I:I,'AGG Activity_16'!$A:$A,$B128)+SUMIFS('AGG Activity_EX'!I:I,'AGG Activity_EX'!$A:$A,$B128))-SUMIFS(Activity_EX!I:I,Activity_EX!$A:$A,$A128))/(SUMIFS('AGG Activity_16'!I:I,'AGG Activity_16'!$A:$A,$B128)),0))))</f>
        <v>0</v>
      </c>
      <c r="T128" s="7">
        <f>IF(T$1=2016,0,IF(PUBBDG_Split_Tech!T128=1,1,IF(PUBBDG_Split_Tech!T128="",0,IFERROR((PUBBDG_Split_Tech!T128*(SUMIFS('AGG Activity_16'!J:J,'AGG Activity_16'!$A:$A,$B128)+SUMIFS('AGG Activity_EX'!J:J,'AGG Activity_EX'!$A:$A,$B128))-SUMIFS(Activity_EX!J:J,Activity_EX!$A:$A,$A128))/(SUMIFS('AGG Activity_16'!J:J,'AGG Activity_16'!$A:$A,$B128)),0))))</f>
        <v>0</v>
      </c>
      <c r="U128" s="7">
        <f>IF(U$1=2016,0,IF(PUBBDG_Split_Tech!U128=1,1,IF(PUBBDG_Split_Tech!U128="",0,IFERROR((PUBBDG_Split_Tech!U128*(SUMIFS('AGG Activity_16'!K:K,'AGG Activity_16'!$A:$A,$B128)+SUMIFS('AGG Activity_EX'!K:K,'AGG Activity_EX'!$A:$A,$B128))-SUMIFS(Activity_EX!K:K,Activity_EX!$A:$A,$A128))/(SUMIFS('AGG Activity_16'!K:K,'AGG Activity_16'!$A:$A,$B128)),0))))</f>
        <v>0</v>
      </c>
    </row>
    <row r="129" spans="1:21" x14ac:dyDescent="0.25">
      <c r="A129" t="str">
        <f>PUBBDG_Split_Tech!A129</f>
        <v>PUBBDGPSINewSHFUR___STDHFO</v>
      </c>
      <c r="B129" t="str">
        <f>PUBBDG_Split_Tech!B129</f>
        <v>PUBBDGPSINewSH</v>
      </c>
      <c r="C129" t="str">
        <f>PUBBDG_Split_Tech!C129</f>
        <v>PUB</v>
      </c>
      <c r="D129" t="str">
        <f>PUBBDG_Split_Tech!D129</f>
        <v>BDG</v>
      </c>
      <c r="E129" t="str">
        <f>PUBBDG_Split_Tech!E129</f>
        <v>PSI</v>
      </c>
      <c r="F129" t="str">
        <f>PUBBDG_Split_Tech!F129</f>
        <v>New</v>
      </c>
      <c r="G129" t="str">
        <f>PUBBDG_Split_Tech!G129</f>
        <v>SH</v>
      </c>
      <c r="H129" t="str">
        <f>PUBBDG_Split_Tech!H129</f>
        <v>FUR</v>
      </c>
      <c r="I129" t="str">
        <f>PUBBDG_Split_Tech!I129</f>
        <v>___</v>
      </c>
      <c r="J129" t="str">
        <f>PUBBDG_Split_Tech!J129</f>
        <v>STD</v>
      </c>
      <c r="K129" t="str">
        <f>PUBBDG_Split_Tech!K129</f>
        <v>HFO</v>
      </c>
      <c r="L129" s="7">
        <f>IF(L$1=2016,0,IF(PUBBDG_Split_Tech!L129=1,1,IF(PUBBDG_Split_Tech!L129="",0,IFERROR((PUBBDG_Split_Tech!L129*(SUMIFS('AGG Activity_16'!B:B,'AGG Activity_16'!$A:$A,$B129)+SUMIFS('AGG Activity_EX'!B:B,'AGG Activity_EX'!$A:$A,$B129))-SUMIFS(Activity_EX!B:B,Activity_EX!$A:$A,$A129))/(SUMIFS('AGG Activity_16'!B:B,'AGG Activity_16'!$A:$A,$B129)),0))))</f>
        <v>0</v>
      </c>
      <c r="M129" s="7">
        <f>IF(M$1=2016,0,IF(PUBBDG_Split_Tech!M129=1,1,IF(PUBBDG_Split_Tech!M129="",0,IFERROR((PUBBDG_Split_Tech!M129*(SUMIFS('AGG Activity_16'!C:C,'AGG Activity_16'!$A:$A,$B129)+SUMIFS('AGG Activity_EX'!C:C,'AGG Activity_EX'!$A:$A,$B129))-SUMIFS(Activity_EX!C:C,Activity_EX!$A:$A,$A129))/(SUMIFS('AGG Activity_16'!C:C,'AGG Activity_16'!$A:$A,$B129)),0))))</f>
        <v>0</v>
      </c>
      <c r="N129" s="7">
        <f>IF(N$1=2016,0,IF(PUBBDG_Split_Tech!N129=1,1,IF(PUBBDG_Split_Tech!N129="",0,IFERROR((PUBBDG_Split_Tech!N129*(SUMIFS('AGG Activity_16'!D:D,'AGG Activity_16'!$A:$A,$B129)+SUMIFS('AGG Activity_EX'!D:D,'AGG Activity_EX'!$A:$A,$B129))-SUMIFS(Activity_EX!D:D,Activity_EX!$A:$A,$A129))/(SUMIFS('AGG Activity_16'!D:D,'AGG Activity_16'!$A:$A,$B129)),0))))</f>
        <v>0</v>
      </c>
      <c r="O129" s="7">
        <f>IF(O$1=2016,0,IF(PUBBDG_Split_Tech!O129=1,1,IF(PUBBDG_Split_Tech!O129="",0,IFERROR((PUBBDG_Split_Tech!O129*(SUMIFS('AGG Activity_16'!E:E,'AGG Activity_16'!$A:$A,$B129)+SUMIFS('AGG Activity_EX'!E:E,'AGG Activity_EX'!$A:$A,$B129))-SUMIFS(Activity_EX!E:E,Activity_EX!$A:$A,$A129))/(SUMIFS('AGG Activity_16'!E:E,'AGG Activity_16'!$A:$A,$B129)),0))))</f>
        <v>0</v>
      </c>
      <c r="P129" s="7">
        <f>IF(P$1=2016,0,IF(PUBBDG_Split_Tech!P129=1,1,IF(PUBBDG_Split_Tech!P129="",0,IFERROR((PUBBDG_Split_Tech!P129*(SUMIFS('AGG Activity_16'!F:F,'AGG Activity_16'!$A:$A,$B129)+SUMIFS('AGG Activity_EX'!F:F,'AGG Activity_EX'!$A:$A,$B129))-SUMIFS(Activity_EX!F:F,Activity_EX!$A:$A,$A129))/(SUMIFS('AGG Activity_16'!F:F,'AGG Activity_16'!$A:$A,$B129)),0))))</f>
        <v>0</v>
      </c>
      <c r="Q129" s="7">
        <f>IF(Q$1=2016,0,IF(PUBBDG_Split_Tech!Q129=1,1,IF(PUBBDG_Split_Tech!Q129="",0,IFERROR((PUBBDG_Split_Tech!Q129*(SUMIFS('AGG Activity_16'!G:G,'AGG Activity_16'!$A:$A,$B129)+SUMIFS('AGG Activity_EX'!G:G,'AGG Activity_EX'!$A:$A,$B129))-SUMIFS(Activity_EX!G:G,Activity_EX!$A:$A,$A129))/(SUMIFS('AGG Activity_16'!G:G,'AGG Activity_16'!$A:$A,$B129)),0))))</f>
        <v>0</v>
      </c>
      <c r="R129" s="7">
        <f>IF(R$1=2016,0,IF(PUBBDG_Split_Tech!R129=1,1,IF(PUBBDG_Split_Tech!R129="",0,IFERROR((PUBBDG_Split_Tech!R129*(SUMIFS('AGG Activity_16'!H:H,'AGG Activity_16'!$A:$A,$B129)+SUMIFS('AGG Activity_EX'!H:H,'AGG Activity_EX'!$A:$A,$B129))-SUMIFS(Activity_EX!H:H,Activity_EX!$A:$A,$A129))/(SUMIFS('AGG Activity_16'!H:H,'AGG Activity_16'!$A:$A,$B129)),0))))</f>
        <v>0</v>
      </c>
      <c r="S129" s="7">
        <f>IF(S$1=2016,0,IF(PUBBDG_Split_Tech!S129=1,1,IF(PUBBDG_Split_Tech!S129="",0,IFERROR((PUBBDG_Split_Tech!S129*(SUMIFS('AGG Activity_16'!I:I,'AGG Activity_16'!$A:$A,$B129)+SUMIFS('AGG Activity_EX'!I:I,'AGG Activity_EX'!$A:$A,$B129))-SUMIFS(Activity_EX!I:I,Activity_EX!$A:$A,$A129))/(SUMIFS('AGG Activity_16'!I:I,'AGG Activity_16'!$A:$A,$B129)),0))))</f>
        <v>0</v>
      </c>
      <c r="T129" s="7">
        <f>IF(T$1=2016,0,IF(PUBBDG_Split_Tech!T129=1,1,IF(PUBBDG_Split_Tech!T129="",0,IFERROR((PUBBDG_Split_Tech!T129*(SUMIFS('AGG Activity_16'!J:J,'AGG Activity_16'!$A:$A,$B129)+SUMIFS('AGG Activity_EX'!J:J,'AGG Activity_EX'!$A:$A,$B129))-SUMIFS(Activity_EX!J:J,Activity_EX!$A:$A,$A129))/(SUMIFS('AGG Activity_16'!J:J,'AGG Activity_16'!$A:$A,$B129)),0))))</f>
        <v>0</v>
      </c>
      <c r="U129" s="7">
        <f>IF(U$1=2016,0,IF(PUBBDG_Split_Tech!U129=1,1,IF(PUBBDG_Split_Tech!U129="",0,IFERROR((PUBBDG_Split_Tech!U129*(SUMIFS('AGG Activity_16'!K:K,'AGG Activity_16'!$A:$A,$B129)+SUMIFS('AGG Activity_EX'!K:K,'AGG Activity_EX'!$A:$A,$B129))-SUMIFS(Activity_EX!K:K,Activity_EX!$A:$A,$A129))/(SUMIFS('AGG Activity_16'!K:K,'AGG Activity_16'!$A:$A,$B129)),0))))</f>
        <v>0</v>
      </c>
    </row>
    <row r="130" spans="1:21" x14ac:dyDescent="0.25">
      <c r="A130" t="str">
        <f>PUBBDG_Split_Tech!A130</f>
        <v>PUBBDGPSINewSHFUR___STDKER</v>
      </c>
      <c r="B130" t="str">
        <f>PUBBDG_Split_Tech!B130</f>
        <v>PUBBDGPSINewSH</v>
      </c>
      <c r="C130" t="str">
        <f>PUBBDG_Split_Tech!C130</f>
        <v>PUB</v>
      </c>
      <c r="D130" t="str">
        <f>PUBBDG_Split_Tech!D130</f>
        <v>BDG</v>
      </c>
      <c r="E130" t="str">
        <f>PUBBDG_Split_Tech!E130</f>
        <v>PSI</v>
      </c>
      <c r="F130" t="str">
        <f>PUBBDG_Split_Tech!F130</f>
        <v>New</v>
      </c>
      <c r="G130" t="str">
        <f>PUBBDG_Split_Tech!G130</f>
        <v>SH</v>
      </c>
      <c r="H130" t="str">
        <f>PUBBDG_Split_Tech!H130</f>
        <v>FUR</v>
      </c>
      <c r="I130" t="str">
        <f>PUBBDG_Split_Tech!I130</f>
        <v>___</v>
      </c>
      <c r="J130" t="str">
        <f>PUBBDG_Split_Tech!J130</f>
        <v>STD</v>
      </c>
      <c r="K130" t="str">
        <f>PUBBDG_Split_Tech!K130</f>
        <v>KER</v>
      </c>
      <c r="L130" s="7">
        <f>IF(L$1=2016,0,IF(PUBBDG_Split_Tech!L130=1,1,IF(PUBBDG_Split_Tech!L130="",0,IFERROR((PUBBDG_Split_Tech!L130*(SUMIFS('AGG Activity_16'!B:B,'AGG Activity_16'!$A:$A,$B130)+SUMIFS('AGG Activity_EX'!B:B,'AGG Activity_EX'!$A:$A,$B130))-SUMIFS(Activity_EX!B:B,Activity_EX!$A:$A,$A130))/(SUMIFS('AGG Activity_16'!B:B,'AGG Activity_16'!$A:$A,$B130)),0))))</f>
        <v>0</v>
      </c>
      <c r="M130" s="7">
        <f>IF(M$1=2016,0,IF(PUBBDG_Split_Tech!M130=1,1,IF(PUBBDG_Split_Tech!M130="",0,IFERROR((PUBBDG_Split_Tech!M130*(SUMIFS('AGG Activity_16'!C:C,'AGG Activity_16'!$A:$A,$B130)+SUMIFS('AGG Activity_EX'!C:C,'AGG Activity_EX'!$A:$A,$B130))-SUMIFS(Activity_EX!C:C,Activity_EX!$A:$A,$A130))/(SUMIFS('AGG Activity_16'!C:C,'AGG Activity_16'!$A:$A,$B130)),0))))</f>
        <v>0</v>
      </c>
      <c r="N130" s="7">
        <f>IF(N$1=2016,0,IF(PUBBDG_Split_Tech!N130=1,1,IF(PUBBDG_Split_Tech!N130="",0,IFERROR((PUBBDG_Split_Tech!N130*(SUMIFS('AGG Activity_16'!D:D,'AGG Activity_16'!$A:$A,$B130)+SUMIFS('AGG Activity_EX'!D:D,'AGG Activity_EX'!$A:$A,$B130))-SUMIFS(Activity_EX!D:D,Activity_EX!$A:$A,$A130))/(SUMIFS('AGG Activity_16'!D:D,'AGG Activity_16'!$A:$A,$B130)),0))))</f>
        <v>0</v>
      </c>
      <c r="O130" s="7">
        <f>IF(O$1=2016,0,IF(PUBBDG_Split_Tech!O130=1,1,IF(PUBBDG_Split_Tech!O130="",0,IFERROR((PUBBDG_Split_Tech!O130*(SUMIFS('AGG Activity_16'!E:E,'AGG Activity_16'!$A:$A,$B130)+SUMIFS('AGG Activity_EX'!E:E,'AGG Activity_EX'!$A:$A,$B130))-SUMIFS(Activity_EX!E:E,Activity_EX!$A:$A,$A130))/(SUMIFS('AGG Activity_16'!E:E,'AGG Activity_16'!$A:$A,$B130)),0))))</f>
        <v>0</v>
      </c>
      <c r="P130" s="7">
        <f>IF(P$1=2016,0,IF(PUBBDG_Split_Tech!P130=1,1,IF(PUBBDG_Split_Tech!P130="",0,IFERROR((PUBBDG_Split_Tech!P130*(SUMIFS('AGG Activity_16'!F:F,'AGG Activity_16'!$A:$A,$B130)+SUMIFS('AGG Activity_EX'!F:F,'AGG Activity_EX'!$A:$A,$B130))-SUMIFS(Activity_EX!F:F,Activity_EX!$A:$A,$A130))/(SUMIFS('AGG Activity_16'!F:F,'AGG Activity_16'!$A:$A,$B130)),0))))</f>
        <v>0</v>
      </c>
      <c r="Q130" s="7">
        <f>IF(Q$1=2016,0,IF(PUBBDG_Split_Tech!Q130=1,1,IF(PUBBDG_Split_Tech!Q130="",0,IFERROR((PUBBDG_Split_Tech!Q130*(SUMIFS('AGG Activity_16'!G:G,'AGG Activity_16'!$A:$A,$B130)+SUMIFS('AGG Activity_EX'!G:G,'AGG Activity_EX'!$A:$A,$B130))-SUMIFS(Activity_EX!G:G,Activity_EX!$A:$A,$A130))/(SUMIFS('AGG Activity_16'!G:G,'AGG Activity_16'!$A:$A,$B130)),0))))</f>
        <v>0</v>
      </c>
      <c r="R130" s="7">
        <f>IF(R$1=2016,0,IF(PUBBDG_Split_Tech!R130=1,1,IF(PUBBDG_Split_Tech!R130="",0,IFERROR((PUBBDG_Split_Tech!R130*(SUMIFS('AGG Activity_16'!H:H,'AGG Activity_16'!$A:$A,$B130)+SUMIFS('AGG Activity_EX'!H:H,'AGG Activity_EX'!$A:$A,$B130))-SUMIFS(Activity_EX!H:H,Activity_EX!$A:$A,$A130))/(SUMIFS('AGG Activity_16'!H:H,'AGG Activity_16'!$A:$A,$B130)),0))))</f>
        <v>0</v>
      </c>
      <c r="S130" s="7">
        <f>IF(S$1=2016,0,IF(PUBBDG_Split_Tech!S130=1,1,IF(PUBBDG_Split_Tech!S130="",0,IFERROR((PUBBDG_Split_Tech!S130*(SUMIFS('AGG Activity_16'!I:I,'AGG Activity_16'!$A:$A,$B130)+SUMIFS('AGG Activity_EX'!I:I,'AGG Activity_EX'!$A:$A,$B130))-SUMIFS(Activity_EX!I:I,Activity_EX!$A:$A,$A130))/(SUMIFS('AGG Activity_16'!I:I,'AGG Activity_16'!$A:$A,$B130)),0))))</f>
        <v>0</v>
      </c>
      <c r="T130" s="7">
        <f>IF(T$1=2016,0,IF(PUBBDG_Split_Tech!T130=1,1,IF(PUBBDG_Split_Tech!T130="",0,IFERROR((PUBBDG_Split_Tech!T130*(SUMIFS('AGG Activity_16'!J:J,'AGG Activity_16'!$A:$A,$B130)+SUMIFS('AGG Activity_EX'!J:J,'AGG Activity_EX'!$A:$A,$B130))-SUMIFS(Activity_EX!J:J,Activity_EX!$A:$A,$A130))/(SUMIFS('AGG Activity_16'!J:J,'AGG Activity_16'!$A:$A,$B130)),0))))</f>
        <v>0</v>
      </c>
      <c r="U130" s="7">
        <f>IF(U$1=2016,0,IF(PUBBDG_Split_Tech!U130=1,1,IF(PUBBDG_Split_Tech!U130="",0,IFERROR((PUBBDG_Split_Tech!U130*(SUMIFS('AGG Activity_16'!K:K,'AGG Activity_16'!$A:$A,$B130)+SUMIFS('AGG Activity_EX'!K:K,'AGG Activity_EX'!$A:$A,$B130))-SUMIFS(Activity_EX!K:K,Activity_EX!$A:$A,$A130))/(SUMIFS('AGG Activity_16'!K:K,'AGG Activity_16'!$A:$A,$B130)),0))))</f>
        <v>0</v>
      </c>
    </row>
    <row r="131" spans="1:21" x14ac:dyDescent="0.25">
      <c r="A131" t="str">
        <f>PUBBDG_Split_Tech!A131</f>
        <v>PUBBDGPSINewSHFUR___STDLFO</v>
      </c>
      <c r="B131" t="str">
        <f>PUBBDG_Split_Tech!B131</f>
        <v>PUBBDGPSINewSH</v>
      </c>
      <c r="C131" t="str">
        <f>PUBBDG_Split_Tech!C131</f>
        <v>PUB</v>
      </c>
      <c r="D131" t="str">
        <f>PUBBDG_Split_Tech!D131</f>
        <v>BDG</v>
      </c>
      <c r="E131" t="str">
        <f>PUBBDG_Split_Tech!E131</f>
        <v>PSI</v>
      </c>
      <c r="F131" t="str">
        <f>PUBBDG_Split_Tech!F131</f>
        <v>New</v>
      </c>
      <c r="G131" t="str">
        <f>PUBBDG_Split_Tech!G131</f>
        <v>SH</v>
      </c>
      <c r="H131" t="str">
        <f>PUBBDG_Split_Tech!H131</f>
        <v>FUR</v>
      </c>
      <c r="I131" t="str">
        <f>PUBBDG_Split_Tech!I131</f>
        <v>___</v>
      </c>
      <c r="J131" t="str">
        <f>PUBBDG_Split_Tech!J131</f>
        <v>STD</v>
      </c>
      <c r="K131" t="str">
        <f>PUBBDG_Split_Tech!K131</f>
        <v>LFO</v>
      </c>
      <c r="L131" s="7">
        <f>IF(L$1=2016,0,IF(PUBBDG_Split_Tech!L131=1,1,IF(PUBBDG_Split_Tech!L131="",0,IFERROR((PUBBDG_Split_Tech!L131*(SUMIFS('AGG Activity_16'!B:B,'AGG Activity_16'!$A:$A,$B131)+SUMIFS('AGG Activity_EX'!B:B,'AGG Activity_EX'!$A:$A,$B131))-SUMIFS(Activity_EX!B:B,Activity_EX!$A:$A,$A131))/(SUMIFS('AGG Activity_16'!B:B,'AGG Activity_16'!$A:$A,$B131)),0))))</f>
        <v>0</v>
      </c>
      <c r="M131" s="7">
        <f>IF(M$1=2016,0,IF(PUBBDG_Split_Tech!M131=1,1,IF(PUBBDG_Split_Tech!M131="",0,IFERROR((PUBBDG_Split_Tech!M131*(SUMIFS('AGG Activity_16'!C:C,'AGG Activity_16'!$A:$A,$B131)+SUMIFS('AGG Activity_EX'!C:C,'AGG Activity_EX'!$A:$A,$B131))-SUMIFS(Activity_EX!C:C,Activity_EX!$A:$A,$A131))/(SUMIFS('AGG Activity_16'!C:C,'AGG Activity_16'!$A:$A,$B131)),0))))</f>
        <v>0</v>
      </c>
      <c r="N131" s="7">
        <f>IF(N$1=2016,0,IF(PUBBDG_Split_Tech!N131=1,1,IF(PUBBDG_Split_Tech!N131="",0,IFERROR((PUBBDG_Split_Tech!N131*(SUMIFS('AGG Activity_16'!D:D,'AGG Activity_16'!$A:$A,$B131)+SUMIFS('AGG Activity_EX'!D:D,'AGG Activity_EX'!$A:$A,$B131))-SUMIFS(Activity_EX!D:D,Activity_EX!$A:$A,$A131))/(SUMIFS('AGG Activity_16'!D:D,'AGG Activity_16'!$A:$A,$B131)),0))))</f>
        <v>0</v>
      </c>
      <c r="O131" s="7">
        <f>IF(O$1=2016,0,IF(PUBBDG_Split_Tech!O131=1,1,IF(PUBBDG_Split_Tech!O131="",0,IFERROR((PUBBDG_Split_Tech!O131*(SUMIFS('AGG Activity_16'!E:E,'AGG Activity_16'!$A:$A,$B131)+SUMIFS('AGG Activity_EX'!E:E,'AGG Activity_EX'!$A:$A,$B131))-SUMIFS(Activity_EX!E:E,Activity_EX!$A:$A,$A131))/(SUMIFS('AGG Activity_16'!E:E,'AGG Activity_16'!$A:$A,$B131)),0))))</f>
        <v>0</v>
      </c>
      <c r="P131" s="7">
        <f>IF(P$1=2016,0,IF(PUBBDG_Split_Tech!P131=1,1,IF(PUBBDG_Split_Tech!P131="",0,IFERROR((PUBBDG_Split_Tech!P131*(SUMIFS('AGG Activity_16'!F:F,'AGG Activity_16'!$A:$A,$B131)+SUMIFS('AGG Activity_EX'!F:F,'AGG Activity_EX'!$A:$A,$B131))-SUMIFS(Activity_EX!F:F,Activity_EX!$A:$A,$A131))/(SUMIFS('AGG Activity_16'!F:F,'AGG Activity_16'!$A:$A,$B131)),0))))</f>
        <v>0</v>
      </c>
      <c r="Q131" s="7">
        <f>IF(Q$1=2016,0,IF(PUBBDG_Split_Tech!Q131=1,1,IF(PUBBDG_Split_Tech!Q131="",0,IFERROR((PUBBDG_Split_Tech!Q131*(SUMIFS('AGG Activity_16'!G:G,'AGG Activity_16'!$A:$A,$B131)+SUMIFS('AGG Activity_EX'!G:G,'AGG Activity_EX'!$A:$A,$B131))-SUMIFS(Activity_EX!G:G,Activity_EX!$A:$A,$A131))/(SUMIFS('AGG Activity_16'!G:G,'AGG Activity_16'!$A:$A,$B131)),0))))</f>
        <v>0</v>
      </c>
      <c r="R131" s="7">
        <f>IF(R$1=2016,0,IF(PUBBDG_Split_Tech!R131=1,1,IF(PUBBDG_Split_Tech!R131="",0,IFERROR((PUBBDG_Split_Tech!R131*(SUMIFS('AGG Activity_16'!H:H,'AGG Activity_16'!$A:$A,$B131)+SUMIFS('AGG Activity_EX'!H:H,'AGG Activity_EX'!$A:$A,$B131))-SUMIFS(Activity_EX!H:H,Activity_EX!$A:$A,$A131))/(SUMIFS('AGG Activity_16'!H:H,'AGG Activity_16'!$A:$A,$B131)),0))))</f>
        <v>0</v>
      </c>
      <c r="S131" s="7">
        <f>IF(S$1=2016,0,IF(PUBBDG_Split_Tech!S131=1,1,IF(PUBBDG_Split_Tech!S131="",0,IFERROR((PUBBDG_Split_Tech!S131*(SUMIFS('AGG Activity_16'!I:I,'AGG Activity_16'!$A:$A,$B131)+SUMIFS('AGG Activity_EX'!I:I,'AGG Activity_EX'!$A:$A,$B131))-SUMIFS(Activity_EX!I:I,Activity_EX!$A:$A,$A131))/(SUMIFS('AGG Activity_16'!I:I,'AGG Activity_16'!$A:$A,$B131)),0))))</f>
        <v>0</v>
      </c>
      <c r="T131" s="7">
        <f>IF(T$1=2016,0,IF(PUBBDG_Split_Tech!T131=1,1,IF(PUBBDG_Split_Tech!T131="",0,IFERROR((PUBBDG_Split_Tech!T131*(SUMIFS('AGG Activity_16'!J:J,'AGG Activity_16'!$A:$A,$B131)+SUMIFS('AGG Activity_EX'!J:J,'AGG Activity_EX'!$A:$A,$B131))-SUMIFS(Activity_EX!J:J,Activity_EX!$A:$A,$A131))/(SUMIFS('AGG Activity_16'!J:J,'AGG Activity_16'!$A:$A,$B131)),0))))</f>
        <v>0</v>
      </c>
      <c r="U131" s="7">
        <f>IF(U$1=2016,0,IF(PUBBDG_Split_Tech!U131=1,1,IF(PUBBDG_Split_Tech!U131="",0,IFERROR((PUBBDG_Split_Tech!U131*(SUMIFS('AGG Activity_16'!K:K,'AGG Activity_16'!$A:$A,$B131)+SUMIFS('AGG Activity_EX'!K:K,'AGG Activity_EX'!$A:$A,$B131))-SUMIFS(Activity_EX!K:K,Activity_EX!$A:$A,$A131))/(SUMIFS('AGG Activity_16'!K:K,'AGG Activity_16'!$A:$A,$B131)),0))))</f>
        <v>0</v>
      </c>
    </row>
    <row r="132" spans="1:21" x14ac:dyDescent="0.25">
      <c r="A132" t="str">
        <f>PUBBDG_Split_Tech!A132</f>
        <v>PUBBDGPSINewSHFUR___STDNGA</v>
      </c>
      <c r="B132" t="str">
        <f>PUBBDG_Split_Tech!B132</f>
        <v>PUBBDGPSINewSH</v>
      </c>
      <c r="C132" t="str">
        <f>PUBBDG_Split_Tech!C132</f>
        <v>PUB</v>
      </c>
      <c r="D132" t="str">
        <f>PUBBDG_Split_Tech!D132</f>
        <v>BDG</v>
      </c>
      <c r="E132" t="str">
        <f>PUBBDG_Split_Tech!E132</f>
        <v>PSI</v>
      </c>
      <c r="F132" t="str">
        <f>PUBBDG_Split_Tech!F132</f>
        <v>New</v>
      </c>
      <c r="G132" t="str">
        <f>PUBBDG_Split_Tech!G132</f>
        <v>SH</v>
      </c>
      <c r="H132" t="str">
        <f>PUBBDG_Split_Tech!H132</f>
        <v>FUR</v>
      </c>
      <c r="I132" t="str">
        <f>PUBBDG_Split_Tech!I132</f>
        <v>___</v>
      </c>
      <c r="J132" t="str">
        <f>PUBBDG_Split_Tech!J132</f>
        <v>STD</v>
      </c>
      <c r="K132" t="str">
        <f>PUBBDG_Split_Tech!K132</f>
        <v>NGA</v>
      </c>
      <c r="L132" s="7">
        <f>IF(L$1=2016,0,IF(PUBBDG_Split_Tech!L132=1,1,IF(PUBBDG_Split_Tech!L132="",0,IFERROR((PUBBDG_Split_Tech!L132*(SUMIFS('AGG Activity_16'!B:B,'AGG Activity_16'!$A:$A,$B132)+SUMIFS('AGG Activity_EX'!B:B,'AGG Activity_EX'!$A:$A,$B132))-SUMIFS(Activity_EX!B:B,Activity_EX!$A:$A,$A132))/(SUMIFS('AGG Activity_16'!B:B,'AGG Activity_16'!$A:$A,$B132)),0))))</f>
        <v>0</v>
      </c>
      <c r="M132" s="7">
        <f>IF(M$1=2016,0,IF(PUBBDG_Split_Tech!M132=1,1,IF(PUBBDG_Split_Tech!M132="",0,IFERROR((PUBBDG_Split_Tech!M132*(SUMIFS('AGG Activity_16'!C:C,'AGG Activity_16'!$A:$A,$B132)+SUMIFS('AGG Activity_EX'!C:C,'AGG Activity_EX'!$A:$A,$B132))-SUMIFS(Activity_EX!C:C,Activity_EX!$A:$A,$A132))/(SUMIFS('AGG Activity_16'!C:C,'AGG Activity_16'!$A:$A,$B132)),0))))</f>
        <v>0</v>
      </c>
      <c r="N132" s="7">
        <f>IF(N$1=2016,0,IF(PUBBDG_Split_Tech!N132=1,1,IF(PUBBDG_Split_Tech!N132="",0,IFERROR((PUBBDG_Split_Tech!N132*(SUMIFS('AGG Activity_16'!D:D,'AGG Activity_16'!$A:$A,$B132)+SUMIFS('AGG Activity_EX'!D:D,'AGG Activity_EX'!$A:$A,$B132))-SUMIFS(Activity_EX!D:D,Activity_EX!$A:$A,$A132))/(SUMIFS('AGG Activity_16'!D:D,'AGG Activity_16'!$A:$A,$B132)),0))))</f>
        <v>0</v>
      </c>
      <c r="O132" s="7">
        <f>IF(O$1=2016,0,IF(PUBBDG_Split_Tech!O132=1,1,IF(PUBBDG_Split_Tech!O132="",0,IFERROR((PUBBDG_Split_Tech!O132*(SUMIFS('AGG Activity_16'!E:E,'AGG Activity_16'!$A:$A,$B132)+SUMIFS('AGG Activity_EX'!E:E,'AGG Activity_EX'!$A:$A,$B132))-SUMIFS(Activity_EX!E:E,Activity_EX!$A:$A,$A132))/(SUMIFS('AGG Activity_16'!E:E,'AGG Activity_16'!$A:$A,$B132)),0))))</f>
        <v>0</v>
      </c>
      <c r="P132" s="7">
        <f>IF(P$1=2016,0,IF(PUBBDG_Split_Tech!P132=1,1,IF(PUBBDG_Split_Tech!P132="",0,IFERROR((PUBBDG_Split_Tech!P132*(SUMIFS('AGG Activity_16'!F:F,'AGG Activity_16'!$A:$A,$B132)+SUMIFS('AGG Activity_EX'!F:F,'AGG Activity_EX'!$A:$A,$B132))-SUMIFS(Activity_EX!F:F,Activity_EX!$A:$A,$A132))/(SUMIFS('AGG Activity_16'!F:F,'AGG Activity_16'!$A:$A,$B132)),0))))</f>
        <v>0</v>
      </c>
      <c r="Q132" s="7">
        <f>IF(Q$1=2016,0,IF(PUBBDG_Split_Tech!Q132=1,1,IF(PUBBDG_Split_Tech!Q132="",0,IFERROR((PUBBDG_Split_Tech!Q132*(SUMIFS('AGG Activity_16'!G:G,'AGG Activity_16'!$A:$A,$B132)+SUMIFS('AGG Activity_EX'!G:G,'AGG Activity_EX'!$A:$A,$B132))-SUMIFS(Activity_EX!G:G,Activity_EX!$A:$A,$A132))/(SUMIFS('AGG Activity_16'!G:G,'AGG Activity_16'!$A:$A,$B132)),0))))</f>
        <v>0</v>
      </c>
      <c r="R132" s="7">
        <f>IF(R$1=2016,0,IF(PUBBDG_Split_Tech!R132=1,1,IF(PUBBDG_Split_Tech!R132="",0,IFERROR((PUBBDG_Split_Tech!R132*(SUMIFS('AGG Activity_16'!H:H,'AGG Activity_16'!$A:$A,$B132)+SUMIFS('AGG Activity_EX'!H:H,'AGG Activity_EX'!$A:$A,$B132))-SUMIFS(Activity_EX!H:H,Activity_EX!$A:$A,$A132))/(SUMIFS('AGG Activity_16'!H:H,'AGG Activity_16'!$A:$A,$B132)),0))))</f>
        <v>0</v>
      </c>
      <c r="S132" s="7">
        <f>IF(S$1=2016,0,IF(PUBBDG_Split_Tech!S132=1,1,IF(PUBBDG_Split_Tech!S132="",0,IFERROR((PUBBDG_Split_Tech!S132*(SUMIFS('AGG Activity_16'!I:I,'AGG Activity_16'!$A:$A,$B132)+SUMIFS('AGG Activity_EX'!I:I,'AGG Activity_EX'!$A:$A,$B132))-SUMIFS(Activity_EX!I:I,Activity_EX!$A:$A,$A132))/(SUMIFS('AGG Activity_16'!I:I,'AGG Activity_16'!$A:$A,$B132)),0))))</f>
        <v>0</v>
      </c>
      <c r="T132" s="7">
        <f>IF(T$1=2016,0,IF(PUBBDG_Split_Tech!T132=1,1,IF(PUBBDG_Split_Tech!T132="",0,IFERROR((PUBBDG_Split_Tech!T132*(SUMIFS('AGG Activity_16'!J:J,'AGG Activity_16'!$A:$A,$B132)+SUMIFS('AGG Activity_EX'!J:J,'AGG Activity_EX'!$A:$A,$B132))-SUMIFS(Activity_EX!J:J,Activity_EX!$A:$A,$A132))/(SUMIFS('AGG Activity_16'!J:J,'AGG Activity_16'!$A:$A,$B132)),0))))</f>
        <v>0</v>
      </c>
      <c r="U132" s="7">
        <f>IF(U$1=2016,0,IF(PUBBDG_Split_Tech!U132=1,1,IF(PUBBDG_Split_Tech!U132="",0,IFERROR((PUBBDG_Split_Tech!U132*(SUMIFS('AGG Activity_16'!K:K,'AGG Activity_16'!$A:$A,$B132)+SUMIFS('AGG Activity_EX'!K:K,'AGG Activity_EX'!$A:$A,$B132))-SUMIFS(Activity_EX!K:K,Activity_EX!$A:$A,$A132))/(SUMIFS('AGG Activity_16'!K:K,'AGG Activity_16'!$A:$A,$B132)),0))))</f>
        <v>0</v>
      </c>
    </row>
    <row r="133" spans="1:21" x14ac:dyDescent="0.25">
      <c r="A133" t="str">
        <f>PUBBDG_Split_Tech!A133</f>
        <v>PUBBDGPSINewSHFUR___STDPRO</v>
      </c>
      <c r="B133" t="str">
        <f>PUBBDG_Split_Tech!B133</f>
        <v>PUBBDGPSINewSH</v>
      </c>
      <c r="C133" t="str">
        <f>PUBBDG_Split_Tech!C133</f>
        <v>PUB</v>
      </c>
      <c r="D133" t="str">
        <f>PUBBDG_Split_Tech!D133</f>
        <v>BDG</v>
      </c>
      <c r="E133" t="str">
        <f>PUBBDG_Split_Tech!E133</f>
        <v>PSI</v>
      </c>
      <c r="F133" t="str">
        <f>PUBBDG_Split_Tech!F133</f>
        <v>New</v>
      </c>
      <c r="G133" t="str">
        <f>PUBBDG_Split_Tech!G133</f>
        <v>SH</v>
      </c>
      <c r="H133" t="str">
        <f>PUBBDG_Split_Tech!H133</f>
        <v>FUR</v>
      </c>
      <c r="I133" t="str">
        <f>PUBBDG_Split_Tech!I133</f>
        <v>___</v>
      </c>
      <c r="J133" t="str">
        <f>PUBBDG_Split_Tech!J133</f>
        <v>STD</v>
      </c>
      <c r="K133" t="str">
        <f>PUBBDG_Split_Tech!K133</f>
        <v>PRO</v>
      </c>
      <c r="L133" s="7">
        <f>IF(L$1=2016,0,IF(PUBBDG_Split_Tech!L133=1,1,IF(PUBBDG_Split_Tech!L133="",0,IFERROR((PUBBDG_Split_Tech!L133*(SUMIFS('AGG Activity_16'!B:B,'AGG Activity_16'!$A:$A,$B133)+SUMIFS('AGG Activity_EX'!B:B,'AGG Activity_EX'!$A:$A,$B133))-SUMIFS(Activity_EX!B:B,Activity_EX!$A:$A,$A133))/(SUMIFS('AGG Activity_16'!B:B,'AGG Activity_16'!$A:$A,$B133)),0))))</f>
        <v>0</v>
      </c>
      <c r="M133" s="7">
        <f>IF(M$1=2016,0,IF(PUBBDG_Split_Tech!M133=1,1,IF(PUBBDG_Split_Tech!M133="",0,IFERROR((PUBBDG_Split_Tech!M133*(SUMIFS('AGG Activity_16'!C:C,'AGG Activity_16'!$A:$A,$B133)+SUMIFS('AGG Activity_EX'!C:C,'AGG Activity_EX'!$A:$A,$B133))-SUMIFS(Activity_EX!C:C,Activity_EX!$A:$A,$A133))/(SUMIFS('AGG Activity_16'!C:C,'AGG Activity_16'!$A:$A,$B133)),0))))</f>
        <v>0</v>
      </c>
      <c r="N133" s="7">
        <f>IF(N$1=2016,0,IF(PUBBDG_Split_Tech!N133=1,1,IF(PUBBDG_Split_Tech!N133="",0,IFERROR((PUBBDG_Split_Tech!N133*(SUMIFS('AGG Activity_16'!D:D,'AGG Activity_16'!$A:$A,$B133)+SUMIFS('AGG Activity_EX'!D:D,'AGG Activity_EX'!$A:$A,$B133))-SUMIFS(Activity_EX!D:D,Activity_EX!$A:$A,$A133))/(SUMIFS('AGG Activity_16'!D:D,'AGG Activity_16'!$A:$A,$B133)),0))))</f>
        <v>0</v>
      </c>
      <c r="O133" s="7">
        <f>IF(O$1=2016,0,IF(PUBBDG_Split_Tech!O133=1,1,IF(PUBBDG_Split_Tech!O133="",0,IFERROR((PUBBDG_Split_Tech!O133*(SUMIFS('AGG Activity_16'!E:E,'AGG Activity_16'!$A:$A,$B133)+SUMIFS('AGG Activity_EX'!E:E,'AGG Activity_EX'!$A:$A,$B133))-SUMIFS(Activity_EX!E:E,Activity_EX!$A:$A,$A133))/(SUMIFS('AGG Activity_16'!E:E,'AGG Activity_16'!$A:$A,$B133)),0))))</f>
        <v>0</v>
      </c>
      <c r="P133" s="7">
        <f>IF(P$1=2016,0,IF(PUBBDG_Split_Tech!P133=1,1,IF(PUBBDG_Split_Tech!P133="",0,IFERROR((PUBBDG_Split_Tech!P133*(SUMIFS('AGG Activity_16'!F:F,'AGG Activity_16'!$A:$A,$B133)+SUMIFS('AGG Activity_EX'!F:F,'AGG Activity_EX'!$A:$A,$B133))-SUMIFS(Activity_EX!F:F,Activity_EX!$A:$A,$A133))/(SUMIFS('AGG Activity_16'!F:F,'AGG Activity_16'!$A:$A,$B133)),0))))</f>
        <v>0</v>
      </c>
      <c r="Q133" s="7">
        <f>IF(Q$1=2016,0,IF(PUBBDG_Split_Tech!Q133=1,1,IF(PUBBDG_Split_Tech!Q133="",0,IFERROR((PUBBDG_Split_Tech!Q133*(SUMIFS('AGG Activity_16'!G:G,'AGG Activity_16'!$A:$A,$B133)+SUMIFS('AGG Activity_EX'!G:G,'AGG Activity_EX'!$A:$A,$B133))-SUMIFS(Activity_EX!G:G,Activity_EX!$A:$A,$A133))/(SUMIFS('AGG Activity_16'!G:G,'AGG Activity_16'!$A:$A,$B133)),0))))</f>
        <v>0</v>
      </c>
      <c r="R133" s="7">
        <f>IF(R$1=2016,0,IF(PUBBDG_Split_Tech!R133=1,1,IF(PUBBDG_Split_Tech!R133="",0,IFERROR((PUBBDG_Split_Tech!R133*(SUMIFS('AGG Activity_16'!H:H,'AGG Activity_16'!$A:$A,$B133)+SUMIFS('AGG Activity_EX'!H:H,'AGG Activity_EX'!$A:$A,$B133))-SUMIFS(Activity_EX!H:H,Activity_EX!$A:$A,$A133))/(SUMIFS('AGG Activity_16'!H:H,'AGG Activity_16'!$A:$A,$B133)),0))))</f>
        <v>0</v>
      </c>
      <c r="S133" s="7">
        <f>IF(S$1=2016,0,IF(PUBBDG_Split_Tech!S133=1,1,IF(PUBBDG_Split_Tech!S133="",0,IFERROR((PUBBDG_Split_Tech!S133*(SUMIFS('AGG Activity_16'!I:I,'AGG Activity_16'!$A:$A,$B133)+SUMIFS('AGG Activity_EX'!I:I,'AGG Activity_EX'!$A:$A,$B133))-SUMIFS(Activity_EX!I:I,Activity_EX!$A:$A,$A133))/(SUMIFS('AGG Activity_16'!I:I,'AGG Activity_16'!$A:$A,$B133)),0))))</f>
        <v>0</v>
      </c>
      <c r="T133" s="7">
        <f>IF(T$1=2016,0,IF(PUBBDG_Split_Tech!T133=1,1,IF(PUBBDG_Split_Tech!T133="",0,IFERROR((PUBBDG_Split_Tech!T133*(SUMIFS('AGG Activity_16'!J:J,'AGG Activity_16'!$A:$A,$B133)+SUMIFS('AGG Activity_EX'!J:J,'AGG Activity_EX'!$A:$A,$B133))-SUMIFS(Activity_EX!J:J,Activity_EX!$A:$A,$A133))/(SUMIFS('AGG Activity_16'!J:J,'AGG Activity_16'!$A:$A,$B133)),0))))</f>
        <v>0</v>
      </c>
      <c r="U133" s="7">
        <f>IF(U$1=2016,0,IF(PUBBDG_Split_Tech!U133=1,1,IF(PUBBDG_Split_Tech!U133="",0,IFERROR((PUBBDG_Split_Tech!U133*(SUMIFS('AGG Activity_16'!K:K,'AGG Activity_16'!$A:$A,$B133)+SUMIFS('AGG Activity_EX'!K:K,'AGG Activity_EX'!$A:$A,$B133))-SUMIFS(Activity_EX!K:K,Activity_EX!$A:$A,$A133))/(SUMIFS('AGG Activity_16'!K:K,'AGG Activity_16'!$A:$A,$B133)),0))))</f>
        <v>0</v>
      </c>
    </row>
    <row r="134" spans="1:21" x14ac:dyDescent="0.25">
      <c r="A134" t="str">
        <f>PUBBDG_Split_Tech!A134</f>
        <v>PUBBDGPSINewSHHEP___STDELC</v>
      </c>
      <c r="B134" t="str">
        <f>PUBBDG_Split_Tech!B134</f>
        <v>PUBBDGPSINewSH</v>
      </c>
      <c r="C134" t="str">
        <f>PUBBDG_Split_Tech!C134</f>
        <v>PUB</v>
      </c>
      <c r="D134" t="str">
        <f>PUBBDG_Split_Tech!D134</f>
        <v>BDG</v>
      </c>
      <c r="E134" t="str">
        <f>PUBBDG_Split_Tech!E134</f>
        <v>PSI</v>
      </c>
      <c r="F134" t="str">
        <f>PUBBDG_Split_Tech!F134</f>
        <v>New</v>
      </c>
      <c r="G134" t="str">
        <f>PUBBDG_Split_Tech!G134</f>
        <v>SH</v>
      </c>
      <c r="H134" t="str">
        <f>PUBBDG_Split_Tech!H134</f>
        <v>HEP</v>
      </c>
      <c r="I134" t="str">
        <f>PUBBDG_Split_Tech!I134</f>
        <v>___</v>
      </c>
      <c r="J134" t="str">
        <f>PUBBDG_Split_Tech!J134</f>
        <v>STD</v>
      </c>
      <c r="K134" t="str">
        <f>PUBBDG_Split_Tech!K134</f>
        <v>ELC</v>
      </c>
      <c r="L134" s="7">
        <f>IF(L$1=2016,0,IF(PUBBDG_Split_Tech!L134=1,1,IF(PUBBDG_Split_Tech!L134="",0,IFERROR((PUBBDG_Split_Tech!L134*(SUMIFS('AGG Activity_16'!B:B,'AGG Activity_16'!$A:$A,$B134)+SUMIFS('AGG Activity_EX'!B:B,'AGG Activity_EX'!$A:$A,$B134))-SUMIFS(Activity_EX!B:B,Activity_EX!$A:$A,$A134))/(SUMIFS('AGG Activity_16'!B:B,'AGG Activity_16'!$A:$A,$B134)),0))))</f>
        <v>0</v>
      </c>
      <c r="M134" s="7">
        <f>IF(M$1=2016,0,IF(PUBBDG_Split_Tech!M134=1,1,IF(PUBBDG_Split_Tech!M134="",0,IFERROR((PUBBDG_Split_Tech!M134*(SUMIFS('AGG Activity_16'!C:C,'AGG Activity_16'!$A:$A,$B134)+SUMIFS('AGG Activity_EX'!C:C,'AGG Activity_EX'!$A:$A,$B134))-SUMIFS(Activity_EX!C:C,Activity_EX!$A:$A,$A134))/(SUMIFS('AGG Activity_16'!C:C,'AGG Activity_16'!$A:$A,$B134)),0))))</f>
        <v>0</v>
      </c>
      <c r="N134" s="7">
        <f>IF(N$1=2016,0,IF(PUBBDG_Split_Tech!N134=1,1,IF(PUBBDG_Split_Tech!N134="",0,IFERROR((PUBBDG_Split_Tech!N134*(SUMIFS('AGG Activity_16'!D:D,'AGG Activity_16'!$A:$A,$B134)+SUMIFS('AGG Activity_EX'!D:D,'AGG Activity_EX'!$A:$A,$B134))-SUMIFS(Activity_EX!D:D,Activity_EX!$A:$A,$A134))/(SUMIFS('AGG Activity_16'!D:D,'AGG Activity_16'!$A:$A,$B134)),0))))</f>
        <v>0</v>
      </c>
      <c r="O134" s="7">
        <f>IF(O$1=2016,0,IF(PUBBDG_Split_Tech!O134=1,1,IF(PUBBDG_Split_Tech!O134="",0,IFERROR((PUBBDG_Split_Tech!O134*(SUMIFS('AGG Activity_16'!E:E,'AGG Activity_16'!$A:$A,$B134)+SUMIFS('AGG Activity_EX'!E:E,'AGG Activity_EX'!$A:$A,$B134))-SUMIFS(Activity_EX!E:E,Activity_EX!$A:$A,$A134))/(SUMIFS('AGG Activity_16'!E:E,'AGG Activity_16'!$A:$A,$B134)),0))))</f>
        <v>0</v>
      </c>
      <c r="P134" s="7">
        <f>IF(P$1=2016,0,IF(PUBBDG_Split_Tech!P134=1,1,IF(PUBBDG_Split_Tech!P134="",0,IFERROR((PUBBDG_Split_Tech!P134*(SUMIFS('AGG Activity_16'!F:F,'AGG Activity_16'!$A:$A,$B134)+SUMIFS('AGG Activity_EX'!F:F,'AGG Activity_EX'!$A:$A,$B134))-SUMIFS(Activity_EX!F:F,Activity_EX!$A:$A,$A134))/(SUMIFS('AGG Activity_16'!F:F,'AGG Activity_16'!$A:$A,$B134)),0))))</f>
        <v>0</v>
      </c>
      <c r="Q134" s="7">
        <f>IF(Q$1=2016,0,IF(PUBBDG_Split_Tech!Q134=1,1,IF(PUBBDG_Split_Tech!Q134="",0,IFERROR((PUBBDG_Split_Tech!Q134*(SUMIFS('AGG Activity_16'!G:G,'AGG Activity_16'!$A:$A,$B134)+SUMIFS('AGG Activity_EX'!G:G,'AGG Activity_EX'!$A:$A,$B134))-SUMIFS(Activity_EX!G:G,Activity_EX!$A:$A,$A134))/(SUMIFS('AGG Activity_16'!G:G,'AGG Activity_16'!$A:$A,$B134)),0))))</f>
        <v>0</v>
      </c>
      <c r="R134" s="7">
        <f>IF(R$1=2016,0,IF(PUBBDG_Split_Tech!R134=1,1,IF(PUBBDG_Split_Tech!R134="",0,IFERROR((PUBBDG_Split_Tech!R134*(SUMIFS('AGG Activity_16'!H:H,'AGG Activity_16'!$A:$A,$B134)+SUMIFS('AGG Activity_EX'!H:H,'AGG Activity_EX'!$A:$A,$B134))-SUMIFS(Activity_EX!H:H,Activity_EX!$A:$A,$A134))/(SUMIFS('AGG Activity_16'!H:H,'AGG Activity_16'!$A:$A,$B134)),0))))</f>
        <v>0</v>
      </c>
      <c r="S134" s="7">
        <f>IF(S$1=2016,0,IF(PUBBDG_Split_Tech!S134=1,1,IF(PUBBDG_Split_Tech!S134="",0,IFERROR((PUBBDG_Split_Tech!S134*(SUMIFS('AGG Activity_16'!I:I,'AGG Activity_16'!$A:$A,$B134)+SUMIFS('AGG Activity_EX'!I:I,'AGG Activity_EX'!$A:$A,$B134))-SUMIFS(Activity_EX!I:I,Activity_EX!$A:$A,$A134))/(SUMIFS('AGG Activity_16'!I:I,'AGG Activity_16'!$A:$A,$B134)),0))))</f>
        <v>0</v>
      </c>
      <c r="T134" s="7">
        <f>IF(T$1=2016,0,IF(PUBBDG_Split_Tech!T134=1,1,IF(PUBBDG_Split_Tech!T134="",0,IFERROR((PUBBDG_Split_Tech!T134*(SUMIFS('AGG Activity_16'!J:J,'AGG Activity_16'!$A:$A,$B134)+SUMIFS('AGG Activity_EX'!J:J,'AGG Activity_EX'!$A:$A,$B134))-SUMIFS(Activity_EX!J:J,Activity_EX!$A:$A,$A134))/(SUMIFS('AGG Activity_16'!J:J,'AGG Activity_16'!$A:$A,$B134)),0))))</f>
        <v>0</v>
      </c>
      <c r="U134" s="7">
        <f>IF(U$1=2016,0,IF(PUBBDG_Split_Tech!U134=1,1,IF(PUBBDG_Split_Tech!U134="",0,IFERROR((PUBBDG_Split_Tech!U134*(SUMIFS('AGG Activity_16'!K:K,'AGG Activity_16'!$A:$A,$B134)+SUMIFS('AGG Activity_EX'!K:K,'AGG Activity_EX'!$A:$A,$B134))-SUMIFS(Activity_EX!K:K,Activity_EX!$A:$A,$A134))/(SUMIFS('AGG Activity_16'!K:K,'AGG Activity_16'!$A:$A,$B134)),0))))</f>
        <v>0</v>
      </c>
    </row>
    <row r="135" spans="1:21" x14ac:dyDescent="0.25">
      <c r="A135" t="str">
        <f>PUBBDG_Split_Tech!A135</f>
        <v>PUBBDGPSINewSHPLT___STDELC</v>
      </c>
      <c r="B135" t="str">
        <f>PUBBDG_Split_Tech!B135</f>
        <v>PUBBDGPSINewSH</v>
      </c>
      <c r="C135" t="str">
        <f>PUBBDG_Split_Tech!C135</f>
        <v>PUB</v>
      </c>
      <c r="D135" t="str">
        <f>PUBBDG_Split_Tech!D135</f>
        <v>BDG</v>
      </c>
      <c r="E135" t="str">
        <f>PUBBDG_Split_Tech!E135</f>
        <v>PSI</v>
      </c>
      <c r="F135" t="str">
        <f>PUBBDG_Split_Tech!F135</f>
        <v>New</v>
      </c>
      <c r="G135" t="str">
        <f>PUBBDG_Split_Tech!G135</f>
        <v>SH</v>
      </c>
      <c r="H135" t="str">
        <f>PUBBDG_Split_Tech!H135</f>
        <v>PLT</v>
      </c>
      <c r="I135" t="str">
        <f>PUBBDG_Split_Tech!I135</f>
        <v>___</v>
      </c>
      <c r="J135" t="str">
        <f>PUBBDG_Split_Tech!J135</f>
        <v>STD</v>
      </c>
      <c r="K135" t="str">
        <f>PUBBDG_Split_Tech!K135</f>
        <v>ELC</v>
      </c>
      <c r="L135" s="7">
        <f>IF(L$1=2016,0,IF(PUBBDG_Split_Tech!L135=1,1,IF(PUBBDG_Split_Tech!L135="",0,IFERROR((PUBBDG_Split_Tech!L135*(SUMIFS('AGG Activity_16'!B:B,'AGG Activity_16'!$A:$A,$B135)+SUMIFS('AGG Activity_EX'!B:B,'AGG Activity_EX'!$A:$A,$B135))-SUMIFS(Activity_EX!B:B,Activity_EX!$A:$A,$A135))/(SUMIFS('AGG Activity_16'!B:B,'AGG Activity_16'!$A:$A,$B135)),0))))</f>
        <v>0</v>
      </c>
      <c r="M135" s="7">
        <f>IF(M$1=2016,0,IF(PUBBDG_Split_Tech!M135=1,1,IF(PUBBDG_Split_Tech!M135="",0,IFERROR((PUBBDG_Split_Tech!M135*(SUMIFS('AGG Activity_16'!C:C,'AGG Activity_16'!$A:$A,$B135)+SUMIFS('AGG Activity_EX'!C:C,'AGG Activity_EX'!$A:$A,$B135))-SUMIFS(Activity_EX!C:C,Activity_EX!$A:$A,$A135))/(SUMIFS('AGG Activity_16'!C:C,'AGG Activity_16'!$A:$A,$B135)),0))))</f>
        <v>0</v>
      </c>
      <c r="N135" s="7">
        <f>IF(N$1=2016,0,IF(PUBBDG_Split_Tech!N135=1,1,IF(PUBBDG_Split_Tech!N135="",0,IFERROR((PUBBDG_Split_Tech!N135*(SUMIFS('AGG Activity_16'!D:D,'AGG Activity_16'!$A:$A,$B135)+SUMIFS('AGG Activity_EX'!D:D,'AGG Activity_EX'!$A:$A,$B135))-SUMIFS(Activity_EX!D:D,Activity_EX!$A:$A,$A135))/(SUMIFS('AGG Activity_16'!D:D,'AGG Activity_16'!$A:$A,$B135)),0))))</f>
        <v>0</v>
      </c>
      <c r="O135" s="7">
        <f>IF(O$1=2016,0,IF(PUBBDG_Split_Tech!O135=1,1,IF(PUBBDG_Split_Tech!O135="",0,IFERROR((PUBBDG_Split_Tech!O135*(SUMIFS('AGG Activity_16'!E:E,'AGG Activity_16'!$A:$A,$B135)+SUMIFS('AGG Activity_EX'!E:E,'AGG Activity_EX'!$A:$A,$B135))-SUMIFS(Activity_EX!E:E,Activity_EX!$A:$A,$A135))/(SUMIFS('AGG Activity_16'!E:E,'AGG Activity_16'!$A:$A,$B135)),0))))</f>
        <v>0</v>
      </c>
      <c r="P135" s="7">
        <f>IF(P$1=2016,0,IF(PUBBDG_Split_Tech!P135=1,1,IF(PUBBDG_Split_Tech!P135="",0,IFERROR((PUBBDG_Split_Tech!P135*(SUMIFS('AGG Activity_16'!F:F,'AGG Activity_16'!$A:$A,$B135)+SUMIFS('AGG Activity_EX'!F:F,'AGG Activity_EX'!$A:$A,$B135))-SUMIFS(Activity_EX!F:F,Activity_EX!$A:$A,$A135))/(SUMIFS('AGG Activity_16'!F:F,'AGG Activity_16'!$A:$A,$B135)),0))))</f>
        <v>0</v>
      </c>
      <c r="Q135" s="7">
        <f>IF(Q$1=2016,0,IF(PUBBDG_Split_Tech!Q135=1,1,IF(PUBBDG_Split_Tech!Q135="",0,IFERROR((PUBBDG_Split_Tech!Q135*(SUMIFS('AGG Activity_16'!G:G,'AGG Activity_16'!$A:$A,$B135)+SUMIFS('AGG Activity_EX'!G:G,'AGG Activity_EX'!$A:$A,$B135))-SUMIFS(Activity_EX!G:G,Activity_EX!$A:$A,$A135))/(SUMIFS('AGG Activity_16'!G:G,'AGG Activity_16'!$A:$A,$B135)),0))))</f>
        <v>0</v>
      </c>
      <c r="R135" s="7">
        <f>IF(R$1=2016,0,IF(PUBBDG_Split_Tech!R135=1,1,IF(PUBBDG_Split_Tech!R135="",0,IFERROR((PUBBDG_Split_Tech!R135*(SUMIFS('AGG Activity_16'!H:H,'AGG Activity_16'!$A:$A,$B135)+SUMIFS('AGG Activity_EX'!H:H,'AGG Activity_EX'!$A:$A,$B135))-SUMIFS(Activity_EX!H:H,Activity_EX!$A:$A,$A135))/(SUMIFS('AGG Activity_16'!H:H,'AGG Activity_16'!$A:$A,$B135)),0))))</f>
        <v>0</v>
      </c>
      <c r="S135" s="7">
        <f>IF(S$1=2016,0,IF(PUBBDG_Split_Tech!S135=1,1,IF(PUBBDG_Split_Tech!S135="",0,IFERROR((PUBBDG_Split_Tech!S135*(SUMIFS('AGG Activity_16'!I:I,'AGG Activity_16'!$A:$A,$B135)+SUMIFS('AGG Activity_EX'!I:I,'AGG Activity_EX'!$A:$A,$B135))-SUMIFS(Activity_EX!I:I,Activity_EX!$A:$A,$A135))/(SUMIFS('AGG Activity_16'!I:I,'AGG Activity_16'!$A:$A,$B135)),0))))</f>
        <v>0</v>
      </c>
      <c r="T135" s="7">
        <f>IF(T$1=2016,0,IF(PUBBDG_Split_Tech!T135=1,1,IF(PUBBDG_Split_Tech!T135="",0,IFERROR((PUBBDG_Split_Tech!T135*(SUMIFS('AGG Activity_16'!J:J,'AGG Activity_16'!$A:$A,$B135)+SUMIFS('AGG Activity_EX'!J:J,'AGG Activity_EX'!$A:$A,$B135))-SUMIFS(Activity_EX!J:J,Activity_EX!$A:$A,$A135))/(SUMIFS('AGG Activity_16'!J:J,'AGG Activity_16'!$A:$A,$B135)),0))))</f>
        <v>0</v>
      </c>
      <c r="U135" s="7">
        <f>IF(U$1=2016,0,IF(PUBBDG_Split_Tech!U135=1,1,IF(PUBBDG_Split_Tech!U135="",0,IFERROR((PUBBDG_Split_Tech!U135*(SUMIFS('AGG Activity_16'!K:K,'AGG Activity_16'!$A:$A,$B135)+SUMIFS('AGG Activity_EX'!K:K,'AGG Activity_EX'!$A:$A,$B135))-SUMIFS(Activity_EX!K:K,Activity_EX!$A:$A,$A135))/(SUMIFS('AGG Activity_16'!K:K,'AGG Activity_16'!$A:$A,$B135)),0))))</f>
        <v>0</v>
      </c>
    </row>
    <row r="136" spans="1:21" x14ac:dyDescent="0.25">
      <c r="A136" t="str">
        <f>PUBBDG_Split_Tech!A136</f>
        <v>PUBBDGPSINewWH_________DHE</v>
      </c>
      <c r="B136" t="str">
        <f>PUBBDG_Split_Tech!B136</f>
        <v>PUBBDGPSINewWH</v>
      </c>
      <c r="C136" t="str">
        <f>PUBBDG_Split_Tech!C136</f>
        <v>PUB</v>
      </c>
      <c r="D136" t="str">
        <f>PUBBDG_Split_Tech!D136</f>
        <v>BDG</v>
      </c>
      <c r="E136" t="str">
        <f>PUBBDG_Split_Tech!E136</f>
        <v>PSI</v>
      </c>
      <c r="F136" t="str">
        <f>PUBBDG_Split_Tech!F136</f>
        <v>New</v>
      </c>
      <c r="G136" t="str">
        <f>PUBBDG_Split_Tech!G136</f>
        <v>WH</v>
      </c>
      <c r="H136" t="str">
        <f>PUBBDG_Split_Tech!H136</f>
        <v>___</v>
      </c>
      <c r="I136" t="str">
        <f>PUBBDG_Split_Tech!I136</f>
        <v>___</v>
      </c>
      <c r="J136" t="str">
        <f>PUBBDG_Split_Tech!J136</f>
        <v>___</v>
      </c>
      <c r="K136" t="str">
        <f>PUBBDG_Split_Tech!K136</f>
        <v>DHE</v>
      </c>
      <c r="L136" s="7">
        <f>IF(L$1=2016,0,IF(PUBBDG_Split_Tech!L136=1,1,IF(PUBBDG_Split_Tech!L136="",0,IFERROR((PUBBDG_Split_Tech!L136*(SUMIFS('AGG Activity_16'!B:B,'AGG Activity_16'!$A:$A,$B136)+SUMIFS('AGG Activity_EX'!B:B,'AGG Activity_EX'!$A:$A,$B136))-SUMIFS(Activity_EX!B:B,Activity_EX!$A:$A,$A136))/(SUMIFS('AGG Activity_16'!B:B,'AGG Activity_16'!$A:$A,$B136)),0))))</f>
        <v>0</v>
      </c>
      <c r="M136" s="7">
        <f>IF(M$1=2016,0,IF(PUBBDG_Split_Tech!M136=1,1,IF(PUBBDG_Split_Tech!M136="",0,IFERROR((PUBBDG_Split_Tech!M136*(SUMIFS('AGG Activity_16'!C:C,'AGG Activity_16'!$A:$A,$B136)+SUMIFS('AGG Activity_EX'!C:C,'AGG Activity_EX'!$A:$A,$B136))-SUMIFS(Activity_EX!C:C,Activity_EX!$A:$A,$A136))/(SUMIFS('AGG Activity_16'!C:C,'AGG Activity_16'!$A:$A,$B136)),0))))</f>
        <v>0</v>
      </c>
      <c r="N136" s="7">
        <f>IF(N$1=2016,0,IF(PUBBDG_Split_Tech!N136=1,1,IF(PUBBDG_Split_Tech!N136="",0,IFERROR((PUBBDG_Split_Tech!N136*(SUMIFS('AGG Activity_16'!D:D,'AGG Activity_16'!$A:$A,$B136)+SUMIFS('AGG Activity_EX'!D:D,'AGG Activity_EX'!$A:$A,$B136))-SUMIFS(Activity_EX!D:D,Activity_EX!$A:$A,$A136))/(SUMIFS('AGG Activity_16'!D:D,'AGG Activity_16'!$A:$A,$B136)),0))))</f>
        <v>0</v>
      </c>
      <c r="O136" s="7">
        <f>IF(O$1=2016,0,IF(PUBBDG_Split_Tech!O136=1,1,IF(PUBBDG_Split_Tech!O136="",0,IFERROR((PUBBDG_Split_Tech!O136*(SUMIFS('AGG Activity_16'!E:E,'AGG Activity_16'!$A:$A,$B136)+SUMIFS('AGG Activity_EX'!E:E,'AGG Activity_EX'!$A:$A,$B136))-SUMIFS(Activity_EX!E:E,Activity_EX!$A:$A,$A136))/(SUMIFS('AGG Activity_16'!E:E,'AGG Activity_16'!$A:$A,$B136)),0))))</f>
        <v>0</v>
      </c>
      <c r="P136" s="7">
        <f>IF(P$1=2016,0,IF(PUBBDG_Split_Tech!P136=1,1,IF(PUBBDG_Split_Tech!P136="",0,IFERROR((PUBBDG_Split_Tech!P136*(SUMIFS('AGG Activity_16'!F:F,'AGG Activity_16'!$A:$A,$B136)+SUMIFS('AGG Activity_EX'!F:F,'AGG Activity_EX'!$A:$A,$B136))-SUMIFS(Activity_EX!F:F,Activity_EX!$A:$A,$A136))/(SUMIFS('AGG Activity_16'!F:F,'AGG Activity_16'!$A:$A,$B136)),0))))</f>
        <v>0</v>
      </c>
      <c r="Q136" s="7">
        <f>IF(Q$1=2016,0,IF(PUBBDG_Split_Tech!Q136=1,1,IF(PUBBDG_Split_Tech!Q136="",0,IFERROR((PUBBDG_Split_Tech!Q136*(SUMIFS('AGG Activity_16'!G:G,'AGG Activity_16'!$A:$A,$B136)+SUMIFS('AGG Activity_EX'!G:G,'AGG Activity_EX'!$A:$A,$B136))-SUMIFS(Activity_EX!G:G,Activity_EX!$A:$A,$A136))/(SUMIFS('AGG Activity_16'!G:G,'AGG Activity_16'!$A:$A,$B136)),0))))</f>
        <v>0</v>
      </c>
      <c r="R136" s="7">
        <f>IF(R$1=2016,0,IF(PUBBDG_Split_Tech!R136=1,1,IF(PUBBDG_Split_Tech!R136="",0,IFERROR((PUBBDG_Split_Tech!R136*(SUMIFS('AGG Activity_16'!H:H,'AGG Activity_16'!$A:$A,$B136)+SUMIFS('AGG Activity_EX'!H:H,'AGG Activity_EX'!$A:$A,$B136))-SUMIFS(Activity_EX!H:H,Activity_EX!$A:$A,$A136))/(SUMIFS('AGG Activity_16'!H:H,'AGG Activity_16'!$A:$A,$B136)),0))))</f>
        <v>0</v>
      </c>
      <c r="S136" s="7">
        <f>IF(S$1=2016,0,IF(PUBBDG_Split_Tech!S136=1,1,IF(PUBBDG_Split_Tech!S136="",0,IFERROR((PUBBDG_Split_Tech!S136*(SUMIFS('AGG Activity_16'!I:I,'AGG Activity_16'!$A:$A,$B136)+SUMIFS('AGG Activity_EX'!I:I,'AGG Activity_EX'!$A:$A,$B136))-SUMIFS(Activity_EX!I:I,Activity_EX!$A:$A,$A136))/(SUMIFS('AGG Activity_16'!I:I,'AGG Activity_16'!$A:$A,$B136)),0))))</f>
        <v>0</v>
      </c>
      <c r="T136" s="7">
        <f>IF(T$1=2016,0,IF(PUBBDG_Split_Tech!T136=1,1,IF(PUBBDG_Split_Tech!T136="",0,IFERROR((PUBBDG_Split_Tech!T136*(SUMIFS('AGG Activity_16'!J:J,'AGG Activity_16'!$A:$A,$B136)+SUMIFS('AGG Activity_EX'!J:J,'AGG Activity_EX'!$A:$A,$B136))-SUMIFS(Activity_EX!J:J,Activity_EX!$A:$A,$A136))/(SUMIFS('AGG Activity_16'!J:J,'AGG Activity_16'!$A:$A,$B136)),0))))</f>
        <v>0</v>
      </c>
      <c r="U136" s="7">
        <f>IF(U$1=2016,0,IF(PUBBDG_Split_Tech!U136=1,1,IF(PUBBDG_Split_Tech!U136="",0,IFERROR((PUBBDG_Split_Tech!U136*(SUMIFS('AGG Activity_16'!K:K,'AGG Activity_16'!$A:$A,$B136)+SUMIFS('AGG Activity_EX'!K:K,'AGG Activity_EX'!$A:$A,$B136))-SUMIFS(Activity_EX!K:K,Activity_EX!$A:$A,$A136))/(SUMIFS('AGG Activity_16'!K:K,'AGG Activity_16'!$A:$A,$B136)),0))))</f>
        <v>0</v>
      </c>
    </row>
    <row r="137" spans="1:21" x14ac:dyDescent="0.25">
      <c r="A137" t="str">
        <f>PUBBDG_Split_Tech!A137</f>
        <v>PUBBDGPSINewWH______STDELC</v>
      </c>
      <c r="B137" t="str">
        <f>PUBBDG_Split_Tech!B137</f>
        <v>PUBBDGPSINewWH</v>
      </c>
      <c r="C137" t="str">
        <f>PUBBDG_Split_Tech!C137</f>
        <v>PUB</v>
      </c>
      <c r="D137" t="str">
        <f>PUBBDG_Split_Tech!D137</f>
        <v>BDG</v>
      </c>
      <c r="E137" t="str">
        <f>PUBBDG_Split_Tech!E137</f>
        <v>PSI</v>
      </c>
      <c r="F137" t="str">
        <f>PUBBDG_Split_Tech!F137</f>
        <v>New</v>
      </c>
      <c r="G137" t="str">
        <f>PUBBDG_Split_Tech!G137</f>
        <v>WH</v>
      </c>
      <c r="H137" t="str">
        <f>PUBBDG_Split_Tech!H137</f>
        <v>___</v>
      </c>
      <c r="I137" t="str">
        <f>PUBBDG_Split_Tech!I137</f>
        <v>___</v>
      </c>
      <c r="J137" t="str">
        <f>PUBBDG_Split_Tech!J137</f>
        <v>STD</v>
      </c>
      <c r="K137" t="str">
        <f>PUBBDG_Split_Tech!K137</f>
        <v>ELC</v>
      </c>
      <c r="L137" s="7">
        <f>IF(L$1=2016,0,IF(PUBBDG_Split_Tech!L137=1,1,IF(PUBBDG_Split_Tech!L137="",0,IFERROR((PUBBDG_Split_Tech!L137*(SUMIFS('AGG Activity_16'!B:B,'AGG Activity_16'!$A:$A,$B137)+SUMIFS('AGG Activity_EX'!B:B,'AGG Activity_EX'!$A:$A,$B137))-SUMIFS(Activity_EX!B:B,Activity_EX!$A:$A,$A137))/(SUMIFS('AGG Activity_16'!B:B,'AGG Activity_16'!$A:$A,$B137)),0))))</f>
        <v>0</v>
      </c>
      <c r="M137" s="7">
        <f>IF(M$1=2016,0,IF(PUBBDG_Split_Tech!M137=1,1,IF(PUBBDG_Split_Tech!M137="",0,IFERROR((PUBBDG_Split_Tech!M137*(SUMIFS('AGG Activity_16'!C:C,'AGG Activity_16'!$A:$A,$B137)+SUMIFS('AGG Activity_EX'!C:C,'AGG Activity_EX'!$A:$A,$B137))-SUMIFS(Activity_EX!C:C,Activity_EX!$A:$A,$A137))/(SUMIFS('AGG Activity_16'!C:C,'AGG Activity_16'!$A:$A,$B137)),0))))</f>
        <v>0</v>
      </c>
      <c r="N137" s="7">
        <f>IF(N$1=2016,0,IF(PUBBDG_Split_Tech!N137=1,1,IF(PUBBDG_Split_Tech!N137="",0,IFERROR((PUBBDG_Split_Tech!N137*(SUMIFS('AGG Activity_16'!D:D,'AGG Activity_16'!$A:$A,$B137)+SUMIFS('AGG Activity_EX'!D:D,'AGG Activity_EX'!$A:$A,$B137))-SUMIFS(Activity_EX!D:D,Activity_EX!$A:$A,$A137))/(SUMIFS('AGG Activity_16'!D:D,'AGG Activity_16'!$A:$A,$B137)),0))))</f>
        <v>0</v>
      </c>
      <c r="O137" s="7">
        <f>IF(O$1=2016,0,IF(PUBBDG_Split_Tech!O137=1,1,IF(PUBBDG_Split_Tech!O137="",0,IFERROR((PUBBDG_Split_Tech!O137*(SUMIFS('AGG Activity_16'!E:E,'AGG Activity_16'!$A:$A,$B137)+SUMIFS('AGG Activity_EX'!E:E,'AGG Activity_EX'!$A:$A,$B137))-SUMIFS(Activity_EX!E:E,Activity_EX!$A:$A,$A137))/(SUMIFS('AGG Activity_16'!E:E,'AGG Activity_16'!$A:$A,$B137)),0))))</f>
        <v>0</v>
      </c>
      <c r="P137" s="7">
        <f>IF(P$1=2016,0,IF(PUBBDG_Split_Tech!P137=1,1,IF(PUBBDG_Split_Tech!P137="",0,IFERROR((PUBBDG_Split_Tech!P137*(SUMIFS('AGG Activity_16'!F:F,'AGG Activity_16'!$A:$A,$B137)+SUMIFS('AGG Activity_EX'!F:F,'AGG Activity_EX'!$A:$A,$B137))-SUMIFS(Activity_EX!F:F,Activity_EX!$A:$A,$A137))/(SUMIFS('AGG Activity_16'!F:F,'AGG Activity_16'!$A:$A,$B137)),0))))</f>
        <v>0</v>
      </c>
      <c r="Q137" s="7">
        <f>IF(Q$1=2016,0,IF(PUBBDG_Split_Tech!Q137=1,1,IF(PUBBDG_Split_Tech!Q137="",0,IFERROR((PUBBDG_Split_Tech!Q137*(SUMIFS('AGG Activity_16'!G:G,'AGG Activity_16'!$A:$A,$B137)+SUMIFS('AGG Activity_EX'!G:G,'AGG Activity_EX'!$A:$A,$B137))-SUMIFS(Activity_EX!G:G,Activity_EX!$A:$A,$A137))/(SUMIFS('AGG Activity_16'!G:G,'AGG Activity_16'!$A:$A,$B137)),0))))</f>
        <v>0</v>
      </c>
      <c r="R137" s="7">
        <f>IF(R$1=2016,0,IF(PUBBDG_Split_Tech!R137=1,1,IF(PUBBDG_Split_Tech!R137="",0,IFERROR((PUBBDG_Split_Tech!R137*(SUMIFS('AGG Activity_16'!H:H,'AGG Activity_16'!$A:$A,$B137)+SUMIFS('AGG Activity_EX'!H:H,'AGG Activity_EX'!$A:$A,$B137))-SUMIFS(Activity_EX!H:H,Activity_EX!$A:$A,$A137))/(SUMIFS('AGG Activity_16'!H:H,'AGG Activity_16'!$A:$A,$B137)),0))))</f>
        <v>0</v>
      </c>
      <c r="S137" s="7">
        <f>IF(S$1=2016,0,IF(PUBBDG_Split_Tech!S137=1,1,IF(PUBBDG_Split_Tech!S137="",0,IFERROR((PUBBDG_Split_Tech!S137*(SUMIFS('AGG Activity_16'!I:I,'AGG Activity_16'!$A:$A,$B137)+SUMIFS('AGG Activity_EX'!I:I,'AGG Activity_EX'!$A:$A,$B137))-SUMIFS(Activity_EX!I:I,Activity_EX!$A:$A,$A137))/(SUMIFS('AGG Activity_16'!I:I,'AGG Activity_16'!$A:$A,$B137)),0))))</f>
        <v>0</v>
      </c>
      <c r="T137" s="7">
        <f>IF(T$1=2016,0,IF(PUBBDG_Split_Tech!T137=1,1,IF(PUBBDG_Split_Tech!T137="",0,IFERROR((PUBBDG_Split_Tech!T137*(SUMIFS('AGG Activity_16'!J:J,'AGG Activity_16'!$A:$A,$B137)+SUMIFS('AGG Activity_EX'!J:J,'AGG Activity_EX'!$A:$A,$B137))-SUMIFS(Activity_EX!J:J,Activity_EX!$A:$A,$A137))/(SUMIFS('AGG Activity_16'!J:J,'AGG Activity_16'!$A:$A,$B137)),0))))</f>
        <v>0</v>
      </c>
      <c r="U137" s="7">
        <f>IF(U$1=2016,0,IF(PUBBDG_Split_Tech!U137=1,1,IF(PUBBDG_Split_Tech!U137="",0,IFERROR((PUBBDG_Split_Tech!U137*(SUMIFS('AGG Activity_16'!K:K,'AGG Activity_16'!$A:$A,$B137)+SUMIFS('AGG Activity_EX'!K:K,'AGG Activity_EX'!$A:$A,$B137))-SUMIFS(Activity_EX!K:K,Activity_EX!$A:$A,$A137))/(SUMIFS('AGG Activity_16'!K:K,'AGG Activity_16'!$A:$A,$B137)),0))))</f>
        <v>0</v>
      </c>
    </row>
    <row r="138" spans="1:21" x14ac:dyDescent="0.25">
      <c r="A138" t="str">
        <f>PUBBDG_Split_Tech!A138</f>
        <v>PUBBDGPSINewWH______STDHFO</v>
      </c>
      <c r="B138" t="str">
        <f>PUBBDG_Split_Tech!B138</f>
        <v>PUBBDGPSINewWH</v>
      </c>
      <c r="C138" t="str">
        <f>PUBBDG_Split_Tech!C138</f>
        <v>PUB</v>
      </c>
      <c r="D138" t="str">
        <f>PUBBDG_Split_Tech!D138</f>
        <v>BDG</v>
      </c>
      <c r="E138" t="str">
        <f>PUBBDG_Split_Tech!E138</f>
        <v>PSI</v>
      </c>
      <c r="F138" t="str">
        <f>PUBBDG_Split_Tech!F138</f>
        <v>New</v>
      </c>
      <c r="G138" t="str">
        <f>PUBBDG_Split_Tech!G138</f>
        <v>WH</v>
      </c>
      <c r="H138" t="str">
        <f>PUBBDG_Split_Tech!H138</f>
        <v>___</v>
      </c>
      <c r="I138" t="str">
        <f>PUBBDG_Split_Tech!I138</f>
        <v>___</v>
      </c>
      <c r="J138" t="str">
        <f>PUBBDG_Split_Tech!J138</f>
        <v>STD</v>
      </c>
      <c r="K138" t="str">
        <f>PUBBDG_Split_Tech!K138</f>
        <v>HFO</v>
      </c>
      <c r="L138" s="7">
        <f>IF(L$1=2016,0,IF(PUBBDG_Split_Tech!L138=1,1,IF(PUBBDG_Split_Tech!L138="",0,IFERROR((PUBBDG_Split_Tech!L138*(SUMIFS('AGG Activity_16'!B:B,'AGG Activity_16'!$A:$A,$B138)+SUMIFS('AGG Activity_EX'!B:B,'AGG Activity_EX'!$A:$A,$B138))-SUMIFS(Activity_EX!B:B,Activity_EX!$A:$A,$A138))/(SUMIFS('AGG Activity_16'!B:B,'AGG Activity_16'!$A:$A,$B138)),0))))</f>
        <v>0</v>
      </c>
      <c r="M138" s="7">
        <f>IF(M$1=2016,0,IF(PUBBDG_Split_Tech!M138=1,1,IF(PUBBDG_Split_Tech!M138="",0,IFERROR((PUBBDG_Split_Tech!M138*(SUMIFS('AGG Activity_16'!C:C,'AGG Activity_16'!$A:$A,$B138)+SUMIFS('AGG Activity_EX'!C:C,'AGG Activity_EX'!$A:$A,$B138))-SUMIFS(Activity_EX!C:C,Activity_EX!$A:$A,$A138))/(SUMIFS('AGG Activity_16'!C:C,'AGG Activity_16'!$A:$A,$B138)),0))))</f>
        <v>0</v>
      </c>
      <c r="N138" s="7">
        <f>IF(N$1=2016,0,IF(PUBBDG_Split_Tech!N138=1,1,IF(PUBBDG_Split_Tech!N138="",0,IFERROR((PUBBDG_Split_Tech!N138*(SUMIFS('AGG Activity_16'!D:D,'AGG Activity_16'!$A:$A,$B138)+SUMIFS('AGG Activity_EX'!D:D,'AGG Activity_EX'!$A:$A,$B138))-SUMIFS(Activity_EX!D:D,Activity_EX!$A:$A,$A138))/(SUMIFS('AGG Activity_16'!D:D,'AGG Activity_16'!$A:$A,$B138)),0))))</f>
        <v>0</v>
      </c>
      <c r="O138" s="7">
        <f>IF(O$1=2016,0,IF(PUBBDG_Split_Tech!O138=1,1,IF(PUBBDG_Split_Tech!O138="",0,IFERROR((PUBBDG_Split_Tech!O138*(SUMIFS('AGG Activity_16'!E:E,'AGG Activity_16'!$A:$A,$B138)+SUMIFS('AGG Activity_EX'!E:E,'AGG Activity_EX'!$A:$A,$B138))-SUMIFS(Activity_EX!E:E,Activity_EX!$A:$A,$A138))/(SUMIFS('AGG Activity_16'!E:E,'AGG Activity_16'!$A:$A,$B138)),0))))</f>
        <v>0</v>
      </c>
      <c r="P138" s="7">
        <f>IF(P$1=2016,0,IF(PUBBDG_Split_Tech!P138=1,1,IF(PUBBDG_Split_Tech!P138="",0,IFERROR((PUBBDG_Split_Tech!P138*(SUMIFS('AGG Activity_16'!F:F,'AGG Activity_16'!$A:$A,$B138)+SUMIFS('AGG Activity_EX'!F:F,'AGG Activity_EX'!$A:$A,$B138))-SUMIFS(Activity_EX!F:F,Activity_EX!$A:$A,$A138))/(SUMIFS('AGG Activity_16'!F:F,'AGG Activity_16'!$A:$A,$B138)),0))))</f>
        <v>0</v>
      </c>
      <c r="Q138" s="7">
        <f>IF(Q$1=2016,0,IF(PUBBDG_Split_Tech!Q138=1,1,IF(PUBBDG_Split_Tech!Q138="",0,IFERROR((PUBBDG_Split_Tech!Q138*(SUMIFS('AGG Activity_16'!G:G,'AGG Activity_16'!$A:$A,$B138)+SUMIFS('AGG Activity_EX'!G:G,'AGG Activity_EX'!$A:$A,$B138))-SUMIFS(Activity_EX!G:G,Activity_EX!$A:$A,$A138))/(SUMIFS('AGG Activity_16'!G:G,'AGG Activity_16'!$A:$A,$B138)),0))))</f>
        <v>0</v>
      </c>
      <c r="R138" s="7">
        <f>IF(R$1=2016,0,IF(PUBBDG_Split_Tech!R138=1,1,IF(PUBBDG_Split_Tech!R138="",0,IFERROR((PUBBDG_Split_Tech!R138*(SUMIFS('AGG Activity_16'!H:H,'AGG Activity_16'!$A:$A,$B138)+SUMIFS('AGG Activity_EX'!H:H,'AGG Activity_EX'!$A:$A,$B138))-SUMIFS(Activity_EX!H:H,Activity_EX!$A:$A,$A138))/(SUMIFS('AGG Activity_16'!H:H,'AGG Activity_16'!$A:$A,$B138)),0))))</f>
        <v>0</v>
      </c>
      <c r="S138" s="7">
        <f>IF(S$1=2016,0,IF(PUBBDG_Split_Tech!S138=1,1,IF(PUBBDG_Split_Tech!S138="",0,IFERROR((PUBBDG_Split_Tech!S138*(SUMIFS('AGG Activity_16'!I:I,'AGG Activity_16'!$A:$A,$B138)+SUMIFS('AGG Activity_EX'!I:I,'AGG Activity_EX'!$A:$A,$B138))-SUMIFS(Activity_EX!I:I,Activity_EX!$A:$A,$A138))/(SUMIFS('AGG Activity_16'!I:I,'AGG Activity_16'!$A:$A,$B138)),0))))</f>
        <v>0</v>
      </c>
      <c r="T138" s="7">
        <f>IF(T$1=2016,0,IF(PUBBDG_Split_Tech!T138=1,1,IF(PUBBDG_Split_Tech!T138="",0,IFERROR((PUBBDG_Split_Tech!T138*(SUMIFS('AGG Activity_16'!J:J,'AGG Activity_16'!$A:$A,$B138)+SUMIFS('AGG Activity_EX'!J:J,'AGG Activity_EX'!$A:$A,$B138))-SUMIFS(Activity_EX!J:J,Activity_EX!$A:$A,$A138))/(SUMIFS('AGG Activity_16'!J:J,'AGG Activity_16'!$A:$A,$B138)),0))))</f>
        <v>0</v>
      </c>
      <c r="U138" s="7">
        <f>IF(U$1=2016,0,IF(PUBBDG_Split_Tech!U138=1,1,IF(PUBBDG_Split_Tech!U138="",0,IFERROR((PUBBDG_Split_Tech!U138*(SUMIFS('AGG Activity_16'!K:K,'AGG Activity_16'!$A:$A,$B138)+SUMIFS('AGG Activity_EX'!K:K,'AGG Activity_EX'!$A:$A,$B138))-SUMIFS(Activity_EX!K:K,Activity_EX!$A:$A,$A138))/(SUMIFS('AGG Activity_16'!K:K,'AGG Activity_16'!$A:$A,$B138)),0))))</f>
        <v>0</v>
      </c>
    </row>
    <row r="139" spans="1:21" x14ac:dyDescent="0.25">
      <c r="A139" t="str">
        <f>PUBBDG_Split_Tech!A139</f>
        <v>PUBBDGPSINewWH______STDKER</v>
      </c>
      <c r="B139" t="str">
        <f>PUBBDG_Split_Tech!B139</f>
        <v>PUBBDGPSINewWH</v>
      </c>
      <c r="C139" t="str">
        <f>PUBBDG_Split_Tech!C139</f>
        <v>PUB</v>
      </c>
      <c r="D139" t="str">
        <f>PUBBDG_Split_Tech!D139</f>
        <v>BDG</v>
      </c>
      <c r="E139" t="str">
        <f>PUBBDG_Split_Tech!E139</f>
        <v>PSI</v>
      </c>
      <c r="F139" t="str">
        <f>PUBBDG_Split_Tech!F139</f>
        <v>New</v>
      </c>
      <c r="G139" t="str">
        <f>PUBBDG_Split_Tech!G139</f>
        <v>WH</v>
      </c>
      <c r="H139" t="str">
        <f>PUBBDG_Split_Tech!H139</f>
        <v>___</v>
      </c>
      <c r="I139" t="str">
        <f>PUBBDG_Split_Tech!I139</f>
        <v>___</v>
      </c>
      <c r="J139" t="str">
        <f>PUBBDG_Split_Tech!J139</f>
        <v>STD</v>
      </c>
      <c r="K139" t="str">
        <f>PUBBDG_Split_Tech!K139</f>
        <v>KER</v>
      </c>
      <c r="L139" s="7">
        <f>IF(L$1=2016,0,IF(PUBBDG_Split_Tech!L139=1,1,IF(PUBBDG_Split_Tech!L139="",0,IFERROR((PUBBDG_Split_Tech!L139*(SUMIFS('AGG Activity_16'!B:B,'AGG Activity_16'!$A:$A,$B139)+SUMIFS('AGG Activity_EX'!B:B,'AGG Activity_EX'!$A:$A,$B139))-SUMIFS(Activity_EX!B:B,Activity_EX!$A:$A,$A139))/(SUMIFS('AGG Activity_16'!B:B,'AGG Activity_16'!$A:$A,$B139)),0))))</f>
        <v>0</v>
      </c>
      <c r="M139" s="7">
        <f>IF(M$1=2016,0,IF(PUBBDG_Split_Tech!M139=1,1,IF(PUBBDG_Split_Tech!M139="",0,IFERROR((PUBBDG_Split_Tech!M139*(SUMIFS('AGG Activity_16'!C:C,'AGG Activity_16'!$A:$A,$B139)+SUMIFS('AGG Activity_EX'!C:C,'AGG Activity_EX'!$A:$A,$B139))-SUMIFS(Activity_EX!C:C,Activity_EX!$A:$A,$A139))/(SUMIFS('AGG Activity_16'!C:C,'AGG Activity_16'!$A:$A,$B139)),0))))</f>
        <v>0</v>
      </c>
      <c r="N139" s="7">
        <f>IF(N$1=2016,0,IF(PUBBDG_Split_Tech!N139=1,1,IF(PUBBDG_Split_Tech!N139="",0,IFERROR((PUBBDG_Split_Tech!N139*(SUMIFS('AGG Activity_16'!D:D,'AGG Activity_16'!$A:$A,$B139)+SUMIFS('AGG Activity_EX'!D:D,'AGG Activity_EX'!$A:$A,$B139))-SUMIFS(Activity_EX!D:D,Activity_EX!$A:$A,$A139))/(SUMIFS('AGG Activity_16'!D:D,'AGG Activity_16'!$A:$A,$B139)),0))))</f>
        <v>0</v>
      </c>
      <c r="O139" s="7">
        <f>IF(O$1=2016,0,IF(PUBBDG_Split_Tech!O139=1,1,IF(PUBBDG_Split_Tech!O139="",0,IFERROR((PUBBDG_Split_Tech!O139*(SUMIFS('AGG Activity_16'!E:E,'AGG Activity_16'!$A:$A,$B139)+SUMIFS('AGG Activity_EX'!E:E,'AGG Activity_EX'!$A:$A,$B139))-SUMIFS(Activity_EX!E:E,Activity_EX!$A:$A,$A139))/(SUMIFS('AGG Activity_16'!E:E,'AGG Activity_16'!$A:$A,$B139)),0))))</f>
        <v>0</v>
      </c>
      <c r="P139" s="7">
        <f>IF(P$1=2016,0,IF(PUBBDG_Split_Tech!P139=1,1,IF(PUBBDG_Split_Tech!P139="",0,IFERROR((PUBBDG_Split_Tech!P139*(SUMIFS('AGG Activity_16'!F:F,'AGG Activity_16'!$A:$A,$B139)+SUMIFS('AGG Activity_EX'!F:F,'AGG Activity_EX'!$A:$A,$B139))-SUMIFS(Activity_EX!F:F,Activity_EX!$A:$A,$A139))/(SUMIFS('AGG Activity_16'!F:F,'AGG Activity_16'!$A:$A,$B139)),0))))</f>
        <v>0</v>
      </c>
      <c r="Q139" s="7">
        <f>IF(Q$1=2016,0,IF(PUBBDG_Split_Tech!Q139=1,1,IF(PUBBDG_Split_Tech!Q139="",0,IFERROR((PUBBDG_Split_Tech!Q139*(SUMIFS('AGG Activity_16'!G:G,'AGG Activity_16'!$A:$A,$B139)+SUMIFS('AGG Activity_EX'!G:G,'AGG Activity_EX'!$A:$A,$B139))-SUMIFS(Activity_EX!G:G,Activity_EX!$A:$A,$A139))/(SUMIFS('AGG Activity_16'!G:G,'AGG Activity_16'!$A:$A,$B139)),0))))</f>
        <v>0</v>
      </c>
      <c r="R139" s="7">
        <f>IF(R$1=2016,0,IF(PUBBDG_Split_Tech!R139=1,1,IF(PUBBDG_Split_Tech!R139="",0,IFERROR((PUBBDG_Split_Tech!R139*(SUMIFS('AGG Activity_16'!H:H,'AGG Activity_16'!$A:$A,$B139)+SUMIFS('AGG Activity_EX'!H:H,'AGG Activity_EX'!$A:$A,$B139))-SUMIFS(Activity_EX!H:H,Activity_EX!$A:$A,$A139))/(SUMIFS('AGG Activity_16'!H:H,'AGG Activity_16'!$A:$A,$B139)),0))))</f>
        <v>0</v>
      </c>
      <c r="S139" s="7">
        <f>IF(S$1=2016,0,IF(PUBBDG_Split_Tech!S139=1,1,IF(PUBBDG_Split_Tech!S139="",0,IFERROR((PUBBDG_Split_Tech!S139*(SUMIFS('AGG Activity_16'!I:I,'AGG Activity_16'!$A:$A,$B139)+SUMIFS('AGG Activity_EX'!I:I,'AGG Activity_EX'!$A:$A,$B139))-SUMIFS(Activity_EX!I:I,Activity_EX!$A:$A,$A139))/(SUMIFS('AGG Activity_16'!I:I,'AGG Activity_16'!$A:$A,$B139)),0))))</f>
        <v>0</v>
      </c>
      <c r="T139" s="7">
        <f>IF(T$1=2016,0,IF(PUBBDG_Split_Tech!T139=1,1,IF(PUBBDG_Split_Tech!T139="",0,IFERROR((PUBBDG_Split_Tech!T139*(SUMIFS('AGG Activity_16'!J:J,'AGG Activity_16'!$A:$A,$B139)+SUMIFS('AGG Activity_EX'!J:J,'AGG Activity_EX'!$A:$A,$B139))-SUMIFS(Activity_EX!J:J,Activity_EX!$A:$A,$A139))/(SUMIFS('AGG Activity_16'!J:J,'AGG Activity_16'!$A:$A,$B139)),0))))</f>
        <v>0</v>
      </c>
      <c r="U139" s="7">
        <f>IF(U$1=2016,0,IF(PUBBDG_Split_Tech!U139=1,1,IF(PUBBDG_Split_Tech!U139="",0,IFERROR((PUBBDG_Split_Tech!U139*(SUMIFS('AGG Activity_16'!K:K,'AGG Activity_16'!$A:$A,$B139)+SUMIFS('AGG Activity_EX'!K:K,'AGG Activity_EX'!$A:$A,$B139))-SUMIFS(Activity_EX!K:K,Activity_EX!$A:$A,$A139))/(SUMIFS('AGG Activity_16'!K:K,'AGG Activity_16'!$A:$A,$B139)),0))))</f>
        <v>0</v>
      </c>
    </row>
    <row r="140" spans="1:21" x14ac:dyDescent="0.25">
      <c r="A140" t="str">
        <f>PUBBDG_Split_Tech!A140</f>
        <v>PUBBDGPSINewWH______STDLFO</v>
      </c>
      <c r="B140" t="str">
        <f>PUBBDG_Split_Tech!B140</f>
        <v>PUBBDGPSINewWH</v>
      </c>
      <c r="C140" t="str">
        <f>PUBBDG_Split_Tech!C140</f>
        <v>PUB</v>
      </c>
      <c r="D140" t="str">
        <f>PUBBDG_Split_Tech!D140</f>
        <v>BDG</v>
      </c>
      <c r="E140" t="str">
        <f>PUBBDG_Split_Tech!E140</f>
        <v>PSI</v>
      </c>
      <c r="F140" t="str">
        <f>PUBBDG_Split_Tech!F140</f>
        <v>New</v>
      </c>
      <c r="G140" t="str">
        <f>PUBBDG_Split_Tech!G140</f>
        <v>WH</v>
      </c>
      <c r="H140" t="str">
        <f>PUBBDG_Split_Tech!H140</f>
        <v>___</v>
      </c>
      <c r="I140" t="str">
        <f>PUBBDG_Split_Tech!I140</f>
        <v>___</v>
      </c>
      <c r="J140" t="str">
        <f>PUBBDG_Split_Tech!J140</f>
        <v>STD</v>
      </c>
      <c r="K140" t="str">
        <f>PUBBDG_Split_Tech!K140</f>
        <v>LFO</v>
      </c>
      <c r="L140" s="7">
        <f>IF(L$1=2016,0,IF(PUBBDG_Split_Tech!L140=1,1,IF(PUBBDG_Split_Tech!L140="",0,IFERROR((PUBBDG_Split_Tech!L140*(SUMIFS('AGG Activity_16'!B:B,'AGG Activity_16'!$A:$A,$B140)+SUMIFS('AGG Activity_EX'!B:B,'AGG Activity_EX'!$A:$A,$B140))-SUMIFS(Activity_EX!B:B,Activity_EX!$A:$A,$A140))/(SUMIFS('AGG Activity_16'!B:B,'AGG Activity_16'!$A:$A,$B140)),0))))</f>
        <v>0</v>
      </c>
      <c r="M140" s="7">
        <f>IF(M$1=2016,0,IF(PUBBDG_Split_Tech!M140=1,1,IF(PUBBDG_Split_Tech!M140="",0,IFERROR((PUBBDG_Split_Tech!M140*(SUMIFS('AGG Activity_16'!C:C,'AGG Activity_16'!$A:$A,$B140)+SUMIFS('AGG Activity_EX'!C:C,'AGG Activity_EX'!$A:$A,$B140))-SUMIFS(Activity_EX!C:C,Activity_EX!$A:$A,$A140))/(SUMIFS('AGG Activity_16'!C:C,'AGG Activity_16'!$A:$A,$B140)),0))))</f>
        <v>0</v>
      </c>
      <c r="N140" s="7">
        <f>IF(N$1=2016,0,IF(PUBBDG_Split_Tech!N140=1,1,IF(PUBBDG_Split_Tech!N140="",0,IFERROR((PUBBDG_Split_Tech!N140*(SUMIFS('AGG Activity_16'!D:D,'AGG Activity_16'!$A:$A,$B140)+SUMIFS('AGG Activity_EX'!D:D,'AGG Activity_EX'!$A:$A,$B140))-SUMIFS(Activity_EX!D:D,Activity_EX!$A:$A,$A140))/(SUMIFS('AGG Activity_16'!D:D,'AGG Activity_16'!$A:$A,$B140)),0))))</f>
        <v>0</v>
      </c>
      <c r="O140" s="7">
        <f>IF(O$1=2016,0,IF(PUBBDG_Split_Tech!O140=1,1,IF(PUBBDG_Split_Tech!O140="",0,IFERROR((PUBBDG_Split_Tech!O140*(SUMIFS('AGG Activity_16'!E:E,'AGG Activity_16'!$A:$A,$B140)+SUMIFS('AGG Activity_EX'!E:E,'AGG Activity_EX'!$A:$A,$B140))-SUMIFS(Activity_EX!E:E,Activity_EX!$A:$A,$A140))/(SUMIFS('AGG Activity_16'!E:E,'AGG Activity_16'!$A:$A,$B140)),0))))</f>
        <v>0</v>
      </c>
      <c r="P140" s="7">
        <f>IF(P$1=2016,0,IF(PUBBDG_Split_Tech!P140=1,1,IF(PUBBDG_Split_Tech!P140="",0,IFERROR((PUBBDG_Split_Tech!P140*(SUMIFS('AGG Activity_16'!F:F,'AGG Activity_16'!$A:$A,$B140)+SUMIFS('AGG Activity_EX'!F:F,'AGG Activity_EX'!$A:$A,$B140))-SUMIFS(Activity_EX!F:F,Activity_EX!$A:$A,$A140))/(SUMIFS('AGG Activity_16'!F:F,'AGG Activity_16'!$A:$A,$B140)),0))))</f>
        <v>0</v>
      </c>
      <c r="Q140" s="7">
        <f>IF(Q$1=2016,0,IF(PUBBDG_Split_Tech!Q140=1,1,IF(PUBBDG_Split_Tech!Q140="",0,IFERROR((PUBBDG_Split_Tech!Q140*(SUMIFS('AGG Activity_16'!G:G,'AGG Activity_16'!$A:$A,$B140)+SUMIFS('AGG Activity_EX'!G:G,'AGG Activity_EX'!$A:$A,$B140))-SUMIFS(Activity_EX!G:G,Activity_EX!$A:$A,$A140))/(SUMIFS('AGG Activity_16'!G:G,'AGG Activity_16'!$A:$A,$B140)),0))))</f>
        <v>0</v>
      </c>
      <c r="R140" s="7">
        <f>IF(R$1=2016,0,IF(PUBBDG_Split_Tech!R140=1,1,IF(PUBBDG_Split_Tech!R140="",0,IFERROR((PUBBDG_Split_Tech!R140*(SUMIFS('AGG Activity_16'!H:H,'AGG Activity_16'!$A:$A,$B140)+SUMIFS('AGG Activity_EX'!H:H,'AGG Activity_EX'!$A:$A,$B140))-SUMIFS(Activity_EX!H:H,Activity_EX!$A:$A,$A140))/(SUMIFS('AGG Activity_16'!H:H,'AGG Activity_16'!$A:$A,$B140)),0))))</f>
        <v>0</v>
      </c>
      <c r="S140" s="7">
        <f>IF(S$1=2016,0,IF(PUBBDG_Split_Tech!S140=1,1,IF(PUBBDG_Split_Tech!S140="",0,IFERROR((PUBBDG_Split_Tech!S140*(SUMIFS('AGG Activity_16'!I:I,'AGG Activity_16'!$A:$A,$B140)+SUMIFS('AGG Activity_EX'!I:I,'AGG Activity_EX'!$A:$A,$B140))-SUMIFS(Activity_EX!I:I,Activity_EX!$A:$A,$A140))/(SUMIFS('AGG Activity_16'!I:I,'AGG Activity_16'!$A:$A,$B140)),0))))</f>
        <v>0</v>
      </c>
      <c r="T140" s="7">
        <f>IF(T$1=2016,0,IF(PUBBDG_Split_Tech!T140=1,1,IF(PUBBDG_Split_Tech!T140="",0,IFERROR((PUBBDG_Split_Tech!T140*(SUMIFS('AGG Activity_16'!J:J,'AGG Activity_16'!$A:$A,$B140)+SUMIFS('AGG Activity_EX'!J:J,'AGG Activity_EX'!$A:$A,$B140))-SUMIFS(Activity_EX!J:J,Activity_EX!$A:$A,$A140))/(SUMIFS('AGG Activity_16'!J:J,'AGG Activity_16'!$A:$A,$B140)),0))))</f>
        <v>0</v>
      </c>
      <c r="U140" s="7">
        <f>IF(U$1=2016,0,IF(PUBBDG_Split_Tech!U140=1,1,IF(PUBBDG_Split_Tech!U140="",0,IFERROR((PUBBDG_Split_Tech!U140*(SUMIFS('AGG Activity_16'!K:K,'AGG Activity_16'!$A:$A,$B140)+SUMIFS('AGG Activity_EX'!K:K,'AGG Activity_EX'!$A:$A,$B140))-SUMIFS(Activity_EX!K:K,Activity_EX!$A:$A,$A140))/(SUMIFS('AGG Activity_16'!K:K,'AGG Activity_16'!$A:$A,$B140)),0))))</f>
        <v>0</v>
      </c>
    </row>
    <row r="141" spans="1:21" x14ac:dyDescent="0.25">
      <c r="A141" t="str">
        <f>PUBBDG_Split_Tech!A141</f>
        <v>PUBBDGPSINewWH______STDNGA</v>
      </c>
      <c r="B141" t="str">
        <f>PUBBDG_Split_Tech!B141</f>
        <v>PUBBDGPSINewWH</v>
      </c>
      <c r="C141" t="str">
        <f>PUBBDG_Split_Tech!C141</f>
        <v>PUB</v>
      </c>
      <c r="D141" t="str">
        <f>PUBBDG_Split_Tech!D141</f>
        <v>BDG</v>
      </c>
      <c r="E141" t="str">
        <f>PUBBDG_Split_Tech!E141</f>
        <v>PSI</v>
      </c>
      <c r="F141" t="str">
        <f>PUBBDG_Split_Tech!F141</f>
        <v>New</v>
      </c>
      <c r="G141" t="str">
        <f>PUBBDG_Split_Tech!G141</f>
        <v>WH</v>
      </c>
      <c r="H141" t="str">
        <f>PUBBDG_Split_Tech!H141</f>
        <v>___</v>
      </c>
      <c r="I141" t="str">
        <f>PUBBDG_Split_Tech!I141</f>
        <v>___</v>
      </c>
      <c r="J141" t="str">
        <f>PUBBDG_Split_Tech!J141</f>
        <v>STD</v>
      </c>
      <c r="K141" t="str">
        <f>PUBBDG_Split_Tech!K141</f>
        <v>NGA</v>
      </c>
      <c r="L141" s="7">
        <f>IF(L$1=2016,0,IF(PUBBDG_Split_Tech!L141=1,1,IF(PUBBDG_Split_Tech!L141="",0,IFERROR((PUBBDG_Split_Tech!L141*(SUMIFS('AGG Activity_16'!B:B,'AGG Activity_16'!$A:$A,$B141)+SUMIFS('AGG Activity_EX'!B:B,'AGG Activity_EX'!$A:$A,$B141))-SUMIFS(Activity_EX!B:B,Activity_EX!$A:$A,$A141))/(SUMIFS('AGG Activity_16'!B:B,'AGG Activity_16'!$A:$A,$B141)),0))))</f>
        <v>0</v>
      </c>
      <c r="M141" s="7">
        <f>IF(M$1=2016,0,IF(PUBBDG_Split_Tech!M141=1,1,IF(PUBBDG_Split_Tech!M141="",0,IFERROR((PUBBDG_Split_Tech!M141*(SUMIFS('AGG Activity_16'!C:C,'AGG Activity_16'!$A:$A,$B141)+SUMIFS('AGG Activity_EX'!C:C,'AGG Activity_EX'!$A:$A,$B141))-SUMIFS(Activity_EX!C:C,Activity_EX!$A:$A,$A141))/(SUMIFS('AGG Activity_16'!C:C,'AGG Activity_16'!$A:$A,$B141)),0))))</f>
        <v>0</v>
      </c>
      <c r="N141" s="7">
        <f>IF(N$1=2016,0,IF(PUBBDG_Split_Tech!N141=1,1,IF(PUBBDG_Split_Tech!N141="",0,IFERROR((PUBBDG_Split_Tech!N141*(SUMIFS('AGG Activity_16'!D:D,'AGG Activity_16'!$A:$A,$B141)+SUMIFS('AGG Activity_EX'!D:D,'AGG Activity_EX'!$A:$A,$B141))-SUMIFS(Activity_EX!D:D,Activity_EX!$A:$A,$A141))/(SUMIFS('AGG Activity_16'!D:D,'AGG Activity_16'!$A:$A,$B141)),0))))</f>
        <v>0</v>
      </c>
      <c r="O141" s="7">
        <f>IF(O$1=2016,0,IF(PUBBDG_Split_Tech!O141=1,1,IF(PUBBDG_Split_Tech!O141="",0,IFERROR((PUBBDG_Split_Tech!O141*(SUMIFS('AGG Activity_16'!E:E,'AGG Activity_16'!$A:$A,$B141)+SUMIFS('AGG Activity_EX'!E:E,'AGG Activity_EX'!$A:$A,$B141))-SUMIFS(Activity_EX!E:E,Activity_EX!$A:$A,$A141))/(SUMIFS('AGG Activity_16'!E:E,'AGG Activity_16'!$A:$A,$B141)),0))))</f>
        <v>0</v>
      </c>
      <c r="P141" s="7">
        <f>IF(P$1=2016,0,IF(PUBBDG_Split_Tech!P141=1,1,IF(PUBBDG_Split_Tech!P141="",0,IFERROR((PUBBDG_Split_Tech!P141*(SUMIFS('AGG Activity_16'!F:F,'AGG Activity_16'!$A:$A,$B141)+SUMIFS('AGG Activity_EX'!F:F,'AGG Activity_EX'!$A:$A,$B141))-SUMIFS(Activity_EX!F:F,Activity_EX!$A:$A,$A141))/(SUMIFS('AGG Activity_16'!F:F,'AGG Activity_16'!$A:$A,$B141)),0))))</f>
        <v>0</v>
      </c>
      <c r="Q141" s="7">
        <f>IF(Q$1=2016,0,IF(PUBBDG_Split_Tech!Q141=1,1,IF(PUBBDG_Split_Tech!Q141="",0,IFERROR((PUBBDG_Split_Tech!Q141*(SUMIFS('AGG Activity_16'!G:G,'AGG Activity_16'!$A:$A,$B141)+SUMIFS('AGG Activity_EX'!G:G,'AGG Activity_EX'!$A:$A,$B141))-SUMIFS(Activity_EX!G:G,Activity_EX!$A:$A,$A141))/(SUMIFS('AGG Activity_16'!G:G,'AGG Activity_16'!$A:$A,$B141)),0))))</f>
        <v>0</v>
      </c>
      <c r="R141" s="7">
        <f>IF(R$1=2016,0,IF(PUBBDG_Split_Tech!R141=1,1,IF(PUBBDG_Split_Tech!R141="",0,IFERROR((PUBBDG_Split_Tech!R141*(SUMIFS('AGG Activity_16'!H:H,'AGG Activity_16'!$A:$A,$B141)+SUMIFS('AGG Activity_EX'!H:H,'AGG Activity_EX'!$A:$A,$B141))-SUMIFS(Activity_EX!H:H,Activity_EX!$A:$A,$A141))/(SUMIFS('AGG Activity_16'!H:H,'AGG Activity_16'!$A:$A,$B141)),0))))</f>
        <v>0</v>
      </c>
      <c r="S141" s="7">
        <f>IF(S$1=2016,0,IF(PUBBDG_Split_Tech!S141=1,1,IF(PUBBDG_Split_Tech!S141="",0,IFERROR((PUBBDG_Split_Tech!S141*(SUMIFS('AGG Activity_16'!I:I,'AGG Activity_16'!$A:$A,$B141)+SUMIFS('AGG Activity_EX'!I:I,'AGG Activity_EX'!$A:$A,$B141))-SUMIFS(Activity_EX!I:I,Activity_EX!$A:$A,$A141))/(SUMIFS('AGG Activity_16'!I:I,'AGG Activity_16'!$A:$A,$B141)),0))))</f>
        <v>0</v>
      </c>
      <c r="T141" s="7">
        <f>IF(T$1=2016,0,IF(PUBBDG_Split_Tech!T141=1,1,IF(PUBBDG_Split_Tech!T141="",0,IFERROR((PUBBDG_Split_Tech!T141*(SUMIFS('AGG Activity_16'!J:J,'AGG Activity_16'!$A:$A,$B141)+SUMIFS('AGG Activity_EX'!J:J,'AGG Activity_EX'!$A:$A,$B141))-SUMIFS(Activity_EX!J:J,Activity_EX!$A:$A,$A141))/(SUMIFS('AGG Activity_16'!J:J,'AGG Activity_16'!$A:$A,$B141)),0))))</f>
        <v>0</v>
      </c>
      <c r="U141" s="7">
        <f>IF(U$1=2016,0,IF(PUBBDG_Split_Tech!U141=1,1,IF(PUBBDG_Split_Tech!U141="",0,IFERROR((PUBBDG_Split_Tech!U141*(SUMIFS('AGG Activity_16'!K:K,'AGG Activity_16'!$A:$A,$B141)+SUMIFS('AGG Activity_EX'!K:K,'AGG Activity_EX'!$A:$A,$B141))-SUMIFS(Activity_EX!K:K,Activity_EX!$A:$A,$A141))/(SUMIFS('AGG Activity_16'!K:K,'AGG Activity_16'!$A:$A,$B141)),0))))</f>
        <v>0</v>
      </c>
    </row>
    <row r="142" spans="1:21" x14ac:dyDescent="0.25">
      <c r="A142" t="str">
        <f>PUBBDG_Split_Tech!A142</f>
        <v>PUBBDGPSIOldAE______STDELC</v>
      </c>
      <c r="B142" t="str">
        <f>PUBBDG_Split_Tech!B142</f>
        <v>PUBBDGPSIOldAE</v>
      </c>
      <c r="C142" t="str">
        <f>PUBBDG_Split_Tech!C142</f>
        <v>PUB</v>
      </c>
      <c r="D142" t="str">
        <f>PUBBDG_Split_Tech!D142</f>
        <v>BDG</v>
      </c>
      <c r="E142" t="str">
        <f>PUBBDG_Split_Tech!E142</f>
        <v>PSI</v>
      </c>
      <c r="F142" t="str">
        <f>PUBBDG_Split_Tech!F142</f>
        <v>Old</v>
      </c>
      <c r="G142" t="str">
        <f>PUBBDG_Split_Tech!G142</f>
        <v>AE</v>
      </c>
      <c r="H142" t="str">
        <f>PUBBDG_Split_Tech!H142</f>
        <v>___</v>
      </c>
      <c r="I142" t="str">
        <f>PUBBDG_Split_Tech!I142</f>
        <v>___</v>
      </c>
      <c r="J142" t="str">
        <f>PUBBDG_Split_Tech!J142</f>
        <v>STD</v>
      </c>
      <c r="K142" t="str">
        <f>PUBBDG_Split_Tech!K142</f>
        <v>ELC</v>
      </c>
      <c r="L142" s="7">
        <f>IF(L$1=2016,0,IF(PUBBDG_Split_Tech!L142=1,1,IF(PUBBDG_Split_Tech!L142="",0,IFERROR((PUBBDG_Split_Tech!L142*(SUMIFS('AGG Activity_16'!B:B,'AGG Activity_16'!$A:$A,$B142)+SUMIFS('AGG Activity_EX'!B:B,'AGG Activity_EX'!$A:$A,$B142))-SUMIFS(Activity_EX!B:B,Activity_EX!$A:$A,$A142))/(SUMIFS('AGG Activity_16'!B:B,'AGG Activity_16'!$A:$A,$B142)),0))))</f>
        <v>0</v>
      </c>
      <c r="M142" s="7">
        <f>IF(M$1=2016,0,IF(PUBBDG_Split_Tech!M142=1,1,IF(PUBBDG_Split_Tech!M142="",0,IFERROR((PUBBDG_Split_Tech!M142*(SUMIFS('AGG Activity_16'!C:C,'AGG Activity_16'!$A:$A,$B142)+SUMIFS('AGG Activity_EX'!C:C,'AGG Activity_EX'!$A:$A,$B142))-SUMIFS(Activity_EX!C:C,Activity_EX!$A:$A,$A142))/(SUMIFS('AGG Activity_16'!C:C,'AGG Activity_16'!$A:$A,$B142)),0))))</f>
        <v>0.98505809714239156</v>
      </c>
      <c r="N142" s="7">
        <f>IF(N$1=2016,0,IF(PUBBDG_Split_Tech!N142=1,1,IF(PUBBDG_Split_Tech!N142="",0,IFERROR((PUBBDG_Split_Tech!N142*(SUMIFS('AGG Activity_16'!D:D,'AGG Activity_16'!$A:$A,$B142)+SUMIFS('AGG Activity_EX'!D:D,'AGG Activity_EX'!$A:$A,$B142))-SUMIFS(Activity_EX!D:D,Activity_EX!$A:$A,$A142))/(SUMIFS('AGG Activity_16'!D:D,'AGG Activity_16'!$A:$A,$B142)),0))))</f>
        <v>0.98510121494104019</v>
      </c>
      <c r="O142" s="7">
        <f>IF(O$1=2016,0,IF(PUBBDG_Split_Tech!O142=1,1,IF(PUBBDG_Split_Tech!O142="",0,IFERROR((PUBBDG_Split_Tech!O142*(SUMIFS('AGG Activity_16'!E:E,'AGG Activity_16'!$A:$A,$B142)+SUMIFS('AGG Activity_EX'!E:E,'AGG Activity_EX'!$A:$A,$B142))-SUMIFS(Activity_EX!E:E,Activity_EX!$A:$A,$A142))/(SUMIFS('AGG Activity_16'!E:E,'AGG Activity_16'!$A:$A,$B142)),0))))</f>
        <v>0.98545969119986243</v>
      </c>
      <c r="P142" s="7">
        <f>IF(P$1=2016,0,IF(PUBBDG_Split_Tech!P142=1,1,IF(PUBBDG_Split_Tech!P142="",0,IFERROR((PUBBDG_Split_Tech!P142*(SUMIFS('AGG Activity_16'!F:F,'AGG Activity_16'!$A:$A,$B142)+SUMIFS('AGG Activity_EX'!F:F,'AGG Activity_EX'!$A:$A,$B142))-SUMIFS(Activity_EX!F:F,Activity_EX!$A:$A,$A142))/(SUMIFS('AGG Activity_16'!F:F,'AGG Activity_16'!$A:$A,$B142)),0))))</f>
        <v>0.98568402337886774</v>
      </c>
      <c r="Q142" s="7">
        <f>IF(Q$1=2016,0,IF(PUBBDG_Split_Tech!Q142=1,1,IF(PUBBDG_Split_Tech!Q142="",0,IFERROR((PUBBDG_Split_Tech!Q142*(SUMIFS('AGG Activity_16'!G:G,'AGG Activity_16'!$A:$A,$B142)+SUMIFS('AGG Activity_EX'!G:G,'AGG Activity_EX'!$A:$A,$B142))-SUMIFS(Activity_EX!G:G,Activity_EX!$A:$A,$A142))/(SUMIFS('AGG Activity_16'!G:G,'AGG Activity_16'!$A:$A,$B142)),0))))</f>
        <v>0.98568401006510253</v>
      </c>
      <c r="R142" s="7">
        <f>IF(R$1=2016,0,IF(PUBBDG_Split_Tech!R142=1,1,IF(PUBBDG_Split_Tech!R142="",0,IFERROR((PUBBDG_Split_Tech!R142*(SUMIFS('AGG Activity_16'!H:H,'AGG Activity_16'!$A:$A,$B142)+SUMIFS('AGG Activity_EX'!H:H,'AGG Activity_EX'!$A:$A,$B142))-SUMIFS(Activity_EX!H:H,Activity_EX!$A:$A,$A142))/(SUMIFS('AGG Activity_16'!H:H,'AGG Activity_16'!$A:$A,$B142)),0))))</f>
        <v>0.9856852142312631</v>
      </c>
      <c r="S142" s="7">
        <f>IF(S$1=2016,0,IF(PUBBDG_Split_Tech!S142=1,1,IF(PUBBDG_Split_Tech!S142="",0,IFERROR((PUBBDG_Split_Tech!S142*(SUMIFS('AGG Activity_16'!I:I,'AGG Activity_16'!$A:$A,$B142)+SUMIFS('AGG Activity_EX'!I:I,'AGG Activity_EX'!$A:$A,$B142))-SUMIFS(Activity_EX!I:I,Activity_EX!$A:$A,$A142))/(SUMIFS('AGG Activity_16'!I:I,'AGG Activity_16'!$A:$A,$B142)),0))))</f>
        <v>0</v>
      </c>
      <c r="T142" s="7">
        <f>IF(T$1=2016,0,IF(PUBBDG_Split_Tech!T142=1,1,IF(PUBBDG_Split_Tech!T142="",0,IFERROR((PUBBDG_Split_Tech!T142*(SUMIFS('AGG Activity_16'!J:J,'AGG Activity_16'!$A:$A,$B142)+SUMIFS('AGG Activity_EX'!J:J,'AGG Activity_EX'!$A:$A,$B142))-SUMIFS(Activity_EX!J:J,Activity_EX!$A:$A,$A142))/(SUMIFS('AGG Activity_16'!J:J,'AGG Activity_16'!$A:$A,$B142)),0))))</f>
        <v>0</v>
      </c>
      <c r="U142" s="7">
        <f>IF(U$1=2016,0,IF(PUBBDG_Split_Tech!U142=1,1,IF(PUBBDG_Split_Tech!U142="",0,IFERROR((PUBBDG_Split_Tech!U142*(SUMIFS('AGG Activity_16'!K:K,'AGG Activity_16'!$A:$A,$B142)+SUMIFS('AGG Activity_EX'!K:K,'AGG Activity_EX'!$A:$A,$B142))-SUMIFS(Activity_EX!K:K,Activity_EX!$A:$A,$A142))/(SUMIFS('AGG Activity_16'!K:K,'AGG Activity_16'!$A:$A,$B142)),0))))</f>
        <v>0</v>
      </c>
    </row>
    <row r="143" spans="1:21" x14ac:dyDescent="0.25">
      <c r="A143" t="str">
        <f>PUBBDG_Split_Tech!A143</f>
        <v>PUBBDGPSIOldAE______STDNGA</v>
      </c>
      <c r="B143" t="str">
        <f>PUBBDG_Split_Tech!B143</f>
        <v>PUBBDGPSIOldAE</v>
      </c>
      <c r="C143" t="str">
        <f>PUBBDG_Split_Tech!C143</f>
        <v>PUB</v>
      </c>
      <c r="D143" t="str">
        <f>PUBBDG_Split_Tech!D143</f>
        <v>BDG</v>
      </c>
      <c r="E143" t="str">
        <f>PUBBDG_Split_Tech!E143</f>
        <v>PSI</v>
      </c>
      <c r="F143" t="str">
        <f>PUBBDG_Split_Tech!F143</f>
        <v>Old</v>
      </c>
      <c r="G143" t="str">
        <f>PUBBDG_Split_Tech!G143</f>
        <v>AE</v>
      </c>
      <c r="H143" t="str">
        <f>PUBBDG_Split_Tech!H143</f>
        <v>___</v>
      </c>
      <c r="I143" t="str">
        <f>PUBBDG_Split_Tech!I143</f>
        <v>___</v>
      </c>
      <c r="J143" t="str">
        <f>PUBBDG_Split_Tech!J143</f>
        <v>STD</v>
      </c>
      <c r="K143" t="str">
        <f>PUBBDG_Split_Tech!K143</f>
        <v>NGA</v>
      </c>
      <c r="L143" s="7">
        <f>IF(L$1=2016,0,IF(PUBBDG_Split_Tech!L143=1,1,IF(PUBBDG_Split_Tech!L143="",0,IFERROR((PUBBDG_Split_Tech!L143*(SUMIFS('AGG Activity_16'!B:B,'AGG Activity_16'!$A:$A,$B143)+SUMIFS('AGG Activity_EX'!B:B,'AGG Activity_EX'!$A:$A,$B143))-SUMIFS(Activity_EX!B:B,Activity_EX!$A:$A,$A143))/(SUMIFS('AGG Activity_16'!B:B,'AGG Activity_16'!$A:$A,$B143)),0))))</f>
        <v>0</v>
      </c>
      <c r="M143" s="7">
        <f>IF(M$1=2016,0,IF(PUBBDG_Split_Tech!M143=1,1,IF(PUBBDG_Split_Tech!M143="",0,IFERROR((PUBBDG_Split_Tech!M143*(SUMIFS('AGG Activity_16'!C:C,'AGG Activity_16'!$A:$A,$B143)+SUMIFS('AGG Activity_EX'!C:C,'AGG Activity_EX'!$A:$A,$B143))-SUMIFS(Activity_EX!C:C,Activity_EX!$A:$A,$A143))/(SUMIFS('AGG Activity_16'!C:C,'AGG Activity_16'!$A:$A,$B143)),0))))</f>
        <v>1.494190285757389E-2</v>
      </c>
      <c r="N143" s="7">
        <f>IF(N$1=2016,0,IF(PUBBDG_Split_Tech!N143=1,1,IF(PUBBDG_Split_Tech!N143="",0,IFERROR((PUBBDG_Split_Tech!N143*(SUMIFS('AGG Activity_16'!D:D,'AGG Activity_16'!$A:$A,$B143)+SUMIFS('AGG Activity_EX'!D:D,'AGG Activity_EX'!$A:$A,$B143))-SUMIFS(Activity_EX!D:D,Activity_EX!$A:$A,$A143))/(SUMIFS('AGG Activity_16'!D:D,'AGG Activity_16'!$A:$A,$B143)),0))))</f>
        <v>1.4898785058987543E-2</v>
      </c>
      <c r="O143" s="7">
        <f>IF(O$1=2016,0,IF(PUBBDG_Split_Tech!O143=1,1,IF(PUBBDG_Split_Tech!O143="",0,IFERROR((PUBBDG_Split_Tech!O143*(SUMIFS('AGG Activity_16'!E:E,'AGG Activity_16'!$A:$A,$B143)+SUMIFS('AGG Activity_EX'!E:E,'AGG Activity_EX'!$A:$A,$B143))-SUMIFS(Activity_EX!E:E,Activity_EX!$A:$A,$A143))/(SUMIFS('AGG Activity_16'!E:E,'AGG Activity_16'!$A:$A,$B143)),0))))</f>
        <v>1.4540308800116634E-2</v>
      </c>
      <c r="P143" s="7">
        <f>IF(P$1=2016,0,IF(PUBBDG_Split_Tech!P143=1,1,IF(PUBBDG_Split_Tech!P143="",0,IFERROR((PUBBDG_Split_Tech!P143*(SUMIFS('AGG Activity_16'!F:F,'AGG Activity_16'!$A:$A,$B143)+SUMIFS('AGG Activity_EX'!F:F,'AGG Activity_EX'!$A:$A,$B143))-SUMIFS(Activity_EX!F:F,Activity_EX!$A:$A,$A143))/(SUMIFS('AGG Activity_16'!F:F,'AGG Activity_16'!$A:$A,$B143)),0))))</f>
        <v>1.4315976621132532E-2</v>
      </c>
      <c r="Q143" s="7">
        <f>IF(Q$1=2016,0,IF(PUBBDG_Split_Tech!Q143=1,1,IF(PUBBDG_Split_Tech!Q143="",0,IFERROR((PUBBDG_Split_Tech!Q143*(SUMIFS('AGG Activity_16'!G:G,'AGG Activity_16'!$A:$A,$B143)+SUMIFS('AGG Activity_EX'!G:G,'AGG Activity_EX'!$A:$A,$B143))-SUMIFS(Activity_EX!G:G,Activity_EX!$A:$A,$A143))/(SUMIFS('AGG Activity_16'!G:G,'AGG Activity_16'!$A:$A,$B143)),0))))</f>
        <v>1.4315989934897149E-2</v>
      </c>
      <c r="R143" s="7">
        <f>IF(R$1=2016,0,IF(PUBBDG_Split_Tech!R143=1,1,IF(PUBBDG_Split_Tech!R143="",0,IFERROR((PUBBDG_Split_Tech!R143*(SUMIFS('AGG Activity_16'!H:H,'AGG Activity_16'!$A:$A,$B143)+SUMIFS('AGG Activity_EX'!H:H,'AGG Activity_EX'!$A:$A,$B143))-SUMIFS(Activity_EX!H:H,Activity_EX!$A:$A,$A143))/(SUMIFS('AGG Activity_16'!H:H,'AGG Activity_16'!$A:$A,$B143)),0))))</f>
        <v>1.4314785768736831E-2</v>
      </c>
      <c r="S143" s="7">
        <f>IF(S$1=2016,0,IF(PUBBDG_Split_Tech!S143=1,1,IF(PUBBDG_Split_Tech!S143="",0,IFERROR((PUBBDG_Split_Tech!S143*(SUMIFS('AGG Activity_16'!I:I,'AGG Activity_16'!$A:$A,$B143)+SUMIFS('AGG Activity_EX'!I:I,'AGG Activity_EX'!$A:$A,$B143))-SUMIFS(Activity_EX!I:I,Activity_EX!$A:$A,$A143))/(SUMIFS('AGG Activity_16'!I:I,'AGG Activity_16'!$A:$A,$B143)),0))))</f>
        <v>0</v>
      </c>
      <c r="T143" s="7">
        <f>IF(T$1=2016,0,IF(PUBBDG_Split_Tech!T143=1,1,IF(PUBBDG_Split_Tech!T143="",0,IFERROR((PUBBDG_Split_Tech!T143*(SUMIFS('AGG Activity_16'!J:J,'AGG Activity_16'!$A:$A,$B143)+SUMIFS('AGG Activity_EX'!J:J,'AGG Activity_EX'!$A:$A,$B143))-SUMIFS(Activity_EX!J:J,Activity_EX!$A:$A,$A143))/(SUMIFS('AGG Activity_16'!J:J,'AGG Activity_16'!$A:$A,$B143)),0))))</f>
        <v>0</v>
      </c>
      <c r="U143" s="7">
        <f>IF(U$1=2016,0,IF(PUBBDG_Split_Tech!U143=1,1,IF(PUBBDG_Split_Tech!U143="",0,IFERROR((PUBBDG_Split_Tech!U143*(SUMIFS('AGG Activity_16'!K:K,'AGG Activity_16'!$A:$A,$B143)+SUMIFS('AGG Activity_EX'!K:K,'AGG Activity_EX'!$A:$A,$B143))-SUMIFS(Activity_EX!K:K,Activity_EX!$A:$A,$A143))/(SUMIFS('AGG Activity_16'!K:K,'AGG Activity_16'!$A:$A,$B143)),0))))</f>
        <v>0</v>
      </c>
    </row>
    <row r="144" spans="1:21" x14ac:dyDescent="0.25">
      <c r="A144" t="str">
        <f>PUBBDG_Split_Tech!A144</f>
        <v>PUBBDGPSIOldAE______STDPRO</v>
      </c>
      <c r="B144" t="str">
        <f>PUBBDG_Split_Tech!B144</f>
        <v>PUBBDGPSIOldAE</v>
      </c>
      <c r="C144" t="str">
        <f>PUBBDG_Split_Tech!C144</f>
        <v>PUB</v>
      </c>
      <c r="D144" t="str">
        <f>PUBBDG_Split_Tech!D144</f>
        <v>BDG</v>
      </c>
      <c r="E144" t="str">
        <f>PUBBDG_Split_Tech!E144</f>
        <v>PSI</v>
      </c>
      <c r="F144" t="str">
        <f>PUBBDG_Split_Tech!F144</f>
        <v>Old</v>
      </c>
      <c r="G144" t="str">
        <f>PUBBDG_Split_Tech!G144</f>
        <v>AE</v>
      </c>
      <c r="H144" t="str">
        <f>PUBBDG_Split_Tech!H144</f>
        <v>___</v>
      </c>
      <c r="I144" t="str">
        <f>PUBBDG_Split_Tech!I144</f>
        <v>___</v>
      </c>
      <c r="J144" t="str">
        <f>PUBBDG_Split_Tech!J144</f>
        <v>STD</v>
      </c>
      <c r="K144" t="str">
        <f>PUBBDG_Split_Tech!K144</f>
        <v>PRO</v>
      </c>
      <c r="L144" s="7">
        <f>IF(L$1=2016,0,IF(PUBBDG_Split_Tech!L144=1,1,IF(PUBBDG_Split_Tech!L144="",0,IFERROR((PUBBDG_Split_Tech!L144*(SUMIFS('AGG Activity_16'!B:B,'AGG Activity_16'!$A:$A,$B144)+SUMIFS('AGG Activity_EX'!B:B,'AGG Activity_EX'!$A:$A,$B144))-SUMIFS(Activity_EX!B:B,Activity_EX!$A:$A,$A144))/(SUMIFS('AGG Activity_16'!B:B,'AGG Activity_16'!$A:$A,$B144)),0))))</f>
        <v>0</v>
      </c>
      <c r="M144" s="7">
        <f>IF(M$1=2016,0,IF(PUBBDG_Split_Tech!M144=1,1,IF(PUBBDG_Split_Tech!M144="",0,IFERROR((PUBBDG_Split_Tech!M144*(SUMIFS('AGG Activity_16'!C:C,'AGG Activity_16'!$A:$A,$B144)+SUMIFS('AGG Activity_EX'!C:C,'AGG Activity_EX'!$A:$A,$B144))-SUMIFS(Activity_EX!C:C,Activity_EX!$A:$A,$A144))/(SUMIFS('AGG Activity_16'!C:C,'AGG Activity_16'!$A:$A,$B144)),0))))</f>
        <v>0</v>
      </c>
      <c r="N144" s="7">
        <f>IF(N$1=2016,0,IF(PUBBDG_Split_Tech!N144=1,1,IF(PUBBDG_Split_Tech!N144="",0,IFERROR((PUBBDG_Split_Tech!N144*(SUMIFS('AGG Activity_16'!D:D,'AGG Activity_16'!$A:$A,$B144)+SUMIFS('AGG Activity_EX'!D:D,'AGG Activity_EX'!$A:$A,$B144))-SUMIFS(Activity_EX!D:D,Activity_EX!$A:$A,$A144))/(SUMIFS('AGG Activity_16'!D:D,'AGG Activity_16'!$A:$A,$B144)),0))))</f>
        <v>0</v>
      </c>
      <c r="O144" s="7">
        <f>IF(O$1=2016,0,IF(PUBBDG_Split_Tech!O144=1,1,IF(PUBBDG_Split_Tech!O144="",0,IFERROR((PUBBDG_Split_Tech!O144*(SUMIFS('AGG Activity_16'!E:E,'AGG Activity_16'!$A:$A,$B144)+SUMIFS('AGG Activity_EX'!E:E,'AGG Activity_EX'!$A:$A,$B144))-SUMIFS(Activity_EX!E:E,Activity_EX!$A:$A,$A144))/(SUMIFS('AGG Activity_16'!E:E,'AGG Activity_16'!$A:$A,$B144)),0))))</f>
        <v>0</v>
      </c>
      <c r="P144" s="7">
        <f>IF(P$1=2016,0,IF(PUBBDG_Split_Tech!P144=1,1,IF(PUBBDG_Split_Tech!P144="",0,IFERROR((PUBBDG_Split_Tech!P144*(SUMIFS('AGG Activity_16'!F:F,'AGG Activity_16'!$A:$A,$B144)+SUMIFS('AGG Activity_EX'!F:F,'AGG Activity_EX'!$A:$A,$B144))-SUMIFS(Activity_EX!F:F,Activity_EX!$A:$A,$A144))/(SUMIFS('AGG Activity_16'!F:F,'AGG Activity_16'!$A:$A,$B144)),0))))</f>
        <v>0</v>
      </c>
      <c r="Q144" s="7">
        <f>IF(Q$1=2016,0,IF(PUBBDG_Split_Tech!Q144=1,1,IF(PUBBDG_Split_Tech!Q144="",0,IFERROR((PUBBDG_Split_Tech!Q144*(SUMIFS('AGG Activity_16'!G:G,'AGG Activity_16'!$A:$A,$B144)+SUMIFS('AGG Activity_EX'!G:G,'AGG Activity_EX'!$A:$A,$B144))-SUMIFS(Activity_EX!G:G,Activity_EX!$A:$A,$A144))/(SUMIFS('AGG Activity_16'!G:G,'AGG Activity_16'!$A:$A,$B144)),0))))</f>
        <v>0</v>
      </c>
      <c r="R144" s="7">
        <f>IF(R$1=2016,0,IF(PUBBDG_Split_Tech!R144=1,1,IF(PUBBDG_Split_Tech!R144="",0,IFERROR((PUBBDG_Split_Tech!R144*(SUMIFS('AGG Activity_16'!H:H,'AGG Activity_16'!$A:$A,$B144)+SUMIFS('AGG Activity_EX'!H:H,'AGG Activity_EX'!$A:$A,$B144))-SUMIFS(Activity_EX!H:H,Activity_EX!$A:$A,$A144))/(SUMIFS('AGG Activity_16'!H:H,'AGG Activity_16'!$A:$A,$B144)),0))))</f>
        <v>0</v>
      </c>
      <c r="S144" s="7">
        <f>IF(S$1=2016,0,IF(PUBBDG_Split_Tech!S144=1,1,IF(PUBBDG_Split_Tech!S144="",0,IFERROR((PUBBDG_Split_Tech!S144*(SUMIFS('AGG Activity_16'!I:I,'AGG Activity_16'!$A:$A,$B144)+SUMIFS('AGG Activity_EX'!I:I,'AGG Activity_EX'!$A:$A,$B144))-SUMIFS(Activity_EX!I:I,Activity_EX!$A:$A,$A144))/(SUMIFS('AGG Activity_16'!I:I,'AGG Activity_16'!$A:$A,$B144)),0))))</f>
        <v>0</v>
      </c>
      <c r="T144" s="7">
        <f>IF(T$1=2016,0,IF(PUBBDG_Split_Tech!T144=1,1,IF(PUBBDG_Split_Tech!T144="",0,IFERROR((PUBBDG_Split_Tech!T144*(SUMIFS('AGG Activity_16'!J:J,'AGG Activity_16'!$A:$A,$B144)+SUMIFS('AGG Activity_EX'!J:J,'AGG Activity_EX'!$A:$A,$B144))-SUMIFS(Activity_EX!J:J,Activity_EX!$A:$A,$A144))/(SUMIFS('AGG Activity_16'!J:J,'AGG Activity_16'!$A:$A,$B144)),0))))</f>
        <v>0</v>
      </c>
      <c r="U144" s="7">
        <f>IF(U$1=2016,0,IF(PUBBDG_Split_Tech!U144=1,1,IF(PUBBDG_Split_Tech!U144="",0,IFERROR((PUBBDG_Split_Tech!U144*(SUMIFS('AGG Activity_16'!K:K,'AGG Activity_16'!$A:$A,$B144)+SUMIFS('AGG Activity_EX'!K:K,'AGG Activity_EX'!$A:$A,$B144))-SUMIFS(Activity_EX!K:K,Activity_EX!$A:$A,$A144))/(SUMIFS('AGG Activity_16'!K:K,'AGG Activity_16'!$A:$A,$B144)),0))))</f>
        <v>0</v>
      </c>
    </row>
    <row r="145" spans="1:21" x14ac:dyDescent="0.25">
      <c r="A145" t="str">
        <f>PUBBDG_Split_Tech!A145</f>
        <v>PUBBDGPSIOldAM______STDELC</v>
      </c>
      <c r="B145" t="str">
        <f>PUBBDG_Split_Tech!B145</f>
        <v>PUBBDGPSIOldAM</v>
      </c>
      <c r="C145" t="str">
        <f>PUBBDG_Split_Tech!C145</f>
        <v>PUB</v>
      </c>
      <c r="D145" t="str">
        <f>PUBBDG_Split_Tech!D145</f>
        <v>BDG</v>
      </c>
      <c r="E145" t="str">
        <f>PUBBDG_Split_Tech!E145</f>
        <v>PSI</v>
      </c>
      <c r="F145" t="str">
        <f>PUBBDG_Split_Tech!F145</f>
        <v>Old</v>
      </c>
      <c r="G145" t="str">
        <f>PUBBDG_Split_Tech!G145</f>
        <v>AM</v>
      </c>
      <c r="H145" t="str">
        <f>PUBBDG_Split_Tech!H145</f>
        <v>___</v>
      </c>
      <c r="I145" t="str">
        <f>PUBBDG_Split_Tech!I145</f>
        <v>___</v>
      </c>
      <c r="J145" t="str">
        <f>PUBBDG_Split_Tech!J145</f>
        <v>STD</v>
      </c>
      <c r="K145" t="str">
        <f>PUBBDG_Split_Tech!K145</f>
        <v>ELC</v>
      </c>
      <c r="L145" s="7">
        <f>IF(L$1=2016,0,IF(PUBBDG_Split_Tech!L145=1,1,IF(PUBBDG_Split_Tech!L145="",0,IFERROR((PUBBDG_Split_Tech!L145*(SUMIFS('AGG Activity_16'!B:B,'AGG Activity_16'!$A:$A,$B145)+SUMIFS('AGG Activity_EX'!B:B,'AGG Activity_EX'!$A:$A,$B145))-SUMIFS(Activity_EX!B:B,Activity_EX!$A:$A,$A145))/(SUMIFS('AGG Activity_16'!B:B,'AGG Activity_16'!$A:$A,$B145)),0))))</f>
        <v>0</v>
      </c>
      <c r="M145" s="7">
        <f>IF(M$1=2016,0,IF(PUBBDG_Split_Tech!M145=1,1,IF(PUBBDG_Split_Tech!M145="",0,IFERROR((PUBBDG_Split_Tech!M145*(SUMIFS('AGG Activity_16'!C:C,'AGG Activity_16'!$A:$A,$B145)+SUMIFS('AGG Activity_EX'!C:C,'AGG Activity_EX'!$A:$A,$B145))-SUMIFS(Activity_EX!C:C,Activity_EX!$A:$A,$A145))/(SUMIFS('AGG Activity_16'!C:C,'AGG Activity_16'!$A:$A,$B145)),0))))</f>
        <v>1</v>
      </c>
      <c r="N145" s="7">
        <f>IF(N$1=2016,0,IF(PUBBDG_Split_Tech!N145=1,1,IF(PUBBDG_Split_Tech!N145="",0,IFERROR((PUBBDG_Split_Tech!N145*(SUMIFS('AGG Activity_16'!D:D,'AGG Activity_16'!$A:$A,$B145)+SUMIFS('AGG Activity_EX'!D:D,'AGG Activity_EX'!$A:$A,$B145))-SUMIFS(Activity_EX!D:D,Activity_EX!$A:$A,$A145))/(SUMIFS('AGG Activity_16'!D:D,'AGG Activity_16'!$A:$A,$B145)),0))))</f>
        <v>1</v>
      </c>
      <c r="O145" s="7">
        <f>IF(O$1=2016,0,IF(PUBBDG_Split_Tech!O145=1,1,IF(PUBBDG_Split_Tech!O145="",0,IFERROR((PUBBDG_Split_Tech!O145*(SUMIFS('AGG Activity_16'!E:E,'AGG Activity_16'!$A:$A,$B145)+SUMIFS('AGG Activity_EX'!E:E,'AGG Activity_EX'!$A:$A,$B145))-SUMIFS(Activity_EX!E:E,Activity_EX!$A:$A,$A145))/(SUMIFS('AGG Activity_16'!E:E,'AGG Activity_16'!$A:$A,$B145)),0))))</f>
        <v>1</v>
      </c>
      <c r="P145" s="7">
        <f>IF(P$1=2016,0,IF(PUBBDG_Split_Tech!P145=1,1,IF(PUBBDG_Split_Tech!P145="",0,IFERROR((PUBBDG_Split_Tech!P145*(SUMIFS('AGG Activity_16'!F:F,'AGG Activity_16'!$A:$A,$B145)+SUMIFS('AGG Activity_EX'!F:F,'AGG Activity_EX'!$A:$A,$B145))-SUMIFS(Activity_EX!F:F,Activity_EX!$A:$A,$A145))/(SUMIFS('AGG Activity_16'!F:F,'AGG Activity_16'!$A:$A,$B145)),0))))</f>
        <v>1</v>
      </c>
      <c r="Q145" s="7">
        <f>IF(Q$1=2016,0,IF(PUBBDG_Split_Tech!Q145=1,1,IF(PUBBDG_Split_Tech!Q145="",0,IFERROR((PUBBDG_Split_Tech!Q145*(SUMIFS('AGG Activity_16'!G:G,'AGG Activity_16'!$A:$A,$B145)+SUMIFS('AGG Activity_EX'!G:G,'AGG Activity_EX'!$A:$A,$B145))-SUMIFS(Activity_EX!G:G,Activity_EX!$A:$A,$A145))/(SUMIFS('AGG Activity_16'!G:G,'AGG Activity_16'!$A:$A,$B145)),0))))</f>
        <v>1</v>
      </c>
      <c r="R145" s="7">
        <f>IF(R$1=2016,0,IF(PUBBDG_Split_Tech!R145=1,1,IF(PUBBDG_Split_Tech!R145="",0,IFERROR((PUBBDG_Split_Tech!R145*(SUMIFS('AGG Activity_16'!H:H,'AGG Activity_16'!$A:$A,$B145)+SUMIFS('AGG Activity_EX'!H:H,'AGG Activity_EX'!$A:$A,$B145))-SUMIFS(Activity_EX!H:H,Activity_EX!$A:$A,$A145))/(SUMIFS('AGG Activity_16'!H:H,'AGG Activity_16'!$A:$A,$B145)),0))))</f>
        <v>1</v>
      </c>
      <c r="S145" s="7">
        <f>IF(S$1=2016,0,IF(PUBBDG_Split_Tech!S145=1,1,IF(PUBBDG_Split_Tech!S145="",0,IFERROR((PUBBDG_Split_Tech!S145*(SUMIFS('AGG Activity_16'!I:I,'AGG Activity_16'!$A:$A,$B145)+SUMIFS('AGG Activity_EX'!I:I,'AGG Activity_EX'!$A:$A,$B145))-SUMIFS(Activity_EX!I:I,Activity_EX!$A:$A,$A145))/(SUMIFS('AGG Activity_16'!I:I,'AGG Activity_16'!$A:$A,$B145)),0))))</f>
        <v>0</v>
      </c>
      <c r="T145" s="7">
        <f>IF(T$1=2016,0,IF(PUBBDG_Split_Tech!T145=1,1,IF(PUBBDG_Split_Tech!T145="",0,IFERROR((PUBBDG_Split_Tech!T145*(SUMIFS('AGG Activity_16'!J:J,'AGG Activity_16'!$A:$A,$B145)+SUMIFS('AGG Activity_EX'!J:J,'AGG Activity_EX'!$A:$A,$B145))-SUMIFS(Activity_EX!J:J,Activity_EX!$A:$A,$A145))/(SUMIFS('AGG Activity_16'!J:J,'AGG Activity_16'!$A:$A,$B145)),0))))</f>
        <v>0</v>
      </c>
      <c r="U145" s="7">
        <f>IF(U$1=2016,0,IF(PUBBDG_Split_Tech!U145=1,1,IF(PUBBDG_Split_Tech!U145="",0,IFERROR((PUBBDG_Split_Tech!U145*(SUMIFS('AGG Activity_16'!K:K,'AGG Activity_16'!$A:$A,$B145)+SUMIFS('AGG Activity_EX'!K:K,'AGG Activity_EX'!$A:$A,$B145))-SUMIFS(Activity_EX!K:K,Activity_EX!$A:$A,$A145))/(SUMIFS('AGG Activity_16'!K:K,'AGG Activity_16'!$A:$A,$B145)),0))))</f>
        <v>0</v>
      </c>
    </row>
    <row r="146" spans="1:21" x14ac:dyDescent="0.25">
      <c r="A146" t="str">
        <f>PUBBDG_Split_Tech!A146</f>
        <v>PUBBDGPSIOldLIFLC___STDELC</v>
      </c>
      <c r="B146" t="str">
        <f>PUBBDG_Split_Tech!B146</f>
        <v>PUBBDGPSIOldLI</v>
      </c>
      <c r="C146" t="str">
        <f>PUBBDG_Split_Tech!C146</f>
        <v>PUB</v>
      </c>
      <c r="D146" t="str">
        <f>PUBBDG_Split_Tech!D146</f>
        <v>BDG</v>
      </c>
      <c r="E146" t="str">
        <f>PUBBDG_Split_Tech!E146</f>
        <v>PSI</v>
      </c>
      <c r="F146" t="str">
        <f>PUBBDG_Split_Tech!F146</f>
        <v>Old</v>
      </c>
      <c r="G146" t="str">
        <f>PUBBDG_Split_Tech!G146</f>
        <v>LI</v>
      </c>
      <c r="H146" t="str">
        <f>PUBBDG_Split_Tech!H146</f>
        <v>FLC</v>
      </c>
      <c r="I146" t="str">
        <f>PUBBDG_Split_Tech!I146</f>
        <v>___</v>
      </c>
      <c r="J146" t="str">
        <f>PUBBDG_Split_Tech!J146</f>
        <v>STD</v>
      </c>
      <c r="K146" t="str">
        <f>PUBBDG_Split_Tech!K146</f>
        <v>ELC</v>
      </c>
      <c r="L146" s="7">
        <f>IF(L$1=2016,0,IF(PUBBDG_Split_Tech!L146=1,1,IF(PUBBDG_Split_Tech!L146="",0,IFERROR((PUBBDG_Split_Tech!L146*(SUMIFS('AGG Activity_16'!B:B,'AGG Activity_16'!$A:$A,$B146)+SUMIFS('AGG Activity_EX'!B:B,'AGG Activity_EX'!$A:$A,$B146))-SUMIFS(Activity_EX!B:B,Activity_EX!$A:$A,$A146))/(SUMIFS('AGG Activity_16'!B:B,'AGG Activity_16'!$A:$A,$B146)),0))))</f>
        <v>0</v>
      </c>
      <c r="M146" s="7">
        <f>IF(M$1=2016,0,IF(PUBBDG_Split_Tech!M146=1,1,IF(PUBBDG_Split_Tech!M146="",0,IFERROR((PUBBDG_Split_Tech!M146*(SUMIFS('AGG Activity_16'!C:C,'AGG Activity_16'!$A:$A,$B146)+SUMIFS('AGG Activity_EX'!C:C,'AGG Activity_EX'!$A:$A,$B146))-SUMIFS(Activity_EX!C:C,Activity_EX!$A:$A,$A146))/(SUMIFS('AGG Activity_16'!C:C,'AGG Activity_16'!$A:$A,$B146)),0))))</f>
        <v>3.4257115222077635E-5</v>
      </c>
      <c r="N146" s="7">
        <f>IF(N$1=2016,0,IF(PUBBDG_Split_Tech!N146=1,1,IF(PUBBDG_Split_Tech!N146="",0,IFERROR((PUBBDG_Split_Tech!N146*(SUMIFS('AGG Activity_16'!D:D,'AGG Activity_16'!$A:$A,$B146)+SUMIFS('AGG Activity_EX'!D:D,'AGG Activity_EX'!$A:$A,$B146))-SUMIFS(Activity_EX!D:D,Activity_EX!$A:$A,$A146))/(SUMIFS('AGG Activity_16'!D:D,'AGG Activity_16'!$A:$A,$B146)),0))))</f>
        <v>1.9308738251155064E-4</v>
      </c>
      <c r="O146" s="7">
        <f>IF(O$1=2016,0,IF(PUBBDG_Split_Tech!O146=1,1,IF(PUBBDG_Split_Tech!O146="",0,IFERROR((PUBBDG_Split_Tech!O146*(SUMIFS('AGG Activity_16'!E:E,'AGG Activity_16'!$A:$A,$B146)+SUMIFS('AGG Activity_EX'!E:E,'AGG Activity_EX'!$A:$A,$B146))-SUMIFS(Activity_EX!E:E,Activity_EX!$A:$A,$A146))/(SUMIFS('AGG Activity_16'!E:E,'AGG Activity_16'!$A:$A,$B146)),0))))</f>
        <v>7.2740130805844919E-2</v>
      </c>
      <c r="P146" s="7">
        <f>IF(P$1=2016,0,IF(PUBBDG_Split_Tech!P146=1,1,IF(PUBBDG_Split_Tech!P146="",0,IFERROR((PUBBDG_Split_Tech!P146*(SUMIFS('AGG Activity_16'!F:F,'AGG Activity_16'!$A:$A,$B146)+SUMIFS('AGG Activity_EX'!F:F,'AGG Activity_EX'!$A:$A,$B146))-SUMIFS(Activity_EX!F:F,Activity_EX!$A:$A,$A146))/(SUMIFS('AGG Activity_16'!F:F,'AGG Activity_16'!$A:$A,$B146)),0))))</f>
        <v>7.2596688278588631E-2</v>
      </c>
      <c r="Q146" s="7">
        <f>IF(Q$1=2016,0,IF(PUBBDG_Split_Tech!Q146=1,1,IF(PUBBDG_Split_Tech!Q146="",0,IFERROR((PUBBDG_Split_Tech!Q146*(SUMIFS('AGG Activity_16'!G:G,'AGG Activity_16'!$A:$A,$B146)+SUMIFS('AGG Activity_EX'!G:G,'AGG Activity_EX'!$A:$A,$B146))-SUMIFS(Activity_EX!G:G,Activity_EX!$A:$A,$A146))/(SUMIFS('AGG Activity_16'!G:G,'AGG Activity_16'!$A:$A,$B146)),0))))</f>
        <v>7.2555704820798428E-2</v>
      </c>
      <c r="R146" s="7">
        <f>IF(R$1=2016,0,IF(PUBBDG_Split_Tech!R146=1,1,IF(PUBBDG_Split_Tech!R146="",0,IFERROR((PUBBDG_Split_Tech!R146*(SUMIFS('AGG Activity_16'!H:H,'AGG Activity_16'!$A:$A,$B146)+SUMIFS('AGG Activity_EX'!H:H,'AGG Activity_EX'!$A:$A,$B146))-SUMIFS(Activity_EX!H:H,Activity_EX!$A:$A,$A146))/(SUMIFS('AGG Activity_16'!H:H,'AGG Activity_16'!$A:$A,$B146)),0))))</f>
        <v>7.2502276191828807E-2</v>
      </c>
      <c r="S146" s="7">
        <f>IF(S$1=2016,0,IF(PUBBDG_Split_Tech!S146=1,1,IF(PUBBDG_Split_Tech!S146="",0,IFERROR((PUBBDG_Split_Tech!S146*(SUMIFS('AGG Activity_16'!I:I,'AGG Activity_16'!$A:$A,$B146)+SUMIFS('AGG Activity_EX'!I:I,'AGG Activity_EX'!$A:$A,$B146))-SUMIFS(Activity_EX!I:I,Activity_EX!$A:$A,$A146))/(SUMIFS('AGG Activity_16'!I:I,'AGG Activity_16'!$A:$A,$B146)),0))))</f>
        <v>0</v>
      </c>
      <c r="T146" s="7">
        <f>IF(T$1=2016,0,IF(PUBBDG_Split_Tech!T146=1,1,IF(PUBBDG_Split_Tech!T146="",0,IFERROR((PUBBDG_Split_Tech!T146*(SUMIFS('AGG Activity_16'!J:J,'AGG Activity_16'!$A:$A,$B146)+SUMIFS('AGG Activity_EX'!J:J,'AGG Activity_EX'!$A:$A,$B146))-SUMIFS(Activity_EX!J:J,Activity_EX!$A:$A,$A146))/(SUMIFS('AGG Activity_16'!J:J,'AGG Activity_16'!$A:$A,$B146)),0))))</f>
        <v>0</v>
      </c>
      <c r="U146" s="7">
        <f>IF(U$1=2016,0,IF(PUBBDG_Split_Tech!U146=1,1,IF(PUBBDG_Split_Tech!U146="",0,IFERROR((PUBBDG_Split_Tech!U146*(SUMIFS('AGG Activity_16'!K:K,'AGG Activity_16'!$A:$A,$B146)+SUMIFS('AGG Activity_EX'!K:K,'AGG Activity_EX'!$A:$A,$B146))-SUMIFS(Activity_EX!K:K,Activity_EX!$A:$A,$A146))/(SUMIFS('AGG Activity_16'!K:K,'AGG Activity_16'!$A:$A,$B146)),0))))</f>
        <v>0</v>
      </c>
    </row>
    <row r="147" spans="1:21" x14ac:dyDescent="0.25">
      <c r="A147" t="str">
        <f>PUBBDG_Split_Tech!A147</f>
        <v>PUBBDGPSIOldLIFLU___STDELC</v>
      </c>
      <c r="B147" t="str">
        <f>PUBBDG_Split_Tech!B147</f>
        <v>PUBBDGPSIOldLI</v>
      </c>
      <c r="C147" t="str">
        <f>PUBBDG_Split_Tech!C147</f>
        <v>PUB</v>
      </c>
      <c r="D147" t="str">
        <f>PUBBDG_Split_Tech!D147</f>
        <v>BDG</v>
      </c>
      <c r="E147" t="str">
        <f>PUBBDG_Split_Tech!E147</f>
        <v>PSI</v>
      </c>
      <c r="F147" t="str">
        <f>PUBBDG_Split_Tech!F147</f>
        <v>Old</v>
      </c>
      <c r="G147" t="str">
        <f>PUBBDG_Split_Tech!G147</f>
        <v>LI</v>
      </c>
      <c r="H147" t="str">
        <f>PUBBDG_Split_Tech!H147</f>
        <v>FLU</v>
      </c>
      <c r="I147" t="str">
        <f>PUBBDG_Split_Tech!I147</f>
        <v>___</v>
      </c>
      <c r="J147" t="str">
        <f>PUBBDG_Split_Tech!J147</f>
        <v>STD</v>
      </c>
      <c r="K147" t="str">
        <f>PUBBDG_Split_Tech!K147</f>
        <v>ELC</v>
      </c>
      <c r="L147" s="7">
        <f>IF(L$1=2016,0,IF(PUBBDG_Split_Tech!L147=1,1,IF(PUBBDG_Split_Tech!L147="",0,IFERROR((PUBBDG_Split_Tech!L147*(SUMIFS('AGG Activity_16'!B:B,'AGG Activity_16'!$A:$A,$B147)+SUMIFS('AGG Activity_EX'!B:B,'AGG Activity_EX'!$A:$A,$B147))-SUMIFS(Activity_EX!B:B,Activity_EX!$A:$A,$A147))/(SUMIFS('AGG Activity_16'!B:B,'AGG Activity_16'!$A:$A,$B147)),0))))</f>
        <v>0</v>
      </c>
      <c r="M147" s="7">
        <f>IF(M$1=2016,0,IF(PUBBDG_Split_Tech!M147=1,1,IF(PUBBDG_Split_Tech!M147="",0,IFERROR((PUBBDG_Split_Tech!M147*(SUMIFS('AGG Activity_16'!C:C,'AGG Activity_16'!$A:$A,$B147)+SUMIFS('AGG Activity_EX'!C:C,'AGG Activity_EX'!$A:$A,$B147))-SUMIFS(Activity_EX!C:C,Activity_EX!$A:$A,$A147))/(SUMIFS('AGG Activity_16'!C:C,'AGG Activity_16'!$A:$A,$B147)),0))))</f>
        <v>2.5024992985111675E-4</v>
      </c>
      <c r="N147" s="7">
        <f>IF(N$1=2016,0,IF(PUBBDG_Split_Tech!N147=1,1,IF(PUBBDG_Split_Tech!N147="",0,IFERROR((PUBBDG_Split_Tech!N147*(SUMIFS('AGG Activity_16'!D:D,'AGG Activity_16'!$A:$A,$B147)+SUMIFS('AGG Activity_EX'!D:D,'AGG Activity_EX'!$A:$A,$B147))-SUMIFS(Activity_EX!D:D,Activity_EX!$A:$A,$A147))/(SUMIFS('AGG Activity_16'!D:D,'AGG Activity_16'!$A:$A,$B147)),0))))</f>
        <v>0.28774395950999021</v>
      </c>
      <c r="O147" s="7">
        <f>IF(O$1=2016,0,IF(PUBBDG_Split_Tech!O147=1,1,IF(PUBBDG_Split_Tech!O147="",0,IFERROR((PUBBDG_Split_Tech!O147*(SUMIFS('AGG Activity_16'!E:E,'AGG Activity_16'!$A:$A,$B147)+SUMIFS('AGG Activity_EX'!E:E,'AGG Activity_EX'!$A:$A,$B147))-SUMIFS(Activity_EX!E:E,Activity_EX!$A:$A,$A147))/(SUMIFS('AGG Activity_16'!E:E,'AGG Activity_16'!$A:$A,$B147)),0))))</f>
        <v>0.26726902927027235</v>
      </c>
      <c r="P147" s="7">
        <f>IF(P$1=2016,0,IF(PUBBDG_Split_Tech!P147=1,1,IF(PUBBDG_Split_Tech!P147="",0,IFERROR((PUBBDG_Split_Tech!P147*(SUMIFS('AGG Activity_16'!F:F,'AGG Activity_16'!$A:$A,$B147)+SUMIFS('AGG Activity_EX'!F:F,'AGG Activity_EX'!$A:$A,$B147))-SUMIFS(Activity_EX!F:F,Activity_EX!$A:$A,$A147))/(SUMIFS('AGG Activity_16'!F:F,'AGG Activity_16'!$A:$A,$B147)),0))))</f>
        <v>0.26754921849844165</v>
      </c>
      <c r="Q147" s="7">
        <f>IF(Q$1=2016,0,IF(PUBBDG_Split_Tech!Q147=1,1,IF(PUBBDG_Split_Tech!Q147="",0,IFERROR((PUBBDG_Split_Tech!Q147*(SUMIFS('AGG Activity_16'!G:G,'AGG Activity_16'!$A:$A,$B147)+SUMIFS('AGG Activity_EX'!G:G,'AGG Activity_EX'!$A:$A,$B147))-SUMIFS(Activity_EX!G:G,Activity_EX!$A:$A,$A147))/(SUMIFS('AGG Activity_16'!G:G,'AGG Activity_16'!$A:$A,$B147)),0))))</f>
        <v>0.26796024190189893</v>
      </c>
      <c r="R147" s="7">
        <f>IF(R$1=2016,0,IF(PUBBDG_Split_Tech!R147=1,1,IF(PUBBDG_Split_Tech!R147="",0,IFERROR((PUBBDG_Split_Tech!R147*(SUMIFS('AGG Activity_16'!H:H,'AGG Activity_16'!$A:$A,$B147)+SUMIFS('AGG Activity_EX'!H:H,'AGG Activity_EX'!$A:$A,$B147))-SUMIFS(Activity_EX!H:H,Activity_EX!$A:$A,$A147))/(SUMIFS('AGG Activity_16'!H:H,'AGG Activity_16'!$A:$A,$B147)),0))))</f>
        <v>0.26849611852650707</v>
      </c>
      <c r="S147" s="7">
        <f>IF(S$1=2016,0,IF(PUBBDG_Split_Tech!S147=1,1,IF(PUBBDG_Split_Tech!S147="",0,IFERROR((PUBBDG_Split_Tech!S147*(SUMIFS('AGG Activity_16'!I:I,'AGG Activity_16'!$A:$A,$B147)+SUMIFS('AGG Activity_EX'!I:I,'AGG Activity_EX'!$A:$A,$B147))-SUMIFS(Activity_EX!I:I,Activity_EX!$A:$A,$A147))/(SUMIFS('AGG Activity_16'!I:I,'AGG Activity_16'!$A:$A,$B147)),0))))</f>
        <v>0</v>
      </c>
      <c r="T147" s="7">
        <f>IF(T$1=2016,0,IF(PUBBDG_Split_Tech!T147=1,1,IF(PUBBDG_Split_Tech!T147="",0,IFERROR((PUBBDG_Split_Tech!T147*(SUMIFS('AGG Activity_16'!J:J,'AGG Activity_16'!$A:$A,$B147)+SUMIFS('AGG Activity_EX'!J:J,'AGG Activity_EX'!$A:$A,$B147))-SUMIFS(Activity_EX!J:J,Activity_EX!$A:$A,$A147))/(SUMIFS('AGG Activity_16'!J:J,'AGG Activity_16'!$A:$A,$B147)),0))))</f>
        <v>0</v>
      </c>
      <c r="U147" s="7">
        <f>IF(U$1=2016,0,IF(PUBBDG_Split_Tech!U147=1,1,IF(PUBBDG_Split_Tech!U147="",0,IFERROR((PUBBDG_Split_Tech!U147*(SUMIFS('AGG Activity_16'!K:K,'AGG Activity_16'!$A:$A,$B147)+SUMIFS('AGG Activity_EX'!K:K,'AGG Activity_EX'!$A:$A,$B147))-SUMIFS(Activity_EX!K:K,Activity_EX!$A:$A,$A147))/(SUMIFS('AGG Activity_16'!K:K,'AGG Activity_16'!$A:$A,$B147)),0))))</f>
        <v>0</v>
      </c>
    </row>
    <row r="148" spans="1:21" x14ac:dyDescent="0.25">
      <c r="A148" t="str">
        <f>PUBBDG_Split_Tech!A148</f>
        <v>PUBBDGPSIOldLIHAL___STDELC</v>
      </c>
      <c r="B148" t="str">
        <f>PUBBDG_Split_Tech!B148</f>
        <v>PUBBDGPSIOldLI</v>
      </c>
      <c r="C148" t="str">
        <f>PUBBDG_Split_Tech!C148</f>
        <v>PUB</v>
      </c>
      <c r="D148" t="str">
        <f>PUBBDG_Split_Tech!D148</f>
        <v>BDG</v>
      </c>
      <c r="E148" t="str">
        <f>PUBBDG_Split_Tech!E148</f>
        <v>PSI</v>
      </c>
      <c r="F148" t="str">
        <f>PUBBDG_Split_Tech!F148</f>
        <v>Old</v>
      </c>
      <c r="G148" t="str">
        <f>PUBBDG_Split_Tech!G148</f>
        <v>LI</v>
      </c>
      <c r="H148" t="str">
        <f>PUBBDG_Split_Tech!H148</f>
        <v>HAL</v>
      </c>
      <c r="I148" t="str">
        <f>PUBBDG_Split_Tech!I148</f>
        <v>___</v>
      </c>
      <c r="J148" t="str">
        <f>PUBBDG_Split_Tech!J148</f>
        <v>STD</v>
      </c>
      <c r="K148" t="str">
        <f>PUBBDG_Split_Tech!K148</f>
        <v>ELC</v>
      </c>
      <c r="L148" s="7">
        <f>IF(L$1=2016,0,IF(PUBBDG_Split_Tech!L148=1,1,IF(PUBBDG_Split_Tech!L148="",0,IFERROR((PUBBDG_Split_Tech!L148*(SUMIFS('AGG Activity_16'!B:B,'AGG Activity_16'!$A:$A,$B148)+SUMIFS('AGG Activity_EX'!B:B,'AGG Activity_EX'!$A:$A,$B148))-SUMIFS(Activity_EX!B:B,Activity_EX!$A:$A,$A148))/(SUMIFS('AGG Activity_16'!B:B,'AGG Activity_16'!$A:$A,$B148)),0))))</f>
        <v>0</v>
      </c>
      <c r="M148" s="7">
        <f>IF(M$1=2016,0,IF(PUBBDG_Split_Tech!M148=1,1,IF(PUBBDG_Split_Tech!M148="",0,IFERROR((PUBBDG_Split_Tech!M148*(SUMIFS('AGG Activity_16'!C:C,'AGG Activity_16'!$A:$A,$B148)+SUMIFS('AGG Activity_EX'!C:C,'AGG Activity_EX'!$A:$A,$B148))-SUMIFS(Activity_EX!C:C,Activity_EX!$A:$A,$A148))/(SUMIFS('AGG Activity_16'!C:C,'AGG Activity_16'!$A:$A,$B148)),0))))</f>
        <v>0.23652014178586084</v>
      </c>
      <c r="N148" s="7">
        <f>IF(N$1=2016,0,IF(PUBBDG_Split_Tech!N148=1,1,IF(PUBBDG_Split_Tech!N148="",0,IFERROR((PUBBDG_Split_Tech!N148*(SUMIFS('AGG Activity_16'!D:D,'AGG Activity_16'!$A:$A,$B148)+SUMIFS('AGG Activity_EX'!D:D,'AGG Activity_EX'!$A:$A,$B148))-SUMIFS(Activity_EX!D:D,Activity_EX!$A:$A,$A148))/(SUMIFS('AGG Activity_16'!D:D,'AGG Activity_16'!$A:$A,$B148)),0))))</f>
        <v>0.16846388304667168</v>
      </c>
      <c r="O148" s="7">
        <f>IF(O$1=2016,0,IF(PUBBDG_Split_Tech!O148=1,1,IF(PUBBDG_Split_Tech!O148="",0,IFERROR((PUBBDG_Split_Tech!O148*(SUMIFS('AGG Activity_16'!E:E,'AGG Activity_16'!$A:$A,$B148)+SUMIFS('AGG Activity_EX'!E:E,'AGG Activity_EX'!$A:$A,$B148))-SUMIFS(Activity_EX!E:E,Activity_EX!$A:$A,$A148))/(SUMIFS('AGG Activity_16'!E:E,'AGG Activity_16'!$A:$A,$B148)),0))))</f>
        <v>0.15614318354404153</v>
      </c>
      <c r="P148" s="7">
        <f>IF(P$1=2016,0,IF(PUBBDG_Split_Tech!P148=1,1,IF(PUBBDG_Split_Tech!P148="",0,IFERROR((PUBBDG_Split_Tech!P148*(SUMIFS('AGG Activity_16'!F:F,'AGG Activity_16'!$A:$A,$B148)+SUMIFS('AGG Activity_EX'!F:F,'AGG Activity_EX'!$A:$A,$B148))-SUMIFS(Activity_EX!F:F,Activity_EX!$A:$A,$A148))/(SUMIFS('AGG Activity_16'!F:F,'AGG Activity_16'!$A:$A,$B148)),0))))</f>
        <v>0.1558352713556351</v>
      </c>
      <c r="Q148" s="7">
        <f>IF(Q$1=2016,0,IF(PUBBDG_Split_Tech!Q148=1,1,IF(PUBBDG_Split_Tech!Q148="",0,IFERROR((PUBBDG_Split_Tech!Q148*(SUMIFS('AGG Activity_16'!G:G,'AGG Activity_16'!$A:$A,$B148)+SUMIFS('AGG Activity_EX'!G:G,'AGG Activity_EX'!$A:$A,$B148))-SUMIFS(Activity_EX!G:G,Activity_EX!$A:$A,$A148))/(SUMIFS('AGG Activity_16'!G:G,'AGG Activity_16'!$A:$A,$B148)),0))))</f>
        <v>0.15574729670531329</v>
      </c>
      <c r="R148" s="7">
        <f>IF(R$1=2016,0,IF(PUBBDG_Split_Tech!R148=1,1,IF(PUBBDG_Split_Tech!R148="",0,IFERROR((PUBBDG_Split_Tech!R148*(SUMIFS('AGG Activity_16'!H:H,'AGG Activity_16'!$A:$A,$B148)+SUMIFS('AGG Activity_EX'!H:H,'AGG Activity_EX'!$A:$A,$B148))-SUMIFS(Activity_EX!H:H,Activity_EX!$A:$A,$A148))/(SUMIFS('AGG Activity_16'!H:H,'AGG Activity_16'!$A:$A,$B148)),0))))</f>
        <v>0.1556326073842014</v>
      </c>
      <c r="S148" s="7">
        <f>IF(S$1=2016,0,IF(PUBBDG_Split_Tech!S148=1,1,IF(PUBBDG_Split_Tech!S148="",0,IFERROR((PUBBDG_Split_Tech!S148*(SUMIFS('AGG Activity_16'!I:I,'AGG Activity_16'!$A:$A,$B148)+SUMIFS('AGG Activity_EX'!I:I,'AGG Activity_EX'!$A:$A,$B148))-SUMIFS(Activity_EX!I:I,Activity_EX!$A:$A,$A148))/(SUMIFS('AGG Activity_16'!I:I,'AGG Activity_16'!$A:$A,$B148)),0))))</f>
        <v>0</v>
      </c>
      <c r="T148" s="7">
        <f>IF(T$1=2016,0,IF(PUBBDG_Split_Tech!T148=1,1,IF(PUBBDG_Split_Tech!T148="",0,IFERROR((PUBBDG_Split_Tech!T148*(SUMIFS('AGG Activity_16'!J:J,'AGG Activity_16'!$A:$A,$B148)+SUMIFS('AGG Activity_EX'!J:J,'AGG Activity_EX'!$A:$A,$B148))-SUMIFS(Activity_EX!J:J,Activity_EX!$A:$A,$A148))/(SUMIFS('AGG Activity_16'!J:J,'AGG Activity_16'!$A:$A,$B148)),0))))</f>
        <v>0</v>
      </c>
      <c r="U148" s="7">
        <f>IF(U$1=2016,0,IF(PUBBDG_Split_Tech!U148=1,1,IF(PUBBDG_Split_Tech!U148="",0,IFERROR((PUBBDG_Split_Tech!U148*(SUMIFS('AGG Activity_16'!K:K,'AGG Activity_16'!$A:$A,$B148)+SUMIFS('AGG Activity_EX'!K:K,'AGG Activity_EX'!$A:$A,$B148))-SUMIFS(Activity_EX!K:K,Activity_EX!$A:$A,$A148))/(SUMIFS('AGG Activity_16'!K:K,'AGG Activity_16'!$A:$A,$B148)),0))))</f>
        <v>0</v>
      </c>
    </row>
    <row r="149" spans="1:21" x14ac:dyDescent="0.25">
      <c r="A149" t="str">
        <f>PUBBDG_Split_Tech!A149</f>
        <v>PUBBDGPSIOldLIINC___STDELC</v>
      </c>
      <c r="B149" t="str">
        <f>PUBBDG_Split_Tech!B149</f>
        <v>PUBBDGPSIOldLI</v>
      </c>
      <c r="C149" t="str">
        <f>PUBBDG_Split_Tech!C149</f>
        <v>PUB</v>
      </c>
      <c r="D149" t="str">
        <f>PUBBDG_Split_Tech!D149</f>
        <v>BDG</v>
      </c>
      <c r="E149" t="str">
        <f>PUBBDG_Split_Tech!E149</f>
        <v>PSI</v>
      </c>
      <c r="F149" t="str">
        <f>PUBBDG_Split_Tech!F149</f>
        <v>Old</v>
      </c>
      <c r="G149" t="str">
        <f>PUBBDG_Split_Tech!G149</f>
        <v>LI</v>
      </c>
      <c r="H149" t="str">
        <f>PUBBDG_Split_Tech!H149</f>
        <v>INC</v>
      </c>
      <c r="I149" t="str">
        <f>PUBBDG_Split_Tech!I149</f>
        <v>___</v>
      </c>
      <c r="J149" t="str">
        <f>PUBBDG_Split_Tech!J149</f>
        <v>STD</v>
      </c>
      <c r="K149" t="str">
        <f>PUBBDG_Split_Tech!K149</f>
        <v>ELC</v>
      </c>
      <c r="L149" s="7">
        <f>IF(L$1=2016,0,IF(PUBBDG_Split_Tech!L149=1,1,IF(PUBBDG_Split_Tech!L149="",0,IFERROR((PUBBDG_Split_Tech!L149*(SUMIFS('AGG Activity_16'!B:B,'AGG Activity_16'!$A:$A,$B149)+SUMIFS('AGG Activity_EX'!B:B,'AGG Activity_EX'!$A:$A,$B149))-SUMIFS(Activity_EX!B:B,Activity_EX!$A:$A,$A149))/(SUMIFS('AGG Activity_16'!B:B,'AGG Activity_16'!$A:$A,$B149)),0))))</f>
        <v>0</v>
      </c>
      <c r="M149" s="7">
        <f>IF(M$1=2016,0,IF(PUBBDG_Split_Tech!M149=1,1,IF(PUBBDG_Split_Tech!M149="",0,IFERROR((PUBBDG_Split_Tech!M149*(SUMIFS('AGG Activity_16'!C:C,'AGG Activity_16'!$A:$A,$B149)+SUMIFS('AGG Activity_EX'!C:C,'AGG Activity_EX'!$A:$A,$B149))-SUMIFS(Activity_EX!C:C,Activity_EX!$A:$A,$A149))/(SUMIFS('AGG Activity_16'!C:C,'AGG Activity_16'!$A:$A,$B149)),0))))</f>
        <v>0.75965313576897342</v>
      </c>
      <c r="N149" s="7">
        <f>IF(N$1=2016,0,IF(PUBBDG_Split_Tech!N149=1,1,IF(PUBBDG_Split_Tech!N149="",0,IFERROR((PUBBDG_Split_Tech!N149*(SUMIFS('AGG Activity_16'!D:D,'AGG Activity_16'!$A:$A,$B149)+SUMIFS('AGG Activity_EX'!D:D,'AGG Activity_EX'!$A:$A,$B149))-SUMIFS(Activity_EX!D:D,Activity_EX!$A:$A,$A149))/(SUMIFS('AGG Activity_16'!D:D,'AGG Activity_16'!$A:$A,$B149)),0))))</f>
        <v>0.54107069298176813</v>
      </c>
      <c r="O149" s="7">
        <f>IF(O$1=2016,0,IF(PUBBDG_Split_Tech!O149=1,1,IF(PUBBDG_Split_Tech!O149="",0,IFERROR((PUBBDG_Split_Tech!O149*(SUMIFS('AGG Activity_16'!E:E,'AGG Activity_16'!$A:$A,$B149)+SUMIFS('AGG Activity_EX'!E:E,'AGG Activity_EX'!$A:$A,$B149))-SUMIFS(Activity_EX!E:E,Activity_EX!$A:$A,$A149))/(SUMIFS('AGG Activity_16'!E:E,'AGG Activity_16'!$A:$A,$B149)),0))))</f>
        <v>0.50149918781789049</v>
      </c>
      <c r="P149" s="7">
        <f>IF(P$1=2016,0,IF(PUBBDG_Split_Tech!P149=1,1,IF(PUBBDG_Split_Tech!P149="",0,IFERROR((PUBBDG_Split_Tech!P149*(SUMIFS('AGG Activity_16'!F:F,'AGG Activity_16'!$A:$A,$B149)+SUMIFS('AGG Activity_EX'!F:F,'AGG Activity_EX'!$A:$A,$B149))-SUMIFS(Activity_EX!F:F,Activity_EX!$A:$A,$A149))/(SUMIFS('AGG Activity_16'!F:F,'AGG Activity_16'!$A:$A,$B149)),0))))</f>
        <v>0.5005102383876292</v>
      </c>
      <c r="Q149" s="7">
        <f>IF(Q$1=2016,0,IF(PUBBDG_Split_Tech!Q149=1,1,IF(PUBBDG_Split_Tech!Q149="",0,IFERROR((PUBBDG_Split_Tech!Q149*(SUMIFS('AGG Activity_16'!G:G,'AGG Activity_16'!$A:$A,$B149)+SUMIFS('AGG Activity_EX'!G:G,'AGG Activity_EX'!$A:$A,$B149))-SUMIFS(Activity_EX!G:G,Activity_EX!$A:$A,$A149))/(SUMIFS('AGG Activity_16'!G:G,'AGG Activity_16'!$A:$A,$B149)),0))))</f>
        <v>0.50022768224471248</v>
      </c>
      <c r="R149" s="7">
        <f>IF(R$1=2016,0,IF(PUBBDG_Split_Tech!R149=1,1,IF(PUBBDG_Split_Tech!R149="",0,IFERROR((PUBBDG_Split_Tech!R149*(SUMIFS('AGG Activity_16'!H:H,'AGG Activity_16'!$A:$A,$B149)+SUMIFS('AGG Activity_EX'!H:H,'AGG Activity_EX'!$A:$A,$B149))-SUMIFS(Activity_EX!H:H,Activity_EX!$A:$A,$A149))/(SUMIFS('AGG Activity_16'!H:H,'AGG Activity_16'!$A:$A,$B149)),0))))</f>
        <v>0.4998593241769218</v>
      </c>
      <c r="S149" s="7">
        <f>IF(S$1=2016,0,IF(PUBBDG_Split_Tech!S149=1,1,IF(PUBBDG_Split_Tech!S149="",0,IFERROR((PUBBDG_Split_Tech!S149*(SUMIFS('AGG Activity_16'!I:I,'AGG Activity_16'!$A:$A,$B149)+SUMIFS('AGG Activity_EX'!I:I,'AGG Activity_EX'!$A:$A,$B149))-SUMIFS(Activity_EX!I:I,Activity_EX!$A:$A,$A149))/(SUMIFS('AGG Activity_16'!I:I,'AGG Activity_16'!$A:$A,$B149)),0))))</f>
        <v>0</v>
      </c>
      <c r="T149" s="7">
        <f>IF(T$1=2016,0,IF(PUBBDG_Split_Tech!T149=1,1,IF(PUBBDG_Split_Tech!T149="",0,IFERROR((PUBBDG_Split_Tech!T149*(SUMIFS('AGG Activity_16'!J:J,'AGG Activity_16'!$A:$A,$B149)+SUMIFS('AGG Activity_EX'!J:J,'AGG Activity_EX'!$A:$A,$B149))-SUMIFS(Activity_EX!J:J,Activity_EX!$A:$A,$A149))/(SUMIFS('AGG Activity_16'!J:J,'AGG Activity_16'!$A:$A,$B149)),0))))</f>
        <v>0</v>
      </c>
      <c r="U149" s="7">
        <f>IF(U$1=2016,0,IF(PUBBDG_Split_Tech!U149=1,1,IF(PUBBDG_Split_Tech!U149="",0,IFERROR((PUBBDG_Split_Tech!U149*(SUMIFS('AGG Activity_16'!K:K,'AGG Activity_16'!$A:$A,$B149)+SUMIFS('AGG Activity_EX'!K:K,'AGG Activity_EX'!$A:$A,$B149))-SUMIFS(Activity_EX!K:K,Activity_EX!$A:$A,$A149))/(SUMIFS('AGG Activity_16'!K:K,'AGG Activity_16'!$A:$A,$B149)),0))))</f>
        <v>0</v>
      </c>
    </row>
    <row r="150" spans="1:21" x14ac:dyDescent="0.25">
      <c r="A150" t="str">
        <f>PUBBDG_Split_Tech!A150</f>
        <v>PUBBDGPSIOldLILED___STDELC</v>
      </c>
      <c r="B150" t="str">
        <f>PUBBDG_Split_Tech!B150</f>
        <v>PUBBDGPSIOldLI</v>
      </c>
      <c r="C150" t="str">
        <f>PUBBDG_Split_Tech!C150</f>
        <v>PUB</v>
      </c>
      <c r="D150" t="str">
        <f>PUBBDG_Split_Tech!D150</f>
        <v>BDG</v>
      </c>
      <c r="E150" t="str">
        <f>PUBBDG_Split_Tech!E150</f>
        <v>PSI</v>
      </c>
      <c r="F150" t="str">
        <f>PUBBDG_Split_Tech!F150</f>
        <v>Old</v>
      </c>
      <c r="G150" t="str">
        <f>PUBBDG_Split_Tech!G150</f>
        <v>LI</v>
      </c>
      <c r="H150" t="str">
        <f>PUBBDG_Split_Tech!H150</f>
        <v>LED</v>
      </c>
      <c r="I150" t="str">
        <f>PUBBDG_Split_Tech!I150</f>
        <v>___</v>
      </c>
      <c r="J150" t="str">
        <f>PUBBDG_Split_Tech!J150</f>
        <v>STD</v>
      </c>
      <c r="K150" t="str">
        <f>PUBBDG_Split_Tech!K150</f>
        <v>ELC</v>
      </c>
      <c r="L150" s="7">
        <f>IF(L$1=2016,0,IF(PUBBDG_Split_Tech!L150=1,1,IF(PUBBDG_Split_Tech!L150="",0,IFERROR((PUBBDG_Split_Tech!L150*(SUMIFS('AGG Activity_16'!B:B,'AGG Activity_16'!$A:$A,$B150)+SUMIFS('AGG Activity_EX'!B:B,'AGG Activity_EX'!$A:$A,$B150))-SUMIFS(Activity_EX!B:B,Activity_EX!$A:$A,$A150))/(SUMIFS('AGG Activity_16'!B:B,'AGG Activity_16'!$A:$A,$B150)),0))))</f>
        <v>0</v>
      </c>
      <c r="M150" s="7">
        <f>IF(M$1=2016,0,IF(PUBBDG_Split_Tech!M150=1,1,IF(PUBBDG_Split_Tech!M150="",0,IFERROR((PUBBDG_Split_Tech!M150*(SUMIFS('AGG Activity_16'!C:C,'AGG Activity_16'!$A:$A,$B150)+SUMIFS('AGG Activity_EX'!C:C,'AGG Activity_EX'!$A:$A,$B150))-SUMIFS(Activity_EX!C:C,Activity_EX!$A:$A,$A150))/(SUMIFS('AGG Activity_16'!C:C,'AGG Activity_16'!$A:$A,$B150)),0))))</f>
        <v>1.1527151888719599E-6</v>
      </c>
      <c r="N150" s="7">
        <f>IF(N$1=2016,0,IF(PUBBDG_Split_Tech!N150=1,1,IF(PUBBDG_Split_Tech!N150="",0,IFERROR((PUBBDG_Split_Tech!N150*(SUMIFS('AGG Activity_16'!D:D,'AGG Activity_16'!$A:$A,$B150)+SUMIFS('AGG Activity_EX'!D:D,'AGG Activity_EX'!$A:$A,$B150))-SUMIFS(Activity_EX!D:D,Activity_EX!$A:$A,$A150))/(SUMIFS('AGG Activity_16'!D:D,'AGG Activity_16'!$A:$A,$B150)),0))))</f>
        <v>6.2190695700053836E-6</v>
      </c>
      <c r="O150" s="7">
        <f>IF(O$1=2016,0,IF(PUBBDG_Split_Tech!O150=1,1,IF(PUBBDG_Split_Tech!O150="",0,IFERROR((PUBBDG_Split_Tech!O150*(SUMIFS('AGG Activity_16'!E:E,'AGG Activity_16'!$A:$A,$B150)+SUMIFS('AGG Activity_EX'!E:E,'AGG Activity_EX'!$A:$A,$B150))-SUMIFS(Activity_EX!E:E,Activity_EX!$A:$A,$A150))/(SUMIFS('AGG Activity_16'!E:E,'AGG Activity_16'!$A:$A,$B150)),0))))</f>
        <v>1.0769977064526154E-5</v>
      </c>
      <c r="P150" s="7">
        <f>IF(P$1=2016,0,IF(PUBBDG_Split_Tech!P150=1,1,IF(PUBBDG_Split_Tech!P150="",0,IFERROR((PUBBDG_Split_Tech!P150*(SUMIFS('AGG Activity_16'!F:F,'AGG Activity_16'!$A:$A,$B150)+SUMIFS('AGG Activity_EX'!F:F,'AGG Activity_EX'!$A:$A,$B150))-SUMIFS(Activity_EX!F:F,Activity_EX!$A:$A,$A150))/(SUMIFS('AGG Activity_16'!F:F,'AGG Activity_16'!$A:$A,$B150)),0))))</f>
        <v>1.1754948039472352E-3</v>
      </c>
      <c r="Q150" s="7">
        <f>IF(Q$1=2016,0,IF(PUBBDG_Split_Tech!Q150=1,1,IF(PUBBDG_Split_Tech!Q150="",0,IFERROR((PUBBDG_Split_Tech!Q150*(SUMIFS('AGG Activity_16'!G:G,'AGG Activity_16'!$A:$A,$B150)+SUMIFS('AGG Activity_EX'!G:G,'AGG Activity_EX'!$A:$A,$B150))-SUMIFS(Activity_EX!G:G,Activity_EX!$A:$A,$A150))/(SUMIFS('AGG Activity_16'!G:G,'AGG Activity_16'!$A:$A,$B150)),0))))</f>
        <v>1.177302764510146E-3</v>
      </c>
      <c r="R150" s="7">
        <f>IF(R$1=2016,0,IF(PUBBDG_Split_Tech!R150=1,1,IF(PUBBDG_Split_Tech!R150="",0,IFERROR((PUBBDG_Split_Tech!R150*(SUMIFS('AGG Activity_16'!H:H,'AGG Activity_16'!$A:$A,$B150)+SUMIFS('AGG Activity_EX'!H:H,'AGG Activity_EX'!$A:$A,$B150))-SUMIFS(Activity_EX!H:H,Activity_EX!$A:$A,$A150))/(SUMIFS('AGG Activity_16'!H:H,'AGG Activity_16'!$A:$A,$B150)),0))))</f>
        <v>1.1796192296154703E-3</v>
      </c>
      <c r="S150" s="7">
        <f>IF(S$1=2016,0,IF(PUBBDG_Split_Tech!S150=1,1,IF(PUBBDG_Split_Tech!S150="",0,IFERROR((PUBBDG_Split_Tech!S150*(SUMIFS('AGG Activity_16'!I:I,'AGG Activity_16'!$A:$A,$B150)+SUMIFS('AGG Activity_EX'!I:I,'AGG Activity_EX'!$A:$A,$B150))-SUMIFS(Activity_EX!I:I,Activity_EX!$A:$A,$A150))/(SUMIFS('AGG Activity_16'!I:I,'AGG Activity_16'!$A:$A,$B150)),0))))</f>
        <v>0</v>
      </c>
      <c r="T150" s="7">
        <f>IF(T$1=2016,0,IF(PUBBDG_Split_Tech!T150=1,1,IF(PUBBDG_Split_Tech!T150="",0,IFERROR((PUBBDG_Split_Tech!T150*(SUMIFS('AGG Activity_16'!J:J,'AGG Activity_16'!$A:$A,$B150)+SUMIFS('AGG Activity_EX'!J:J,'AGG Activity_EX'!$A:$A,$B150))-SUMIFS(Activity_EX!J:J,Activity_EX!$A:$A,$A150))/(SUMIFS('AGG Activity_16'!J:J,'AGG Activity_16'!$A:$A,$B150)),0))))</f>
        <v>0</v>
      </c>
      <c r="U150" s="7">
        <f>IF(U$1=2016,0,IF(PUBBDG_Split_Tech!U150=1,1,IF(PUBBDG_Split_Tech!U150="",0,IFERROR((PUBBDG_Split_Tech!U150*(SUMIFS('AGG Activity_16'!K:K,'AGG Activity_16'!$A:$A,$B150)+SUMIFS('AGG Activity_EX'!K:K,'AGG Activity_EX'!$A:$A,$B150))-SUMIFS(Activity_EX!K:K,Activity_EX!$A:$A,$A150))/(SUMIFS('AGG Activity_16'!K:K,'AGG Activity_16'!$A:$A,$B150)),0))))</f>
        <v>0</v>
      </c>
    </row>
    <row r="151" spans="1:21" x14ac:dyDescent="0.25">
      <c r="A151" t="str">
        <f>PUBBDG_Split_Tech!A151</f>
        <v>PUBBDGPSIOldSC_________DCO</v>
      </c>
      <c r="B151" t="str">
        <f>PUBBDG_Split_Tech!B151</f>
        <v>PUBBDGPSIOldSC</v>
      </c>
      <c r="C151" t="str">
        <f>PUBBDG_Split_Tech!C151</f>
        <v>PUB</v>
      </c>
      <c r="D151" t="str">
        <f>PUBBDG_Split_Tech!D151</f>
        <v>BDG</v>
      </c>
      <c r="E151" t="str">
        <f>PUBBDG_Split_Tech!E151</f>
        <v>PSI</v>
      </c>
      <c r="F151" t="str">
        <f>PUBBDG_Split_Tech!F151</f>
        <v>Old</v>
      </c>
      <c r="G151" t="str">
        <f>PUBBDG_Split_Tech!G151</f>
        <v>SC</v>
      </c>
      <c r="H151" t="str">
        <f>PUBBDG_Split_Tech!H151</f>
        <v>___</v>
      </c>
      <c r="I151" t="str">
        <f>PUBBDG_Split_Tech!I151</f>
        <v>___</v>
      </c>
      <c r="J151" t="str">
        <f>PUBBDG_Split_Tech!J151</f>
        <v>___</v>
      </c>
      <c r="K151" t="str">
        <f>PUBBDG_Split_Tech!K151</f>
        <v>DCO</v>
      </c>
      <c r="L151" s="7">
        <f>IF(L$1=2016,0,IF(PUBBDG_Split_Tech!L151=1,1,IF(PUBBDG_Split_Tech!L151="",0,IFERROR((PUBBDG_Split_Tech!L151*(SUMIFS('AGG Activity_16'!B:B,'AGG Activity_16'!$A:$A,$B151)+SUMIFS('AGG Activity_EX'!B:B,'AGG Activity_EX'!$A:$A,$B151))-SUMIFS(Activity_EX!B:B,Activity_EX!$A:$A,$A151))/(SUMIFS('AGG Activity_16'!B:B,'AGG Activity_16'!$A:$A,$B151)),0))))</f>
        <v>0</v>
      </c>
      <c r="M151" s="7">
        <f>IF(M$1=2016,0,IF(PUBBDG_Split_Tech!M151=1,1,IF(PUBBDG_Split_Tech!M151="",0,IFERROR((PUBBDG_Split_Tech!M151*(SUMIFS('AGG Activity_16'!C:C,'AGG Activity_16'!$A:$A,$B151)+SUMIFS('AGG Activity_EX'!C:C,'AGG Activity_EX'!$A:$A,$B151))-SUMIFS(Activity_EX!C:C,Activity_EX!$A:$A,$A151))/(SUMIFS('AGG Activity_16'!C:C,'AGG Activity_16'!$A:$A,$B151)),0))))</f>
        <v>0.9560411894220332</v>
      </c>
      <c r="N151" s="7">
        <f>IF(N$1=2016,0,IF(PUBBDG_Split_Tech!N151=1,1,IF(PUBBDG_Split_Tech!N151="",0,IFERROR((PUBBDG_Split_Tech!N151*(SUMIFS('AGG Activity_16'!D:D,'AGG Activity_16'!$A:$A,$B151)+SUMIFS('AGG Activity_EX'!D:D,'AGG Activity_EX'!$A:$A,$B151))-SUMIFS(Activity_EX!D:D,Activity_EX!$A:$A,$A151))/(SUMIFS('AGG Activity_16'!D:D,'AGG Activity_16'!$A:$A,$B151)),0))))</f>
        <v>0.16582522555599302</v>
      </c>
      <c r="O151" s="7">
        <f>IF(O$1=2016,0,IF(PUBBDG_Split_Tech!O151=1,1,IF(PUBBDG_Split_Tech!O151="",0,IFERROR((PUBBDG_Split_Tech!O151*(SUMIFS('AGG Activity_16'!E:E,'AGG Activity_16'!$A:$A,$B151)+SUMIFS('AGG Activity_EX'!E:E,'AGG Activity_EX'!$A:$A,$B151))-SUMIFS(Activity_EX!E:E,Activity_EX!$A:$A,$A151))/(SUMIFS('AGG Activity_16'!E:E,'AGG Activity_16'!$A:$A,$B151)),0))))</f>
        <v>0.1655524484518415</v>
      </c>
      <c r="P151" s="7">
        <f>IF(P$1=2016,0,IF(PUBBDG_Split_Tech!P151=1,1,IF(PUBBDG_Split_Tech!P151="",0,IFERROR((PUBBDG_Split_Tech!P151*(SUMIFS('AGG Activity_16'!F:F,'AGG Activity_16'!$A:$A,$B151)+SUMIFS('AGG Activity_EX'!F:F,'AGG Activity_EX'!$A:$A,$B151))-SUMIFS(Activity_EX!F:F,Activity_EX!$A:$A,$A151))/(SUMIFS('AGG Activity_16'!F:F,'AGG Activity_16'!$A:$A,$B151)),0))))</f>
        <v>0.15345778246747732</v>
      </c>
      <c r="Q151" s="7">
        <f>IF(Q$1=2016,0,IF(PUBBDG_Split_Tech!Q151=1,1,IF(PUBBDG_Split_Tech!Q151="",0,IFERROR((PUBBDG_Split_Tech!Q151*(SUMIFS('AGG Activity_16'!G:G,'AGG Activity_16'!$A:$A,$B151)+SUMIFS('AGG Activity_EX'!G:G,'AGG Activity_EX'!$A:$A,$B151))-SUMIFS(Activity_EX!G:G,Activity_EX!$A:$A,$A151))/(SUMIFS('AGG Activity_16'!G:G,'AGG Activity_16'!$A:$A,$B151)),0))))</f>
        <v>0.15330649690889761</v>
      </c>
      <c r="R151" s="7">
        <f>IF(R$1=2016,0,IF(PUBBDG_Split_Tech!R151=1,1,IF(PUBBDG_Split_Tech!R151="",0,IFERROR((PUBBDG_Split_Tech!R151*(SUMIFS('AGG Activity_16'!H:H,'AGG Activity_16'!$A:$A,$B151)+SUMIFS('AGG Activity_EX'!H:H,'AGG Activity_EX'!$A:$A,$B151))-SUMIFS(Activity_EX!H:H,Activity_EX!$A:$A,$A151))/(SUMIFS('AGG Activity_16'!H:H,'AGG Activity_16'!$A:$A,$B151)),0))))</f>
        <v>0.15311121210126069</v>
      </c>
      <c r="S151" s="7">
        <f>IF(S$1=2016,0,IF(PUBBDG_Split_Tech!S151=1,1,IF(PUBBDG_Split_Tech!S151="",0,IFERROR((PUBBDG_Split_Tech!S151*(SUMIFS('AGG Activity_16'!I:I,'AGG Activity_16'!$A:$A,$B151)+SUMIFS('AGG Activity_EX'!I:I,'AGG Activity_EX'!$A:$A,$B151))-SUMIFS(Activity_EX!I:I,Activity_EX!$A:$A,$A151))/(SUMIFS('AGG Activity_16'!I:I,'AGG Activity_16'!$A:$A,$B151)),0))))</f>
        <v>0</v>
      </c>
      <c r="T151" s="7">
        <f>IF(T$1=2016,0,IF(PUBBDG_Split_Tech!T151=1,1,IF(PUBBDG_Split_Tech!T151="",0,IFERROR((PUBBDG_Split_Tech!T151*(SUMIFS('AGG Activity_16'!J:J,'AGG Activity_16'!$A:$A,$B151)+SUMIFS('AGG Activity_EX'!J:J,'AGG Activity_EX'!$A:$A,$B151))-SUMIFS(Activity_EX!J:J,Activity_EX!$A:$A,$A151))/(SUMIFS('AGG Activity_16'!J:J,'AGG Activity_16'!$A:$A,$B151)),0))))</f>
        <v>0</v>
      </c>
      <c r="U151" s="7">
        <f>IF(U$1=2016,0,IF(PUBBDG_Split_Tech!U151=1,1,IF(PUBBDG_Split_Tech!U151="",0,IFERROR((PUBBDG_Split_Tech!U151*(SUMIFS('AGG Activity_16'!K:K,'AGG Activity_16'!$A:$A,$B151)+SUMIFS('AGG Activity_EX'!K:K,'AGG Activity_EX'!$A:$A,$B151))-SUMIFS(Activity_EX!K:K,Activity_EX!$A:$A,$A151))/(SUMIFS('AGG Activity_16'!K:K,'AGG Activity_16'!$A:$A,$B151)),0))))</f>
        <v>0</v>
      </c>
    </row>
    <row r="152" spans="1:21" x14ac:dyDescent="0.25">
      <c r="A152" t="str">
        <f>PUBBDG_Split_Tech!A152</f>
        <v>PUBBDGPSIOldSC______STDELC</v>
      </c>
      <c r="B152" t="str">
        <f>PUBBDG_Split_Tech!B152</f>
        <v>PUBBDGPSIOldSC</v>
      </c>
      <c r="C152" t="str">
        <f>PUBBDG_Split_Tech!C152</f>
        <v>PUB</v>
      </c>
      <c r="D152" t="str">
        <f>PUBBDG_Split_Tech!D152</f>
        <v>BDG</v>
      </c>
      <c r="E152" t="str">
        <f>PUBBDG_Split_Tech!E152</f>
        <v>PSI</v>
      </c>
      <c r="F152" t="str">
        <f>PUBBDG_Split_Tech!F152</f>
        <v>Old</v>
      </c>
      <c r="G152" t="str">
        <f>PUBBDG_Split_Tech!G152</f>
        <v>SC</v>
      </c>
      <c r="H152" t="str">
        <f>PUBBDG_Split_Tech!H152</f>
        <v>___</v>
      </c>
      <c r="I152" t="str">
        <f>PUBBDG_Split_Tech!I152</f>
        <v>___</v>
      </c>
      <c r="J152" t="str">
        <f>PUBBDG_Split_Tech!J152</f>
        <v>STD</v>
      </c>
      <c r="K152" t="str">
        <f>PUBBDG_Split_Tech!K152</f>
        <v>ELC</v>
      </c>
      <c r="L152" s="7">
        <f>IF(L$1=2016,0,IF(PUBBDG_Split_Tech!L152=1,1,IF(PUBBDG_Split_Tech!L152="",0,IFERROR((PUBBDG_Split_Tech!L152*(SUMIFS('AGG Activity_16'!B:B,'AGG Activity_16'!$A:$A,$B152)+SUMIFS('AGG Activity_EX'!B:B,'AGG Activity_EX'!$A:$A,$B152))-SUMIFS(Activity_EX!B:B,Activity_EX!$A:$A,$A152))/(SUMIFS('AGG Activity_16'!B:B,'AGG Activity_16'!$A:$A,$B152)),0))))</f>
        <v>0</v>
      </c>
      <c r="M152" s="7">
        <f>IF(M$1=2016,0,IF(PUBBDG_Split_Tech!M152=1,1,IF(PUBBDG_Split_Tech!M152="",0,IFERROR((PUBBDG_Split_Tech!M152*(SUMIFS('AGG Activity_16'!C:C,'AGG Activity_16'!$A:$A,$B152)+SUMIFS('AGG Activity_EX'!C:C,'AGG Activity_EX'!$A:$A,$B152))-SUMIFS(Activity_EX!C:C,Activity_EX!$A:$A,$A152))/(SUMIFS('AGG Activity_16'!C:C,'AGG Activity_16'!$A:$A,$B152)),0))))</f>
        <v>4.1008118479691727E-2</v>
      </c>
      <c r="N152" s="7">
        <f>IF(N$1=2016,0,IF(PUBBDG_Split_Tech!N152=1,1,IF(PUBBDG_Split_Tech!N152="",0,IFERROR((PUBBDG_Split_Tech!N152*(SUMIFS('AGG Activity_16'!D:D,'AGG Activity_16'!$A:$A,$B152)+SUMIFS('AGG Activity_EX'!D:D,'AGG Activity_EX'!$A:$A,$B152))-SUMIFS(Activity_EX!D:D,Activity_EX!$A:$A,$A152))/(SUMIFS('AGG Activity_16'!D:D,'AGG Activity_16'!$A:$A,$B152)),0))))</f>
        <v>0.83316008278961462</v>
      </c>
      <c r="O152" s="7">
        <f>IF(O$1=2016,0,IF(PUBBDG_Split_Tech!O152=1,1,IF(PUBBDG_Split_Tech!O152="",0,IFERROR((PUBBDG_Split_Tech!O152*(SUMIFS('AGG Activity_16'!E:E,'AGG Activity_16'!$A:$A,$B152)+SUMIFS('AGG Activity_EX'!E:E,'AGG Activity_EX'!$A:$A,$B152))-SUMIFS(Activity_EX!E:E,Activity_EX!$A:$A,$A152))/(SUMIFS('AGG Activity_16'!E:E,'AGG Activity_16'!$A:$A,$B152)),0))))</f>
        <v>0.83293878304295466</v>
      </c>
      <c r="P152" s="7">
        <f>IF(P$1=2016,0,IF(PUBBDG_Split_Tech!P152=1,1,IF(PUBBDG_Split_Tech!P152="",0,IFERROR((PUBBDG_Split_Tech!P152*(SUMIFS('AGG Activity_16'!F:F,'AGG Activity_16'!$A:$A,$B152)+SUMIFS('AGG Activity_EX'!F:F,'AGG Activity_EX'!$A:$A,$B152))-SUMIFS(Activity_EX!F:F,Activity_EX!$A:$A,$A152))/(SUMIFS('AGG Activity_16'!F:F,'AGG Activity_16'!$A:$A,$B152)),0))))</f>
        <v>0.77313916739267285</v>
      </c>
      <c r="Q152" s="7">
        <f>IF(Q$1=2016,0,IF(PUBBDG_Split_Tech!Q152=1,1,IF(PUBBDG_Split_Tech!Q152="",0,IFERROR((PUBBDG_Split_Tech!Q152*(SUMIFS('AGG Activity_16'!G:G,'AGG Activity_16'!$A:$A,$B152)+SUMIFS('AGG Activity_EX'!G:G,'AGG Activity_EX'!$A:$A,$B152))-SUMIFS(Activity_EX!G:G,Activity_EX!$A:$A,$A152))/(SUMIFS('AGG Activity_16'!G:G,'AGG Activity_16'!$A:$A,$B152)),0))))</f>
        <v>0.77341236039446459</v>
      </c>
      <c r="R152" s="7">
        <f>IF(R$1=2016,0,IF(PUBBDG_Split_Tech!R152=1,1,IF(PUBBDG_Split_Tech!R152="",0,IFERROR((PUBBDG_Split_Tech!R152*(SUMIFS('AGG Activity_16'!H:H,'AGG Activity_16'!$A:$A,$B152)+SUMIFS('AGG Activity_EX'!H:H,'AGG Activity_EX'!$A:$A,$B152))-SUMIFS(Activity_EX!H:H,Activity_EX!$A:$A,$A152))/(SUMIFS('AGG Activity_16'!H:H,'AGG Activity_16'!$A:$A,$B152)),0))))</f>
        <v>0.7737652612446615</v>
      </c>
      <c r="S152" s="7">
        <f>IF(S$1=2016,0,IF(PUBBDG_Split_Tech!S152=1,1,IF(PUBBDG_Split_Tech!S152="",0,IFERROR((PUBBDG_Split_Tech!S152*(SUMIFS('AGG Activity_16'!I:I,'AGG Activity_16'!$A:$A,$B152)+SUMIFS('AGG Activity_EX'!I:I,'AGG Activity_EX'!$A:$A,$B152))-SUMIFS(Activity_EX!I:I,Activity_EX!$A:$A,$A152))/(SUMIFS('AGG Activity_16'!I:I,'AGG Activity_16'!$A:$A,$B152)),0))))</f>
        <v>0</v>
      </c>
      <c r="T152" s="7">
        <f>IF(T$1=2016,0,IF(PUBBDG_Split_Tech!T152=1,1,IF(PUBBDG_Split_Tech!T152="",0,IFERROR((PUBBDG_Split_Tech!T152*(SUMIFS('AGG Activity_16'!J:J,'AGG Activity_16'!$A:$A,$B152)+SUMIFS('AGG Activity_EX'!J:J,'AGG Activity_EX'!$A:$A,$B152))-SUMIFS(Activity_EX!J:J,Activity_EX!$A:$A,$A152))/(SUMIFS('AGG Activity_16'!J:J,'AGG Activity_16'!$A:$A,$B152)),0))))</f>
        <v>0</v>
      </c>
      <c r="U152" s="7">
        <f>IF(U$1=2016,0,IF(PUBBDG_Split_Tech!U152=1,1,IF(PUBBDG_Split_Tech!U152="",0,IFERROR((PUBBDG_Split_Tech!U152*(SUMIFS('AGG Activity_16'!K:K,'AGG Activity_16'!$A:$A,$B152)+SUMIFS('AGG Activity_EX'!K:K,'AGG Activity_EX'!$A:$A,$B152))-SUMIFS(Activity_EX!K:K,Activity_EX!$A:$A,$A152))/(SUMIFS('AGG Activity_16'!K:K,'AGG Activity_16'!$A:$A,$B152)),0))))</f>
        <v>0</v>
      </c>
    </row>
    <row r="153" spans="1:21" x14ac:dyDescent="0.25">
      <c r="A153" t="str">
        <f>PUBBDG_Split_Tech!A153</f>
        <v>PUBBDGPSIOldSC______STDNGA</v>
      </c>
      <c r="B153" t="str">
        <f>PUBBDG_Split_Tech!B153</f>
        <v>PUBBDGPSIOldSC</v>
      </c>
      <c r="C153" t="str">
        <f>PUBBDG_Split_Tech!C153</f>
        <v>PUB</v>
      </c>
      <c r="D153" t="str">
        <f>PUBBDG_Split_Tech!D153</f>
        <v>BDG</v>
      </c>
      <c r="E153" t="str">
        <f>PUBBDG_Split_Tech!E153</f>
        <v>PSI</v>
      </c>
      <c r="F153" t="str">
        <f>PUBBDG_Split_Tech!F153</f>
        <v>Old</v>
      </c>
      <c r="G153" t="str">
        <f>PUBBDG_Split_Tech!G153</f>
        <v>SC</v>
      </c>
      <c r="H153" t="str">
        <f>PUBBDG_Split_Tech!H153</f>
        <v>___</v>
      </c>
      <c r="I153" t="str">
        <f>PUBBDG_Split_Tech!I153</f>
        <v>___</v>
      </c>
      <c r="J153" t="str">
        <f>PUBBDG_Split_Tech!J153</f>
        <v>STD</v>
      </c>
      <c r="K153" t="str">
        <f>PUBBDG_Split_Tech!K153</f>
        <v>NGA</v>
      </c>
      <c r="L153" s="7">
        <f>IF(L$1=2016,0,IF(PUBBDG_Split_Tech!L153=1,1,IF(PUBBDG_Split_Tech!L153="",0,IFERROR((PUBBDG_Split_Tech!L153*(SUMIFS('AGG Activity_16'!B:B,'AGG Activity_16'!$A:$A,$B153)+SUMIFS('AGG Activity_EX'!B:B,'AGG Activity_EX'!$A:$A,$B153))-SUMIFS(Activity_EX!B:B,Activity_EX!$A:$A,$A153))/(SUMIFS('AGG Activity_16'!B:B,'AGG Activity_16'!$A:$A,$B153)),0))))</f>
        <v>0</v>
      </c>
      <c r="M153" s="7">
        <f>IF(M$1=2016,0,IF(PUBBDG_Split_Tech!M153=1,1,IF(PUBBDG_Split_Tech!M153="",0,IFERROR((PUBBDG_Split_Tech!M153*(SUMIFS('AGG Activity_16'!C:C,'AGG Activity_16'!$A:$A,$B153)+SUMIFS('AGG Activity_EX'!C:C,'AGG Activity_EX'!$A:$A,$B153))-SUMIFS(Activity_EX!C:C,Activity_EX!$A:$A,$A153))/(SUMIFS('AGG Activity_16'!C:C,'AGG Activity_16'!$A:$A,$B153)),0))))</f>
        <v>2.9506920982738656E-3</v>
      </c>
      <c r="N153" s="7">
        <f>IF(N$1=2016,0,IF(PUBBDG_Split_Tech!N153=1,1,IF(PUBBDG_Split_Tech!N153="",0,IFERROR((PUBBDG_Split_Tech!N153*(SUMIFS('AGG Activity_16'!D:D,'AGG Activity_16'!$A:$A,$B153)+SUMIFS('AGG Activity_EX'!D:D,'AGG Activity_EX'!$A:$A,$B153))-SUMIFS(Activity_EX!D:D,Activity_EX!$A:$A,$A153))/(SUMIFS('AGG Activity_16'!D:D,'AGG Activity_16'!$A:$A,$B153)),0))))</f>
        <v>1.014691654392612E-3</v>
      </c>
      <c r="O153" s="7">
        <f>IF(O$1=2016,0,IF(PUBBDG_Split_Tech!O153=1,1,IF(PUBBDG_Split_Tech!O153="",0,IFERROR((PUBBDG_Split_Tech!O153*(SUMIFS('AGG Activity_16'!E:E,'AGG Activity_16'!$A:$A,$B153)+SUMIFS('AGG Activity_EX'!E:E,'AGG Activity_EX'!$A:$A,$B153))-SUMIFS(Activity_EX!E:E,Activity_EX!$A:$A,$A153))/(SUMIFS('AGG Activity_16'!E:E,'AGG Activity_16'!$A:$A,$B153)),0))))</f>
        <v>1.5087685052039745E-3</v>
      </c>
      <c r="P153" s="7">
        <f>IF(P$1=2016,0,IF(PUBBDG_Split_Tech!P153=1,1,IF(PUBBDG_Split_Tech!P153="",0,IFERROR((PUBBDG_Split_Tech!P153*(SUMIFS('AGG Activity_16'!F:F,'AGG Activity_16'!$A:$A,$B153)+SUMIFS('AGG Activity_EX'!F:F,'AGG Activity_EX'!$A:$A,$B153))-SUMIFS(Activity_EX!F:F,Activity_EX!$A:$A,$A153))/(SUMIFS('AGG Activity_16'!F:F,'AGG Activity_16'!$A:$A,$B153)),0))))</f>
        <v>7.3403050139849796E-2</v>
      </c>
      <c r="Q153" s="7">
        <f>IF(Q$1=2016,0,IF(PUBBDG_Split_Tech!Q153=1,1,IF(PUBBDG_Split_Tech!Q153="",0,IFERROR((PUBBDG_Split_Tech!Q153*(SUMIFS('AGG Activity_16'!G:G,'AGG Activity_16'!$A:$A,$B153)+SUMIFS('AGG Activity_EX'!G:G,'AGG Activity_EX'!$A:$A,$B153))-SUMIFS(Activity_EX!G:G,Activity_EX!$A:$A,$A153))/(SUMIFS('AGG Activity_16'!G:G,'AGG Activity_16'!$A:$A,$B153)),0))))</f>
        <v>7.3281142696637991E-2</v>
      </c>
      <c r="R153" s="7">
        <f>IF(R$1=2016,0,IF(PUBBDG_Split_Tech!R153=1,1,IF(PUBBDG_Split_Tech!R153="",0,IFERROR((PUBBDG_Split_Tech!R153*(SUMIFS('AGG Activity_16'!H:H,'AGG Activity_16'!$A:$A,$B153)+SUMIFS('AGG Activity_EX'!H:H,'AGG Activity_EX'!$A:$A,$B153))-SUMIFS(Activity_EX!H:H,Activity_EX!$A:$A,$A153))/(SUMIFS('AGG Activity_16'!H:H,'AGG Activity_16'!$A:$A,$B153)),0))))</f>
        <v>7.3123526654077953E-2</v>
      </c>
      <c r="S153" s="7">
        <f>IF(S$1=2016,0,IF(PUBBDG_Split_Tech!S153=1,1,IF(PUBBDG_Split_Tech!S153="",0,IFERROR((PUBBDG_Split_Tech!S153*(SUMIFS('AGG Activity_16'!I:I,'AGG Activity_16'!$A:$A,$B153)+SUMIFS('AGG Activity_EX'!I:I,'AGG Activity_EX'!$A:$A,$B153))-SUMIFS(Activity_EX!I:I,Activity_EX!$A:$A,$A153))/(SUMIFS('AGG Activity_16'!I:I,'AGG Activity_16'!$A:$A,$B153)),0))))</f>
        <v>0</v>
      </c>
      <c r="T153" s="7">
        <f>IF(T$1=2016,0,IF(PUBBDG_Split_Tech!T153=1,1,IF(PUBBDG_Split_Tech!T153="",0,IFERROR((PUBBDG_Split_Tech!T153*(SUMIFS('AGG Activity_16'!J:J,'AGG Activity_16'!$A:$A,$B153)+SUMIFS('AGG Activity_EX'!J:J,'AGG Activity_EX'!$A:$A,$B153))-SUMIFS(Activity_EX!J:J,Activity_EX!$A:$A,$A153))/(SUMIFS('AGG Activity_16'!J:J,'AGG Activity_16'!$A:$A,$B153)),0))))</f>
        <v>0</v>
      </c>
      <c r="U153" s="7">
        <f>IF(U$1=2016,0,IF(PUBBDG_Split_Tech!U153=1,1,IF(PUBBDG_Split_Tech!U153="",0,IFERROR((PUBBDG_Split_Tech!U153*(SUMIFS('AGG Activity_16'!K:K,'AGG Activity_16'!$A:$A,$B153)+SUMIFS('AGG Activity_EX'!K:K,'AGG Activity_EX'!$A:$A,$B153))-SUMIFS(Activity_EX!K:K,Activity_EX!$A:$A,$A153))/(SUMIFS('AGG Activity_16'!K:K,'AGG Activity_16'!$A:$A,$B153)),0))))</f>
        <v>0</v>
      </c>
    </row>
    <row r="154" spans="1:21" x14ac:dyDescent="0.25">
      <c r="A154" t="str">
        <f>PUBBDG_Split_Tech!A154</f>
        <v>PUBBDGPSIOldSH_________DHE</v>
      </c>
      <c r="B154" t="str">
        <f>PUBBDG_Split_Tech!B154</f>
        <v>PUBBDGPSIOldSH</v>
      </c>
      <c r="C154" t="str">
        <f>PUBBDG_Split_Tech!C154</f>
        <v>PUB</v>
      </c>
      <c r="D154" t="str">
        <f>PUBBDG_Split_Tech!D154</f>
        <v>BDG</v>
      </c>
      <c r="E154" t="str">
        <f>PUBBDG_Split_Tech!E154</f>
        <v>PSI</v>
      </c>
      <c r="F154" t="str">
        <f>PUBBDG_Split_Tech!F154</f>
        <v>Old</v>
      </c>
      <c r="G154" t="str">
        <f>PUBBDG_Split_Tech!G154</f>
        <v>SH</v>
      </c>
      <c r="H154" t="str">
        <f>PUBBDG_Split_Tech!H154</f>
        <v>___</v>
      </c>
      <c r="I154" t="str">
        <f>PUBBDG_Split_Tech!I154</f>
        <v>___</v>
      </c>
      <c r="J154" t="str">
        <f>PUBBDG_Split_Tech!J154</f>
        <v>___</v>
      </c>
      <c r="K154" t="str">
        <f>PUBBDG_Split_Tech!K154</f>
        <v>DHE</v>
      </c>
      <c r="L154" s="7">
        <f>IF(L$1=2016,0,IF(PUBBDG_Split_Tech!L154=1,1,IF(PUBBDG_Split_Tech!L154="",0,IFERROR((PUBBDG_Split_Tech!L154*(SUMIFS('AGG Activity_16'!B:B,'AGG Activity_16'!$A:$A,$B154)+SUMIFS('AGG Activity_EX'!B:B,'AGG Activity_EX'!$A:$A,$B154))-SUMIFS(Activity_EX!B:B,Activity_EX!$A:$A,$A154))/(SUMIFS('AGG Activity_16'!B:B,'AGG Activity_16'!$A:$A,$B154)),0))))</f>
        <v>0</v>
      </c>
      <c r="M154" s="7">
        <f>IF(M$1=2016,0,IF(PUBBDG_Split_Tech!M154=1,1,IF(PUBBDG_Split_Tech!M154="",0,IFERROR((PUBBDG_Split_Tech!M154*(SUMIFS('AGG Activity_16'!C:C,'AGG Activity_16'!$A:$A,$B154)+SUMIFS('AGG Activity_EX'!C:C,'AGG Activity_EX'!$A:$A,$B154))-SUMIFS(Activity_EX!C:C,Activity_EX!$A:$A,$A154))/(SUMIFS('AGG Activity_16'!C:C,'AGG Activity_16'!$A:$A,$B154)),0))))</f>
        <v>0.97335663589365184</v>
      </c>
      <c r="N154" s="7">
        <f>IF(N$1=2016,0,IF(PUBBDG_Split_Tech!N154=1,1,IF(PUBBDG_Split_Tech!N154="",0,IFERROR((PUBBDG_Split_Tech!N154*(SUMIFS('AGG Activity_16'!D:D,'AGG Activity_16'!$A:$A,$B154)+SUMIFS('AGG Activity_EX'!D:D,'AGG Activity_EX'!$A:$A,$B154))-SUMIFS(Activity_EX!D:D,Activity_EX!$A:$A,$A154))/(SUMIFS('AGG Activity_16'!D:D,'AGG Activity_16'!$A:$A,$B154)),0))))</f>
        <v>0.29720518412904684</v>
      </c>
      <c r="O154" s="7">
        <f>IF(O$1=2016,0,IF(PUBBDG_Split_Tech!O154=1,1,IF(PUBBDG_Split_Tech!O154="",0,IFERROR((PUBBDG_Split_Tech!O154*(SUMIFS('AGG Activity_16'!E:E,'AGG Activity_16'!$A:$A,$B154)+SUMIFS('AGG Activity_EX'!E:E,'AGG Activity_EX'!$A:$A,$B154))-SUMIFS(Activity_EX!E:E,Activity_EX!$A:$A,$A154))/(SUMIFS('AGG Activity_16'!E:E,'AGG Activity_16'!$A:$A,$B154)),0))))</f>
        <v>0.29701878301647117</v>
      </c>
      <c r="P154" s="7">
        <f>IF(P$1=2016,0,IF(PUBBDG_Split_Tech!P154=1,1,IF(PUBBDG_Split_Tech!P154="",0,IFERROR((PUBBDG_Split_Tech!P154*(SUMIFS('AGG Activity_16'!F:F,'AGG Activity_16'!$A:$A,$B154)+SUMIFS('AGG Activity_EX'!F:F,'AGG Activity_EX'!$A:$A,$B154))-SUMIFS(Activity_EX!F:F,Activity_EX!$A:$A,$A154))/(SUMIFS('AGG Activity_16'!F:F,'AGG Activity_16'!$A:$A,$B154)),0))))</f>
        <v>0.28631523899512995</v>
      </c>
      <c r="Q154" s="7">
        <f>IF(Q$1=2016,0,IF(PUBBDG_Split_Tech!Q154=1,1,IF(PUBBDG_Split_Tech!Q154="",0,IFERROR((PUBBDG_Split_Tech!Q154*(SUMIFS('AGG Activity_16'!G:G,'AGG Activity_16'!$A:$A,$B154)+SUMIFS('AGG Activity_EX'!G:G,'AGG Activity_EX'!$A:$A,$B154))-SUMIFS(Activity_EX!G:G,Activity_EX!$A:$A,$A154))/(SUMIFS('AGG Activity_16'!G:G,'AGG Activity_16'!$A:$A,$B154)),0))))</f>
        <v>0.28625293799495072</v>
      </c>
      <c r="R154" s="7">
        <f>IF(R$1=2016,0,IF(PUBBDG_Split_Tech!R154=1,1,IF(PUBBDG_Split_Tech!R154="",0,IFERROR((PUBBDG_Split_Tech!R154*(SUMIFS('AGG Activity_16'!H:H,'AGG Activity_16'!$A:$A,$B154)+SUMIFS('AGG Activity_EX'!H:H,'AGG Activity_EX'!$A:$A,$B154))-SUMIFS(Activity_EX!H:H,Activity_EX!$A:$A,$A154))/(SUMIFS('AGG Activity_16'!H:H,'AGG Activity_16'!$A:$A,$B154)),0))))</f>
        <v>0.43702164982060004</v>
      </c>
      <c r="S154" s="7">
        <f>IF(S$1=2016,0,IF(PUBBDG_Split_Tech!S154=1,1,IF(PUBBDG_Split_Tech!S154="",0,IFERROR((PUBBDG_Split_Tech!S154*(SUMIFS('AGG Activity_16'!I:I,'AGG Activity_16'!$A:$A,$B154)+SUMIFS('AGG Activity_EX'!I:I,'AGG Activity_EX'!$A:$A,$B154))-SUMIFS(Activity_EX!I:I,Activity_EX!$A:$A,$A154))/(SUMIFS('AGG Activity_16'!I:I,'AGG Activity_16'!$A:$A,$B154)),0))))</f>
        <v>0</v>
      </c>
      <c r="T154" s="7">
        <f>IF(T$1=2016,0,IF(PUBBDG_Split_Tech!T154=1,1,IF(PUBBDG_Split_Tech!T154="",0,IFERROR((PUBBDG_Split_Tech!T154*(SUMIFS('AGG Activity_16'!J:J,'AGG Activity_16'!$A:$A,$B154)+SUMIFS('AGG Activity_EX'!J:J,'AGG Activity_EX'!$A:$A,$B154))-SUMIFS(Activity_EX!J:J,Activity_EX!$A:$A,$A154))/(SUMIFS('AGG Activity_16'!J:J,'AGG Activity_16'!$A:$A,$B154)),0))))</f>
        <v>0</v>
      </c>
      <c r="U154" s="7">
        <f>IF(U$1=2016,0,IF(PUBBDG_Split_Tech!U154=1,1,IF(PUBBDG_Split_Tech!U154="",0,IFERROR((PUBBDG_Split_Tech!U154*(SUMIFS('AGG Activity_16'!K:K,'AGG Activity_16'!$A:$A,$B154)+SUMIFS('AGG Activity_EX'!K:K,'AGG Activity_EX'!$A:$A,$B154))-SUMIFS(Activity_EX!K:K,Activity_EX!$A:$A,$A154))/(SUMIFS('AGG Activity_16'!K:K,'AGG Activity_16'!$A:$A,$B154)),0))))</f>
        <v>0</v>
      </c>
    </row>
    <row r="155" spans="1:21" x14ac:dyDescent="0.25">
      <c r="A155" t="str">
        <f>PUBBDG_Split_Tech!A155</f>
        <v>PUBBDGPSIOldSHFUR___HIGNGA</v>
      </c>
      <c r="B155" t="str">
        <f>PUBBDG_Split_Tech!B155</f>
        <v>PUBBDGPSIOldSH</v>
      </c>
      <c r="C155" t="str">
        <f>PUBBDG_Split_Tech!C155</f>
        <v>PUB</v>
      </c>
      <c r="D155" t="str">
        <f>PUBBDG_Split_Tech!D155</f>
        <v>BDG</v>
      </c>
      <c r="E155" t="str">
        <f>PUBBDG_Split_Tech!E155</f>
        <v>PSI</v>
      </c>
      <c r="F155" t="str">
        <f>PUBBDG_Split_Tech!F155</f>
        <v>Old</v>
      </c>
      <c r="G155" t="str">
        <f>PUBBDG_Split_Tech!G155</f>
        <v>SH</v>
      </c>
      <c r="H155" t="str">
        <f>PUBBDG_Split_Tech!H155</f>
        <v>FUR</v>
      </c>
      <c r="I155" t="str">
        <f>PUBBDG_Split_Tech!I155</f>
        <v>___</v>
      </c>
      <c r="J155" t="str">
        <f>PUBBDG_Split_Tech!J155</f>
        <v>HIG</v>
      </c>
      <c r="K155" t="str">
        <f>PUBBDG_Split_Tech!K155</f>
        <v>NGA</v>
      </c>
      <c r="L155" s="7">
        <f>IF(L$1=2016,0,IF(PUBBDG_Split_Tech!L155=1,1,IF(PUBBDG_Split_Tech!L155="",0,IFERROR((PUBBDG_Split_Tech!L155*(SUMIFS('AGG Activity_16'!B:B,'AGG Activity_16'!$A:$A,$B155)+SUMIFS('AGG Activity_EX'!B:B,'AGG Activity_EX'!$A:$A,$B155))-SUMIFS(Activity_EX!B:B,Activity_EX!$A:$A,$A155))/(SUMIFS('AGG Activity_16'!B:B,'AGG Activity_16'!$A:$A,$B155)),0))))</f>
        <v>0</v>
      </c>
      <c r="M155" s="7">
        <f>IF(M$1=2016,0,IF(PUBBDG_Split_Tech!M155=1,1,IF(PUBBDG_Split_Tech!M155="",0,IFERROR((PUBBDG_Split_Tech!M155*(SUMIFS('AGG Activity_16'!C:C,'AGG Activity_16'!$A:$A,$B155)+SUMIFS('AGG Activity_EX'!C:C,'AGG Activity_EX'!$A:$A,$B155))-SUMIFS(Activity_EX!C:C,Activity_EX!$A:$A,$A155))/(SUMIFS('AGG Activity_16'!C:C,'AGG Activity_16'!$A:$A,$B155)),0))))</f>
        <v>0</v>
      </c>
      <c r="N155" s="7">
        <f>IF(N$1=2016,0,IF(PUBBDG_Split_Tech!N155=1,1,IF(PUBBDG_Split_Tech!N155="",0,IFERROR((PUBBDG_Split_Tech!N155*(SUMIFS('AGG Activity_16'!D:D,'AGG Activity_16'!$A:$A,$B155)+SUMIFS('AGG Activity_EX'!D:D,'AGG Activity_EX'!$A:$A,$B155))-SUMIFS(Activity_EX!D:D,Activity_EX!$A:$A,$A155))/(SUMIFS('AGG Activity_16'!D:D,'AGG Activity_16'!$A:$A,$B155)),0))))</f>
        <v>0</v>
      </c>
      <c r="O155" s="7">
        <f>IF(O$1=2016,0,IF(PUBBDG_Split_Tech!O155=1,1,IF(PUBBDG_Split_Tech!O155="",0,IFERROR((PUBBDG_Split_Tech!O155*(SUMIFS('AGG Activity_16'!E:E,'AGG Activity_16'!$A:$A,$B155)+SUMIFS('AGG Activity_EX'!E:E,'AGG Activity_EX'!$A:$A,$B155))-SUMIFS(Activity_EX!E:E,Activity_EX!$A:$A,$A155))/(SUMIFS('AGG Activity_16'!E:E,'AGG Activity_16'!$A:$A,$B155)),0))))</f>
        <v>0</v>
      </c>
      <c r="P155" s="7">
        <f>IF(P$1=2016,0,IF(PUBBDG_Split_Tech!P155=1,1,IF(PUBBDG_Split_Tech!P155="",0,IFERROR((PUBBDG_Split_Tech!P155*(SUMIFS('AGG Activity_16'!F:F,'AGG Activity_16'!$A:$A,$B155)+SUMIFS('AGG Activity_EX'!F:F,'AGG Activity_EX'!$A:$A,$B155))-SUMIFS(Activity_EX!F:F,Activity_EX!$A:$A,$A155))/(SUMIFS('AGG Activity_16'!F:F,'AGG Activity_16'!$A:$A,$B155)),0))))</f>
        <v>0</v>
      </c>
      <c r="Q155" s="7">
        <f>IF(Q$1=2016,0,IF(PUBBDG_Split_Tech!Q155=1,1,IF(PUBBDG_Split_Tech!Q155="",0,IFERROR((PUBBDG_Split_Tech!Q155*(SUMIFS('AGG Activity_16'!G:G,'AGG Activity_16'!$A:$A,$B155)+SUMIFS('AGG Activity_EX'!G:G,'AGG Activity_EX'!$A:$A,$B155))-SUMIFS(Activity_EX!G:G,Activity_EX!$A:$A,$A155))/(SUMIFS('AGG Activity_16'!G:G,'AGG Activity_16'!$A:$A,$B155)),0))))</f>
        <v>0</v>
      </c>
      <c r="R155" s="7">
        <f>IF(R$1=2016,0,IF(PUBBDG_Split_Tech!R155=1,1,IF(PUBBDG_Split_Tech!R155="",0,IFERROR((PUBBDG_Split_Tech!R155*(SUMIFS('AGG Activity_16'!H:H,'AGG Activity_16'!$A:$A,$B155)+SUMIFS('AGG Activity_EX'!H:H,'AGG Activity_EX'!$A:$A,$B155))-SUMIFS(Activity_EX!H:H,Activity_EX!$A:$A,$A155))/(SUMIFS('AGG Activity_16'!H:H,'AGG Activity_16'!$A:$A,$B155)),0))))</f>
        <v>0</v>
      </c>
      <c r="S155" s="7">
        <f>IF(S$1=2016,0,IF(PUBBDG_Split_Tech!S155=1,1,IF(PUBBDG_Split_Tech!S155="",0,IFERROR((PUBBDG_Split_Tech!S155*(SUMIFS('AGG Activity_16'!I:I,'AGG Activity_16'!$A:$A,$B155)+SUMIFS('AGG Activity_EX'!I:I,'AGG Activity_EX'!$A:$A,$B155))-SUMIFS(Activity_EX!I:I,Activity_EX!$A:$A,$A155))/(SUMIFS('AGG Activity_16'!I:I,'AGG Activity_16'!$A:$A,$B155)),0))))</f>
        <v>0</v>
      </c>
      <c r="T155" s="7">
        <f>IF(T$1=2016,0,IF(PUBBDG_Split_Tech!T155=1,1,IF(PUBBDG_Split_Tech!T155="",0,IFERROR((PUBBDG_Split_Tech!T155*(SUMIFS('AGG Activity_16'!J:J,'AGG Activity_16'!$A:$A,$B155)+SUMIFS('AGG Activity_EX'!J:J,'AGG Activity_EX'!$A:$A,$B155))-SUMIFS(Activity_EX!J:J,Activity_EX!$A:$A,$A155))/(SUMIFS('AGG Activity_16'!J:J,'AGG Activity_16'!$A:$A,$B155)),0))))</f>
        <v>0</v>
      </c>
      <c r="U155" s="7">
        <f>IF(U$1=2016,0,IF(PUBBDG_Split_Tech!U155=1,1,IF(PUBBDG_Split_Tech!U155="",0,IFERROR((PUBBDG_Split_Tech!U155*(SUMIFS('AGG Activity_16'!K:K,'AGG Activity_16'!$A:$A,$B155)+SUMIFS('AGG Activity_EX'!K:K,'AGG Activity_EX'!$A:$A,$B155))-SUMIFS(Activity_EX!K:K,Activity_EX!$A:$A,$A155))/(SUMIFS('AGG Activity_16'!K:K,'AGG Activity_16'!$A:$A,$B155)),0))))</f>
        <v>0</v>
      </c>
    </row>
    <row r="156" spans="1:21" x14ac:dyDescent="0.25">
      <c r="A156" t="str">
        <f>PUBBDG_Split_Tech!A156</f>
        <v>PUBBDGPSIOldSHFUR___STDELC</v>
      </c>
      <c r="B156" t="str">
        <f>PUBBDG_Split_Tech!B156</f>
        <v>PUBBDGPSIOldSH</v>
      </c>
      <c r="C156" t="str">
        <f>PUBBDG_Split_Tech!C156</f>
        <v>PUB</v>
      </c>
      <c r="D156" t="str">
        <f>PUBBDG_Split_Tech!D156</f>
        <v>BDG</v>
      </c>
      <c r="E156" t="str">
        <f>PUBBDG_Split_Tech!E156</f>
        <v>PSI</v>
      </c>
      <c r="F156" t="str">
        <f>PUBBDG_Split_Tech!F156</f>
        <v>Old</v>
      </c>
      <c r="G156" t="str">
        <f>PUBBDG_Split_Tech!G156</f>
        <v>SH</v>
      </c>
      <c r="H156" t="str">
        <f>PUBBDG_Split_Tech!H156</f>
        <v>FUR</v>
      </c>
      <c r="I156" t="str">
        <f>PUBBDG_Split_Tech!I156</f>
        <v>___</v>
      </c>
      <c r="J156" t="str">
        <f>PUBBDG_Split_Tech!J156</f>
        <v>STD</v>
      </c>
      <c r="K156" t="str">
        <f>PUBBDG_Split_Tech!K156</f>
        <v>ELC</v>
      </c>
      <c r="L156" s="7">
        <f>IF(L$1=2016,0,IF(PUBBDG_Split_Tech!L156=1,1,IF(PUBBDG_Split_Tech!L156="",0,IFERROR((PUBBDG_Split_Tech!L156*(SUMIFS('AGG Activity_16'!B:B,'AGG Activity_16'!$A:$A,$B156)+SUMIFS('AGG Activity_EX'!B:B,'AGG Activity_EX'!$A:$A,$B156))-SUMIFS(Activity_EX!B:B,Activity_EX!$A:$A,$A156))/(SUMIFS('AGG Activity_16'!B:B,'AGG Activity_16'!$A:$A,$B156)),0))))</f>
        <v>0</v>
      </c>
      <c r="M156" s="7">
        <f>IF(M$1=2016,0,IF(PUBBDG_Split_Tech!M156=1,1,IF(PUBBDG_Split_Tech!M156="",0,IFERROR((PUBBDG_Split_Tech!M156*(SUMIFS('AGG Activity_16'!C:C,'AGG Activity_16'!$A:$A,$B156)+SUMIFS('AGG Activity_EX'!C:C,'AGG Activity_EX'!$A:$A,$B156))-SUMIFS(Activity_EX!C:C,Activity_EX!$A:$A,$A156))/(SUMIFS('AGG Activity_16'!C:C,'AGG Activity_16'!$A:$A,$B156)),0))))</f>
        <v>1.2618117447886202E-3</v>
      </c>
      <c r="N156" s="7">
        <f>IF(N$1=2016,0,IF(PUBBDG_Split_Tech!N156=1,1,IF(PUBBDG_Split_Tech!N156="",0,IFERROR((PUBBDG_Split_Tech!N156*(SUMIFS('AGG Activity_16'!D:D,'AGG Activity_16'!$A:$A,$B156)+SUMIFS('AGG Activity_EX'!D:D,'AGG Activity_EX'!$A:$A,$B156))-SUMIFS(Activity_EX!D:D,Activity_EX!$A:$A,$A156))/(SUMIFS('AGG Activity_16'!D:D,'AGG Activity_16'!$A:$A,$B156)),0))))</f>
        <v>3.6107013490457987E-2</v>
      </c>
      <c r="O156" s="7">
        <f>IF(O$1=2016,0,IF(PUBBDG_Split_Tech!O156=1,1,IF(PUBBDG_Split_Tech!O156="",0,IFERROR((PUBBDG_Split_Tech!O156*(SUMIFS('AGG Activity_16'!E:E,'AGG Activity_16'!$A:$A,$B156)+SUMIFS('AGG Activity_EX'!E:E,'AGG Activity_EX'!$A:$A,$B156))-SUMIFS(Activity_EX!E:E,Activity_EX!$A:$A,$A156))/(SUMIFS('AGG Activity_16'!E:E,'AGG Activity_16'!$A:$A,$B156)),0))))</f>
        <v>3.6084398534261909E-2</v>
      </c>
      <c r="P156" s="7">
        <f>IF(P$1=2016,0,IF(PUBBDG_Split_Tech!P156=1,1,IF(PUBBDG_Split_Tech!P156="",0,IFERROR((PUBBDG_Split_Tech!P156*(SUMIFS('AGG Activity_16'!F:F,'AGG Activity_16'!$A:$A,$B156)+SUMIFS('AGG Activity_EX'!F:F,'AGG Activity_EX'!$A:$A,$B156))-SUMIFS(Activity_EX!F:F,Activity_EX!$A:$A,$A156))/(SUMIFS('AGG Activity_16'!F:F,'AGG Activity_16'!$A:$A,$B156)),0))))</f>
        <v>3.4784040047662119E-2</v>
      </c>
      <c r="Q156" s="7">
        <f>IF(Q$1=2016,0,IF(PUBBDG_Split_Tech!Q156=1,1,IF(PUBBDG_Split_Tech!Q156="",0,IFERROR((PUBBDG_Split_Tech!Q156*(SUMIFS('AGG Activity_16'!G:G,'AGG Activity_16'!$A:$A,$B156)+SUMIFS('AGG Activity_EX'!G:G,'AGG Activity_EX'!$A:$A,$B156))-SUMIFS(Activity_EX!G:G,Activity_EX!$A:$A,$A156))/(SUMIFS('AGG Activity_16'!G:G,'AGG Activity_16'!$A:$A,$B156)),0))))</f>
        <v>3.4776682120684299E-2</v>
      </c>
      <c r="R156" s="7">
        <f>IF(R$1=2016,0,IF(PUBBDG_Split_Tech!R156=1,1,IF(PUBBDG_Split_Tech!R156="",0,IFERROR((PUBBDG_Split_Tech!R156*(SUMIFS('AGG Activity_16'!H:H,'AGG Activity_16'!$A:$A,$B156)+SUMIFS('AGG Activity_EX'!H:H,'AGG Activity_EX'!$A:$A,$B156))-SUMIFS(Activity_EX!H:H,Activity_EX!$A:$A,$A156))/(SUMIFS('AGG Activity_16'!H:H,'AGG Activity_16'!$A:$A,$B156)),0))))</f>
        <v>2.7419556399598199E-2</v>
      </c>
      <c r="S156" s="7">
        <f>IF(S$1=2016,0,IF(PUBBDG_Split_Tech!S156=1,1,IF(PUBBDG_Split_Tech!S156="",0,IFERROR((PUBBDG_Split_Tech!S156*(SUMIFS('AGG Activity_16'!I:I,'AGG Activity_16'!$A:$A,$B156)+SUMIFS('AGG Activity_EX'!I:I,'AGG Activity_EX'!$A:$A,$B156))-SUMIFS(Activity_EX!I:I,Activity_EX!$A:$A,$A156))/(SUMIFS('AGG Activity_16'!I:I,'AGG Activity_16'!$A:$A,$B156)),0))))</f>
        <v>0</v>
      </c>
      <c r="T156" s="7">
        <f>IF(T$1=2016,0,IF(PUBBDG_Split_Tech!T156=1,1,IF(PUBBDG_Split_Tech!T156="",0,IFERROR((PUBBDG_Split_Tech!T156*(SUMIFS('AGG Activity_16'!J:J,'AGG Activity_16'!$A:$A,$B156)+SUMIFS('AGG Activity_EX'!J:J,'AGG Activity_EX'!$A:$A,$B156))-SUMIFS(Activity_EX!J:J,Activity_EX!$A:$A,$A156))/(SUMIFS('AGG Activity_16'!J:J,'AGG Activity_16'!$A:$A,$B156)),0))))</f>
        <v>0</v>
      </c>
      <c r="U156" s="7">
        <f>IF(U$1=2016,0,IF(PUBBDG_Split_Tech!U156=1,1,IF(PUBBDG_Split_Tech!U156="",0,IFERROR((PUBBDG_Split_Tech!U156*(SUMIFS('AGG Activity_16'!K:K,'AGG Activity_16'!$A:$A,$B156)+SUMIFS('AGG Activity_EX'!K:K,'AGG Activity_EX'!$A:$A,$B156))-SUMIFS(Activity_EX!K:K,Activity_EX!$A:$A,$A156))/(SUMIFS('AGG Activity_16'!K:K,'AGG Activity_16'!$A:$A,$B156)),0))))</f>
        <v>0</v>
      </c>
    </row>
    <row r="157" spans="1:21" x14ac:dyDescent="0.25">
      <c r="A157" t="str">
        <f>PUBBDG_Split_Tech!A157</f>
        <v>PUBBDGPSIOldSHFUR___STDHFO</v>
      </c>
      <c r="B157" t="str">
        <f>PUBBDG_Split_Tech!B157</f>
        <v>PUBBDGPSIOldSH</v>
      </c>
      <c r="C157" t="str">
        <f>PUBBDG_Split_Tech!C157</f>
        <v>PUB</v>
      </c>
      <c r="D157" t="str">
        <f>PUBBDG_Split_Tech!D157</f>
        <v>BDG</v>
      </c>
      <c r="E157" t="str">
        <f>PUBBDG_Split_Tech!E157</f>
        <v>PSI</v>
      </c>
      <c r="F157" t="str">
        <f>PUBBDG_Split_Tech!F157</f>
        <v>Old</v>
      </c>
      <c r="G157" t="str">
        <f>PUBBDG_Split_Tech!G157</f>
        <v>SH</v>
      </c>
      <c r="H157" t="str">
        <f>PUBBDG_Split_Tech!H157</f>
        <v>FUR</v>
      </c>
      <c r="I157" t="str">
        <f>PUBBDG_Split_Tech!I157</f>
        <v>___</v>
      </c>
      <c r="J157" t="str">
        <f>PUBBDG_Split_Tech!J157</f>
        <v>STD</v>
      </c>
      <c r="K157" t="str">
        <f>PUBBDG_Split_Tech!K157</f>
        <v>HFO</v>
      </c>
      <c r="L157" s="7">
        <f>IF(L$1=2016,0,IF(PUBBDG_Split_Tech!L157=1,1,IF(PUBBDG_Split_Tech!L157="",0,IFERROR((PUBBDG_Split_Tech!L157*(SUMIFS('AGG Activity_16'!B:B,'AGG Activity_16'!$A:$A,$B157)+SUMIFS('AGG Activity_EX'!B:B,'AGG Activity_EX'!$A:$A,$B157))-SUMIFS(Activity_EX!B:B,Activity_EX!$A:$A,$A157))/(SUMIFS('AGG Activity_16'!B:B,'AGG Activity_16'!$A:$A,$B157)),0))))</f>
        <v>0</v>
      </c>
      <c r="M157" s="7">
        <f>IF(M$1=2016,0,IF(PUBBDG_Split_Tech!M157=1,1,IF(PUBBDG_Split_Tech!M157="",0,IFERROR((PUBBDG_Split_Tech!M157*(SUMIFS('AGG Activity_16'!C:C,'AGG Activity_16'!$A:$A,$B157)+SUMIFS('AGG Activity_EX'!C:C,'AGG Activity_EX'!$A:$A,$B157))-SUMIFS(Activity_EX!C:C,Activity_EX!$A:$A,$A157))/(SUMIFS('AGG Activity_16'!C:C,'AGG Activity_16'!$A:$A,$B157)),0))))</f>
        <v>0</v>
      </c>
      <c r="N157" s="7">
        <f>IF(N$1=2016,0,IF(PUBBDG_Split_Tech!N157=1,1,IF(PUBBDG_Split_Tech!N157="",0,IFERROR((PUBBDG_Split_Tech!N157*(SUMIFS('AGG Activity_16'!D:D,'AGG Activity_16'!$A:$A,$B157)+SUMIFS('AGG Activity_EX'!D:D,'AGG Activity_EX'!$A:$A,$B157))-SUMIFS(Activity_EX!D:D,Activity_EX!$A:$A,$A157))/(SUMIFS('AGG Activity_16'!D:D,'AGG Activity_16'!$A:$A,$B157)),0))))</f>
        <v>0</v>
      </c>
      <c r="O157" s="7">
        <f>IF(O$1=2016,0,IF(PUBBDG_Split_Tech!O157=1,1,IF(PUBBDG_Split_Tech!O157="",0,IFERROR((PUBBDG_Split_Tech!O157*(SUMIFS('AGG Activity_16'!E:E,'AGG Activity_16'!$A:$A,$B157)+SUMIFS('AGG Activity_EX'!E:E,'AGG Activity_EX'!$A:$A,$B157))-SUMIFS(Activity_EX!E:E,Activity_EX!$A:$A,$A157))/(SUMIFS('AGG Activity_16'!E:E,'AGG Activity_16'!$A:$A,$B157)),0))))</f>
        <v>0</v>
      </c>
      <c r="P157" s="7">
        <f>IF(P$1=2016,0,IF(PUBBDG_Split_Tech!P157=1,1,IF(PUBBDG_Split_Tech!P157="",0,IFERROR((PUBBDG_Split_Tech!P157*(SUMIFS('AGG Activity_16'!F:F,'AGG Activity_16'!$A:$A,$B157)+SUMIFS('AGG Activity_EX'!F:F,'AGG Activity_EX'!$A:$A,$B157))-SUMIFS(Activity_EX!F:F,Activity_EX!$A:$A,$A157))/(SUMIFS('AGG Activity_16'!F:F,'AGG Activity_16'!$A:$A,$B157)),0))))</f>
        <v>0</v>
      </c>
      <c r="Q157" s="7">
        <f>IF(Q$1=2016,0,IF(PUBBDG_Split_Tech!Q157=1,1,IF(PUBBDG_Split_Tech!Q157="",0,IFERROR((PUBBDG_Split_Tech!Q157*(SUMIFS('AGG Activity_16'!G:G,'AGG Activity_16'!$A:$A,$B157)+SUMIFS('AGG Activity_EX'!G:G,'AGG Activity_EX'!$A:$A,$B157))-SUMIFS(Activity_EX!G:G,Activity_EX!$A:$A,$A157))/(SUMIFS('AGG Activity_16'!G:G,'AGG Activity_16'!$A:$A,$B157)),0))))</f>
        <v>0</v>
      </c>
      <c r="R157" s="7">
        <f>IF(R$1=2016,0,IF(PUBBDG_Split_Tech!R157=1,1,IF(PUBBDG_Split_Tech!R157="",0,IFERROR((PUBBDG_Split_Tech!R157*(SUMIFS('AGG Activity_16'!H:H,'AGG Activity_16'!$A:$A,$B157)+SUMIFS('AGG Activity_EX'!H:H,'AGG Activity_EX'!$A:$A,$B157))-SUMIFS(Activity_EX!H:H,Activity_EX!$A:$A,$A157))/(SUMIFS('AGG Activity_16'!H:H,'AGG Activity_16'!$A:$A,$B157)),0))))</f>
        <v>0</v>
      </c>
      <c r="S157" s="7">
        <f>IF(S$1=2016,0,IF(PUBBDG_Split_Tech!S157=1,1,IF(PUBBDG_Split_Tech!S157="",0,IFERROR((PUBBDG_Split_Tech!S157*(SUMIFS('AGG Activity_16'!I:I,'AGG Activity_16'!$A:$A,$B157)+SUMIFS('AGG Activity_EX'!I:I,'AGG Activity_EX'!$A:$A,$B157))-SUMIFS(Activity_EX!I:I,Activity_EX!$A:$A,$A157))/(SUMIFS('AGG Activity_16'!I:I,'AGG Activity_16'!$A:$A,$B157)),0))))</f>
        <v>0</v>
      </c>
      <c r="T157" s="7">
        <f>IF(T$1=2016,0,IF(PUBBDG_Split_Tech!T157=1,1,IF(PUBBDG_Split_Tech!T157="",0,IFERROR((PUBBDG_Split_Tech!T157*(SUMIFS('AGG Activity_16'!J:J,'AGG Activity_16'!$A:$A,$B157)+SUMIFS('AGG Activity_EX'!J:J,'AGG Activity_EX'!$A:$A,$B157))-SUMIFS(Activity_EX!J:J,Activity_EX!$A:$A,$A157))/(SUMIFS('AGG Activity_16'!J:J,'AGG Activity_16'!$A:$A,$B157)),0))))</f>
        <v>0</v>
      </c>
      <c r="U157" s="7">
        <f>IF(U$1=2016,0,IF(PUBBDG_Split_Tech!U157=1,1,IF(PUBBDG_Split_Tech!U157="",0,IFERROR((PUBBDG_Split_Tech!U157*(SUMIFS('AGG Activity_16'!K:K,'AGG Activity_16'!$A:$A,$B157)+SUMIFS('AGG Activity_EX'!K:K,'AGG Activity_EX'!$A:$A,$B157))-SUMIFS(Activity_EX!K:K,Activity_EX!$A:$A,$A157))/(SUMIFS('AGG Activity_16'!K:K,'AGG Activity_16'!$A:$A,$B157)),0))))</f>
        <v>0</v>
      </c>
    </row>
    <row r="158" spans="1:21" x14ac:dyDescent="0.25">
      <c r="A158" t="str">
        <f>PUBBDG_Split_Tech!A158</f>
        <v>PUBBDGPSIOldSHFUR___STDKER</v>
      </c>
      <c r="B158" t="str">
        <f>PUBBDG_Split_Tech!B158</f>
        <v>PUBBDGPSIOldSH</v>
      </c>
      <c r="C158" t="str">
        <f>PUBBDG_Split_Tech!C158</f>
        <v>PUB</v>
      </c>
      <c r="D158" t="str">
        <f>PUBBDG_Split_Tech!D158</f>
        <v>BDG</v>
      </c>
      <c r="E158" t="str">
        <f>PUBBDG_Split_Tech!E158</f>
        <v>PSI</v>
      </c>
      <c r="F158" t="str">
        <f>PUBBDG_Split_Tech!F158</f>
        <v>Old</v>
      </c>
      <c r="G158" t="str">
        <f>PUBBDG_Split_Tech!G158</f>
        <v>SH</v>
      </c>
      <c r="H158" t="str">
        <f>PUBBDG_Split_Tech!H158</f>
        <v>FUR</v>
      </c>
      <c r="I158" t="str">
        <f>PUBBDG_Split_Tech!I158</f>
        <v>___</v>
      </c>
      <c r="J158" t="str">
        <f>PUBBDG_Split_Tech!J158</f>
        <v>STD</v>
      </c>
      <c r="K158" t="str">
        <f>PUBBDG_Split_Tech!K158</f>
        <v>KER</v>
      </c>
      <c r="L158" s="7">
        <f>IF(L$1=2016,0,IF(PUBBDG_Split_Tech!L158=1,1,IF(PUBBDG_Split_Tech!L158="",0,IFERROR((PUBBDG_Split_Tech!L158*(SUMIFS('AGG Activity_16'!B:B,'AGG Activity_16'!$A:$A,$B158)+SUMIFS('AGG Activity_EX'!B:B,'AGG Activity_EX'!$A:$A,$B158))-SUMIFS(Activity_EX!B:B,Activity_EX!$A:$A,$A158))/(SUMIFS('AGG Activity_16'!B:B,'AGG Activity_16'!$A:$A,$B158)),0))))</f>
        <v>0</v>
      </c>
      <c r="M158" s="7">
        <f>IF(M$1=2016,0,IF(PUBBDG_Split_Tech!M158=1,1,IF(PUBBDG_Split_Tech!M158="",0,IFERROR((PUBBDG_Split_Tech!M158*(SUMIFS('AGG Activity_16'!C:C,'AGG Activity_16'!$A:$A,$B158)+SUMIFS('AGG Activity_EX'!C:C,'AGG Activity_EX'!$A:$A,$B158))-SUMIFS(Activity_EX!C:C,Activity_EX!$A:$A,$A158))/(SUMIFS('AGG Activity_16'!C:C,'AGG Activity_16'!$A:$A,$B158)),0))))</f>
        <v>0</v>
      </c>
      <c r="N158" s="7">
        <f>IF(N$1=2016,0,IF(PUBBDG_Split_Tech!N158=1,1,IF(PUBBDG_Split_Tech!N158="",0,IFERROR((PUBBDG_Split_Tech!N158*(SUMIFS('AGG Activity_16'!D:D,'AGG Activity_16'!$A:$A,$B158)+SUMIFS('AGG Activity_EX'!D:D,'AGG Activity_EX'!$A:$A,$B158))-SUMIFS(Activity_EX!D:D,Activity_EX!$A:$A,$A158))/(SUMIFS('AGG Activity_16'!D:D,'AGG Activity_16'!$A:$A,$B158)),0))))</f>
        <v>0</v>
      </c>
      <c r="O158" s="7">
        <f>IF(O$1=2016,0,IF(PUBBDG_Split_Tech!O158=1,1,IF(PUBBDG_Split_Tech!O158="",0,IFERROR((PUBBDG_Split_Tech!O158*(SUMIFS('AGG Activity_16'!E:E,'AGG Activity_16'!$A:$A,$B158)+SUMIFS('AGG Activity_EX'!E:E,'AGG Activity_EX'!$A:$A,$B158))-SUMIFS(Activity_EX!E:E,Activity_EX!$A:$A,$A158))/(SUMIFS('AGG Activity_16'!E:E,'AGG Activity_16'!$A:$A,$B158)),0))))</f>
        <v>0</v>
      </c>
      <c r="P158" s="7">
        <f>IF(P$1=2016,0,IF(PUBBDG_Split_Tech!P158=1,1,IF(PUBBDG_Split_Tech!P158="",0,IFERROR((PUBBDG_Split_Tech!P158*(SUMIFS('AGG Activity_16'!F:F,'AGG Activity_16'!$A:$A,$B158)+SUMIFS('AGG Activity_EX'!F:F,'AGG Activity_EX'!$A:$A,$B158))-SUMIFS(Activity_EX!F:F,Activity_EX!$A:$A,$A158))/(SUMIFS('AGG Activity_16'!F:F,'AGG Activity_16'!$A:$A,$B158)),0))))</f>
        <v>0</v>
      </c>
      <c r="Q158" s="7">
        <f>IF(Q$1=2016,0,IF(PUBBDG_Split_Tech!Q158=1,1,IF(PUBBDG_Split_Tech!Q158="",0,IFERROR((PUBBDG_Split_Tech!Q158*(SUMIFS('AGG Activity_16'!G:G,'AGG Activity_16'!$A:$A,$B158)+SUMIFS('AGG Activity_EX'!G:G,'AGG Activity_EX'!$A:$A,$B158))-SUMIFS(Activity_EX!G:G,Activity_EX!$A:$A,$A158))/(SUMIFS('AGG Activity_16'!G:G,'AGG Activity_16'!$A:$A,$B158)),0))))</f>
        <v>0</v>
      </c>
      <c r="R158" s="7">
        <f>IF(R$1=2016,0,IF(PUBBDG_Split_Tech!R158=1,1,IF(PUBBDG_Split_Tech!R158="",0,IFERROR((PUBBDG_Split_Tech!R158*(SUMIFS('AGG Activity_16'!H:H,'AGG Activity_16'!$A:$A,$B158)+SUMIFS('AGG Activity_EX'!H:H,'AGG Activity_EX'!$A:$A,$B158))-SUMIFS(Activity_EX!H:H,Activity_EX!$A:$A,$A158))/(SUMIFS('AGG Activity_16'!H:H,'AGG Activity_16'!$A:$A,$B158)),0))))</f>
        <v>0</v>
      </c>
      <c r="S158" s="7">
        <f>IF(S$1=2016,0,IF(PUBBDG_Split_Tech!S158=1,1,IF(PUBBDG_Split_Tech!S158="",0,IFERROR((PUBBDG_Split_Tech!S158*(SUMIFS('AGG Activity_16'!I:I,'AGG Activity_16'!$A:$A,$B158)+SUMIFS('AGG Activity_EX'!I:I,'AGG Activity_EX'!$A:$A,$B158))-SUMIFS(Activity_EX!I:I,Activity_EX!$A:$A,$A158))/(SUMIFS('AGG Activity_16'!I:I,'AGG Activity_16'!$A:$A,$B158)),0))))</f>
        <v>0</v>
      </c>
      <c r="T158" s="7">
        <f>IF(T$1=2016,0,IF(PUBBDG_Split_Tech!T158=1,1,IF(PUBBDG_Split_Tech!T158="",0,IFERROR((PUBBDG_Split_Tech!T158*(SUMIFS('AGG Activity_16'!J:J,'AGG Activity_16'!$A:$A,$B158)+SUMIFS('AGG Activity_EX'!J:J,'AGG Activity_EX'!$A:$A,$B158))-SUMIFS(Activity_EX!J:J,Activity_EX!$A:$A,$A158))/(SUMIFS('AGG Activity_16'!J:J,'AGG Activity_16'!$A:$A,$B158)),0))))</f>
        <v>0</v>
      </c>
      <c r="U158" s="7">
        <f>IF(U$1=2016,0,IF(PUBBDG_Split_Tech!U158=1,1,IF(PUBBDG_Split_Tech!U158="",0,IFERROR((PUBBDG_Split_Tech!U158*(SUMIFS('AGG Activity_16'!K:K,'AGG Activity_16'!$A:$A,$B158)+SUMIFS('AGG Activity_EX'!K:K,'AGG Activity_EX'!$A:$A,$B158))-SUMIFS(Activity_EX!K:K,Activity_EX!$A:$A,$A158))/(SUMIFS('AGG Activity_16'!K:K,'AGG Activity_16'!$A:$A,$B158)),0))))</f>
        <v>0</v>
      </c>
    </row>
    <row r="159" spans="1:21" x14ac:dyDescent="0.25">
      <c r="A159" t="str">
        <f>PUBBDG_Split_Tech!A159</f>
        <v>PUBBDGPSIOldSHFUR___STDLFO</v>
      </c>
      <c r="B159" t="str">
        <f>PUBBDG_Split_Tech!B159</f>
        <v>PUBBDGPSIOldSH</v>
      </c>
      <c r="C159" t="str">
        <f>PUBBDG_Split_Tech!C159</f>
        <v>PUB</v>
      </c>
      <c r="D159" t="str">
        <f>PUBBDG_Split_Tech!D159</f>
        <v>BDG</v>
      </c>
      <c r="E159" t="str">
        <f>PUBBDG_Split_Tech!E159</f>
        <v>PSI</v>
      </c>
      <c r="F159" t="str">
        <f>PUBBDG_Split_Tech!F159</f>
        <v>Old</v>
      </c>
      <c r="G159" t="str">
        <f>PUBBDG_Split_Tech!G159</f>
        <v>SH</v>
      </c>
      <c r="H159" t="str">
        <f>PUBBDG_Split_Tech!H159</f>
        <v>FUR</v>
      </c>
      <c r="I159" t="str">
        <f>PUBBDG_Split_Tech!I159</f>
        <v>___</v>
      </c>
      <c r="J159" t="str">
        <f>PUBBDG_Split_Tech!J159</f>
        <v>STD</v>
      </c>
      <c r="K159" t="str">
        <f>PUBBDG_Split_Tech!K159</f>
        <v>LFO</v>
      </c>
      <c r="L159" s="7">
        <f>IF(L$1=2016,0,IF(PUBBDG_Split_Tech!L159=1,1,IF(PUBBDG_Split_Tech!L159="",0,IFERROR((PUBBDG_Split_Tech!L159*(SUMIFS('AGG Activity_16'!B:B,'AGG Activity_16'!$A:$A,$B159)+SUMIFS('AGG Activity_EX'!B:B,'AGG Activity_EX'!$A:$A,$B159))-SUMIFS(Activity_EX!B:B,Activity_EX!$A:$A,$A159))/(SUMIFS('AGG Activity_16'!B:B,'AGG Activity_16'!$A:$A,$B159)),0))))</f>
        <v>0</v>
      </c>
      <c r="M159" s="7">
        <f>IF(M$1=2016,0,IF(PUBBDG_Split_Tech!M159=1,1,IF(PUBBDG_Split_Tech!M159="",0,IFERROR((PUBBDG_Split_Tech!M159*(SUMIFS('AGG Activity_16'!C:C,'AGG Activity_16'!$A:$A,$B159)+SUMIFS('AGG Activity_EX'!C:C,'AGG Activity_EX'!$A:$A,$B159))-SUMIFS(Activity_EX!C:C,Activity_EX!$A:$A,$A159))/(SUMIFS('AGG Activity_16'!C:C,'AGG Activity_16'!$A:$A,$B159)),0))))</f>
        <v>1.0096254234110923E-3</v>
      </c>
      <c r="N159" s="7">
        <f>IF(N$1=2016,0,IF(PUBBDG_Split_Tech!N159=1,1,IF(PUBBDG_Split_Tech!N159="",0,IFERROR((PUBBDG_Split_Tech!N159*(SUMIFS('AGG Activity_16'!D:D,'AGG Activity_16'!$A:$A,$B159)+SUMIFS('AGG Activity_EX'!D:D,'AGG Activity_EX'!$A:$A,$B159))-SUMIFS(Activity_EX!D:D,Activity_EX!$A:$A,$A159))/(SUMIFS('AGG Activity_16'!D:D,'AGG Activity_16'!$A:$A,$B159)),0))))</f>
        <v>2.8884973823928246E-2</v>
      </c>
      <c r="O159" s="7">
        <f>IF(O$1=2016,0,IF(PUBBDG_Split_Tech!O159=1,1,IF(PUBBDG_Split_Tech!O159="",0,IFERROR((PUBBDG_Split_Tech!O159*(SUMIFS('AGG Activity_16'!E:E,'AGG Activity_16'!$A:$A,$B159)+SUMIFS('AGG Activity_EX'!E:E,'AGG Activity_EX'!$A:$A,$B159))-SUMIFS(Activity_EX!E:E,Activity_EX!$A:$A,$A159))/(SUMIFS('AGG Activity_16'!E:E,'AGG Activity_16'!$A:$A,$B159)),0))))</f>
        <v>2.886688904013103E-2</v>
      </c>
      <c r="P159" s="7">
        <f>IF(P$1=2016,0,IF(PUBBDG_Split_Tech!P159=1,1,IF(PUBBDG_Split_Tech!P159="",0,IFERROR((PUBBDG_Split_Tech!P159*(SUMIFS('AGG Activity_16'!F:F,'AGG Activity_16'!$A:$A,$B159)+SUMIFS('AGG Activity_EX'!F:F,'AGG Activity_EX'!$A:$A,$B159))-SUMIFS(Activity_EX!F:F,Activity_EX!$A:$A,$A159))/(SUMIFS('AGG Activity_16'!F:F,'AGG Activity_16'!$A:$A,$B159)),0))))</f>
        <v>2.7826624944406606E-2</v>
      </c>
      <c r="Q159" s="7">
        <f>IF(Q$1=2016,0,IF(PUBBDG_Split_Tech!Q159=1,1,IF(PUBBDG_Split_Tech!Q159="",0,IFERROR((PUBBDG_Split_Tech!Q159*(SUMIFS('AGG Activity_16'!G:G,'AGG Activity_16'!$A:$A,$B159)+SUMIFS('AGG Activity_EX'!G:G,'AGG Activity_EX'!$A:$A,$B159))-SUMIFS(Activity_EX!G:G,Activity_EX!$A:$A,$A159))/(SUMIFS('AGG Activity_16'!G:G,'AGG Activity_16'!$A:$A,$B159)),0))))</f>
        <v>2.7820788878326747E-2</v>
      </c>
      <c r="R159" s="7">
        <f>IF(R$1=2016,0,IF(PUBBDG_Split_Tech!R159=1,1,IF(PUBBDG_Split_Tech!R159="",0,IFERROR((PUBBDG_Split_Tech!R159*(SUMIFS('AGG Activity_16'!H:H,'AGG Activity_16'!$A:$A,$B159)+SUMIFS('AGG Activity_EX'!H:H,'AGG Activity_EX'!$A:$A,$B159))-SUMIFS(Activity_EX!H:H,Activity_EX!$A:$A,$A159))/(SUMIFS('AGG Activity_16'!H:H,'AGG Activity_16'!$A:$A,$B159)),0))))</f>
        <v>2.19351185754579E-2</v>
      </c>
      <c r="S159" s="7">
        <f>IF(S$1=2016,0,IF(PUBBDG_Split_Tech!S159=1,1,IF(PUBBDG_Split_Tech!S159="",0,IFERROR((PUBBDG_Split_Tech!S159*(SUMIFS('AGG Activity_16'!I:I,'AGG Activity_16'!$A:$A,$B159)+SUMIFS('AGG Activity_EX'!I:I,'AGG Activity_EX'!$A:$A,$B159))-SUMIFS(Activity_EX!I:I,Activity_EX!$A:$A,$A159))/(SUMIFS('AGG Activity_16'!I:I,'AGG Activity_16'!$A:$A,$B159)),0))))</f>
        <v>0</v>
      </c>
      <c r="T159" s="7">
        <f>IF(T$1=2016,0,IF(PUBBDG_Split_Tech!T159=1,1,IF(PUBBDG_Split_Tech!T159="",0,IFERROR((PUBBDG_Split_Tech!T159*(SUMIFS('AGG Activity_16'!J:J,'AGG Activity_16'!$A:$A,$B159)+SUMIFS('AGG Activity_EX'!J:J,'AGG Activity_EX'!$A:$A,$B159))-SUMIFS(Activity_EX!J:J,Activity_EX!$A:$A,$A159))/(SUMIFS('AGG Activity_16'!J:J,'AGG Activity_16'!$A:$A,$B159)),0))))</f>
        <v>0</v>
      </c>
      <c r="U159" s="7">
        <f>IF(U$1=2016,0,IF(PUBBDG_Split_Tech!U159=1,1,IF(PUBBDG_Split_Tech!U159="",0,IFERROR((PUBBDG_Split_Tech!U159*(SUMIFS('AGG Activity_16'!K:K,'AGG Activity_16'!$A:$A,$B159)+SUMIFS('AGG Activity_EX'!K:K,'AGG Activity_EX'!$A:$A,$B159))-SUMIFS(Activity_EX!K:K,Activity_EX!$A:$A,$A159))/(SUMIFS('AGG Activity_16'!K:K,'AGG Activity_16'!$A:$A,$B159)),0))))</f>
        <v>0</v>
      </c>
    </row>
    <row r="160" spans="1:21" x14ac:dyDescent="0.25">
      <c r="A160" t="str">
        <f>PUBBDG_Split_Tech!A160</f>
        <v>PUBBDGPSIOldSHFUR___STDNGA</v>
      </c>
      <c r="B160" t="str">
        <f>PUBBDG_Split_Tech!B160</f>
        <v>PUBBDGPSIOldSH</v>
      </c>
      <c r="C160" t="str">
        <f>PUBBDG_Split_Tech!C160</f>
        <v>PUB</v>
      </c>
      <c r="D160" t="str">
        <f>PUBBDG_Split_Tech!D160</f>
        <v>BDG</v>
      </c>
      <c r="E160" t="str">
        <f>PUBBDG_Split_Tech!E160</f>
        <v>PSI</v>
      </c>
      <c r="F160" t="str">
        <f>PUBBDG_Split_Tech!F160</f>
        <v>Old</v>
      </c>
      <c r="G160" t="str">
        <f>PUBBDG_Split_Tech!G160</f>
        <v>SH</v>
      </c>
      <c r="H160" t="str">
        <f>PUBBDG_Split_Tech!H160</f>
        <v>FUR</v>
      </c>
      <c r="I160" t="str">
        <f>PUBBDG_Split_Tech!I160</f>
        <v>___</v>
      </c>
      <c r="J160" t="str">
        <f>PUBBDG_Split_Tech!J160</f>
        <v>STD</v>
      </c>
      <c r="K160" t="str">
        <f>PUBBDG_Split_Tech!K160</f>
        <v>NGA</v>
      </c>
      <c r="L160" s="7">
        <f>IF(L$1=2016,0,IF(PUBBDG_Split_Tech!L160=1,1,IF(PUBBDG_Split_Tech!L160="",0,IFERROR((PUBBDG_Split_Tech!L160*(SUMIFS('AGG Activity_16'!B:B,'AGG Activity_16'!$A:$A,$B160)+SUMIFS('AGG Activity_EX'!B:B,'AGG Activity_EX'!$A:$A,$B160))-SUMIFS(Activity_EX!B:B,Activity_EX!$A:$A,$A160))/(SUMIFS('AGG Activity_16'!B:B,'AGG Activity_16'!$A:$A,$B160)),0))))</f>
        <v>0</v>
      </c>
      <c r="M160" s="7">
        <f>IF(M$1=2016,0,IF(PUBBDG_Split_Tech!M160=1,1,IF(PUBBDG_Split_Tech!M160="",0,IFERROR((PUBBDG_Split_Tech!M160*(SUMIFS('AGG Activity_16'!C:C,'AGG Activity_16'!$A:$A,$B160)+SUMIFS('AGG Activity_EX'!C:C,'AGG Activity_EX'!$A:$A,$B160))-SUMIFS(Activity_EX!C:C,Activity_EX!$A:$A,$A160))/(SUMIFS('AGG Activity_16'!C:C,'AGG Activity_16'!$A:$A,$B160)),0))))</f>
        <v>2.2226702644054342E-2</v>
      </c>
      <c r="N160" s="7">
        <f>IF(N$1=2016,0,IF(PUBBDG_Split_Tech!N160=1,1,IF(PUBBDG_Split_Tech!N160="",0,IFERROR((PUBBDG_Split_Tech!N160*(SUMIFS('AGG Activity_16'!D:D,'AGG Activity_16'!$A:$A,$B160)+SUMIFS('AGG Activity_EX'!D:D,'AGG Activity_EX'!$A:$A,$B160))-SUMIFS(Activity_EX!D:D,Activity_EX!$A:$A,$A160))/(SUMIFS('AGG Activity_16'!D:D,'AGG Activity_16'!$A:$A,$B160)),0))))</f>
        <v>0.63650692395491504</v>
      </c>
      <c r="O160" s="7">
        <f>IF(O$1=2016,0,IF(PUBBDG_Split_Tech!O160=1,1,IF(PUBBDG_Split_Tech!O160="",0,IFERROR((PUBBDG_Split_Tech!O160*(SUMIFS('AGG Activity_16'!E:E,'AGG Activity_16'!$A:$A,$B160)+SUMIFS('AGG Activity_EX'!E:E,'AGG Activity_EX'!$A:$A,$B160))-SUMIFS(Activity_EX!E:E,Activity_EX!$A:$A,$A160))/(SUMIFS('AGG Activity_16'!E:E,'AGG Activity_16'!$A:$A,$B160)),0))))</f>
        <v>0.63610768487924874</v>
      </c>
      <c r="P160" s="7">
        <f>IF(P$1=2016,0,IF(PUBBDG_Split_Tech!P160=1,1,IF(PUBBDG_Split_Tech!P160="",0,IFERROR((PUBBDG_Split_Tech!P160*(SUMIFS('AGG Activity_16'!F:F,'AGG Activity_16'!$A:$A,$B160)+SUMIFS('AGG Activity_EX'!F:F,'AGG Activity_EX'!$A:$A,$B160))-SUMIFS(Activity_EX!F:F,Activity_EX!$A:$A,$A160))/(SUMIFS('AGG Activity_16'!F:F,'AGG Activity_16'!$A:$A,$B160)),0))))</f>
        <v>0.61318453250298255</v>
      </c>
      <c r="Q160" s="7">
        <f>IF(Q$1=2016,0,IF(PUBBDG_Split_Tech!Q160=1,1,IF(PUBBDG_Split_Tech!Q160="",0,IFERROR((PUBBDG_Split_Tech!Q160*(SUMIFS('AGG Activity_16'!G:G,'AGG Activity_16'!$A:$A,$B160)+SUMIFS('AGG Activity_EX'!G:G,'AGG Activity_EX'!$A:$A,$B160))-SUMIFS(Activity_EX!G:G,Activity_EX!$A:$A,$A160))/(SUMIFS('AGG Activity_16'!G:G,'AGG Activity_16'!$A:$A,$B160)),0))))</f>
        <v>0.61305064226104411</v>
      </c>
      <c r="R160" s="7">
        <f>IF(R$1=2016,0,IF(PUBBDG_Split_Tech!R160=1,1,IF(PUBBDG_Split_Tech!R160="",0,IFERROR((PUBBDG_Split_Tech!R160*(SUMIFS('AGG Activity_16'!H:H,'AGG Activity_16'!$A:$A,$B160)+SUMIFS('AGG Activity_EX'!H:H,'AGG Activity_EX'!$A:$A,$B160))-SUMIFS(Activity_EX!H:H,Activity_EX!$A:$A,$A160))/(SUMIFS('AGG Activity_16'!H:H,'AGG Activity_16'!$A:$A,$B160)),0))))</f>
        <v>0.48336498557357177</v>
      </c>
      <c r="S160" s="7">
        <f>IF(S$1=2016,0,IF(PUBBDG_Split_Tech!S160=1,1,IF(PUBBDG_Split_Tech!S160="",0,IFERROR((PUBBDG_Split_Tech!S160*(SUMIFS('AGG Activity_16'!I:I,'AGG Activity_16'!$A:$A,$B160)+SUMIFS('AGG Activity_EX'!I:I,'AGG Activity_EX'!$A:$A,$B160))-SUMIFS(Activity_EX!I:I,Activity_EX!$A:$A,$A160))/(SUMIFS('AGG Activity_16'!I:I,'AGG Activity_16'!$A:$A,$B160)),0))))</f>
        <v>0</v>
      </c>
      <c r="T160" s="7">
        <f>IF(T$1=2016,0,IF(PUBBDG_Split_Tech!T160=1,1,IF(PUBBDG_Split_Tech!T160="",0,IFERROR((PUBBDG_Split_Tech!T160*(SUMIFS('AGG Activity_16'!J:J,'AGG Activity_16'!$A:$A,$B160)+SUMIFS('AGG Activity_EX'!J:J,'AGG Activity_EX'!$A:$A,$B160))-SUMIFS(Activity_EX!J:J,Activity_EX!$A:$A,$A160))/(SUMIFS('AGG Activity_16'!J:J,'AGG Activity_16'!$A:$A,$B160)),0))))</f>
        <v>0</v>
      </c>
      <c r="U160" s="7">
        <f>IF(U$1=2016,0,IF(PUBBDG_Split_Tech!U160=1,1,IF(PUBBDG_Split_Tech!U160="",0,IFERROR((PUBBDG_Split_Tech!U160*(SUMIFS('AGG Activity_16'!K:K,'AGG Activity_16'!$A:$A,$B160)+SUMIFS('AGG Activity_EX'!K:K,'AGG Activity_EX'!$A:$A,$B160))-SUMIFS(Activity_EX!K:K,Activity_EX!$A:$A,$A160))/(SUMIFS('AGG Activity_16'!K:K,'AGG Activity_16'!$A:$A,$B160)),0))))</f>
        <v>0</v>
      </c>
    </row>
    <row r="161" spans="1:21" x14ac:dyDescent="0.25">
      <c r="A161" t="str">
        <f>PUBBDG_Split_Tech!A161</f>
        <v>PUBBDGPSIOldSHFUR___STDPRO</v>
      </c>
      <c r="B161" t="str">
        <f>PUBBDG_Split_Tech!B161</f>
        <v>PUBBDGPSIOldSH</v>
      </c>
      <c r="C161" t="str">
        <f>PUBBDG_Split_Tech!C161</f>
        <v>PUB</v>
      </c>
      <c r="D161" t="str">
        <f>PUBBDG_Split_Tech!D161</f>
        <v>BDG</v>
      </c>
      <c r="E161" t="str">
        <f>PUBBDG_Split_Tech!E161</f>
        <v>PSI</v>
      </c>
      <c r="F161" t="str">
        <f>PUBBDG_Split_Tech!F161</f>
        <v>Old</v>
      </c>
      <c r="G161" t="str">
        <f>PUBBDG_Split_Tech!G161</f>
        <v>SH</v>
      </c>
      <c r="H161" t="str">
        <f>PUBBDG_Split_Tech!H161</f>
        <v>FUR</v>
      </c>
      <c r="I161" t="str">
        <f>PUBBDG_Split_Tech!I161</f>
        <v>___</v>
      </c>
      <c r="J161" t="str">
        <f>PUBBDG_Split_Tech!J161</f>
        <v>STD</v>
      </c>
      <c r="K161" t="str">
        <f>PUBBDG_Split_Tech!K161</f>
        <v>PRO</v>
      </c>
      <c r="L161" s="7">
        <f>IF(L$1=2016,0,IF(PUBBDG_Split_Tech!L161=1,1,IF(PUBBDG_Split_Tech!L161="",0,IFERROR((PUBBDG_Split_Tech!L161*(SUMIFS('AGG Activity_16'!B:B,'AGG Activity_16'!$A:$A,$B161)+SUMIFS('AGG Activity_EX'!B:B,'AGG Activity_EX'!$A:$A,$B161))-SUMIFS(Activity_EX!B:B,Activity_EX!$A:$A,$A161))/(SUMIFS('AGG Activity_16'!B:B,'AGG Activity_16'!$A:$A,$B161)),0))))</f>
        <v>0</v>
      </c>
      <c r="M161" s="7">
        <f>IF(M$1=2016,0,IF(PUBBDG_Split_Tech!M161=1,1,IF(PUBBDG_Split_Tech!M161="",0,IFERROR((PUBBDG_Split_Tech!M161*(SUMIFS('AGG Activity_16'!C:C,'AGG Activity_16'!$A:$A,$B161)+SUMIFS('AGG Activity_EX'!C:C,'AGG Activity_EX'!$A:$A,$B161))-SUMIFS(Activity_EX!C:C,Activity_EX!$A:$A,$A161))/(SUMIFS('AGG Activity_16'!C:C,'AGG Activity_16'!$A:$A,$B161)),0))))</f>
        <v>0</v>
      </c>
      <c r="N161" s="7">
        <f>IF(N$1=2016,0,IF(PUBBDG_Split_Tech!N161=1,1,IF(PUBBDG_Split_Tech!N161="",0,IFERROR((PUBBDG_Split_Tech!N161*(SUMIFS('AGG Activity_16'!D:D,'AGG Activity_16'!$A:$A,$B161)+SUMIFS('AGG Activity_EX'!D:D,'AGG Activity_EX'!$A:$A,$B161))-SUMIFS(Activity_EX!D:D,Activity_EX!$A:$A,$A161))/(SUMIFS('AGG Activity_16'!D:D,'AGG Activity_16'!$A:$A,$B161)),0))))</f>
        <v>0</v>
      </c>
      <c r="O161" s="7">
        <f>IF(O$1=2016,0,IF(PUBBDG_Split_Tech!O161=1,1,IF(PUBBDG_Split_Tech!O161="",0,IFERROR((PUBBDG_Split_Tech!O161*(SUMIFS('AGG Activity_16'!E:E,'AGG Activity_16'!$A:$A,$B161)+SUMIFS('AGG Activity_EX'!E:E,'AGG Activity_EX'!$A:$A,$B161))-SUMIFS(Activity_EX!E:E,Activity_EX!$A:$A,$A161))/(SUMIFS('AGG Activity_16'!E:E,'AGG Activity_16'!$A:$A,$B161)),0))))</f>
        <v>0</v>
      </c>
      <c r="P161" s="7">
        <f>IF(P$1=2016,0,IF(PUBBDG_Split_Tech!P161=1,1,IF(PUBBDG_Split_Tech!P161="",0,IFERROR((PUBBDG_Split_Tech!P161*(SUMIFS('AGG Activity_16'!F:F,'AGG Activity_16'!$A:$A,$B161)+SUMIFS('AGG Activity_EX'!F:F,'AGG Activity_EX'!$A:$A,$B161))-SUMIFS(Activity_EX!F:F,Activity_EX!$A:$A,$A161))/(SUMIFS('AGG Activity_16'!F:F,'AGG Activity_16'!$A:$A,$B161)),0))))</f>
        <v>0</v>
      </c>
      <c r="Q161" s="7">
        <f>IF(Q$1=2016,0,IF(PUBBDG_Split_Tech!Q161=1,1,IF(PUBBDG_Split_Tech!Q161="",0,IFERROR((PUBBDG_Split_Tech!Q161*(SUMIFS('AGG Activity_16'!G:G,'AGG Activity_16'!$A:$A,$B161)+SUMIFS('AGG Activity_EX'!G:G,'AGG Activity_EX'!$A:$A,$B161))-SUMIFS(Activity_EX!G:G,Activity_EX!$A:$A,$A161))/(SUMIFS('AGG Activity_16'!G:G,'AGG Activity_16'!$A:$A,$B161)),0))))</f>
        <v>0</v>
      </c>
      <c r="R161" s="7">
        <f>IF(R$1=2016,0,IF(PUBBDG_Split_Tech!R161=1,1,IF(PUBBDG_Split_Tech!R161="",0,IFERROR((PUBBDG_Split_Tech!R161*(SUMIFS('AGG Activity_16'!H:H,'AGG Activity_16'!$A:$A,$B161)+SUMIFS('AGG Activity_EX'!H:H,'AGG Activity_EX'!$A:$A,$B161))-SUMIFS(Activity_EX!H:H,Activity_EX!$A:$A,$A161))/(SUMIFS('AGG Activity_16'!H:H,'AGG Activity_16'!$A:$A,$B161)),0))))</f>
        <v>0</v>
      </c>
      <c r="S161" s="7">
        <f>IF(S$1=2016,0,IF(PUBBDG_Split_Tech!S161=1,1,IF(PUBBDG_Split_Tech!S161="",0,IFERROR((PUBBDG_Split_Tech!S161*(SUMIFS('AGG Activity_16'!I:I,'AGG Activity_16'!$A:$A,$B161)+SUMIFS('AGG Activity_EX'!I:I,'AGG Activity_EX'!$A:$A,$B161))-SUMIFS(Activity_EX!I:I,Activity_EX!$A:$A,$A161))/(SUMIFS('AGG Activity_16'!I:I,'AGG Activity_16'!$A:$A,$B161)),0))))</f>
        <v>0</v>
      </c>
      <c r="T161" s="7">
        <f>IF(T$1=2016,0,IF(PUBBDG_Split_Tech!T161=1,1,IF(PUBBDG_Split_Tech!T161="",0,IFERROR((PUBBDG_Split_Tech!T161*(SUMIFS('AGG Activity_16'!J:J,'AGG Activity_16'!$A:$A,$B161)+SUMIFS('AGG Activity_EX'!J:J,'AGG Activity_EX'!$A:$A,$B161))-SUMIFS(Activity_EX!J:J,Activity_EX!$A:$A,$A161))/(SUMIFS('AGG Activity_16'!J:J,'AGG Activity_16'!$A:$A,$B161)),0))))</f>
        <v>0</v>
      </c>
      <c r="U161" s="7">
        <f>IF(U$1=2016,0,IF(PUBBDG_Split_Tech!U161=1,1,IF(PUBBDG_Split_Tech!U161="",0,IFERROR((PUBBDG_Split_Tech!U161*(SUMIFS('AGG Activity_16'!K:K,'AGG Activity_16'!$A:$A,$B161)+SUMIFS('AGG Activity_EX'!K:K,'AGG Activity_EX'!$A:$A,$B161))-SUMIFS(Activity_EX!K:K,Activity_EX!$A:$A,$A161))/(SUMIFS('AGG Activity_16'!K:K,'AGG Activity_16'!$A:$A,$B161)),0))))</f>
        <v>0</v>
      </c>
    </row>
    <row r="162" spans="1:21" x14ac:dyDescent="0.25">
      <c r="A162" t="str">
        <f>PUBBDG_Split_Tech!A162</f>
        <v>PUBBDGPSIOldSHHEP___STDELC</v>
      </c>
      <c r="B162" t="str">
        <f>PUBBDG_Split_Tech!B162</f>
        <v>PUBBDGPSIOldSH</v>
      </c>
      <c r="C162" t="str">
        <f>PUBBDG_Split_Tech!C162</f>
        <v>PUB</v>
      </c>
      <c r="D162" t="str">
        <f>PUBBDG_Split_Tech!D162</f>
        <v>BDG</v>
      </c>
      <c r="E162" t="str">
        <f>PUBBDG_Split_Tech!E162</f>
        <v>PSI</v>
      </c>
      <c r="F162" t="str">
        <f>PUBBDG_Split_Tech!F162</f>
        <v>Old</v>
      </c>
      <c r="G162" t="str">
        <f>PUBBDG_Split_Tech!G162</f>
        <v>SH</v>
      </c>
      <c r="H162" t="str">
        <f>PUBBDG_Split_Tech!H162</f>
        <v>HEP</v>
      </c>
      <c r="I162" t="str">
        <f>PUBBDG_Split_Tech!I162</f>
        <v>___</v>
      </c>
      <c r="J162" t="str">
        <f>PUBBDG_Split_Tech!J162</f>
        <v>STD</v>
      </c>
      <c r="K162" t="str">
        <f>PUBBDG_Split_Tech!K162</f>
        <v>ELC</v>
      </c>
      <c r="L162" s="7">
        <f>IF(L$1=2016,0,IF(PUBBDG_Split_Tech!L162=1,1,IF(PUBBDG_Split_Tech!L162="",0,IFERROR((PUBBDG_Split_Tech!L162*(SUMIFS('AGG Activity_16'!B:B,'AGG Activity_16'!$A:$A,$B162)+SUMIFS('AGG Activity_EX'!B:B,'AGG Activity_EX'!$A:$A,$B162))-SUMIFS(Activity_EX!B:B,Activity_EX!$A:$A,$A162))/(SUMIFS('AGG Activity_16'!B:B,'AGG Activity_16'!$A:$A,$B162)),0))))</f>
        <v>0</v>
      </c>
      <c r="M162" s="7">
        <f>IF(M$1=2016,0,IF(PUBBDG_Split_Tech!M162=1,1,IF(PUBBDG_Split_Tech!M162="",0,IFERROR((PUBBDG_Split_Tech!M162*(SUMIFS('AGG Activity_16'!C:C,'AGG Activity_16'!$A:$A,$B162)+SUMIFS('AGG Activity_EX'!C:C,'AGG Activity_EX'!$A:$A,$B162))-SUMIFS(Activity_EX!C:C,Activity_EX!$A:$A,$A162))/(SUMIFS('AGG Activity_16'!C:C,'AGG Activity_16'!$A:$A,$B162)),0))))</f>
        <v>0</v>
      </c>
      <c r="N162" s="7">
        <f>IF(N$1=2016,0,IF(PUBBDG_Split_Tech!N162=1,1,IF(PUBBDG_Split_Tech!N162="",0,IFERROR((PUBBDG_Split_Tech!N162*(SUMIFS('AGG Activity_16'!D:D,'AGG Activity_16'!$A:$A,$B162)+SUMIFS('AGG Activity_EX'!D:D,'AGG Activity_EX'!$A:$A,$B162))-SUMIFS(Activity_EX!D:D,Activity_EX!$A:$A,$A162))/(SUMIFS('AGG Activity_16'!D:D,'AGG Activity_16'!$A:$A,$B162)),0))))</f>
        <v>0</v>
      </c>
      <c r="O162" s="7">
        <f>IF(O$1=2016,0,IF(PUBBDG_Split_Tech!O162=1,1,IF(PUBBDG_Split_Tech!O162="",0,IFERROR((PUBBDG_Split_Tech!O162*(SUMIFS('AGG Activity_16'!E:E,'AGG Activity_16'!$A:$A,$B162)+SUMIFS('AGG Activity_EX'!E:E,'AGG Activity_EX'!$A:$A,$B162))-SUMIFS(Activity_EX!E:E,Activity_EX!$A:$A,$A162))/(SUMIFS('AGG Activity_16'!E:E,'AGG Activity_16'!$A:$A,$B162)),0))))</f>
        <v>0</v>
      </c>
      <c r="P162" s="7">
        <f>IF(P$1=2016,0,IF(PUBBDG_Split_Tech!P162=1,1,IF(PUBBDG_Split_Tech!P162="",0,IFERROR((PUBBDG_Split_Tech!P162*(SUMIFS('AGG Activity_16'!F:F,'AGG Activity_16'!$A:$A,$B162)+SUMIFS('AGG Activity_EX'!F:F,'AGG Activity_EX'!$A:$A,$B162))-SUMIFS(Activity_EX!F:F,Activity_EX!$A:$A,$A162))/(SUMIFS('AGG Activity_16'!F:F,'AGG Activity_16'!$A:$A,$B162)),0))))</f>
        <v>0</v>
      </c>
      <c r="Q162" s="7">
        <f>IF(Q$1=2016,0,IF(PUBBDG_Split_Tech!Q162=1,1,IF(PUBBDG_Split_Tech!Q162="",0,IFERROR((PUBBDG_Split_Tech!Q162*(SUMIFS('AGG Activity_16'!G:G,'AGG Activity_16'!$A:$A,$B162)+SUMIFS('AGG Activity_EX'!G:G,'AGG Activity_EX'!$A:$A,$B162))-SUMIFS(Activity_EX!G:G,Activity_EX!$A:$A,$A162))/(SUMIFS('AGG Activity_16'!G:G,'AGG Activity_16'!$A:$A,$B162)),0))))</f>
        <v>0</v>
      </c>
      <c r="R162" s="7">
        <f>IF(R$1=2016,0,IF(PUBBDG_Split_Tech!R162=1,1,IF(PUBBDG_Split_Tech!R162="",0,IFERROR((PUBBDG_Split_Tech!R162*(SUMIFS('AGG Activity_16'!H:H,'AGG Activity_16'!$A:$A,$B162)+SUMIFS('AGG Activity_EX'!H:H,'AGG Activity_EX'!$A:$A,$B162))-SUMIFS(Activity_EX!H:H,Activity_EX!$A:$A,$A162))/(SUMIFS('AGG Activity_16'!H:H,'AGG Activity_16'!$A:$A,$B162)),0))))</f>
        <v>0</v>
      </c>
      <c r="S162" s="7">
        <f>IF(S$1=2016,0,IF(PUBBDG_Split_Tech!S162=1,1,IF(PUBBDG_Split_Tech!S162="",0,IFERROR((PUBBDG_Split_Tech!S162*(SUMIFS('AGG Activity_16'!I:I,'AGG Activity_16'!$A:$A,$B162)+SUMIFS('AGG Activity_EX'!I:I,'AGG Activity_EX'!$A:$A,$B162))-SUMIFS(Activity_EX!I:I,Activity_EX!$A:$A,$A162))/(SUMIFS('AGG Activity_16'!I:I,'AGG Activity_16'!$A:$A,$B162)),0))))</f>
        <v>0</v>
      </c>
      <c r="T162" s="7">
        <f>IF(T$1=2016,0,IF(PUBBDG_Split_Tech!T162=1,1,IF(PUBBDG_Split_Tech!T162="",0,IFERROR((PUBBDG_Split_Tech!T162*(SUMIFS('AGG Activity_16'!J:J,'AGG Activity_16'!$A:$A,$B162)+SUMIFS('AGG Activity_EX'!J:J,'AGG Activity_EX'!$A:$A,$B162))-SUMIFS(Activity_EX!J:J,Activity_EX!$A:$A,$A162))/(SUMIFS('AGG Activity_16'!J:J,'AGG Activity_16'!$A:$A,$B162)),0))))</f>
        <v>0</v>
      </c>
      <c r="U162" s="7">
        <f>IF(U$1=2016,0,IF(PUBBDG_Split_Tech!U162=1,1,IF(PUBBDG_Split_Tech!U162="",0,IFERROR((PUBBDG_Split_Tech!U162*(SUMIFS('AGG Activity_16'!K:K,'AGG Activity_16'!$A:$A,$B162)+SUMIFS('AGG Activity_EX'!K:K,'AGG Activity_EX'!$A:$A,$B162))-SUMIFS(Activity_EX!K:K,Activity_EX!$A:$A,$A162))/(SUMIFS('AGG Activity_16'!K:K,'AGG Activity_16'!$A:$A,$B162)),0))))</f>
        <v>0</v>
      </c>
    </row>
    <row r="163" spans="1:21" x14ac:dyDescent="0.25">
      <c r="A163" t="str">
        <f>PUBBDG_Split_Tech!A163</f>
        <v>PUBBDGPSIOldSHPLT___STDELC</v>
      </c>
      <c r="B163" t="str">
        <f>PUBBDG_Split_Tech!B163</f>
        <v>PUBBDGPSIOldSH</v>
      </c>
      <c r="C163" t="str">
        <f>PUBBDG_Split_Tech!C163</f>
        <v>PUB</v>
      </c>
      <c r="D163" t="str">
        <f>PUBBDG_Split_Tech!D163</f>
        <v>BDG</v>
      </c>
      <c r="E163" t="str">
        <f>PUBBDG_Split_Tech!E163</f>
        <v>PSI</v>
      </c>
      <c r="F163" t="str">
        <f>PUBBDG_Split_Tech!F163</f>
        <v>Old</v>
      </c>
      <c r="G163" t="str">
        <f>PUBBDG_Split_Tech!G163</f>
        <v>SH</v>
      </c>
      <c r="H163" t="str">
        <f>PUBBDG_Split_Tech!H163</f>
        <v>PLT</v>
      </c>
      <c r="I163" t="str">
        <f>PUBBDG_Split_Tech!I163</f>
        <v>___</v>
      </c>
      <c r="J163" t="str">
        <f>PUBBDG_Split_Tech!J163</f>
        <v>STD</v>
      </c>
      <c r="K163" t="str">
        <f>PUBBDG_Split_Tech!K163</f>
        <v>ELC</v>
      </c>
      <c r="L163" s="7">
        <f>IF(L$1=2016,0,IF(PUBBDG_Split_Tech!L163=1,1,IF(PUBBDG_Split_Tech!L163="",0,IFERROR((PUBBDG_Split_Tech!L163*(SUMIFS('AGG Activity_16'!B:B,'AGG Activity_16'!$A:$A,$B163)+SUMIFS('AGG Activity_EX'!B:B,'AGG Activity_EX'!$A:$A,$B163))-SUMIFS(Activity_EX!B:B,Activity_EX!$A:$A,$A163))/(SUMIFS('AGG Activity_16'!B:B,'AGG Activity_16'!$A:$A,$B163)),0))))</f>
        <v>0</v>
      </c>
      <c r="M163" s="7">
        <f>IF(M$1=2016,0,IF(PUBBDG_Split_Tech!M163=1,1,IF(PUBBDG_Split_Tech!M163="",0,IFERROR((PUBBDG_Split_Tech!M163*(SUMIFS('AGG Activity_16'!C:C,'AGG Activity_16'!$A:$A,$B163)+SUMIFS('AGG Activity_EX'!C:C,'AGG Activity_EX'!$A:$A,$B163))-SUMIFS(Activity_EX!C:C,Activity_EX!$A:$A,$A163))/(SUMIFS('AGG Activity_16'!C:C,'AGG Activity_16'!$A:$A,$B163)),0))))</f>
        <v>2.1452242940944951E-3</v>
      </c>
      <c r="N163" s="7">
        <f>IF(N$1=2016,0,IF(PUBBDG_Split_Tech!N163=1,1,IF(PUBBDG_Split_Tech!N163="",0,IFERROR((PUBBDG_Split_Tech!N163*(SUMIFS('AGG Activity_16'!D:D,'AGG Activity_16'!$A:$A,$B163)+SUMIFS('AGG Activity_EX'!D:D,'AGG Activity_EX'!$A:$A,$B163))-SUMIFS(Activity_EX!D:D,Activity_EX!$A:$A,$A163))/(SUMIFS('AGG Activity_16'!D:D,'AGG Activity_16'!$A:$A,$B163)),0))))</f>
        <v>1.2959046016520295E-3</v>
      </c>
      <c r="O163" s="7">
        <f>IF(O$1=2016,0,IF(PUBBDG_Split_Tech!O163=1,1,IF(PUBBDG_Split_Tech!O163="",0,IFERROR((PUBBDG_Split_Tech!O163*(SUMIFS('AGG Activity_16'!E:E,'AGG Activity_16'!$A:$A,$B163)+SUMIFS('AGG Activity_EX'!E:E,'AGG Activity_EX'!$A:$A,$B163))-SUMIFS(Activity_EX!E:E,Activity_EX!$A:$A,$A163))/(SUMIFS('AGG Activity_16'!E:E,'AGG Activity_16'!$A:$A,$B163)),0))))</f>
        <v>1.9222445298872346E-3</v>
      </c>
      <c r="P163" s="7">
        <f>IF(P$1=2016,0,IF(PUBBDG_Split_Tech!P163=1,1,IF(PUBBDG_Split_Tech!P163="",0,IFERROR((PUBBDG_Split_Tech!P163*(SUMIFS('AGG Activity_16'!F:F,'AGG Activity_16'!$A:$A,$B163)+SUMIFS('AGG Activity_EX'!F:F,'AGG Activity_EX'!$A:$A,$B163))-SUMIFS(Activity_EX!F:F,Activity_EX!$A:$A,$A163))/(SUMIFS('AGG Activity_16'!F:F,'AGG Activity_16'!$A:$A,$B163)),0))))</f>
        <v>3.7889563509819382E-2</v>
      </c>
      <c r="Q163" s="7">
        <f>IF(Q$1=2016,0,IF(PUBBDG_Split_Tech!Q163=1,1,IF(PUBBDG_Split_Tech!Q163="",0,IFERROR((PUBBDG_Split_Tech!Q163*(SUMIFS('AGG Activity_16'!G:G,'AGG Activity_16'!$A:$A,$B163)+SUMIFS('AGG Activity_EX'!G:G,'AGG Activity_EX'!$A:$A,$B163))-SUMIFS(Activity_EX!G:G,Activity_EX!$A:$A,$A163))/(SUMIFS('AGG Activity_16'!G:G,'AGG Activity_16'!$A:$A,$B163)),0))))</f>
        <v>3.8098948744994025E-2</v>
      </c>
      <c r="R163" s="7">
        <f>IF(R$1=2016,0,IF(PUBBDG_Split_Tech!R163=1,1,IF(PUBBDG_Split_Tech!R163="",0,IFERROR((PUBBDG_Split_Tech!R163*(SUMIFS('AGG Activity_16'!H:H,'AGG Activity_16'!$A:$A,$B163)+SUMIFS('AGG Activity_EX'!H:H,'AGG Activity_EX'!$A:$A,$B163))-SUMIFS(Activity_EX!H:H,Activity_EX!$A:$A,$A163))/(SUMIFS('AGG Activity_16'!H:H,'AGG Activity_16'!$A:$A,$B163)),0))))</f>
        <v>3.0258689630772412E-2</v>
      </c>
      <c r="S163" s="7">
        <f>IF(S$1=2016,0,IF(PUBBDG_Split_Tech!S163=1,1,IF(PUBBDG_Split_Tech!S163="",0,IFERROR((PUBBDG_Split_Tech!S163*(SUMIFS('AGG Activity_16'!I:I,'AGG Activity_16'!$A:$A,$B163)+SUMIFS('AGG Activity_EX'!I:I,'AGG Activity_EX'!$A:$A,$B163))-SUMIFS(Activity_EX!I:I,Activity_EX!$A:$A,$A163))/(SUMIFS('AGG Activity_16'!I:I,'AGG Activity_16'!$A:$A,$B163)),0))))</f>
        <v>0</v>
      </c>
      <c r="T163" s="7">
        <f>IF(T$1=2016,0,IF(PUBBDG_Split_Tech!T163=1,1,IF(PUBBDG_Split_Tech!T163="",0,IFERROR((PUBBDG_Split_Tech!T163*(SUMIFS('AGG Activity_16'!J:J,'AGG Activity_16'!$A:$A,$B163)+SUMIFS('AGG Activity_EX'!J:J,'AGG Activity_EX'!$A:$A,$B163))-SUMIFS(Activity_EX!J:J,Activity_EX!$A:$A,$A163))/(SUMIFS('AGG Activity_16'!J:J,'AGG Activity_16'!$A:$A,$B163)),0))))</f>
        <v>0</v>
      </c>
      <c r="U163" s="7">
        <f>IF(U$1=2016,0,IF(PUBBDG_Split_Tech!U163=1,1,IF(PUBBDG_Split_Tech!U163="",0,IFERROR((PUBBDG_Split_Tech!U163*(SUMIFS('AGG Activity_16'!K:K,'AGG Activity_16'!$A:$A,$B163)+SUMIFS('AGG Activity_EX'!K:K,'AGG Activity_EX'!$A:$A,$B163))-SUMIFS(Activity_EX!K:K,Activity_EX!$A:$A,$A163))/(SUMIFS('AGG Activity_16'!K:K,'AGG Activity_16'!$A:$A,$B163)),0))))</f>
        <v>0</v>
      </c>
    </row>
    <row r="164" spans="1:21" x14ac:dyDescent="0.25">
      <c r="A164" t="str">
        <f>PUBBDG_Split_Tech!A164</f>
        <v>PUBBDGPSIOldWH_________DHE</v>
      </c>
      <c r="B164" t="str">
        <f>PUBBDG_Split_Tech!B164</f>
        <v>PUBBDGPSIOldWH</v>
      </c>
      <c r="C164" t="str">
        <f>PUBBDG_Split_Tech!C164</f>
        <v>PUB</v>
      </c>
      <c r="D164" t="str">
        <f>PUBBDG_Split_Tech!D164</f>
        <v>BDG</v>
      </c>
      <c r="E164" t="str">
        <f>PUBBDG_Split_Tech!E164</f>
        <v>PSI</v>
      </c>
      <c r="F164" t="str">
        <f>PUBBDG_Split_Tech!F164</f>
        <v>Old</v>
      </c>
      <c r="G164" t="str">
        <f>PUBBDG_Split_Tech!G164</f>
        <v>WH</v>
      </c>
      <c r="H164" t="str">
        <f>PUBBDG_Split_Tech!H164</f>
        <v>___</v>
      </c>
      <c r="I164" t="str">
        <f>PUBBDG_Split_Tech!I164</f>
        <v>___</v>
      </c>
      <c r="J164" t="str">
        <f>PUBBDG_Split_Tech!J164</f>
        <v>___</v>
      </c>
      <c r="K164" t="str">
        <f>PUBBDG_Split_Tech!K164</f>
        <v>DHE</v>
      </c>
      <c r="L164" s="7">
        <f>IF(L$1=2016,0,IF(PUBBDG_Split_Tech!L164=1,1,IF(PUBBDG_Split_Tech!L164="",0,IFERROR((PUBBDG_Split_Tech!L164*(SUMIFS('AGG Activity_16'!B:B,'AGG Activity_16'!$A:$A,$B164)+SUMIFS('AGG Activity_EX'!B:B,'AGG Activity_EX'!$A:$A,$B164))-SUMIFS(Activity_EX!B:B,Activity_EX!$A:$A,$A164))/(SUMIFS('AGG Activity_16'!B:B,'AGG Activity_16'!$A:$A,$B164)),0))))</f>
        <v>0</v>
      </c>
      <c r="M164" s="7">
        <f>IF(M$1=2016,0,IF(PUBBDG_Split_Tech!M164=1,1,IF(PUBBDG_Split_Tech!M164="",0,IFERROR((PUBBDG_Split_Tech!M164*(SUMIFS('AGG Activity_16'!C:C,'AGG Activity_16'!$A:$A,$B164)+SUMIFS('AGG Activity_EX'!C:C,'AGG Activity_EX'!$A:$A,$B164))-SUMIFS(Activity_EX!C:C,Activity_EX!$A:$A,$A164))/(SUMIFS('AGG Activity_16'!C:C,'AGG Activity_16'!$A:$A,$B164)),0))))</f>
        <v>0.63848660260107692</v>
      </c>
      <c r="N164" s="7">
        <f>IF(N$1=2016,0,IF(PUBBDG_Split_Tech!N164=1,1,IF(PUBBDG_Split_Tech!N164="",0,IFERROR((PUBBDG_Split_Tech!N164*(SUMIFS('AGG Activity_16'!D:D,'AGG Activity_16'!$A:$A,$B164)+SUMIFS('AGG Activity_EX'!D:D,'AGG Activity_EX'!$A:$A,$B164))-SUMIFS(Activity_EX!D:D,Activity_EX!$A:$A,$A164))/(SUMIFS('AGG Activity_16'!D:D,'AGG Activity_16'!$A:$A,$B164)),0))))</f>
        <v>0.24408124166450848</v>
      </c>
      <c r="O164" s="7">
        <f>IF(O$1=2016,0,IF(PUBBDG_Split_Tech!O164=1,1,IF(PUBBDG_Split_Tech!O164="",0,IFERROR((PUBBDG_Split_Tech!O164*(SUMIFS('AGG Activity_16'!E:E,'AGG Activity_16'!$A:$A,$B164)+SUMIFS('AGG Activity_EX'!E:E,'AGG Activity_EX'!$A:$A,$B164))-SUMIFS(Activity_EX!E:E,Activity_EX!$A:$A,$A164))/(SUMIFS('AGG Activity_16'!E:E,'AGG Activity_16'!$A:$A,$B164)),0))))</f>
        <v>0.24488990735743854</v>
      </c>
      <c r="P164" s="7">
        <f>IF(P$1=2016,0,IF(PUBBDG_Split_Tech!P164=1,1,IF(PUBBDG_Split_Tech!P164="",0,IFERROR((PUBBDG_Split_Tech!P164*(SUMIFS('AGG Activity_16'!F:F,'AGG Activity_16'!$A:$A,$B164)+SUMIFS('AGG Activity_EX'!F:F,'AGG Activity_EX'!$A:$A,$B164))-SUMIFS(Activity_EX!F:F,Activity_EX!$A:$A,$A164))/(SUMIFS('AGG Activity_16'!F:F,'AGG Activity_16'!$A:$A,$B164)),0))))</f>
        <v>0.24570441975376611</v>
      </c>
      <c r="Q164" s="7">
        <f>IF(Q$1=2016,0,IF(PUBBDG_Split_Tech!Q164=1,1,IF(PUBBDG_Split_Tech!Q164="",0,IFERROR((PUBBDG_Split_Tech!Q164*(SUMIFS('AGG Activity_16'!G:G,'AGG Activity_16'!$A:$A,$B164)+SUMIFS('AGG Activity_EX'!G:G,'AGG Activity_EX'!$A:$A,$B164))-SUMIFS(Activity_EX!G:G,Activity_EX!$A:$A,$A164))/(SUMIFS('AGG Activity_16'!G:G,'AGG Activity_16'!$A:$A,$B164)),0))))</f>
        <v>0.24637559625556651</v>
      </c>
      <c r="R164" s="7">
        <f>IF(R$1=2016,0,IF(PUBBDG_Split_Tech!R164=1,1,IF(PUBBDG_Split_Tech!R164="",0,IFERROR((PUBBDG_Split_Tech!R164*(SUMIFS('AGG Activity_16'!H:H,'AGG Activity_16'!$A:$A,$B164)+SUMIFS('AGG Activity_EX'!H:H,'AGG Activity_EX'!$A:$A,$B164))-SUMIFS(Activity_EX!H:H,Activity_EX!$A:$A,$A164))/(SUMIFS('AGG Activity_16'!H:H,'AGG Activity_16'!$A:$A,$B164)),0))))</f>
        <v>0.32926733804652486</v>
      </c>
      <c r="S164" s="7">
        <f>IF(S$1=2016,0,IF(PUBBDG_Split_Tech!S164=1,1,IF(PUBBDG_Split_Tech!S164="",0,IFERROR((PUBBDG_Split_Tech!S164*(SUMIFS('AGG Activity_16'!I:I,'AGG Activity_16'!$A:$A,$B164)+SUMIFS('AGG Activity_EX'!I:I,'AGG Activity_EX'!$A:$A,$B164))-SUMIFS(Activity_EX!I:I,Activity_EX!$A:$A,$A164))/(SUMIFS('AGG Activity_16'!I:I,'AGG Activity_16'!$A:$A,$B164)),0))))</f>
        <v>0</v>
      </c>
      <c r="T164" s="7">
        <f>IF(T$1=2016,0,IF(PUBBDG_Split_Tech!T164=1,1,IF(PUBBDG_Split_Tech!T164="",0,IFERROR((PUBBDG_Split_Tech!T164*(SUMIFS('AGG Activity_16'!J:J,'AGG Activity_16'!$A:$A,$B164)+SUMIFS('AGG Activity_EX'!J:J,'AGG Activity_EX'!$A:$A,$B164))-SUMIFS(Activity_EX!J:J,Activity_EX!$A:$A,$A164))/(SUMIFS('AGG Activity_16'!J:J,'AGG Activity_16'!$A:$A,$B164)),0))))</f>
        <v>0</v>
      </c>
      <c r="U164" s="7">
        <f>IF(U$1=2016,0,IF(PUBBDG_Split_Tech!U164=1,1,IF(PUBBDG_Split_Tech!U164="",0,IFERROR((PUBBDG_Split_Tech!U164*(SUMIFS('AGG Activity_16'!K:K,'AGG Activity_16'!$A:$A,$B164)+SUMIFS('AGG Activity_EX'!K:K,'AGG Activity_EX'!$A:$A,$B164))-SUMIFS(Activity_EX!K:K,Activity_EX!$A:$A,$A164))/(SUMIFS('AGG Activity_16'!K:K,'AGG Activity_16'!$A:$A,$B164)),0))))</f>
        <v>0</v>
      </c>
    </row>
    <row r="165" spans="1:21" x14ac:dyDescent="0.25">
      <c r="A165" t="str">
        <f>PUBBDG_Split_Tech!A165</f>
        <v>PUBBDGPSIOldWH______STDELC</v>
      </c>
      <c r="B165" t="str">
        <f>PUBBDG_Split_Tech!B165</f>
        <v>PUBBDGPSIOldWH</v>
      </c>
      <c r="C165" t="str">
        <f>PUBBDG_Split_Tech!C165</f>
        <v>PUB</v>
      </c>
      <c r="D165" t="str">
        <f>PUBBDG_Split_Tech!D165</f>
        <v>BDG</v>
      </c>
      <c r="E165" t="str">
        <f>PUBBDG_Split_Tech!E165</f>
        <v>PSI</v>
      </c>
      <c r="F165" t="str">
        <f>PUBBDG_Split_Tech!F165</f>
        <v>Old</v>
      </c>
      <c r="G165" t="str">
        <f>PUBBDG_Split_Tech!G165</f>
        <v>WH</v>
      </c>
      <c r="H165" t="str">
        <f>PUBBDG_Split_Tech!H165</f>
        <v>___</v>
      </c>
      <c r="I165" t="str">
        <f>PUBBDG_Split_Tech!I165</f>
        <v>___</v>
      </c>
      <c r="J165" t="str">
        <f>PUBBDG_Split_Tech!J165</f>
        <v>STD</v>
      </c>
      <c r="K165" t="str">
        <f>PUBBDG_Split_Tech!K165</f>
        <v>ELC</v>
      </c>
      <c r="L165" s="7">
        <f>IF(L$1=2016,0,IF(PUBBDG_Split_Tech!L165=1,1,IF(PUBBDG_Split_Tech!L165="",0,IFERROR((PUBBDG_Split_Tech!L165*(SUMIFS('AGG Activity_16'!B:B,'AGG Activity_16'!$A:$A,$B165)+SUMIFS('AGG Activity_EX'!B:B,'AGG Activity_EX'!$A:$A,$B165))-SUMIFS(Activity_EX!B:B,Activity_EX!$A:$A,$A165))/(SUMIFS('AGG Activity_16'!B:B,'AGG Activity_16'!$A:$A,$B165)),0))))</f>
        <v>0</v>
      </c>
      <c r="M165" s="7">
        <f>IF(M$1=2016,0,IF(PUBBDG_Split_Tech!M165=1,1,IF(PUBBDG_Split_Tech!M165="",0,IFERROR((PUBBDG_Split_Tech!M165*(SUMIFS('AGG Activity_16'!C:C,'AGG Activity_16'!$A:$A,$B165)+SUMIFS('AGG Activity_EX'!C:C,'AGG Activity_EX'!$A:$A,$B165))-SUMIFS(Activity_EX!C:C,Activity_EX!$A:$A,$A165))/(SUMIFS('AGG Activity_16'!C:C,'AGG Activity_16'!$A:$A,$B165)),0))))</f>
        <v>3.4874148311440381E-2</v>
      </c>
      <c r="N165" s="7">
        <f>IF(N$1=2016,0,IF(PUBBDG_Split_Tech!N165=1,1,IF(PUBBDG_Split_Tech!N165="",0,IFERROR((PUBBDG_Split_Tech!N165*(SUMIFS('AGG Activity_16'!D:D,'AGG Activity_16'!$A:$A,$B165)+SUMIFS('AGG Activity_EX'!D:D,'AGG Activity_EX'!$A:$A,$B165))-SUMIFS(Activity_EX!D:D,Activity_EX!$A:$A,$A165))/(SUMIFS('AGG Activity_16'!D:D,'AGG Activity_16'!$A:$A,$B165)),0))))</f>
        <v>2.254723301377487E-2</v>
      </c>
      <c r="O165" s="7">
        <f>IF(O$1=2016,0,IF(PUBBDG_Split_Tech!O165=1,1,IF(PUBBDG_Split_Tech!O165="",0,IFERROR((PUBBDG_Split_Tech!O165*(SUMIFS('AGG Activity_16'!E:E,'AGG Activity_16'!$A:$A,$B165)+SUMIFS('AGG Activity_EX'!E:E,'AGG Activity_EX'!$A:$A,$B165))-SUMIFS(Activity_EX!E:E,Activity_EX!$A:$A,$A165))/(SUMIFS('AGG Activity_16'!E:E,'AGG Activity_16'!$A:$A,$B165)),0))))</f>
        <v>2.2506353548334065E-2</v>
      </c>
      <c r="P165" s="7">
        <f>IF(P$1=2016,0,IF(PUBBDG_Split_Tech!P165=1,1,IF(PUBBDG_Split_Tech!P165="",0,IFERROR((PUBBDG_Split_Tech!P165*(SUMIFS('AGG Activity_16'!F:F,'AGG Activity_16'!$A:$A,$B165)+SUMIFS('AGG Activity_EX'!F:F,'AGG Activity_EX'!$A:$A,$B165))-SUMIFS(Activity_EX!F:F,Activity_EX!$A:$A,$A165))/(SUMIFS('AGG Activity_16'!F:F,'AGG Activity_16'!$A:$A,$B165)),0))))</f>
        <v>2.2443193992288623E-2</v>
      </c>
      <c r="Q165" s="7">
        <f>IF(Q$1=2016,0,IF(PUBBDG_Split_Tech!Q165=1,1,IF(PUBBDG_Split_Tech!Q165="",0,IFERROR((PUBBDG_Split_Tech!Q165*(SUMIFS('AGG Activity_16'!G:G,'AGG Activity_16'!$A:$A,$B165)+SUMIFS('AGG Activity_EX'!G:G,'AGG Activity_EX'!$A:$A,$B165))-SUMIFS(Activity_EX!G:G,Activity_EX!$A:$A,$A165))/(SUMIFS('AGG Activity_16'!G:G,'AGG Activity_16'!$A:$A,$B165)),0))))</f>
        <v>2.2369558565440265E-2</v>
      </c>
      <c r="R165" s="7">
        <f>IF(R$1=2016,0,IF(PUBBDG_Split_Tech!R165=1,1,IF(PUBBDG_Split_Tech!R165="",0,IFERROR((PUBBDG_Split_Tech!R165*(SUMIFS('AGG Activity_16'!H:H,'AGG Activity_16'!$A:$A,$B165)+SUMIFS('AGG Activity_EX'!H:H,'AGG Activity_EX'!$A:$A,$B165))-SUMIFS(Activity_EX!H:H,Activity_EX!$A:$A,$A165))/(SUMIFS('AGG Activity_16'!H:H,'AGG Activity_16'!$A:$A,$B165)),0))))</f>
        <v>1.923363010284309E-2</v>
      </c>
      <c r="S165" s="7">
        <f>IF(S$1=2016,0,IF(PUBBDG_Split_Tech!S165=1,1,IF(PUBBDG_Split_Tech!S165="",0,IFERROR((PUBBDG_Split_Tech!S165*(SUMIFS('AGG Activity_16'!I:I,'AGG Activity_16'!$A:$A,$B165)+SUMIFS('AGG Activity_EX'!I:I,'AGG Activity_EX'!$A:$A,$B165))-SUMIFS(Activity_EX!I:I,Activity_EX!$A:$A,$A165))/(SUMIFS('AGG Activity_16'!I:I,'AGG Activity_16'!$A:$A,$B165)),0))))</f>
        <v>0</v>
      </c>
      <c r="T165" s="7">
        <f>IF(T$1=2016,0,IF(PUBBDG_Split_Tech!T165=1,1,IF(PUBBDG_Split_Tech!T165="",0,IFERROR((PUBBDG_Split_Tech!T165*(SUMIFS('AGG Activity_16'!J:J,'AGG Activity_16'!$A:$A,$B165)+SUMIFS('AGG Activity_EX'!J:J,'AGG Activity_EX'!$A:$A,$B165))-SUMIFS(Activity_EX!J:J,Activity_EX!$A:$A,$A165))/(SUMIFS('AGG Activity_16'!J:J,'AGG Activity_16'!$A:$A,$B165)),0))))</f>
        <v>0</v>
      </c>
      <c r="U165" s="7">
        <f>IF(U$1=2016,0,IF(PUBBDG_Split_Tech!U165=1,1,IF(PUBBDG_Split_Tech!U165="",0,IFERROR((PUBBDG_Split_Tech!U165*(SUMIFS('AGG Activity_16'!K:K,'AGG Activity_16'!$A:$A,$B165)+SUMIFS('AGG Activity_EX'!K:K,'AGG Activity_EX'!$A:$A,$B165))-SUMIFS(Activity_EX!K:K,Activity_EX!$A:$A,$A165))/(SUMIFS('AGG Activity_16'!K:K,'AGG Activity_16'!$A:$A,$B165)),0))))</f>
        <v>0</v>
      </c>
    </row>
    <row r="166" spans="1:21" x14ac:dyDescent="0.25">
      <c r="A166" t="str">
        <f>PUBBDG_Split_Tech!A166</f>
        <v>PUBBDGPSIOldWH______STDHFO</v>
      </c>
      <c r="B166" t="str">
        <f>PUBBDG_Split_Tech!B166</f>
        <v>PUBBDGPSIOldWH</v>
      </c>
      <c r="C166" t="str">
        <f>PUBBDG_Split_Tech!C166</f>
        <v>PUB</v>
      </c>
      <c r="D166" t="str">
        <f>PUBBDG_Split_Tech!D166</f>
        <v>BDG</v>
      </c>
      <c r="E166" t="str">
        <f>PUBBDG_Split_Tech!E166</f>
        <v>PSI</v>
      </c>
      <c r="F166" t="str">
        <f>PUBBDG_Split_Tech!F166</f>
        <v>Old</v>
      </c>
      <c r="G166" t="str">
        <f>PUBBDG_Split_Tech!G166</f>
        <v>WH</v>
      </c>
      <c r="H166" t="str">
        <f>PUBBDG_Split_Tech!H166</f>
        <v>___</v>
      </c>
      <c r="I166" t="str">
        <f>PUBBDG_Split_Tech!I166</f>
        <v>___</v>
      </c>
      <c r="J166" t="str">
        <f>PUBBDG_Split_Tech!J166</f>
        <v>STD</v>
      </c>
      <c r="K166" t="str">
        <f>PUBBDG_Split_Tech!K166</f>
        <v>HFO</v>
      </c>
      <c r="L166" s="7">
        <f>IF(L$1=2016,0,IF(PUBBDG_Split_Tech!L166=1,1,IF(PUBBDG_Split_Tech!L166="",0,IFERROR((PUBBDG_Split_Tech!L166*(SUMIFS('AGG Activity_16'!B:B,'AGG Activity_16'!$A:$A,$B166)+SUMIFS('AGG Activity_EX'!B:B,'AGG Activity_EX'!$A:$A,$B166))-SUMIFS(Activity_EX!B:B,Activity_EX!$A:$A,$A166))/(SUMIFS('AGG Activity_16'!B:B,'AGG Activity_16'!$A:$A,$B166)),0))))</f>
        <v>0</v>
      </c>
      <c r="M166" s="7">
        <f>IF(M$1=2016,0,IF(PUBBDG_Split_Tech!M166=1,1,IF(PUBBDG_Split_Tech!M166="",0,IFERROR((PUBBDG_Split_Tech!M166*(SUMIFS('AGG Activity_16'!C:C,'AGG Activity_16'!$A:$A,$B166)+SUMIFS('AGG Activity_EX'!C:C,'AGG Activity_EX'!$A:$A,$B166))-SUMIFS(Activity_EX!C:C,Activity_EX!$A:$A,$A166))/(SUMIFS('AGG Activity_16'!C:C,'AGG Activity_16'!$A:$A,$B166)),0))))</f>
        <v>0</v>
      </c>
      <c r="N166" s="7">
        <f>IF(N$1=2016,0,IF(PUBBDG_Split_Tech!N166=1,1,IF(PUBBDG_Split_Tech!N166="",0,IFERROR((PUBBDG_Split_Tech!N166*(SUMIFS('AGG Activity_16'!D:D,'AGG Activity_16'!$A:$A,$B166)+SUMIFS('AGG Activity_EX'!D:D,'AGG Activity_EX'!$A:$A,$B166))-SUMIFS(Activity_EX!D:D,Activity_EX!$A:$A,$A166))/(SUMIFS('AGG Activity_16'!D:D,'AGG Activity_16'!$A:$A,$B166)),0))))</f>
        <v>0</v>
      </c>
      <c r="O166" s="7">
        <f>IF(O$1=2016,0,IF(PUBBDG_Split_Tech!O166=1,1,IF(PUBBDG_Split_Tech!O166="",0,IFERROR((PUBBDG_Split_Tech!O166*(SUMIFS('AGG Activity_16'!E:E,'AGG Activity_16'!$A:$A,$B166)+SUMIFS('AGG Activity_EX'!E:E,'AGG Activity_EX'!$A:$A,$B166))-SUMIFS(Activity_EX!E:E,Activity_EX!$A:$A,$A166))/(SUMIFS('AGG Activity_16'!E:E,'AGG Activity_16'!$A:$A,$B166)),0))))</f>
        <v>0</v>
      </c>
      <c r="P166" s="7">
        <f>IF(P$1=2016,0,IF(PUBBDG_Split_Tech!P166=1,1,IF(PUBBDG_Split_Tech!P166="",0,IFERROR((PUBBDG_Split_Tech!P166*(SUMIFS('AGG Activity_16'!F:F,'AGG Activity_16'!$A:$A,$B166)+SUMIFS('AGG Activity_EX'!F:F,'AGG Activity_EX'!$A:$A,$B166))-SUMIFS(Activity_EX!F:F,Activity_EX!$A:$A,$A166))/(SUMIFS('AGG Activity_16'!F:F,'AGG Activity_16'!$A:$A,$B166)),0))))</f>
        <v>0</v>
      </c>
      <c r="Q166" s="7">
        <f>IF(Q$1=2016,0,IF(PUBBDG_Split_Tech!Q166=1,1,IF(PUBBDG_Split_Tech!Q166="",0,IFERROR((PUBBDG_Split_Tech!Q166*(SUMIFS('AGG Activity_16'!G:G,'AGG Activity_16'!$A:$A,$B166)+SUMIFS('AGG Activity_EX'!G:G,'AGG Activity_EX'!$A:$A,$B166))-SUMIFS(Activity_EX!G:G,Activity_EX!$A:$A,$A166))/(SUMIFS('AGG Activity_16'!G:G,'AGG Activity_16'!$A:$A,$B166)),0))))</f>
        <v>0</v>
      </c>
      <c r="R166" s="7">
        <f>IF(R$1=2016,0,IF(PUBBDG_Split_Tech!R166=1,1,IF(PUBBDG_Split_Tech!R166="",0,IFERROR((PUBBDG_Split_Tech!R166*(SUMIFS('AGG Activity_16'!H:H,'AGG Activity_16'!$A:$A,$B166)+SUMIFS('AGG Activity_EX'!H:H,'AGG Activity_EX'!$A:$A,$B166))-SUMIFS(Activity_EX!H:H,Activity_EX!$A:$A,$A166))/(SUMIFS('AGG Activity_16'!H:H,'AGG Activity_16'!$A:$A,$B166)),0))))</f>
        <v>0</v>
      </c>
      <c r="S166" s="7">
        <f>IF(S$1=2016,0,IF(PUBBDG_Split_Tech!S166=1,1,IF(PUBBDG_Split_Tech!S166="",0,IFERROR((PUBBDG_Split_Tech!S166*(SUMIFS('AGG Activity_16'!I:I,'AGG Activity_16'!$A:$A,$B166)+SUMIFS('AGG Activity_EX'!I:I,'AGG Activity_EX'!$A:$A,$B166))-SUMIFS(Activity_EX!I:I,Activity_EX!$A:$A,$A166))/(SUMIFS('AGG Activity_16'!I:I,'AGG Activity_16'!$A:$A,$B166)),0))))</f>
        <v>0</v>
      </c>
      <c r="T166" s="7">
        <f>IF(T$1=2016,0,IF(PUBBDG_Split_Tech!T166=1,1,IF(PUBBDG_Split_Tech!T166="",0,IFERROR((PUBBDG_Split_Tech!T166*(SUMIFS('AGG Activity_16'!J:J,'AGG Activity_16'!$A:$A,$B166)+SUMIFS('AGG Activity_EX'!J:J,'AGG Activity_EX'!$A:$A,$B166))-SUMIFS(Activity_EX!J:J,Activity_EX!$A:$A,$A166))/(SUMIFS('AGG Activity_16'!J:J,'AGG Activity_16'!$A:$A,$B166)),0))))</f>
        <v>0</v>
      </c>
      <c r="U166" s="7">
        <f>IF(U$1=2016,0,IF(PUBBDG_Split_Tech!U166=1,1,IF(PUBBDG_Split_Tech!U166="",0,IFERROR((PUBBDG_Split_Tech!U166*(SUMIFS('AGG Activity_16'!K:K,'AGG Activity_16'!$A:$A,$B166)+SUMIFS('AGG Activity_EX'!K:K,'AGG Activity_EX'!$A:$A,$B166))-SUMIFS(Activity_EX!K:K,Activity_EX!$A:$A,$A166))/(SUMIFS('AGG Activity_16'!K:K,'AGG Activity_16'!$A:$A,$B166)),0))))</f>
        <v>0</v>
      </c>
    </row>
    <row r="167" spans="1:21" x14ac:dyDescent="0.25">
      <c r="A167" t="str">
        <f>PUBBDG_Split_Tech!A167</f>
        <v>PUBBDGPSIOldWH______STDKER</v>
      </c>
      <c r="B167" t="str">
        <f>PUBBDG_Split_Tech!B167</f>
        <v>PUBBDGPSIOldWH</v>
      </c>
      <c r="C167" t="str">
        <f>PUBBDG_Split_Tech!C167</f>
        <v>PUB</v>
      </c>
      <c r="D167" t="str">
        <f>PUBBDG_Split_Tech!D167</f>
        <v>BDG</v>
      </c>
      <c r="E167" t="str">
        <f>PUBBDG_Split_Tech!E167</f>
        <v>PSI</v>
      </c>
      <c r="F167" t="str">
        <f>PUBBDG_Split_Tech!F167</f>
        <v>Old</v>
      </c>
      <c r="G167" t="str">
        <f>PUBBDG_Split_Tech!G167</f>
        <v>WH</v>
      </c>
      <c r="H167" t="str">
        <f>PUBBDG_Split_Tech!H167</f>
        <v>___</v>
      </c>
      <c r="I167" t="str">
        <f>PUBBDG_Split_Tech!I167</f>
        <v>___</v>
      </c>
      <c r="J167" t="str">
        <f>PUBBDG_Split_Tech!J167</f>
        <v>STD</v>
      </c>
      <c r="K167" t="str">
        <f>PUBBDG_Split_Tech!K167</f>
        <v>KER</v>
      </c>
      <c r="L167" s="7">
        <f>IF(L$1=2016,0,IF(PUBBDG_Split_Tech!L167=1,1,IF(PUBBDG_Split_Tech!L167="",0,IFERROR((PUBBDG_Split_Tech!L167*(SUMIFS('AGG Activity_16'!B:B,'AGG Activity_16'!$A:$A,$B167)+SUMIFS('AGG Activity_EX'!B:B,'AGG Activity_EX'!$A:$A,$B167))-SUMIFS(Activity_EX!B:B,Activity_EX!$A:$A,$A167))/(SUMIFS('AGG Activity_16'!B:B,'AGG Activity_16'!$A:$A,$B167)),0))))</f>
        <v>0</v>
      </c>
      <c r="M167" s="7">
        <f>IF(M$1=2016,0,IF(PUBBDG_Split_Tech!M167=1,1,IF(PUBBDG_Split_Tech!M167="",0,IFERROR((PUBBDG_Split_Tech!M167*(SUMIFS('AGG Activity_16'!C:C,'AGG Activity_16'!$A:$A,$B167)+SUMIFS('AGG Activity_EX'!C:C,'AGG Activity_EX'!$A:$A,$B167))-SUMIFS(Activity_EX!C:C,Activity_EX!$A:$A,$A167))/(SUMIFS('AGG Activity_16'!C:C,'AGG Activity_16'!$A:$A,$B167)),0))))</f>
        <v>0</v>
      </c>
      <c r="N167" s="7">
        <f>IF(N$1=2016,0,IF(PUBBDG_Split_Tech!N167=1,1,IF(PUBBDG_Split_Tech!N167="",0,IFERROR((PUBBDG_Split_Tech!N167*(SUMIFS('AGG Activity_16'!D:D,'AGG Activity_16'!$A:$A,$B167)+SUMIFS('AGG Activity_EX'!D:D,'AGG Activity_EX'!$A:$A,$B167))-SUMIFS(Activity_EX!D:D,Activity_EX!$A:$A,$A167))/(SUMIFS('AGG Activity_16'!D:D,'AGG Activity_16'!$A:$A,$B167)),0))))</f>
        <v>0</v>
      </c>
      <c r="O167" s="7">
        <f>IF(O$1=2016,0,IF(PUBBDG_Split_Tech!O167=1,1,IF(PUBBDG_Split_Tech!O167="",0,IFERROR((PUBBDG_Split_Tech!O167*(SUMIFS('AGG Activity_16'!E:E,'AGG Activity_16'!$A:$A,$B167)+SUMIFS('AGG Activity_EX'!E:E,'AGG Activity_EX'!$A:$A,$B167))-SUMIFS(Activity_EX!E:E,Activity_EX!$A:$A,$A167))/(SUMIFS('AGG Activity_16'!E:E,'AGG Activity_16'!$A:$A,$B167)),0))))</f>
        <v>0</v>
      </c>
      <c r="P167" s="7">
        <f>IF(P$1=2016,0,IF(PUBBDG_Split_Tech!P167=1,1,IF(PUBBDG_Split_Tech!P167="",0,IFERROR((PUBBDG_Split_Tech!P167*(SUMIFS('AGG Activity_16'!F:F,'AGG Activity_16'!$A:$A,$B167)+SUMIFS('AGG Activity_EX'!F:F,'AGG Activity_EX'!$A:$A,$B167))-SUMIFS(Activity_EX!F:F,Activity_EX!$A:$A,$A167))/(SUMIFS('AGG Activity_16'!F:F,'AGG Activity_16'!$A:$A,$B167)),0))))</f>
        <v>0</v>
      </c>
      <c r="Q167" s="7">
        <f>IF(Q$1=2016,0,IF(PUBBDG_Split_Tech!Q167=1,1,IF(PUBBDG_Split_Tech!Q167="",0,IFERROR((PUBBDG_Split_Tech!Q167*(SUMIFS('AGG Activity_16'!G:G,'AGG Activity_16'!$A:$A,$B167)+SUMIFS('AGG Activity_EX'!G:G,'AGG Activity_EX'!$A:$A,$B167))-SUMIFS(Activity_EX!G:G,Activity_EX!$A:$A,$A167))/(SUMIFS('AGG Activity_16'!G:G,'AGG Activity_16'!$A:$A,$B167)),0))))</f>
        <v>0</v>
      </c>
      <c r="R167" s="7">
        <f>IF(R$1=2016,0,IF(PUBBDG_Split_Tech!R167=1,1,IF(PUBBDG_Split_Tech!R167="",0,IFERROR((PUBBDG_Split_Tech!R167*(SUMIFS('AGG Activity_16'!H:H,'AGG Activity_16'!$A:$A,$B167)+SUMIFS('AGG Activity_EX'!H:H,'AGG Activity_EX'!$A:$A,$B167))-SUMIFS(Activity_EX!H:H,Activity_EX!$A:$A,$A167))/(SUMIFS('AGG Activity_16'!H:H,'AGG Activity_16'!$A:$A,$B167)),0))))</f>
        <v>0</v>
      </c>
      <c r="S167" s="7">
        <f>IF(S$1=2016,0,IF(PUBBDG_Split_Tech!S167=1,1,IF(PUBBDG_Split_Tech!S167="",0,IFERROR((PUBBDG_Split_Tech!S167*(SUMIFS('AGG Activity_16'!I:I,'AGG Activity_16'!$A:$A,$B167)+SUMIFS('AGG Activity_EX'!I:I,'AGG Activity_EX'!$A:$A,$B167))-SUMIFS(Activity_EX!I:I,Activity_EX!$A:$A,$A167))/(SUMIFS('AGG Activity_16'!I:I,'AGG Activity_16'!$A:$A,$B167)),0))))</f>
        <v>0</v>
      </c>
      <c r="T167" s="7">
        <f>IF(T$1=2016,0,IF(PUBBDG_Split_Tech!T167=1,1,IF(PUBBDG_Split_Tech!T167="",0,IFERROR((PUBBDG_Split_Tech!T167*(SUMIFS('AGG Activity_16'!J:J,'AGG Activity_16'!$A:$A,$B167)+SUMIFS('AGG Activity_EX'!J:J,'AGG Activity_EX'!$A:$A,$B167))-SUMIFS(Activity_EX!J:J,Activity_EX!$A:$A,$A167))/(SUMIFS('AGG Activity_16'!J:J,'AGG Activity_16'!$A:$A,$B167)),0))))</f>
        <v>0</v>
      </c>
      <c r="U167" s="7">
        <f>IF(U$1=2016,0,IF(PUBBDG_Split_Tech!U167=1,1,IF(PUBBDG_Split_Tech!U167="",0,IFERROR((PUBBDG_Split_Tech!U167*(SUMIFS('AGG Activity_16'!K:K,'AGG Activity_16'!$A:$A,$B167)+SUMIFS('AGG Activity_EX'!K:K,'AGG Activity_EX'!$A:$A,$B167))-SUMIFS(Activity_EX!K:K,Activity_EX!$A:$A,$A167))/(SUMIFS('AGG Activity_16'!K:K,'AGG Activity_16'!$A:$A,$B167)),0))))</f>
        <v>0</v>
      </c>
    </row>
    <row r="168" spans="1:21" x14ac:dyDescent="0.25">
      <c r="A168" t="str">
        <f>PUBBDG_Split_Tech!A168</f>
        <v>PUBBDGPSIOldWH______STDLFO</v>
      </c>
      <c r="B168" t="str">
        <f>PUBBDG_Split_Tech!B168</f>
        <v>PUBBDGPSIOldWH</v>
      </c>
      <c r="C168" t="str">
        <f>PUBBDG_Split_Tech!C168</f>
        <v>PUB</v>
      </c>
      <c r="D168" t="str">
        <f>PUBBDG_Split_Tech!D168</f>
        <v>BDG</v>
      </c>
      <c r="E168" t="str">
        <f>PUBBDG_Split_Tech!E168</f>
        <v>PSI</v>
      </c>
      <c r="F168" t="str">
        <f>PUBBDG_Split_Tech!F168</f>
        <v>Old</v>
      </c>
      <c r="G168" t="str">
        <f>PUBBDG_Split_Tech!G168</f>
        <v>WH</v>
      </c>
      <c r="H168" t="str">
        <f>PUBBDG_Split_Tech!H168</f>
        <v>___</v>
      </c>
      <c r="I168" t="str">
        <f>PUBBDG_Split_Tech!I168</f>
        <v>___</v>
      </c>
      <c r="J168" t="str">
        <f>PUBBDG_Split_Tech!J168</f>
        <v>STD</v>
      </c>
      <c r="K168" t="str">
        <f>PUBBDG_Split_Tech!K168</f>
        <v>LFO</v>
      </c>
      <c r="L168" s="7">
        <f>IF(L$1=2016,0,IF(PUBBDG_Split_Tech!L168=1,1,IF(PUBBDG_Split_Tech!L168="",0,IFERROR((PUBBDG_Split_Tech!L168*(SUMIFS('AGG Activity_16'!B:B,'AGG Activity_16'!$A:$A,$B168)+SUMIFS('AGG Activity_EX'!B:B,'AGG Activity_EX'!$A:$A,$B168))-SUMIFS(Activity_EX!B:B,Activity_EX!$A:$A,$A168))/(SUMIFS('AGG Activity_16'!B:B,'AGG Activity_16'!$A:$A,$B168)),0))))</f>
        <v>0</v>
      </c>
      <c r="M168" s="7">
        <f>IF(M$1=2016,0,IF(PUBBDG_Split_Tech!M168=1,1,IF(PUBBDG_Split_Tech!M168="",0,IFERROR((PUBBDG_Split_Tech!M168*(SUMIFS('AGG Activity_16'!C:C,'AGG Activity_16'!$A:$A,$B168)+SUMIFS('AGG Activity_EX'!C:C,'AGG Activity_EX'!$A:$A,$B168))-SUMIFS(Activity_EX!C:C,Activity_EX!$A:$A,$A168))/(SUMIFS('AGG Activity_16'!C:C,'AGG Activity_16'!$A:$A,$B168)),0))))</f>
        <v>0.14700134686853303</v>
      </c>
      <c r="N168" s="7">
        <f>IF(N$1=2016,0,IF(PUBBDG_Split_Tech!N168=1,1,IF(PUBBDG_Split_Tech!N168="",0,IFERROR((PUBBDG_Split_Tech!N168*(SUMIFS('AGG Activity_16'!D:D,'AGG Activity_16'!$A:$A,$B168)+SUMIFS('AGG Activity_EX'!D:D,'AGG Activity_EX'!$A:$A,$B168))-SUMIFS(Activity_EX!D:D,Activity_EX!$A:$A,$A168))/(SUMIFS('AGG Activity_16'!D:D,'AGG Activity_16'!$A:$A,$B168)),0))))</f>
        <v>0.16630284754805916</v>
      </c>
      <c r="O168" s="7">
        <f>IF(O$1=2016,0,IF(PUBBDG_Split_Tech!O168=1,1,IF(PUBBDG_Split_Tech!O168="",0,IFERROR((PUBBDG_Split_Tech!O168*(SUMIFS('AGG Activity_16'!E:E,'AGG Activity_16'!$A:$A,$B168)+SUMIFS('AGG Activity_EX'!E:E,'AGG Activity_EX'!$A:$A,$B168))-SUMIFS(Activity_EX!E:E,Activity_EX!$A:$A,$A168))/(SUMIFS('AGG Activity_16'!E:E,'AGG Activity_16'!$A:$A,$B168)),0))))</f>
        <v>0.16604276698672579</v>
      </c>
      <c r="P168" s="7">
        <f>IF(P$1=2016,0,IF(PUBBDG_Split_Tech!P168=1,1,IF(PUBBDG_Split_Tech!P168="",0,IFERROR((PUBBDG_Split_Tech!P168*(SUMIFS('AGG Activity_16'!F:F,'AGG Activity_16'!$A:$A,$B168)+SUMIFS('AGG Activity_EX'!F:F,'AGG Activity_EX'!$A:$A,$B168))-SUMIFS(Activity_EX!F:F,Activity_EX!$A:$A,$A168))/(SUMIFS('AGG Activity_16'!F:F,'AGG Activity_16'!$A:$A,$B168)),0))))</f>
        <v>0.16572364659909772</v>
      </c>
      <c r="Q168" s="7">
        <f>IF(Q$1=2016,0,IF(PUBBDG_Split_Tech!Q168=1,1,IF(PUBBDG_Split_Tech!Q168="",0,IFERROR((PUBBDG_Split_Tech!Q168*(SUMIFS('AGG Activity_16'!G:G,'AGG Activity_16'!$A:$A,$B168)+SUMIFS('AGG Activity_EX'!G:G,'AGG Activity_EX'!$A:$A,$B168))-SUMIFS(Activity_EX!G:G,Activity_EX!$A:$A,$A168))/(SUMIFS('AGG Activity_16'!G:G,'AGG Activity_16'!$A:$A,$B168)),0))))</f>
        <v>0.16553805221420553</v>
      </c>
      <c r="R168" s="7">
        <f>IF(R$1=2016,0,IF(PUBBDG_Split_Tech!R168=1,1,IF(PUBBDG_Split_Tech!R168="",0,IFERROR((PUBBDG_Split_Tech!R168*(SUMIFS('AGG Activity_16'!H:H,'AGG Activity_16'!$A:$A,$B168)+SUMIFS('AGG Activity_EX'!H:H,'AGG Activity_EX'!$A:$A,$B168))-SUMIFS(Activity_EX!H:H,Activity_EX!$A:$A,$A168))/(SUMIFS('AGG Activity_16'!H:H,'AGG Activity_16'!$A:$A,$B168)),0))))</f>
        <v>0.1410215170027945</v>
      </c>
      <c r="S168" s="7">
        <f>IF(S$1=2016,0,IF(PUBBDG_Split_Tech!S168=1,1,IF(PUBBDG_Split_Tech!S168="",0,IFERROR((PUBBDG_Split_Tech!S168*(SUMIFS('AGG Activity_16'!I:I,'AGG Activity_16'!$A:$A,$B168)+SUMIFS('AGG Activity_EX'!I:I,'AGG Activity_EX'!$A:$A,$B168))-SUMIFS(Activity_EX!I:I,Activity_EX!$A:$A,$A168))/(SUMIFS('AGG Activity_16'!I:I,'AGG Activity_16'!$A:$A,$B168)),0))))</f>
        <v>0</v>
      </c>
      <c r="T168" s="7">
        <f>IF(T$1=2016,0,IF(PUBBDG_Split_Tech!T168=1,1,IF(PUBBDG_Split_Tech!T168="",0,IFERROR((PUBBDG_Split_Tech!T168*(SUMIFS('AGG Activity_16'!J:J,'AGG Activity_16'!$A:$A,$B168)+SUMIFS('AGG Activity_EX'!J:J,'AGG Activity_EX'!$A:$A,$B168))-SUMIFS(Activity_EX!J:J,Activity_EX!$A:$A,$A168))/(SUMIFS('AGG Activity_16'!J:J,'AGG Activity_16'!$A:$A,$B168)),0))))</f>
        <v>0</v>
      </c>
      <c r="U168" s="7">
        <f>IF(U$1=2016,0,IF(PUBBDG_Split_Tech!U168=1,1,IF(PUBBDG_Split_Tech!U168="",0,IFERROR((PUBBDG_Split_Tech!U168*(SUMIFS('AGG Activity_16'!K:K,'AGG Activity_16'!$A:$A,$B168)+SUMIFS('AGG Activity_EX'!K:K,'AGG Activity_EX'!$A:$A,$B168))-SUMIFS(Activity_EX!K:K,Activity_EX!$A:$A,$A168))/(SUMIFS('AGG Activity_16'!K:K,'AGG Activity_16'!$A:$A,$B168)),0))))</f>
        <v>0</v>
      </c>
    </row>
    <row r="169" spans="1:21" x14ac:dyDescent="0.25">
      <c r="A169" t="str">
        <f>PUBBDG_Split_Tech!A169</f>
        <v>PUBBDGPSIOldWH______STDNGA</v>
      </c>
      <c r="B169" t="str">
        <f>PUBBDG_Split_Tech!B169</f>
        <v>PUBBDGPSIOldWH</v>
      </c>
      <c r="C169" t="str">
        <f>PUBBDG_Split_Tech!C169</f>
        <v>PUB</v>
      </c>
      <c r="D169" t="str">
        <f>PUBBDG_Split_Tech!D169</f>
        <v>BDG</v>
      </c>
      <c r="E169" t="str">
        <f>PUBBDG_Split_Tech!E169</f>
        <v>PSI</v>
      </c>
      <c r="F169" t="str">
        <f>PUBBDG_Split_Tech!F169</f>
        <v>Old</v>
      </c>
      <c r="G169" t="str">
        <f>PUBBDG_Split_Tech!G169</f>
        <v>WH</v>
      </c>
      <c r="H169" t="str">
        <f>PUBBDG_Split_Tech!H169</f>
        <v>___</v>
      </c>
      <c r="I169" t="str">
        <f>PUBBDG_Split_Tech!I169</f>
        <v>___</v>
      </c>
      <c r="J169" t="str">
        <f>PUBBDG_Split_Tech!J169</f>
        <v>STD</v>
      </c>
      <c r="K169" t="str">
        <f>PUBBDG_Split_Tech!K169</f>
        <v>NGA</v>
      </c>
      <c r="L169" s="7">
        <f>IF(L$1=2016,0,IF(PUBBDG_Split_Tech!L169=1,1,IF(PUBBDG_Split_Tech!L169="",0,IFERROR((PUBBDG_Split_Tech!L169*(SUMIFS('AGG Activity_16'!B:B,'AGG Activity_16'!$A:$A,$B169)+SUMIFS('AGG Activity_EX'!B:B,'AGG Activity_EX'!$A:$A,$B169))-SUMIFS(Activity_EX!B:B,Activity_EX!$A:$A,$A169))/(SUMIFS('AGG Activity_16'!B:B,'AGG Activity_16'!$A:$A,$B169)),0))))</f>
        <v>0</v>
      </c>
      <c r="M169" s="7">
        <f>IF(M$1=2016,0,IF(PUBBDG_Split_Tech!M169=1,1,IF(PUBBDG_Split_Tech!M169="",0,IFERROR((PUBBDG_Split_Tech!M169*(SUMIFS('AGG Activity_16'!C:C,'AGG Activity_16'!$A:$A,$B169)+SUMIFS('AGG Activity_EX'!C:C,'AGG Activity_EX'!$A:$A,$B169))-SUMIFS(Activity_EX!C:C,Activity_EX!$A:$A,$A169))/(SUMIFS('AGG Activity_16'!C:C,'AGG Activity_16'!$A:$A,$B169)),0))))</f>
        <v>0.17963790221894946</v>
      </c>
      <c r="N169" s="7">
        <f>IF(N$1=2016,0,IF(PUBBDG_Split_Tech!N169=1,1,IF(PUBBDG_Split_Tech!N169="",0,IFERROR((PUBBDG_Split_Tech!N169*(SUMIFS('AGG Activity_16'!D:D,'AGG Activity_16'!$A:$A,$B169)+SUMIFS('AGG Activity_EX'!D:D,'AGG Activity_EX'!$A:$A,$B169))-SUMIFS(Activity_EX!D:D,Activity_EX!$A:$A,$A169))/(SUMIFS('AGG Activity_16'!D:D,'AGG Activity_16'!$A:$A,$B169)),0))))</f>
        <v>0.56706867777365788</v>
      </c>
      <c r="O169" s="7">
        <f>IF(O$1=2016,0,IF(PUBBDG_Split_Tech!O169=1,1,IF(PUBBDG_Split_Tech!O169="",0,IFERROR((PUBBDG_Split_Tech!O169*(SUMIFS('AGG Activity_16'!E:E,'AGG Activity_16'!$A:$A,$B169)+SUMIFS('AGG Activity_EX'!E:E,'AGG Activity_EX'!$A:$A,$B169))-SUMIFS(Activity_EX!E:E,Activity_EX!$A:$A,$A169))/(SUMIFS('AGG Activity_16'!E:E,'AGG Activity_16'!$A:$A,$B169)),0))))</f>
        <v>0.56656097210750156</v>
      </c>
      <c r="P169" s="7">
        <f>IF(P$1=2016,0,IF(PUBBDG_Split_Tech!P169=1,1,IF(PUBBDG_Split_Tech!P169="",0,IFERROR((PUBBDG_Split_Tech!P169*(SUMIFS('AGG Activity_16'!F:F,'AGG Activity_16'!$A:$A,$B169)+SUMIFS('AGG Activity_EX'!F:F,'AGG Activity_EX'!$A:$A,$B169))-SUMIFS(Activity_EX!F:F,Activity_EX!$A:$A,$A169))/(SUMIFS('AGG Activity_16'!F:F,'AGG Activity_16'!$A:$A,$B169)),0))))</f>
        <v>0.56612873965484767</v>
      </c>
      <c r="Q169" s="7">
        <f>IF(Q$1=2016,0,IF(PUBBDG_Split_Tech!Q169=1,1,IF(PUBBDG_Split_Tech!Q169="",0,IFERROR((PUBBDG_Split_Tech!Q169*(SUMIFS('AGG Activity_16'!G:G,'AGG Activity_16'!$A:$A,$B169)+SUMIFS('AGG Activity_EX'!G:G,'AGG Activity_EX'!$A:$A,$B169))-SUMIFS(Activity_EX!G:G,Activity_EX!$A:$A,$A169))/(SUMIFS('AGG Activity_16'!G:G,'AGG Activity_16'!$A:$A,$B169)),0))))</f>
        <v>0.56571679296478783</v>
      </c>
      <c r="R169" s="7">
        <f>IF(R$1=2016,0,IF(PUBBDG_Split_Tech!R169=1,1,IF(PUBBDG_Split_Tech!R169="",0,IFERROR((PUBBDG_Split_Tech!R169*(SUMIFS('AGG Activity_16'!H:H,'AGG Activity_16'!$A:$A,$B169)+SUMIFS('AGG Activity_EX'!H:H,'AGG Activity_EX'!$A:$A,$B169))-SUMIFS(Activity_EX!H:H,Activity_EX!$A:$A,$A169))/(SUMIFS('AGG Activity_16'!H:H,'AGG Activity_16'!$A:$A,$B169)),0))))</f>
        <v>0.51047751484783732</v>
      </c>
      <c r="S169" s="7">
        <f>IF(S$1=2016,0,IF(PUBBDG_Split_Tech!S169=1,1,IF(PUBBDG_Split_Tech!S169="",0,IFERROR((PUBBDG_Split_Tech!S169*(SUMIFS('AGG Activity_16'!I:I,'AGG Activity_16'!$A:$A,$B169)+SUMIFS('AGG Activity_EX'!I:I,'AGG Activity_EX'!$A:$A,$B169))-SUMIFS(Activity_EX!I:I,Activity_EX!$A:$A,$A169))/(SUMIFS('AGG Activity_16'!I:I,'AGG Activity_16'!$A:$A,$B169)),0))))</f>
        <v>0</v>
      </c>
      <c r="T169" s="7">
        <f>IF(T$1=2016,0,IF(PUBBDG_Split_Tech!T169=1,1,IF(PUBBDG_Split_Tech!T169="",0,IFERROR((PUBBDG_Split_Tech!T169*(SUMIFS('AGG Activity_16'!J:J,'AGG Activity_16'!$A:$A,$B169)+SUMIFS('AGG Activity_EX'!J:J,'AGG Activity_EX'!$A:$A,$B169))-SUMIFS(Activity_EX!J:J,Activity_EX!$A:$A,$A169))/(SUMIFS('AGG Activity_16'!J:J,'AGG Activity_16'!$A:$A,$B169)),0))))</f>
        <v>0</v>
      </c>
      <c r="U169" s="7">
        <f>IF(U$1=2016,0,IF(PUBBDG_Split_Tech!U169=1,1,IF(PUBBDG_Split_Tech!U169="",0,IFERROR((PUBBDG_Split_Tech!U169*(SUMIFS('AGG Activity_16'!K:K,'AGG Activity_16'!$A:$A,$B169)+SUMIFS('AGG Activity_EX'!K:K,'AGG Activity_EX'!$A:$A,$B169))-SUMIFS(Activity_EX!K:K,Activity_EX!$A:$A,$A169))/(SUMIFS('AGG Activity_16'!K:K,'AGG Activity_16'!$A:$A,$B169)),0))))</f>
        <v>0</v>
      </c>
    </row>
    <row r="170" spans="1:21" x14ac:dyDescent="0.25">
      <c r="A170" t="str">
        <f>PUBBDG_Split_Tech!A170</f>
        <v>PUBBDGSBDNewAE______STDELC</v>
      </c>
      <c r="B170" t="str">
        <f>PUBBDG_Split_Tech!B170</f>
        <v>PUBBDGSBDNewAE</v>
      </c>
      <c r="C170" t="str">
        <f>PUBBDG_Split_Tech!C170</f>
        <v>PUB</v>
      </c>
      <c r="D170" t="str">
        <f>PUBBDG_Split_Tech!D170</f>
        <v>BDG</v>
      </c>
      <c r="E170" t="str">
        <f>PUBBDG_Split_Tech!E170</f>
        <v>SBD</v>
      </c>
      <c r="F170" t="str">
        <f>PUBBDG_Split_Tech!F170</f>
        <v>New</v>
      </c>
      <c r="G170" t="str">
        <f>PUBBDG_Split_Tech!G170</f>
        <v>AE</v>
      </c>
      <c r="H170" t="str">
        <f>PUBBDG_Split_Tech!H170</f>
        <v>___</v>
      </c>
      <c r="I170" t="str">
        <f>PUBBDG_Split_Tech!I170</f>
        <v>___</v>
      </c>
      <c r="J170" t="str">
        <f>PUBBDG_Split_Tech!J170</f>
        <v>STD</v>
      </c>
      <c r="K170" t="str">
        <f>PUBBDG_Split_Tech!K170</f>
        <v>ELC</v>
      </c>
      <c r="L170" s="7">
        <f>IF(L$1=2016,0,IF(PUBBDG_Split_Tech!L170=1,1,IF(PUBBDG_Split_Tech!L170="",0,IFERROR((PUBBDG_Split_Tech!L170*(SUMIFS('AGG Activity_16'!B:B,'AGG Activity_16'!$A:$A,$B170)+SUMIFS('AGG Activity_EX'!B:B,'AGG Activity_EX'!$A:$A,$B170))-SUMIFS(Activity_EX!B:B,Activity_EX!$A:$A,$A170))/(SUMIFS('AGG Activity_16'!B:B,'AGG Activity_16'!$A:$A,$B170)),0))))</f>
        <v>0</v>
      </c>
      <c r="M170" s="7">
        <f>IF(M$1=2016,0,IF(PUBBDG_Split_Tech!M170=1,1,IF(PUBBDG_Split_Tech!M170="",0,IFERROR((PUBBDG_Split_Tech!M170*(SUMIFS('AGG Activity_16'!C:C,'AGG Activity_16'!$A:$A,$B170)+SUMIFS('AGG Activity_EX'!C:C,'AGG Activity_EX'!$A:$A,$B170))-SUMIFS(Activity_EX!C:C,Activity_EX!$A:$A,$A170))/(SUMIFS('AGG Activity_16'!C:C,'AGG Activity_16'!$A:$A,$B170)),0))))</f>
        <v>0</v>
      </c>
      <c r="N170" s="7">
        <f>IF(N$1=2016,0,IF(PUBBDG_Split_Tech!N170=1,1,IF(PUBBDG_Split_Tech!N170="",0,IFERROR((PUBBDG_Split_Tech!N170*(SUMIFS('AGG Activity_16'!D:D,'AGG Activity_16'!$A:$A,$B170)+SUMIFS('AGG Activity_EX'!D:D,'AGG Activity_EX'!$A:$A,$B170))-SUMIFS(Activity_EX!D:D,Activity_EX!$A:$A,$A170))/(SUMIFS('AGG Activity_16'!D:D,'AGG Activity_16'!$A:$A,$B170)),0))))</f>
        <v>0</v>
      </c>
      <c r="O170" s="7">
        <f>IF(O$1=2016,0,IF(PUBBDG_Split_Tech!O170=1,1,IF(PUBBDG_Split_Tech!O170="",0,IFERROR((PUBBDG_Split_Tech!O170*(SUMIFS('AGG Activity_16'!E:E,'AGG Activity_16'!$A:$A,$B170)+SUMIFS('AGG Activity_EX'!E:E,'AGG Activity_EX'!$A:$A,$B170))-SUMIFS(Activity_EX!E:E,Activity_EX!$A:$A,$A170))/(SUMIFS('AGG Activity_16'!E:E,'AGG Activity_16'!$A:$A,$B170)),0))))</f>
        <v>0</v>
      </c>
      <c r="P170" s="7">
        <f>IF(P$1=2016,0,IF(PUBBDG_Split_Tech!P170=1,1,IF(PUBBDG_Split_Tech!P170="",0,IFERROR((PUBBDG_Split_Tech!P170*(SUMIFS('AGG Activity_16'!F:F,'AGG Activity_16'!$A:$A,$B170)+SUMIFS('AGG Activity_EX'!F:F,'AGG Activity_EX'!$A:$A,$B170))-SUMIFS(Activity_EX!F:F,Activity_EX!$A:$A,$A170))/(SUMIFS('AGG Activity_16'!F:F,'AGG Activity_16'!$A:$A,$B170)),0))))</f>
        <v>0</v>
      </c>
      <c r="Q170" s="7">
        <f>IF(Q$1=2016,0,IF(PUBBDG_Split_Tech!Q170=1,1,IF(PUBBDG_Split_Tech!Q170="",0,IFERROR((PUBBDG_Split_Tech!Q170*(SUMIFS('AGG Activity_16'!G:G,'AGG Activity_16'!$A:$A,$B170)+SUMIFS('AGG Activity_EX'!G:G,'AGG Activity_EX'!$A:$A,$B170))-SUMIFS(Activity_EX!G:G,Activity_EX!$A:$A,$A170))/(SUMIFS('AGG Activity_16'!G:G,'AGG Activity_16'!$A:$A,$B170)),0))))</f>
        <v>0</v>
      </c>
      <c r="R170" s="7">
        <f>IF(R$1=2016,0,IF(PUBBDG_Split_Tech!R170=1,1,IF(PUBBDG_Split_Tech!R170="",0,IFERROR((PUBBDG_Split_Tech!R170*(SUMIFS('AGG Activity_16'!H:H,'AGG Activity_16'!$A:$A,$B170)+SUMIFS('AGG Activity_EX'!H:H,'AGG Activity_EX'!$A:$A,$B170))-SUMIFS(Activity_EX!H:H,Activity_EX!$A:$A,$A170))/(SUMIFS('AGG Activity_16'!H:H,'AGG Activity_16'!$A:$A,$B170)),0))))</f>
        <v>0</v>
      </c>
      <c r="S170" s="7">
        <f>IF(S$1=2016,0,IF(PUBBDG_Split_Tech!S170=1,1,IF(PUBBDG_Split_Tech!S170="",0,IFERROR((PUBBDG_Split_Tech!S170*(SUMIFS('AGG Activity_16'!I:I,'AGG Activity_16'!$A:$A,$B170)+SUMIFS('AGG Activity_EX'!I:I,'AGG Activity_EX'!$A:$A,$B170))-SUMIFS(Activity_EX!I:I,Activity_EX!$A:$A,$A170))/(SUMIFS('AGG Activity_16'!I:I,'AGG Activity_16'!$A:$A,$B170)),0))))</f>
        <v>0</v>
      </c>
      <c r="T170" s="7">
        <f>IF(T$1=2016,0,IF(PUBBDG_Split_Tech!T170=1,1,IF(PUBBDG_Split_Tech!T170="",0,IFERROR((PUBBDG_Split_Tech!T170*(SUMIFS('AGG Activity_16'!J:J,'AGG Activity_16'!$A:$A,$B170)+SUMIFS('AGG Activity_EX'!J:J,'AGG Activity_EX'!$A:$A,$B170))-SUMIFS(Activity_EX!J:J,Activity_EX!$A:$A,$A170))/(SUMIFS('AGG Activity_16'!J:J,'AGG Activity_16'!$A:$A,$B170)),0))))</f>
        <v>0</v>
      </c>
      <c r="U170" s="7">
        <f>IF(U$1=2016,0,IF(PUBBDG_Split_Tech!U170=1,1,IF(PUBBDG_Split_Tech!U170="",0,IFERROR((PUBBDG_Split_Tech!U170*(SUMIFS('AGG Activity_16'!K:K,'AGG Activity_16'!$A:$A,$B170)+SUMIFS('AGG Activity_EX'!K:K,'AGG Activity_EX'!$A:$A,$B170))-SUMIFS(Activity_EX!K:K,Activity_EX!$A:$A,$A170))/(SUMIFS('AGG Activity_16'!K:K,'AGG Activity_16'!$A:$A,$B170)),0))))</f>
        <v>0</v>
      </c>
    </row>
    <row r="171" spans="1:21" x14ac:dyDescent="0.25">
      <c r="A171" t="str">
        <f>PUBBDG_Split_Tech!A171</f>
        <v>PUBBDGSBDNewAE______STDNGA</v>
      </c>
      <c r="B171" t="str">
        <f>PUBBDG_Split_Tech!B171</f>
        <v>PUBBDGSBDNewAE</v>
      </c>
      <c r="C171" t="str">
        <f>PUBBDG_Split_Tech!C171</f>
        <v>PUB</v>
      </c>
      <c r="D171" t="str">
        <f>PUBBDG_Split_Tech!D171</f>
        <v>BDG</v>
      </c>
      <c r="E171" t="str">
        <f>PUBBDG_Split_Tech!E171</f>
        <v>SBD</v>
      </c>
      <c r="F171" t="str">
        <f>PUBBDG_Split_Tech!F171</f>
        <v>New</v>
      </c>
      <c r="G171" t="str">
        <f>PUBBDG_Split_Tech!G171</f>
        <v>AE</v>
      </c>
      <c r="H171" t="str">
        <f>PUBBDG_Split_Tech!H171</f>
        <v>___</v>
      </c>
      <c r="I171" t="str">
        <f>PUBBDG_Split_Tech!I171</f>
        <v>___</v>
      </c>
      <c r="J171" t="str">
        <f>PUBBDG_Split_Tech!J171</f>
        <v>STD</v>
      </c>
      <c r="K171" t="str">
        <f>PUBBDG_Split_Tech!K171</f>
        <v>NGA</v>
      </c>
      <c r="L171" s="7">
        <f>IF(L$1=2016,0,IF(PUBBDG_Split_Tech!L171=1,1,IF(PUBBDG_Split_Tech!L171="",0,IFERROR((PUBBDG_Split_Tech!L171*(SUMIFS('AGG Activity_16'!B:B,'AGG Activity_16'!$A:$A,$B171)+SUMIFS('AGG Activity_EX'!B:B,'AGG Activity_EX'!$A:$A,$B171))-SUMIFS(Activity_EX!B:B,Activity_EX!$A:$A,$A171))/(SUMIFS('AGG Activity_16'!B:B,'AGG Activity_16'!$A:$A,$B171)),0))))</f>
        <v>0</v>
      </c>
      <c r="M171" s="7">
        <f>IF(M$1=2016,0,IF(PUBBDG_Split_Tech!M171=1,1,IF(PUBBDG_Split_Tech!M171="",0,IFERROR((PUBBDG_Split_Tech!M171*(SUMIFS('AGG Activity_16'!C:C,'AGG Activity_16'!$A:$A,$B171)+SUMIFS('AGG Activity_EX'!C:C,'AGG Activity_EX'!$A:$A,$B171))-SUMIFS(Activity_EX!C:C,Activity_EX!$A:$A,$A171))/(SUMIFS('AGG Activity_16'!C:C,'AGG Activity_16'!$A:$A,$B171)),0))))</f>
        <v>0</v>
      </c>
      <c r="N171" s="7">
        <f>IF(N$1=2016,0,IF(PUBBDG_Split_Tech!N171=1,1,IF(PUBBDG_Split_Tech!N171="",0,IFERROR((PUBBDG_Split_Tech!N171*(SUMIFS('AGG Activity_16'!D:D,'AGG Activity_16'!$A:$A,$B171)+SUMIFS('AGG Activity_EX'!D:D,'AGG Activity_EX'!$A:$A,$B171))-SUMIFS(Activity_EX!D:D,Activity_EX!$A:$A,$A171))/(SUMIFS('AGG Activity_16'!D:D,'AGG Activity_16'!$A:$A,$B171)),0))))</f>
        <v>0</v>
      </c>
      <c r="O171" s="7">
        <f>IF(O$1=2016,0,IF(PUBBDG_Split_Tech!O171=1,1,IF(PUBBDG_Split_Tech!O171="",0,IFERROR((PUBBDG_Split_Tech!O171*(SUMIFS('AGG Activity_16'!E:E,'AGG Activity_16'!$A:$A,$B171)+SUMIFS('AGG Activity_EX'!E:E,'AGG Activity_EX'!$A:$A,$B171))-SUMIFS(Activity_EX!E:E,Activity_EX!$A:$A,$A171))/(SUMIFS('AGG Activity_16'!E:E,'AGG Activity_16'!$A:$A,$B171)),0))))</f>
        <v>0</v>
      </c>
      <c r="P171" s="7">
        <f>IF(P$1=2016,0,IF(PUBBDG_Split_Tech!P171=1,1,IF(PUBBDG_Split_Tech!P171="",0,IFERROR((PUBBDG_Split_Tech!P171*(SUMIFS('AGG Activity_16'!F:F,'AGG Activity_16'!$A:$A,$B171)+SUMIFS('AGG Activity_EX'!F:F,'AGG Activity_EX'!$A:$A,$B171))-SUMIFS(Activity_EX!F:F,Activity_EX!$A:$A,$A171))/(SUMIFS('AGG Activity_16'!F:F,'AGG Activity_16'!$A:$A,$B171)),0))))</f>
        <v>0</v>
      </c>
      <c r="Q171" s="7">
        <f>IF(Q$1=2016,0,IF(PUBBDG_Split_Tech!Q171=1,1,IF(PUBBDG_Split_Tech!Q171="",0,IFERROR((PUBBDG_Split_Tech!Q171*(SUMIFS('AGG Activity_16'!G:G,'AGG Activity_16'!$A:$A,$B171)+SUMIFS('AGG Activity_EX'!G:G,'AGG Activity_EX'!$A:$A,$B171))-SUMIFS(Activity_EX!G:G,Activity_EX!$A:$A,$A171))/(SUMIFS('AGG Activity_16'!G:G,'AGG Activity_16'!$A:$A,$B171)),0))))</f>
        <v>0</v>
      </c>
      <c r="R171" s="7">
        <f>IF(R$1=2016,0,IF(PUBBDG_Split_Tech!R171=1,1,IF(PUBBDG_Split_Tech!R171="",0,IFERROR((PUBBDG_Split_Tech!R171*(SUMIFS('AGG Activity_16'!H:H,'AGG Activity_16'!$A:$A,$B171)+SUMIFS('AGG Activity_EX'!H:H,'AGG Activity_EX'!$A:$A,$B171))-SUMIFS(Activity_EX!H:H,Activity_EX!$A:$A,$A171))/(SUMIFS('AGG Activity_16'!H:H,'AGG Activity_16'!$A:$A,$B171)),0))))</f>
        <v>0</v>
      </c>
      <c r="S171" s="7">
        <f>IF(S$1=2016,0,IF(PUBBDG_Split_Tech!S171=1,1,IF(PUBBDG_Split_Tech!S171="",0,IFERROR((PUBBDG_Split_Tech!S171*(SUMIFS('AGG Activity_16'!I:I,'AGG Activity_16'!$A:$A,$B171)+SUMIFS('AGG Activity_EX'!I:I,'AGG Activity_EX'!$A:$A,$B171))-SUMIFS(Activity_EX!I:I,Activity_EX!$A:$A,$A171))/(SUMIFS('AGG Activity_16'!I:I,'AGG Activity_16'!$A:$A,$B171)),0))))</f>
        <v>0</v>
      </c>
      <c r="T171" s="7">
        <f>IF(T$1=2016,0,IF(PUBBDG_Split_Tech!T171=1,1,IF(PUBBDG_Split_Tech!T171="",0,IFERROR((PUBBDG_Split_Tech!T171*(SUMIFS('AGG Activity_16'!J:J,'AGG Activity_16'!$A:$A,$B171)+SUMIFS('AGG Activity_EX'!J:J,'AGG Activity_EX'!$A:$A,$B171))-SUMIFS(Activity_EX!J:J,Activity_EX!$A:$A,$A171))/(SUMIFS('AGG Activity_16'!J:J,'AGG Activity_16'!$A:$A,$B171)),0))))</f>
        <v>0</v>
      </c>
      <c r="U171" s="7">
        <f>IF(U$1=2016,0,IF(PUBBDG_Split_Tech!U171=1,1,IF(PUBBDG_Split_Tech!U171="",0,IFERROR((PUBBDG_Split_Tech!U171*(SUMIFS('AGG Activity_16'!K:K,'AGG Activity_16'!$A:$A,$B171)+SUMIFS('AGG Activity_EX'!K:K,'AGG Activity_EX'!$A:$A,$B171))-SUMIFS(Activity_EX!K:K,Activity_EX!$A:$A,$A171))/(SUMIFS('AGG Activity_16'!K:K,'AGG Activity_16'!$A:$A,$B171)),0))))</f>
        <v>0</v>
      </c>
    </row>
    <row r="172" spans="1:21" x14ac:dyDescent="0.25">
      <c r="A172" t="str">
        <f>PUBBDG_Split_Tech!A172</f>
        <v>PUBBDGSBDNewAE______STDPRO</v>
      </c>
      <c r="B172" t="str">
        <f>PUBBDG_Split_Tech!B172</f>
        <v>PUBBDGSBDNewAE</v>
      </c>
      <c r="C172" t="str">
        <f>PUBBDG_Split_Tech!C172</f>
        <v>PUB</v>
      </c>
      <c r="D172" t="str">
        <f>PUBBDG_Split_Tech!D172</f>
        <v>BDG</v>
      </c>
      <c r="E172" t="str">
        <f>PUBBDG_Split_Tech!E172</f>
        <v>SBD</v>
      </c>
      <c r="F172" t="str">
        <f>PUBBDG_Split_Tech!F172</f>
        <v>New</v>
      </c>
      <c r="G172" t="str">
        <f>PUBBDG_Split_Tech!G172</f>
        <v>AE</v>
      </c>
      <c r="H172" t="str">
        <f>PUBBDG_Split_Tech!H172</f>
        <v>___</v>
      </c>
      <c r="I172" t="str">
        <f>PUBBDG_Split_Tech!I172</f>
        <v>___</v>
      </c>
      <c r="J172" t="str">
        <f>PUBBDG_Split_Tech!J172</f>
        <v>STD</v>
      </c>
      <c r="K172" t="str">
        <f>PUBBDG_Split_Tech!K172</f>
        <v>PRO</v>
      </c>
      <c r="L172" s="7">
        <f>IF(L$1=2016,0,IF(PUBBDG_Split_Tech!L172=1,1,IF(PUBBDG_Split_Tech!L172="",0,IFERROR((PUBBDG_Split_Tech!L172*(SUMIFS('AGG Activity_16'!B:B,'AGG Activity_16'!$A:$A,$B172)+SUMIFS('AGG Activity_EX'!B:B,'AGG Activity_EX'!$A:$A,$B172))-SUMIFS(Activity_EX!B:B,Activity_EX!$A:$A,$A172))/(SUMIFS('AGG Activity_16'!B:B,'AGG Activity_16'!$A:$A,$B172)),0))))</f>
        <v>0</v>
      </c>
      <c r="M172" s="7">
        <f>IF(M$1=2016,0,IF(PUBBDG_Split_Tech!M172=1,1,IF(PUBBDG_Split_Tech!M172="",0,IFERROR((PUBBDG_Split_Tech!M172*(SUMIFS('AGG Activity_16'!C:C,'AGG Activity_16'!$A:$A,$B172)+SUMIFS('AGG Activity_EX'!C:C,'AGG Activity_EX'!$A:$A,$B172))-SUMIFS(Activity_EX!C:C,Activity_EX!$A:$A,$A172))/(SUMIFS('AGG Activity_16'!C:C,'AGG Activity_16'!$A:$A,$B172)),0))))</f>
        <v>0</v>
      </c>
      <c r="N172" s="7">
        <f>IF(N$1=2016,0,IF(PUBBDG_Split_Tech!N172=1,1,IF(PUBBDG_Split_Tech!N172="",0,IFERROR((PUBBDG_Split_Tech!N172*(SUMIFS('AGG Activity_16'!D:D,'AGG Activity_16'!$A:$A,$B172)+SUMIFS('AGG Activity_EX'!D:D,'AGG Activity_EX'!$A:$A,$B172))-SUMIFS(Activity_EX!D:D,Activity_EX!$A:$A,$A172))/(SUMIFS('AGG Activity_16'!D:D,'AGG Activity_16'!$A:$A,$B172)),0))))</f>
        <v>0</v>
      </c>
      <c r="O172" s="7">
        <f>IF(O$1=2016,0,IF(PUBBDG_Split_Tech!O172=1,1,IF(PUBBDG_Split_Tech!O172="",0,IFERROR((PUBBDG_Split_Tech!O172*(SUMIFS('AGG Activity_16'!E:E,'AGG Activity_16'!$A:$A,$B172)+SUMIFS('AGG Activity_EX'!E:E,'AGG Activity_EX'!$A:$A,$B172))-SUMIFS(Activity_EX!E:E,Activity_EX!$A:$A,$A172))/(SUMIFS('AGG Activity_16'!E:E,'AGG Activity_16'!$A:$A,$B172)),0))))</f>
        <v>0</v>
      </c>
      <c r="P172" s="7">
        <f>IF(P$1=2016,0,IF(PUBBDG_Split_Tech!P172=1,1,IF(PUBBDG_Split_Tech!P172="",0,IFERROR((PUBBDG_Split_Tech!P172*(SUMIFS('AGG Activity_16'!F:F,'AGG Activity_16'!$A:$A,$B172)+SUMIFS('AGG Activity_EX'!F:F,'AGG Activity_EX'!$A:$A,$B172))-SUMIFS(Activity_EX!F:F,Activity_EX!$A:$A,$A172))/(SUMIFS('AGG Activity_16'!F:F,'AGG Activity_16'!$A:$A,$B172)),0))))</f>
        <v>0</v>
      </c>
      <c r="Q172" s="7">
        <f>IF(Q$1=2016,0,IF(PUBBDG_Split_Tech!Q172=1,1,IF(PUBBDG_Split_Tech!Q172="",0,IFERROR((PUBBDG_Split_Tech!Q172*(SUMIFS('AGG Activity_16'!G:G,'AGG Activity_16'!$A:$A,$B172)+SUMIFS('AGG Activity_EX'!G:G,'AGG Activity_EX'!$A:$A,$B172))-SUMIFS(Activity_EX!G:G,Activity_EX!$A:$A,$A172))/(SUMIFS('AGG Activity_16'!G:G,'AGG Activity_16'!$A:$A,$B172)),0))))</f>
        <v>0</v>
      </c>
      <c r="R172" s="7">
        <f>IF(R$1=2016,0,IF(PUBBDG_Split_Tech!R172=1,1,IF(PUBBDG_Split_Tech!R172="",0,IFERROR((PUBBDG_Split_Tech!R172*(SUMIFS('AGG Activity_16'!H:H,'AGG Activity_16'!$A:$A,$B172)+SUMIFS('AGG Activity_EX'!H:H,'AGG Activity_EX'!$A:$A,$B172))-SUMIFS(Activity_EX!H:H,Activity_EX!$A:$A,$A172))/(SUMIFS('AGG Activity_16'!H:H,'AGG Activity_16'!$A:$A,$B172)),0))))</f>
        <v>0</v>
      </c>
      <c r="S172" s="7">
        <f>IF(S$1=2016,0,IF(PUBBDG_Split_Tech!S172=1,1,IF(PUBBDG_Split_Tech!S172="",0,IFERROR((PUBBDG_Split_Tech!S172*(SUMIFS('AGG Activity_16'!I:I,'AGG Activity_16'!$A:$A,$B172)+SUMIFS('AGG Activity_EX'!I:I,'AGG Activity_EX'!$A:$A,$B172))-SUMIFS(Activity_EX!I:I,Activity_EX!$A:$A,$A172))/(SUMIFS('AGG Activity_16'!I:I,'AGG Activity_16'!$A:$A,$B172)),0))))</f>
        <v>0</v>
      </c>
      <c r="T172" s="7">
        <f>IF(T$1=2016,0,IF(PUBBDG_Split_Tech!T172=1,1,IF(PUBBDG_Split_Tech!T172="",0,IFERROR((PUBBDG_Split_Tech!T172*(SUMIFS('AGG Activity_16'!J:J,'AGG Activity_16'!$A:$A,$B172)+SUMIFS('AGG Activity_EX'!J:J,'AGG Activity_EX'!$A:$A,$B172))-SUMIFS(Activity_EX!J:J,Activity_EX!$A:$A,$A172))/(SUMIFS('AGG Activity_16'!J:J,'AGG Activity_16'!$A:$A,$B172)),0))))</f>
        <v>0</v>
      </c>
      <c r="U172" s="7">
        <f>IF(U$1=2016,0,IF(PUBBDG_Split_Tech!U172=1,1,IF(PUBBDG_Split_Tech!U172="",0,IFERROR((PUBBDG_Split_Tech!U172*(SUMIFS('AGG Activity_16'!K:K,'AGG Activity_16'!$A:$A,$B172)+SUMIFS('AGG Activity_EX'!K:K,'AGG Activity_EX'!$A:$A,$B172))-SUMIFS(Activity_EX!K:K,Activity_EX!$A:$A,$A172))/(SUMIFS('AGG Activity_16'!K:K,'AGG Activity_16'!$A:$A,$B172)),0))))</f>
        <v>0</v>
      </c>
    </row>
    <row r="173" spans="1:21" x14ac:dyDescent="0.25">
      <c r="A173" t="str">
        <f>PUBBDG_Split_Tech!A173</f>
        <v>PUBBDGSBDNewAM______STDELC</v>
      </c>
      <c r="B173" t="str">
        <f>PUBBDG_Split_Tech!B173</f>
        <v>PUBBDGSBDNewAM</v>
      </c>
      <c r="C173" t="str">
        <f>PUBBDG_Split_Tech!C173</f>
        <v>PUB</v>
      </c>
      <c r="D173" t="str">
        <f>PUBBDG_Split_Tech!D173</f>
        <v>BDG</v>
      </c>
      <c r="E173" t="str">
        <f>PUBBDG_Split_Tech!E173</f>
        <v>SBD</v>
      </c>
      <c r="F173" t="str">
        <f>PUBBDG_Split_Tech!F173</f>
        <v>New</v>
      </c>
      <c r="G173" t="str">
        <f>PUBBDG_Split_Tech!G173</f>
        <v>AM</v>
      </c>
      <c r="H173" t="str">
        <f>PUBBDG_Split_Tech!H173</f>
        <v>___</v>
      </c>
      <c r="I173" t="str">
        <f>PUBBDG_Split_Tech!I173</f>
        <v>___</v>
      </c>
      <c r="J173" t="str">
        <f>PUBBDG_Split_Tech!J173</f>
        <v>STD</v>
      </c>
      <c r="K173" t="str">
        <f>PUBBDG_Split_Tech!K173</f>
        <v>ELC</v>
      </c>
      <c r="L173" s="7">
        <f>IF(L$1=2016,0,IF(PUBBDG_Split_Tech!L173=1,1,IF(PUBBDG_Split_Tech!L173="",0,IFERROR((PUBBDG_Split_Tech!L173*(SUMIFS('AGG Activity_16'!B:B,'AGG Activity_16'!$A:$A,$B173)+SUMIFS('AGG Activity_EX'!B:B,'AGG Activity_EX'!$A:$A,$B173))-SUMIFS(Activity_EX!B:B,Activity_EX!$A:$A,$A173))/(SUMIFS('AGG Activity_16'!B:B,'AGG Activity_16'!$A:$A,$B173)),0))))</f>
        <v>0</v>
      </c>
      <c r="M173" s="7">
        <f>IF(M$1=2016,0,IF(PUBBDG_Split_Tech!M173=1,1,IF(PUBBDG_Split_Tech!M173="",0,IFERROR((PUBBDG_Split_Tech!M173*(SUMIFS('AGG Activity_16'!C:C,'AGG Activity_16'!$A:$A,$B173)+SUMIFS('AGG Activity_EX'!C:C,'AGG Activity_EX'!$A:$A,$B173))-SUMIFS(Activity_EX!C:C,Activity_EX!$A:$A,$A173))/(SUMIFS('AGG Activity_16'!C:C,'AGG Activity_16'!$A:$A,$B173)),0))))</f>
        <v>1</v>
      </c>
      <c r="N173" s="7">
        <f>IF(N$1=2016,0,IF(PUBBDG_Split_Tech!N173=1,1,IF(PUBBDG_Split_Tech!N173="",0,IFERROR((PUBBDG_Split_Tech!N173*(SUMIFS('AGG Activity_16'!D:D,'AGG Activity_16'!$A:$A,$B173)+SUMIFS('AGG Activity_EX'!D:D,'AGG Activity_EX'!$A:$A,$B173))-SUMIFS(Activity_EX!D:D,Activity_EX!$A:$A,$A173))/(SUMIFS('AGG Activity_16'!D:D,'AGG Activity_16'!$A:$A,$B173)),0))))</f>
        <v>1</v>
      </c>
      <c r="O173" s="7">
        <f>IF(O$1=2016,0,IF(PUBBDG_Split_Tech!O173=1,1,IF(PUBBDG_Split_Tech!O173="",0,IFERROR((PUBBDG_Split_Tech!O173*(SUMIFS('AGG Activity_16'!E:E,'AGG Activity_16'!$A:$A,$B173)+SUMIFS('AGG Activity_EX'!E:E,'AGG Activity_EX'!$A:$A,$B173))-SUMIFS(Activity_EX!E:E,Activity_EX!$A:$A,$A173))/(SUMIFS('AGG Activity_16'!E:E,'AGG Activity_16'!$A:$A,$B173)),0))))</f>
        <v>1</v>
      </c>
      <c r="P173" s="7">
        <f>IF(P$1=2016,0,IF(PUBBDG_Split_Tech!P173=1,1,IF(PUBBDG_Split_Tech!P173="",0,IFERROR((PUBBDG_Split_Tech!P173*(SUMIFS('AGG Activity_16'!F:F,'AGG Activity_16'!$A:$A,$B173)+SUMIFS('AGG Activity_EX'!F:F,'AGG Activity_EX'!$A:$A,$B173))-SUMIFS(Activity_EX!F:F,Activity_EX!$A:$A,$A173))/(SUMIFS('AGG Activity_16'!F:F,'AGG Activity_16'!$A:$A,$B173)),0))))</f>
        <v>1</v>
      </c>
      <c r="Q173" s="7">
        <f>IF(Q$1=2016,0,IF(PUBBDG_Split_Tech!Q173=1,1,IF(PUBBDG_Split_Tech!Q173="",0,IFERROR((PUBBDG_Split_Tech!Q173*(SUMIFS('AGG Activity_16'!G:G,'AGG Activity_16'!$A:$A,$B173)+SUMIFS('AGG Activity_EX'!G:G,'AGG Activity_EX'!$A:$A,$B173))-SUMIFS(Activity_EX!G:G,Activity_EX!$A:$A,$A173))/(SUMIFS('AGG Activity_16'!G:G,'AGG Activity_16'!$A:$A,$B173)),0))))</f>
        <v>1</v>
      </c>
      <c r="R173" s="7">
        <f>IF(R$1=2016,0,IF(PUBBDG_Split_Tech!R173=1,1,IF(PUBBDG_Split_Tech!R173="",0,IFERROR((PUBBDG_Split_Tech!R173*(SUMIFS('AGG Activity_16'!H:H,'AGG Activity_16'!$A:$A,$B173)+SUMIFS('AGG Activity_EX'!H:H,'AGG Activity_EX'!$A:$A,$B173))-SUMIFS(Activity_EX!H:H,Activity_EX!$A:$A,$A173))/(SUMIFS('AGG Activity_16'!H:H,'AGG Activity_16'!$A:$A,$B173)),0))))</f>
        <v>1</v>
      </c>
      <c r="S173" s="7">
        <f>IF(S$1=2016,0,IF(PUBBDG_Split_Tech!S173=1,1,IF(PUBBDG_Split_Tech!S173="",0,IFERROR((PUBBDG_Split_Tech!S173*(SUMIFS('AGG Activity_16'!I:I,'AGG Activity_16'!$A:$A,$B173)+SUMIFS('AGG Activity_EX'!I:I,'AGG Activity_EX'!$A:$A,$B173))-SUMIFS(Activity_EX!I:I,Activity_EX!$A:$A,$A173))/(SUMIFS('AGG Activity_16'!I:I,'AGG Activity_16'!$A:$A,$B173)),0))))</f>
        <v>0</v>
      </c>
      <c r="T173" s="7">
        <f>IF(T$1=2016,0,IF(PUBBDG_Split_Tech!T173=1,1,IF(PUBBDG_Split_Tech!T173="",0,IFERROR((PUBBDG_Split_Tech!T173*(SUMIFS('AGG Activity_16'!J:J,'AGG Activity_16'!$A:$A,$B173)+SUMIFS('AGG Activity_EX'!J:J,'AGG Activity_EX'!$A:$A,$B173))-SUMIFS(Activity_EX!J:J,Activity_EX!$A:$A,$A173))/(SUMIFS('AGG Activity_16'!J:J,'AGG Activity_16'!$A:$A,$B173)),0))))</f>
        <v>0</v>
      </c>
      <c r="U173" s="7">
        <f>IF(U$1=2016,0,IF(PUBBDG_Split_Tech!U173=1,1,IF(PUBBDG_Split_Tech!U173="",0,IFERROR((PUBBDG_Split_Tech!U173*(SUMIFS('AGG Activity_16'!K:K,'AGG Activity_16'!$A:$A,$B173)+SUMIFS('AGG Activity_EX'!K:K,'AGG Activity_EX'!$A:$A,$B173))-SUMIFS(Activity_EX!K:K,Activity_EX!$A:$A,$A173))/(SUMIFS('AGG Activity_16'!K:K,'AGG Activity_16'!$A:$A,$B173)),0))))</f>
        <v>0</v>
      </c>
    </row>
    <row r="174" spans="1:21" x14ac:dyDescent="0.25">
      <c r="A174" t="str">
        <f>PUBBDG_Split_Tech!A174</f>
        <v>PUBBDGSBDNewLIFLC___STDELC</v>
      </c>
      <c r="B174" t="str">
        <f>PUBBDG_Split_Tech!B174</f>
        <v>PUBBDGSBDNewLI</v>
      </c>
      <c r="C174" t="str">
        <f>PUBBDG_Split_Tech!C174</f>
        <v>PUB</v>
      </c>
      <c r="D174" t="str">
        <f>PUBBDG_Split_Tech!D174</f>
        <v>BDG</v>
      </c>
      <c r="E174" t="str">
        <f>PUBBDG_Split_Tech!E174</f>
        <v>SBD</v>
      </c>
      <c r="F174" t="str">
        <f>PUBBDG_Split_Tech!F174</f>
        <v>New</v>
      </c>
      <c r="G174" t="str">
        <f>PUBBDG_Split_Tech!G174</f>
        <v>LI</v>
      </c>
      <c r="H174" t="str">
        <f>PUBBDG_Split_Tech!H174</f>
        <v>FLC</v>
      </c>
      <c r="I174" t="str">
        <f>PUBBDG_Split_Tech!I174</f>
        <v>___</v>
      </c>
      <c r="J174" t="str">
        <f>PUBBDG_Split_Tech!J174</f>
        <v>STD</v>
      </c>
      <c r="K174" t="str">
        <f>PUBBDG_Split_Tech!K174</f>
        <v>ELC</v>
      </c>
      <c r="L174" s="7">
        <f>IF(L$1=2016,0,IF(PUBBDG_Split_Tech!L174=1,1,IF(PUBBDG_Split_Tech!L174="",0,IFERROR((PUBBDG_Split_Tech!L174*(SUMIFS('AGG Activity_16'!B:B,'AGG Activity_16'!$A:$A,$B174)+SUMIFS('AGG Activity_EX'!B:B,'AGG Activity_EX'!$A:$A,$B174))-SUMIFS(Activity_EX!B:B,Activity_EX!$A:$A,$A174))/(SUMIFS('AGG Activity_16'!B:B,'AGG Activity_16'!$A:$A,$B174)),0))))</f>
        <v>0</v>
      </c>
      <c r="M174" s="7">
        <f>IF(M$1=2016,0,IF(PUBBDG_Split_Tech!M174=1,1,IF(PUBBDG_Split_Tech!M174="",0,IFERROR((PUBBDG_Split_Tech!M174*(SUMIFS('AGG Activity_16'!C:C,'AGG Activity_16'!$A:$A,$B174)+SUMIFS('AGG Activity_EX'!C:C,'AGG Activity_EX'!$A:$A,$B174))-SUMIFS(Activity_EX!C:C,Activity_EX!$A:$A,$A174))/(SUMIFS('AGG Activity_16'!C:C,'AGG Activity_16'!$A:$A,$B174)),0))))</f>
        <v>0</v>
      </c>
      <c r="N174" s="7">
        <f>IF(N$1=2016,0,IF(PUBBDG_Split_Tech!N174=1,1,IF(PUBBDG_Split_Tech!N174="",0,IFERROR((PUBBDG_Split_Tech!N174*(SUMIFS('AGG Activity_16'!D:D,'AGG Activity_16'!$A:$A,$B174)+SUMIFS('AGG Activity_EX'!D:D,'AGG Activity_EX'!$A:$A,$B174))-SUMIFS(Activity_EX!D:D,Activity_EX!$A:$A,$A174))/(SUMIFS('AGG Activity_16'!D:D,'AGG Activity_16'!$A:$A,$B174)),0))))</f>
        <v>0</v>
      </c>
      <c r="O174" s="7">
        <f>IF(O$1=2016,0,IF(PUBBDG_Split_Tech!O174=1,1,IF(PUBBDG_Split_Tech!O174="",0,IFERROR((PUBBDG_Split_Tech!O174*(SUMIFS('AGG Activity_16'!E:E,'AGG Activity_16'!$A:$A,$B174)+SUMIFS('AGG Activity_EX'!E:E,'AGG Activity_EX'!$A:$A,$B174))-SUMIFS(Activity_EX!E:E,Activity_EX!$A:$A,$A174))/(SUMIFS('AGG Activity_16'!E:E,'AGG Activity_16'!$A:$A,$B174)),0))))</f>
        <v>0</v>
      </c>
      <c r="P174" s="7">
        <f>IF(P$1=2016,0,IF(PUBBDG_Split_Tech!P174=1,1,IF(PUBBDG_Split_Tech!P174="",0,IFERROR((PUBBDG_Split_Tech!P174*(SUMIFS('AGG Activity_16'!F:F,'AGG Activity_16'!$A:$A,$B174)+SUMIFS('AGG Activity_EX'!F:F,'AGG Activity_EX'!$A:$A,$B174))-SUMIFS(Activity_EX!F:F,Activity_EX!$A:$A,$A174))/(SUMIFS('AGG Activity_16'!F:F,'AGG Activity_16'!$A:$A,$B174)),0))))</f>
        <v>0</v>
      </c>
      <c r="Q174" s="7">
        <f>IF(Q$1=2016,0,IF(PUBBDG_Split_Tech!Q174=1,1,IF(PUBBDG_Split_Tech!Q174="",0,IFERROR((PUBBDG_Split_Tech!Q174*(SUMIFS('AGG Activity_16'!G:G,'AGG Activity_16'!$A:$A,$B174)+SUMIFS('AGG Activity_EX'!G:G,'AGG Activity_EX'!$A:$A,$B174))-SUMIFS(Activity_EX!G:G,Activity_EX!$A:$A,$A174))/(SUMIFS('AGG Activity_16'!G:G,'AGG Activity_16'!$A:$A,$B174)),0))))</f>
        <v>0</v>
      </c>
      <c r="R174" s="7">
        <f>IF(R$1=2016,0,IF(PUBBDG_Split_Tech!R174=1,1,IF(PUBBDG_Split_Tech!R174="",0,IFERROR((PUBBDG_Split_Tech!R174*(SUMIFS('AGG Activity_16'!H:H,'AGG Activity_16'!$A:$A,$B174)+SUMIFS('AGG Activity_EX'!H:H,'AGG Activity_EX'!$A:$A,$B174))-SUMIFS(Activity_EX!H:H,Activity_EX!$A:$A,$A174))/(SUMIFS('AGG Activity_16'!H:H,'AGG Activity_16'!$A:$A,$B174)),0))))</f>
        <v>0</v>
      </c>
      <c r="S174" s="7">
        <f>IF(S$1=2016,0,IF(PUBBDG_Split_Tech!S174=1,1,IF(PUBBDG_Split_Tech!S174="",0,IFERROR((PUBBDG_Split_Tech!S174*(SUMIFS('AGG Activity_16'!I:I,'AGG Activity_16'!$A:$A,$B174)+SUMIFS('AGG Activity_EX'!I:I,'AGG Activity_EX'!$A:$A,$B174))-SUMIFS(Activity_EX!I:I,Activity_EX!$A:$A,$A174))/(SUMIFS('AGG Activity_16'!I:I,'AGG Activity_16'!$A:$A,$B174)),0))))</f>
        <v>0</v>
      </c>
      <c r="T174" s="7">
        <f>IF(T$1=2016,0,IF(PUBBDG_Split_Tech!T174=1,1,IF(PUBBDG_Split_Tech!T174="",0,IFERROR((PUBBDG_Split_Tech!T174*(SUMIFS('AGG Activity_16'!J:J,'AGG Activity_16'!$A:$A,$B174)+SUMIFS('AGG Activity_EX'!J:J,'AGG Activity_EX'!$A:$A,$B174))-SUMIFS(Activity_EX!J:J,Activity_EX!$A:$A,$A174))/(SUMIFS('AGG Activity_16'!J:J,'AGG Activity_16'!$A:$A,$B174)),0))))</f>
        <v>0</v>
      </c>
      <c r="U174" s="7">
        <f>IF(U$1=2016,0,IF(PUBBDG_Split_Tech!U174=1,1,IF(PUBBDG_Split_Tech!U174="",0,IFERROR((PUBBDG_Split_Tech!U174*(SUMIFS('AGG Activity_16'!K:K,'AGG Activity_16'!$A:$A,$B174)+SUMIFS('AGG Activity_EX'!K:K,'AGG Activity_EX'!$A:$A,$B174))-SUMIFS(Activity_EX!K:K,Activity_EX!$A:$A,$A174))/(SUMIFS('AGG Activity_16'!K:K,'AGG Activity_16'!$A:$A,$B174)),0))))</f>
        <v>0</v>
      </c>
    </row>
    <row r="175" spans="1:21" x14ac:dyDescent="0.25">
      <c r="A175" t="str">
        <f>PUBBDG_Split_Tech!A175</f>
        <v>PUBBDGSBDNewLIFLU___STDELC</v>
      </c>
      <c r="B175" t="str">
        <f>PUBBDG_Split_Tech!B175</f>
        <v>PUBBDGSBDNewLI</v>
      </c>
      <c r="C175" t="str">
        <f>PUBBDG_Split_Tech!C175</f>
        <v>PUB</v>
      </c>
      <c r="D175" t="str">
        <f>PUBBDG_Split_Tech!D175</f>
        <v>BDG</v>
      </c>
      <c r="E175" t="str">
        <f>PUBBDG_Split_Tech!E175</f>
        <v>SBD</v>
      </c>
      <c r="F175" t="str">
        <f>PUBBDG_Split_Tech!F175</f>
        <v>New</v>
      </c>
      <c r="G175" t="str">
        <f>PUBBDG_Split_Tech!G175</f>
        <v>LI</v>
      </c>
      <c r="H175" t="str">
        <f>PUBBDG_Split_Tech!H175</f>
        <v>FLU</v>
      </c>
      <c r="I175" t="str">
        <f>PUBBDG_Split_Tech!I175</f>
        <v>___</v>
      </c>
      <c r="J175" t="str">
        <f>PUBBDG_Split_Tech!J175</f>
        <v>STD</v>
      </c>
      <c r="K175" t="str">
        <f>PUBBDG_Split_Tech!K175</f>
        <v>ELC</v>
      </c>
      <c r="L175" s="7">
        <f>IF(L$1=2016,0,IF(PUBBDG_Split_Tech!L175=1,1,IF(PUBBDG_Split_Tech!L175="",0,IFERROR((PUBBDG_Split_Tech!L175*(SUMIFS('AGG Activity_16'!B:B,'AGG Activity_16'!$A:$A,$B175)+SUMIFS('AGG Activity_EX'!B:B,'AGG Activity_EX'!$A:$A,$B175))-SUMIFS(Activity_EX!B:B,Activity_EX!$A:$A,$A175))/(SUMIFS('AGG Activity_16'!B:B,'AGG Activity_16'!$A:$A,$B175)),0))))</f>
        <v>0</v>
      </c>
      <c r="M175" s="7">
        <f>IF(M$1=2016,0,IF(PUBBDG_Split_Tech!M175=1,1,IF(PUBBDG_Split_Tech!M175="",0,IFERROR((PUBBDG_Split_Tech!M175*(SUMIFS('AGG Activity_16'!C:C,'AGG Activity_16'!$A:$A,$B175)+SUMIFS('AGG Activity_EX'!C:C,'AGG Activity_EX'!$A:$A,$B175))-SUMIFS(Activity_EX!C:C,Activity_EX!$A:$A,$A175))/(SUMIFS('AGG Activity_16'!C:C,'AGG Activity_16'!$A:$A,$B175)),0))))</f>
        <v>0</v>
      </c>
      <c r="N175" s="7">
        <f>IF(N$1=2016,0,IF(PUBBDG_Split_Tech!N175=1,1,IF(PUBBDG_Split_Tech!N175="",0,IFERROR((PUBBDG_Split_Tech!N175*(SUMIFS('AGG Activity_16'!D:D,'AGG Activity_16'!$A:$A,$B175)+SUMIFS('AGG Activity_EX'!D:D,'AGG Activity_EX'!$A:$A,$B175))-SUMIFS(Activity_EX!D:D,Activity_EX!$A:$A,$A175))/(SUMIFS('AGG Activity_16'!D:D,'AGG Activity_16'!$A:$A,$B175)),0))))</f>
        <v>0</v>
      </c>
      <c r="O175" s="7">
        <f>IF(O$1=2016,0,IF(PUBBDG_Split_Tech!O175=1,1,IF(PUBBDG_Split_Tech!O175="",0,IFERROR((PUBBDG_Split_Tech!O175*(SUMIFS('AGG Activity_16'!E:E,'AGG Activity_16'!$A:$A,$B175)+SUMIFS('AGG Activity_EX'!E:E,'AGG Activity_EX'!$A:$A,$B175))-SUMIFS(Activity_EX!E:E,Activity_EX!$A:$A,$A175))/(SUMIFS('AGG Activity_16'!E:E,'AGG Activity_16'!$A:$A,$B175)),0))))</f>
        <v>0</v>
      </c>
      <c r="P175" s="7">
        <f>IF(P$1=2016,0,IF(PUBBDG_Split_Tech!P175=1,1,IF(PUBBDG_Split_Tech!P175="",0,IFERROR((PUBBDG_Split_Tech!P175*(SUMIFS('AGG Activity_16'!F:F,'AGG Activity_16'!$A:$A,$B175)+SUMIFS('AGG Activity_EX'!F:F,'AGG Activity_EX'!$A:$A,$B175))-SUMIFS(Activity_EX!F:F,Activity_EX!$A:$A,$A175))/(SUMIFS('AGG Activity_16'!F:F,'AGG Activity_16'!$A:$A,$B175)),0))))</f>
        <v>0</v>
      </c>
      <c r="Q175" s="7">
        <f>IF(Q$1=2016,0,IF(PUBBDG_Split_Tech!Q175=1,1,IF(PUBBDG_Split_Tech!Q175="",0,IFERROR((PUBBDG_Split_Tech!Q175*(SUMIFS('AGG Activity_16'!G:G,'AGG Activity_16'!$A:$A,$B175)+SUMIFS('AGG Activity_EX'!G:G,'AGG Activity_EX'!$A:$A,$B175))-SUMIFS(Activity_EX!G:G,Activity_EX!$A:$A,$A175))/(SUMIFS('AGG Activity_16'!G:G,'AGG Activity_16'!$A:$A,$B175)),0))))</f>
        <v>0</v>
      </c>
      <c r="R175" s="7">
        <f>IF(R$1=2016,0,IF(PUBBDG_Split_Tech!R175=1,1,IF(PUBBDG_Split_Tech!R175="",0,IFERROR((PUBBDG_Split_Tech!R175*(SUMIFS('AGG Activity_16'!H:H,'AGG Activity_16'!$A:$A,$B175)+SUMIFS('AGG Activity_EX'!H:H,'AGG Activity_EX'!$A:$A,$B175))-SUMIFS(Activity_EX!H:H,Activity_EX!$A:$A,$A175))/(SUMIFS('AGG Activity_16'!H:H,'AGG Activity_16'!$A:$A,$B175)),0))))</f>
        <v>0</v>
      </c>
      <c r="S175" s="7">
        <f>IF(S$1=2016,0,IF(PUBBDG_Split_Tech!S175=1,1,IF(PUBBDG_Split_Tech!S175="",0,IFERROR((PUBBDG_Split_Tech!S175*(SUMIFS('AGG Activity_16'!I:I,'AGG Activity_16'!$A:$A,$B175)+SUMIFS('AGG Activity_EX'!I:I,'AGG Activity_EX'!$A:$A,$B175))-SUMIFS(Activity_EX!I:I,Activity_EX!$A:$A,$A175))/(SUMIFS('AGG Activity_16'!I:I,'AGG Activity_16'!$A:$A,$B175)),0))))</f>
        <v>0</v>
      </c>
      <c r="T175" s="7">
        <f>IF(T$1=2016,0,IF(PUBBDG_Split_Tech!T175=1,1,IF(PUBBDG_Split_Tech!T175="",0,IFERROR((PUBBDG_Split_Tech!T175*(SUMIFS('AGG Activity_16'!J:J,'AGG Activity_16'!$A:$A,$B175)+SUMIFS('AGG Activity_EX'!J:J,'AGG Activity_EX'!$A:$A,$B175))-SUMIFS(Activity_EX!J:J,Activity_EX!$A:$A,$A175))/(SUMIFS('AGG Activity_16'!J:J,'AGG Activity_16'!$A:$A,$B175)),0))))</f>
        <v>0</v>
      </c>
      <c r="U175" s="7">
        <f>IF(U$1=2016,0,IF(PUBBDG_Split_Tech!U175=1,1,IF(PUBBDG_Split_Tech!U175="",0,IFERROR((PUBBDG_Split_Tech!U175*(SUMIFS('AGG Activity_16'!K:K,'AGG Activity_16'!$A:$A,$B175)+SUMIFS('AGG Activity_EX'!K:K,'AGG Activity_EX'!$A:$A,$B175))-SUMIFS(Activity_EX!K:K,Activity_EX!$A:$A,$A175))/(SUMIFS('AGG Activity_16'!K:K,'AGG Activity_16'!$A:$A,$B175)),0))))</f>
        <v>0</v>
      </c>
    </row>
    <row r="176" spans="1:21" x14ac:dyDescent="0.25">
      <c r="A176" t="str">
        <f>PUBBDG_Split_Tech!A176</f>
        <v>PUBBDGSBDNewLIHAL___STDELC</v>
      </c>
      <c r="B176" t="str">
        <f>PUBBDG_Split_Tech!B176</f>
        <v>PUBBDGSBDNewLI</v>
      </c>
      <c r="C176" t="str">
        <f>PUBBDG_Split_Tech!C176</f>
        <v>PUB</v>
      </c>
      <c r="D176" t="str">
        <f>PUBBDG_Split_Tech!D176</f>
        <v>BDG</v>
      </c>
      <c r="E176" t="str">
        <f>PUBBDG_Split_Tech!E176</f>
        <v>SBD</v>
      </c>
      <c r="F176" t="str">
        <f>PUBBDG_Split_Tech!F176</f>
        <v>New</v>
      </c>
      <c r="G176" t="str">
        <f>PUBBDG_Split_Tech!G176</f>
        <v>LI</v>
      </c>
      <c r="H176" t="str">
        <f>PUBBDG_Split_Tech!H176</f>
        <v>HAL</v>
      </c>
      <c r="I176" t="str">
        <f>PUBBDG_Split_Tech!I176</f>
        <v>___</v>
      </c>
      <c r="J176" t="str">
        <f>PUBBDG_Split_Tech!J176</f>
        <v>STD</v>
      </c>
      <c r="K176" t="str">
        <f>PUBBDG_Split_Tech!K176</f>
        <v>ELC</v>
      </c>
      <c r="L176" s="7">
        <f>IF(L$1=2016,0,IF(PUBBDG_Split_Tech!L176=1,1,IF(PUBBDG_Split_Tech!L176="",0,IFERROR((PUBBDG_Split_Tech!L176*(SUMIFS('AGG Activity_16'!B:B,'AGG Activity_16'!$A:$A,$B176)+SUMIFS('AGG Activity_EX'!B:B,'AGG Activity_EX'!$A:$A,$B176))-SUMIFS(Activity_EX!B:B,Activity_EX!$A:$A,$A176))/(SUMIFS('AGG Activity_16'!B:B,'AGG Activity_16'!$A:$A,$B176)),0))))</f>
        <v>0</v>
      </c>
      <c r="M176" s="7">
        <f>IF(M$1=2016,0,IF(PUBBDG_Split_Tech!M176=1,1,IF(PUBBDG_Split_Tech!M176="",0,IFERROR((PUBBDG_Split_Tech!M176*(SUMIFS('AGG Activity_16'!C:C,'AGG Activity_16'!$A:$A,$B176)+SUMIFS('AGG Activity_EX'!C:C,'AGG Activity_EX'!$A:$A,$B176))-SUMIFS(Activity_EX!C:C,Activity_EX!$A:$A,$A176))/(SUMIFS('AGG Activity_16'!C:C,'AGG Activity_16'!$A:$A,$B176)),0))))</f>
        <v>0</v>
      </c>
      <c r="N176" s="7">
        <f>IF(N$1=2016,0,IF(PUBBDG_Split_Tech!N176=1,1,IF(PUBBDG_Split_Tech!N176="",0,IFERROR((PUBBDG_Split_Tech!N176*(SUMIFS('AGG Activity_16'!D:D,'AGG Activity_16'!$A:$A,$B176)+SUMIFS('AGG Activity_EX'!D:D,'AGG Activity_EX'!$A:$A,$B176))-SUMIFS(Activity_EX!D:D,Activity_EX!$A:$A,$A176))/(SUMIFS('AGG Activity_16'!D:D,'AGG Activity_16'!$A:$A,$B176)),0))))</f>
        <v>0</v>
      </c>
      <c r="O176" s="7">
        <f>IF(O$1=2016,0,IF(PUBBDG_Split_Tech!O176=1,1,IF(PUBBDG_Split_Tech!O176="",0,IFERROR((PUBBDG_Split_Tech!O176*(SUMIFS('AGG Activity_16'!E:E,'AGG Activity_16'!$A:$A,$B176)+SUMIFS('AGG Activity_EX'!E:E,'AGG Activity_EX'!$A:$A,$B176))-SUMIFS(Activity_EX!E:E,Activity_EX!$A:$A,$A176))/(SUMIFS('AGG Activity_16'!E:E,'AGG Activity_16'!$A:$A,$B176)),0))))</f>
        <v>0</v>
      </c>
      <c r="P176" s="7">
        <f>IF(P$1=2016,0,IF(PUBBDG_Split_Tech!P176=1,1,IF(PUBBDG_Split_Tech!P176="",0,IFERROR((PUBBDG_Split_Tech!P176*(SUMIFS('AGG Activity_16'!F:F,'AGG Activity_16'!$A:$A,$B176)+SUMIFS('AGG Activity_EX'!F:F,'AGG Activity_EX'!$A:$A,$B176))-SUMIFS(Activity_EX!F:F,Activity_EX!$A:$A,$A176))/(SUMIFS('AGG Activity_16'!F:F,'AGG Activity_16'!$A:$A,$B176)),0))))</f>
        <v>0</v>
      </c>
      <c r="Q176" s="7">
        <f>IF(Q$1=2016,0,IF(PUBBDG_Split_Tech!Q176=1,1,IF(PUBBDG_Split_Tech!Q176="",0,IFERROR((PUBBDG_Split_Tech!Q176*(SUMIFS('AGG Activity_16'!G:G,'AGG Activity_16'!$A:$A,$B176)+SUMIFS('AGG Activity_EX'!G:G,'AGG Activity_EX'!$A:$A,$B176))-SUMIFS(Activity_EX!G:G,Activity_EX!$A:$A,$A176))/(SUMIFS('AGG Activity_16'!G:G,'AGG Activity_16'!$A:$A,$B176)),0))))</f>
        <v>0</v>
      </c>
      <c r="R176" s="7">
        <f>IF(R$1=2016,0,IF(PUBBDG_Split_Tech!R176=1,1,IF(PUBBDG_Split_Tech!R176="",0,IFERROR((PUBBDG_Split_Tech!R176*(SUMIFS('AGG Activity_16'!H:H,'AGG Activity_16'!$A:$A,$B176)+SUMIFS('AGG Activity_EX'!H:H,'AGG Activity_EX'!$A:$A,$B176))-SUMIFS(Activity_EX!H:H,Activity_EX!$A:$A,$A176))/(SUMIFS('AGG Activity_16'!H:H,'AGG Activity_16'!$A:$A,$B176)),0))))</f>
        <v>0</v>
      </c>
      <c r="S176" s="7">
        <f>IF(S$1=2016,0,IF(PUBBDG_Split_Tech!S176=1,1,IF(PUBBDG_Split_Tech!S176="",0,IFERROR((PUBBDG_Split_Tech!S176*(SUMIFS('AGG Activity_16'!I:I,'AGG Activity_16'!$A:$A,$B176)+SUMIFS('AGG Activity_EX'!I:I,'AGG Activity_EX'!$A:$A,$B176))-SUMIFS(Activity_EX!I:I,Activity_EX!$A:$A,$A176))/(SUMIFS('AGG Activity_16'!I:I,'AGG Activity_16'!$A:$A,$B176)),0))))</f>
        <v>0</v>
      </c>
      <c r="T176" s="7">
        <f>IF(T$1=2016,0,IF(PUBBDG_Split_Tech!T176=1,1,IF(PUBBDG_Split_Tech!T176="",0,IFERROR((PUBBDG_Split_Tech!T176*(SUMIFS('AGG Activity_16'!J:J,'AGG Activity_16'!$A:$A,$B176)+SUMIFS('AGG Activity_EX'!J:J,'AGG Activity_EX'!$A:$A,$B176))-SUMIFS(Activity_EX!J:J,Activity_EX!$A:$A,$A176))/(SUMIFS('AGG Activity_16'!J:J,'AGG Activity_16'!$A:$A,$B176)),0))))</f>
        <v>0</v>
      </c>
      <c r="U176" s="7">
        <f>IF(U$1=2016,0,IF(PUBBDG_Split_Tech!U176=1,1,IF(PUBBDG_Split_Tech!U176="",0,IFERROR((PUBBDG_Split_Tech!U176*(SUMIFS('AGG Activity_16'!K:K,'AGG Activity_16'!$A:$A,$B176)+SUMIFS('AGG Activity_EX'!K:K,'AGG Activity_EX'!$A:$A,$B176))-SUMIFS(Activity_EX!K:K,Activity_EX!$A:$A,$A176))/(SUMIFS('AGG Activity_16'!K:K,'AGG Activity_16'!$A:$A,$B176)),0))))</f>
        <v>0</v>
      </c>
    </row>
    <row r="177" spans="1:21" x14ac:dyDescent="0.25">
      <c r="A177" t="str">
        <f>PUBBDG_Split_Tech!A177</f>
        <v>PUBBDGSBDNewLIINC___STDELC</v>
      </c>
      <c r="B177" t="str">
        <f>PUBBDG_Split_Tech!B177</f>
        <v>PUBBDGSBDNewLI</v>
      </c>
      <c r="C177" t="str">
        <f>PUBBDG_Split_Tech!C177</f>
        <v>PUB</v>
      </c>
      <c r="D177" t="str">
        <f>PUBBDG_Split_Tech!D177</f>
        <v>BDG</v>
      </c>
      <c r="E177" t="str">
        <f>PUBBDG_Split_Tech!E177</f>
        <v>SBD</v>
      </c>
      <c r="F177" t="str">
        <f>PUBBDG_Split_Tech!F177</f>
        <v>New</v>
      </c>
      <c r="G177" t="str">
        <f>PUBBDG_Split_Tech!G177</f>
        <v>LI</v>
      </c>
      <c r="H177" t="str">
        <f>PUBBDG_Split_Tech!H177</f>
        <v>INC</v>
      </c>
      <c r="I177" t="str">
        <f>PUBBDG_Split_Tech!I177</f>
        <v>___</v>
      </c>
      <c r="J177" t="str">
        <f>PUBBDG_Split_Tech!J177</f>
        <v>STD</v>
      </c>
      <c r="K177" t="str">
        <f>PUBBDG_Split_Tech!K177</f>
        <v>ELC</v>
      </c>
      <c r="L177" s="7">
        <f>IF(L$1=2016,0,IF(PUBBDG_Split_Tech!L177=1,1,IF(PUBBDG_Split_Tech!L177="",0,IFERROR((PUBBDG_Split_Tech!L177*(SUMIFS('AGG Activity_16'!B:B,'AGG Activity_16'!$A:$A,$B177)+SUMIFS('AGG Activity_EX'!B:B,'AGG Activity_EX'!$A:$A,$B177))-SUMIFS(Activity_EX!B:B,Activity_EX!$A:$A,$A177))/(SUMIFS('AGG Activity_16'!B:B,'AGG Activity_16'!$A:$A,$B177)),0))))</f>
        <v>0</v>
      </c>
      <c r="M177" s="7">
        <f>IF(M$1=2016,0,IF(PUBBDG_Split_Tech!M177=1,1,IF(PUBBDG_Split_Tech!M177="",0,IFERROR((PUBBDG_Split_Tech!M177*(SUMIFS('AGG Activity_16'!C:C,'AGG Activity_16'!$A:$A,$B177)+SUMIFS('AGG Activity_EX'!C:C,'AGG Activity_EX'!$A:$A,$B177))-SUMIFS(Activity_EX!C:C,Activity_EX!$A:$A,$A177))/(SUMIFS('AGG Activity_16'!C:C,'AGG Activity_16'!$A:$A,$B177)),0))))</f>
        <v>0</v>
      </c>
      <c r="N177" s="7">
        <f>IF(N$1=2016,0,IF(PUBBDG_Split_Tech!N177=1,1,IF(PUBBDG_Split_Tech!N177="",0,IFERROR((PUBBDG_Split_Tech!N177*(SUMIFS('AGG Activity_16'!D:D,'AGG Activity_16'!$A:$A,$B177)+SUMIFS('AGG Activity_EX'!D:D,'AGG Activity_EX'!$A:$A,$B177))-SUMIFS(Activity_EX!D:D,Activity_EX!$A:$A,$A177))/(SUMIFS('AGG Activity_16'!D:D,'AGG Activity_16'!$A:$A,$B177)),0))))</f>
        <v>0</v>
      </c>
      <c r="O177" s="7">
        <f>IF(O$1=2016,0,IF(PUBBDG_Split_Tech!O177=1,1,IF(PUBBDG_Split_Tech!O177="",0,IFERROR((PUBBDG_Split_Tech!O177*(SUMIFS('AGG Activity_16'!E:E,'AGG Activity_16'!$A:$A,$B177)+SUMIFS('AGG Activity_EX'!E:E,'AGG Activity_EX'!$A:$A,$B177))-SUMIFS(Activity_EX!E:E,Activity_EX!$A:$A,$A177))/(SUMIFS('AGG Activity_16'!E:E,'AGG Activity_16'!$A:$A,$B177)),0))))</f>
        <v>0</v>
      </c>
      <c r="P177" s="7">
        <f>IF(P$1=2016,0,IF(PUBBDG_Split_Tech!P177=1,1,IF(PUBBDG_Split_Tech!P177="",0,IFERROR((PUBBDG_Split_Tech!P177*(SUMIFS('AGG Activity_16'!F:F,'AGG Activity_16'!$A:$A,$B177)+SUMIFS('AGG Activity_EX'!F:F,'AGG Activity_EX'!$A:$A,$B177))-SUMIFS(Activity_EX!F:F,Activity_EX!$A:$A,$A177))/(SUMIFS('AGG Activity_16'!F:F,'AGG Activity_16'!$A:$A,$B177)),0))))</f>
        <v>0</v>
      </c>
      <c r="Q177" s="7">
        <f>IF(Q$1=2016,0,IF(PUBBDG_Split_Tech!Q177=1,1,IF(PUBBDG_Split_Tech!Q177="",0,IFERROR((PUBBDG_Split_Tech!Q177*(SUMIFS('AGG Activity_16'!G:G,'AGG Activity_16'!$A:$A,$B177)+SUMIFS('AGG Activity_EX'!G:G,'AGG Activity_EX'!$A:$A,$B177))-SUMIFS(Activity_EX!G:G,Activity_EX!$A:$A,$A177))/(SUMIFS('AGG Activity_16'!G:G,'AGG Activity_16'!$A:$A,$B177)),0))))</f>
        <v>0</v>
      </c>
      <c r="R177" s="7">
        <f>IF(R$1=2016,0,IF(PUBBDG_Split_Tech!R177=1,1,IF(PUBBDG_Split_Tech!R177="",0,IFERROR((PUBBDG_Split_Tech!R177*(SUMIFS('AGG Activity_16'!H:H,'AGG Activity_16'!$A:$A,$B177)+SUMIFS('AGG Activity_EX'!H:H,'AGG Activity_EX'!$A:$A,$B177))-SUMIFS(Activity_EX!H:H,Activity_EX!$A:$A,$A177))/(SUMIFS('AGG Activity_16'!H:H,'AGG Activity_16'!$A:$A,$B177)),0))))</f>
        <v>0</v>
      </c>
      <c r="S177" s="7">
        <f>IF(S$1=2016,0,IF(PUBBDG_Split_Tech!S177=1,1,IF(PUBBDG_Split_Tech!S177="",0,IFERROR((PUBBDG_Split_Tech!S177*(SUMIFS('AGG Activity_16'!I:I,'AGG Activity_16'!$A:$A,$B177)+SUMIFS('AGG Activity_EX'!I:I,'AGG Activity_EX'!$A:$A,$B177))-SUMIFS(Activity_EX!I:I,Activity_EX!$A:$A,$A177))/(SUMIFS('AGG Activity_16'!I:I,'AGG Activity_16'!$A:$A,$B177)),0))))</f>
        <v>0</v>
      </c>
      <c r="T177" s="7">
        <f>IF(T$1=2016,0,IF(PUBBDG_Split_Tech!T177=1,1,IF(PUBBDG_Split_Tech!T177="",0,IFERROR((PUBBDG_Split_Tech!T177*(SUMIFS('AGG Activity_16'!J:J,'AGG Activity_16'!$A:$A,$B177)+SUMIFS('AGG Activity_EX'!J:J,'AGG Activity_EX'!$A:$A,$B177))-SUMIFS(Activity_EX!J:J,Activity_EX!$A:$A,$A177))/(SUMIFS('AGG Activity_16'!J:J,'AGG Activity_16'!$A:$A,$B177)),0))))</f>
        <v>0</v>
      </c>
      <c r="U177" s="7">
        <f>IF(U$1=2016,0,IF(PUBBDG_Split_Tech!U177=1,1,IF(PUBBDG_Split_Tech!U177="",0,IFERROR((PUBBDG_Split_Tech!U177*(SUMIFS('AGG Activity_16'!K:K,'AGG Activity_16'!$A:$A,$B177)+SUMIFS('AGG Activity_EX'!K:K,'AGG Activity_EX'!$A:$A,$B177))-SUMIFS(Activity_EX!K:K,Activity_EX!$A:$A,$A177))/(SUMIFS('AGG Activity_16'!K:K,'AGG Activity_16'!$A:$A,$B177)),0))))</f>
        <v>0</v>
      </c>
    </row>
    <row r="178" spans="1:21" x14ac:dyDescent="0.25">
      <c r="A178" t="str">
        <f>PUBBDG_Split_Tech!A178</f>
        <v>PUBBDGSBDNewLILED___STDELC</v>
      </c>
      <c r="B178" t="str">
        <f>PUBBDG_Split_Tech!B178</f>
        <v>PUBBDGSBDNewLI</v>
      </c>
      <c r="C178" t="str">
        <f>PUBBDG_Split_Tech!C178</f>
        <v>PUB</v>
      </c>
      <c r="D178" t="str">
        <f>PUBBDG_Split_Tech!D178</f>
        <v>BDG</v>
      </c>
      <c r="E178" t="str">
        <f>PUBBDG_Split_Tech!E178</f>
        <v>SBD</v>
      </c>
      <c r="F178" t="str">
        <f>PUBBDG_Split_Tech!F178</f>
        <v>New</v>
      </c>
      <c r="G178" t="str">
        <f>PUBBDG_Split_Tech!G178</f>
        <v>LI</v>
      </c>
      <c r="H178" t="str">
        <f>PUBBDG_Split_Tech!H178</f>
        <v>LED</v>
      </c>
      <c r="I178" t="str">
        <f>PUBBDG_Split_Tech!I178</f>
        <v>___</v>
      </c>
      <c r="J178" t="str">
        <f>PUBBDG_Split_Tech!J178</f>
        <v>STD</v>
      </c>
      <c r="K178" t="str">
        <f>PUBBDG_Split_Tech!K178</f>
        <v>ELC</v>
      </c>
      <c r="L178" s="7">
        <f>IF(L$1=2016,0,IF(PUBBDG_Split_Tech!L178=1,1,IF(PUBBDG_Split_Tech!L178="",0,IFERROR((PUBBDG_Split_Tech!L178*(SUMIFS('AGG Activity_16'!B:B,'AGG Activity_16'!$A:$A,$B178)+SUMIFS('AGG Activity_EX'!B:B,'AGG Activity_EX'!$A:$A,$B178))-SUMIFS(Activity_EX!B:B,Activity_EX!$A:$A,$A178))/(SUMIFS('AGG Activity_16'!B:B,'AGG Activity_16'!$A:$A,$B178)),0))))</f>
        <v>0</v>
      </c>
      <c r="M178" s="7">
        <f>IF(M$1=2016,0,IF(PUBBDG_Split_Tech!M178=1,1,IF(PUBBDG_Split_Tech!M178="",0,IFERROR((PUBBDG_Split_Tech!M178*(SUMIFS('AGG Activity_16'!C:C,'AGG Activity_16'!$A:$A,$B178)+SUMIFS('AGG Activity_EX'!C:C,'AGG Activity_EX'!$A:$A,$B178))-SUMIFS(Activity_EX!C:C,Activity_EX!$A:$A,$A178))/(SUMIFS('AGG Activity_16'!C:C,'AGG Activity_16'!$A:$A,$B178)),0))))</f>
        <v>0</v>
      </c>
      <c r="N178" s="7">
        <f>IF(N$1=2016,0,IF(PUBBDG_Split_Tech!N178=1,1,IF(PUBBDG_Split_Tech!N178="",0,IFERROR((PUBBDG_Split_Tech!N178*(SUMIFS('AGG Activity_16'!D:D,'AGG Activity_16'!$A:$A,$B178)+SUMIFS('AGG Activity_EX'!D:D,'AGG Activity_EX'!$A:$A,$B178))-SUMIFS(Activity_EX!D:D,Activity_EX!$A:$A,$A178))/(SUMIFS('AGG Activity_16'!D:D,'AGG Activity_16'!$A:$A,$B178)),0))))</f>
        <v>0</v>
      </c>
      <c r="O178" s="7">
        <f>IF(O$1=2016,0,IF(PUBBDG_Split_Tech!O178=1,1,IF(PUBBDG_Split_Tech!O178="",0,IFERROR((PUBBDG_Split_Tech!O178*(SUMIFS('AGG Activity_16'!E:E,'AGG Activity_16'!$A:$A,$B178)+SUMIFS('AGG Activity_EX'!E:E,'AGG Activity_EX'!$A:$A,$B178))-SUMIFS(Activity_EX!E:E,Activity_EX!$A:$A,$A178))/(SUMIFS('AGG Activity_16'!E:E,'AGG Activity_16'!$A:$A,$B178)),0))))</f>
        <v>0</v>
      </c>
      <c r="P178" s="7">
        <f>IF(P$1=2016,0,IF(PUBBDG_Split_Tech!P178=1,1,IF(PUBBDG_Split_Tech!P178="",0,IFERROR((PUBBDG_Split_Tech!P178*(SUMIFS('AGG Activity_16'!F:F,'AGG Activity_16'!$A:$A,$B178)+SUMIFS('AGG Activity_EX'!F:F,'AGG Activity_EX'!$A:$A,$B178))-SUMIFS(Activity_EX!F:F,Activity_EX!$A:$A,$A178))/(SUMIFS('AGG Activity_16'!F:F,'AGG Activity_16'!$A:$A,$B178)),0))))</f>
        <v>0</v>
      </c>
      <c r="Q178" s="7">
        <f>IF(Q$1=2016,0,IF(PUBBDG_Split_Tech!Q178=1,1,IF(PUBBDG_Split_Tech!Q178="",0,IFERROR((PUBBDG_Split_Tech!Q178*(SUMIFS('AGG Activity_16'!G:G,'AGG Activity_16'!$A:$A,$B178)+SUMIFS('AGG Activity_EX'!G:G,'AGG Activity_EX'!$A:$A,$B178))-SUMIFS(Activity_EX!G:G,Activity_EX!$A:$A,$A178))/(SUMIFS('AGG Activity_16'!G:G,'AGG Activity_16'!$A:$A,$B178)),0))))</f>
        <v>0</v>
      </c>
      <c r="R178" s="7">
        <f>IF(R$1=2016,0,IF(PUBBDG_Split_Tech!R178=1,1,IF(PUBBDG_Split_Tech!R178="",0,IFERROR((PUBBDG_Split_Tech!R178*(SUMIFS('AGG Activity_16'!H:H,'AGG Activity_16'!$A:$A,$B178)+SUMIFS('AGG Activity_EX'!H:H,'AGG Activity_EX'!$A:$A,$B178))-SUMIFS(Activity_EX!H:H,Activity_EX!$A:$A,$A178))/(SUMIFS('AGG Activity_16'!H:H,'AGG Activity_16'!$A:$A,$B178)),0))))</f>
        <v>0</v>
      </c>
      <c r="S178" s="7">
        <f>IF(S$1=2016,0,IF(PUBBDG_Split_Tech!S178=1,1,IF(PUBBDG_Split_Tech!S178="",0,IFERROR((PUBBDG_Split_Tech!S178*(SUMIFS('AGG Activity_16'!I:I,'AGG Activity_16'!$A:$A,$B178)+SUMIFS('AGG Activity_EX'!I:I,'AGG Activity_EX'!$A:$A,$B178))-SUMIFS(Activity_EX!I:I,Activity_EX!$A:$A,$A178))/(SUMIFS('AGG Activity_16'!I:I,'AGG Activity_16'!$A:$A,$B178)),0))))</f>
        <v>0</v>
      </c>
      <c r="T178" s="7">
        <f>IF(T$1=2016,0,IF(PUBBDG_Split_Tech!T178=1,1,IF(PUBBDG_Split_Tech!T178="",0,IFERROR((PUBBDG_Split_Tech!T178*(SUMIFS('AGG Activity_16'!J:J,'AGG Activity_16'!$A:$A,$B178)+SUMIFS('AGG Activity_EX'!J:J,'AGG Activity_EX'!$A:$A,$B178))-SUMIFS(Activity_EX!J:J,Activity_EX!$A:$A,$A178))/(SUMIFS('AGG Activity_16'!J:J,'AGG Activity_16'!$A:$A,$B178)),0))))</f>
        <v>0</v>
      </c>
      <c r="U178" s="7">
        <f>IF(U$1=2016,0,IF(PUBBDG_Split_Tech!U178=1,1,IF(PUBBDG_Split_Tech!U178="",0,IFERROR((PUBBDG_Split_Tech!U178*(SUMIFS('AGG Activity_16'!K:K,'AGG Activity_16'!$A:$A,$B178)+SUMIFS('AGG Activity_EX'!K:K,'AGG Activity_EX'!$A:$A,$B178))-SUMIFS(Activity_EX!K:K,Activity_EX!$A:$A,$A178))/(SUMIFS('AGG Activity_16'!K:K,'AGG Activity_16'!$A:$A,$B178)),0))))</f>
        <v>0</v>
      </c>
    </row>
    <row r="179" spans="1:21" x14ac:dyDescent="0.25">
      <c r="A179" t="str">
        <f>PUBBDG_Split_Tech!A179</f>
        <v>PUBBDGSBDNewSC_________DCO</v>
      </c>
      <c r="B179" t="str">
        <f>PUBBDG_Split_Tech!B179</f>
        <v>PUBBDGSBDNewSC</v>
      </c>
      <c r="C179" t="str">
        <f>PUBBDG_Split_Tech!C179</f>
        <v>PUB</v>
      </c>
      <c r="D179" t="str">
        <f>PUBBDG_Split_Tech!D179</f>
        <v>BDG</v>
      </c>
      <c r="E179" t="str">
        <f>PUBBDG_Split_Tech!E179</f>
        <v>SBD</v>
      </c>
      <c r="F179" t="str">
        <f>PUBBDG_Split_Tech!F179</f>
        <v>New</v>
      </c>
      <c r="G179" t="str">
        <f>PUBBDG_Split_Tech!G179</f>
        <v>SC</v>
      </c>
      <c r="H179" t="str">
        <f>PUBBDG_Split_Tech!H179</f>
        <v>___</v>
      </c>
      <c r="I179" t="str">
        <f>PUBBDG_Split_Tech!I179</f>
        <v>___</v>
      </c>
      <c r="J179" t="str">
        <f>PUBBDG_Split_Tech!J179</f>
        <v>___</v>
      </c>
      <c r="K179" t="str">
        <f>PUBBDG_Split_Tech!K179</f>
        <v>DCO</v>
      </c>
      <c r="L179" s="7">
        <f>IF(L$1=2016,0,IF(PUBBDG_Split_Tech!L179=1,1,IF(PUBBDG_Split_Tech!L179="",0,IFERROR((PUBBDG_Split_Tech!L179*(SUMIFS('AGG Activity_16'!B:B,'AGG Activity_16'!$A:$A,$B179)+SUMIFS('AGG Activity_EX'!B:B,'AGG Activity_EX'!$A:$A,$B179))-SUMIFS(Activity_EX!B:B,Activity_EX!$A:$A,$A179))/(SUMIFS('AGG Activity_16'!B:B,'AGG Activity_16'!$A:$A,$B179)),0))))</f>
        <v>0</v>
      </c>
      <c r="M179" s="7">
        <f>IF(M$1=2016,0,IF(PUBBDG_Split_Tech!M179=1,1,IF(PUBBDG_Split_Tech!M179="",0,IFERROR((PUBBDG_Split_Tech!M179*(SUMIFS('AGG Activity_16'!C:C,'AGG Activity_16'!$A:$A,$B179)+SUMIFS('AGG Activity_EX'!C:C,'AGG Activity_EX'!$A:$A,$B179))-SUMIFS(Activity_EX!C:C,Activity_EX!$A:$A,$A179))/(SUMIFS('AGG Activity_16'!C:C,'AGG Activity_16'!$A:$A,$B179)),0))))</f>
        <v>0</v>
      </c>
      <c r="N179" s="7">
        <f>IF(N$1=2016,0,IF(PUBBDG_Split_Tech!N179=1,1,IF(PUBBDG_Split_Tech!N179="",0,IFERROR((PUBBDG_Split_Tech!N179*(SUMIFS('AGG Activity_16'!D:D,'AGG Activity_16'!$A:$A,$B179)+SUMIFS('AGG Activity_EX'!D:D,'AGG Activity_EX'!$A:$A,$B179))-SUMIFS(Activity_EX!D:D,Activity_EX!$A:$A,$A179))/(SUMIFS('AGG Activity_16'!D:D,'AGG Activity_16'!$A:$A,$B179)),0))))</f>
        <v>0</v>
      </c>
      <c r="O179" s="7">
        <f>IF(O$1=2016,0,IF(PUBBDG_Split_Tech!O179=1,1,IF(PUBBDG_Split_Tech!O179="",0,IFERROR((PUBBDG_Split_Tech!O179*(SUMIFS('AGG Activity_16'!E:E,'AGG Activity_16'!$A:$A,$B179)+SUMIFS('AGG Activity_EX'!E:E,'AGG Activity_EX'!$A:$A,$B179))-SUMIFS(Activity_EX!E:E,Activity_EX!$A:$A,$A179))/(SUMIFS('AGG Activity_16'!E:E,'AGG Activity_16'!$A:$A,$B179)),0))))</f>
        <v>0</v>
      </c>
      <c r="P179" s="7">
        <f>IF(P$1=2016,0,IF(PUBBDG_Split_Tech!P179=1,1,IF(PUBBDG_Split_Tech!P179="",0,IFERROR((PUBBDG_Split_Tech!P179*(SUMIFS('AGG Activity_16'!F:F,'AGG Activity_16'!$A:$A,$B179)+SUMIFS('AGG Activity_EX'!F:F,'AGG Activity_EX'!$A:$A,$B179))-SUMIFS(Activity_EX!F:F,Activity_EX!$A:$A,$A179))/(SUMIFS('AGG Activity_16'!F:F,'AGG Activity_16'!$A:$A,$B179)),0))))</f>
        <v>0</v>
      </c>
      <c r="Q179" s="7">
        <f>IF(Q$1=2016,0,IF(PUBBDG_Split_Tech!Q179=1,1,IF(PUBBDG_Split_Tech!Q179="",0,IFERROR((PUBBDG_Split_Tech!Q179*(SUMIFS('AGG Activity_16'!G:G,'AGG Activity_16'!$A:$A,$B179)+SUMIFS('AGG Activity_EX'!G:G,'AGG Activity_EX'!$A:$A,$B179))-SUMIFS(Activity_EX!G:G,Activity_EX!$A:$A,$A179))/(SUMIFS('AGG Activity_16'!G:G,'AGG Activity_16'!$A:$A,$B179)),0))))</f>
        <v>0</v>
      </c>
      <c r="R179" s="7">
        <f>IF(R$1=2016,0,IF(PUBBDG_Split_Tech!R179=1,1,IF(PUBBDG_Split_Tech!R179="",0,IFERROR((PUBBDG_Split_Tech!R179*(SUMIFS('AGG Activity_16'!H:H,'AGG Activity_16'!$A:$A,$B179)+SUMIFS('AGG Activity_EX'!H:H,'AGG Activity_EX'!$A:$A,$B179))-SUMIFS(Activity_EX!H:H,Activity_EX!$A:$A,$A179))/(SUMIFS('AGG Activity_16'!H:H,'AGG Activity_16'!$A:$A,$B179)),0))))</f>
        <v>0</v>
      </c>
      <c r="S179" s="7">
        <f>IF(S$1=2016,0,IF(PUBBDG_Split_Tech!S179=1,1,IF(PUBBDG_Split_Tech!S179="",0,IFERROR((PUBBDG_Split_Tech!S179*(SUMIFS('AGG Activity_16'!I:I,'AGG Activity_16'!$A:$A,$B179)+SUMIFS('AGG Activity_EX'!I:I,'AGG Activity_EX'!$A:$A,$B179))-SUMIFS(Activity_EX!I:I,Activity_EX!$A:$A,$A179))/(SUMIFS('AGG Activity_16'!I:I,'AGG Activity_16'!$A:$A,$B179)),0))))</f>
        <v>0</v>
      </c>
      <c r="T179" s="7">
        <f>IF(T$1=2016,0,IF(PUBBDG_Split_Tech!T179=1,1,IF(PUBBDG_Split_Tech!T179="",0,IFERROR((PUBBDG_Split_Tech!T179*(SUMIFS('AGG Activity_16'!J:J,'AGG Activity_16'!$A:$A,$B179)+SUMIFS('AGG Activity_EX'!J:J,'AGG Activity_EX'!$A:$A,$B179))-SUMIFS(Activity_EX!J:J,Activity_EX!$A:$A,$A179))/(SUMIFS('AGG Activity_16'!J:J,'AGG Activity_16'!$A:$A,$B179)),0))))</f>
        <v>0</v>
      </c>
      <c r="U179" s="7">
        <f>IF(U$1=2016,0,IF(PUBBDG_Split_Tech!U179=1,1,IF(PUBBDG_Split_Tech!U179="",0,IFERROR((PUBBDG_Split_Tech!U179*(SUMIFS('AGG Activity_16'!K:K,'AGG Activity_16'!$A:$A,$B179)+SUMIFS('AGG Activity_EX'!K:K,'AGG Activity_EX'!$A:$A,$B179))-SUMIFS(Activity_EX!K:K,Activity_EX!$A:$A,$A179))/(SUMIFS('AGG Activity_16'!K:K,'AGG Activity_16'!$A:$A,$B179)),0))))</f>
        <v>0</v>
      </c>
    </row>
    <row r="180" spans="1:21" x14ac:dyDescent="0.25">
      <c r="A180" t="str">
        <f>PUBBDG_Split_Tech!A180</f>
        <v>PUBBDGSBDNewSC______STDELC</v>
      </c>
      <c r="B180" t="str">
        <f>PUBBDG_Split_Tech!B180</f>
        <v>PUBBDGSBDNewSC</v>
      </c>
      <c r="C180" t="str">
        <f>PUBBDG_Split_Tech!C180</f>
        <v>PUB</v>
      </c>
      <c r="D180" t="str">
        <f>PUBBDG_Split_Tech!D180</f>
        <v>BDG</v>
      </c>
      <c r="E180" t="str">
        <f>PUBBDG_Split_Tech!E180</f>
        <v>SBD</v>
      </c>
      <c r="F180" t="str">
        <f>PUBBDG_Split_Tech!F180</f>
        <v>New</v>
      </c>
      <c r="G180" t="str">
        <f>PUBBDG_Split_Tech!G180</f>
        <v>SC</v>
      </c>
      <c r="H180" t="str">
        <f>PUBBDG_Split_Tech!H180</f>
        <v>___</v>
      </c>
      <c r="I180" t="str">
        <f>PUBBDG_Split_Tech!I180</f>
        <v>___</v>
      </c>
      <c r="J180" t="str">
        <f>PUBBDG_Split_Tech!J180</f>
        <v>STD</v>
      </c>
      <c r="K180" t="str">
        <f>PUBBDG_Split_Tech!K180</f>
        <v>ELC</v>
      </c>
      <c r="L180" s="7">
        <f>IF(L$1=2016,0,IF(PUBBDG_Split_Tech!L180=1,1,IF(PUBBDG_Split_Tech!L180="",0,IFERROR((PUBBDG_Split_Tech!L180*(SUMIFS('AGG Activity_16'!B:B,'AGG Activity_16'!$A:$A,$B180)+SUMIFS('AGG Activity_EX'!B:B,'AGG Activity_EX'!$A:$A,$B180))-SUMIFS(Activity_EX!B:B,Activity_EX!$A:$A,$A180))/(SUMIFS('AGG Activity_16'!B:B,'AGG Activity_16'!$A:$A,$B180)),0))))</f>
        <v>0</v>
      </c>
      <c r="M180" s="7">
        <f>IF(M$1=2016,0,IF(PUBBDG_Split_Tech!M180=1,1,IF(PUBBDG_Split_Tech!M180="",0,IFERROR((PUBBDG_Split_Tech!M180*(SUMIFS('AGG Activity_16'!C:C,'AGG Activity_16'!$A:$A,$B180)+SUMIFS('AGG Activity_EX'!C:C,'AGG Activity_EX'!$A:$A,$B180))-SUMIFS(Activity_EX!C:C,Activity_EX!$A:$A,$A180))/(SUMIFS('AGG Activity_16'!C:C,'AGG Activity_16'!$A:$A,$B180)),0))))</f>
        <v>0</v>
      </c>
      <c r="N180" s="7">
        <f>IF(N$1=2016,0,IF(PUBBDG_Split_Tech!N180=1,1,IF(PUBBDG_Split_Tech!N180="",0,IFERROR((PUBBDG_Split_Tech!N180*(SUMIFS('AGG Activity_16'!D:D,'AGG Activity_16'!$A:$A,$B180)+SUMIFS('AGG Activity_EX'!D:D,'AGG Activity_EX'!$A:$A,$B180))-SUMIFS(Activity_EX!D:D,Activity_EX!$A:$A,$A180))/(SUMIFS('AGG Activity_16'!D:D,'AGG Activity_16'!$A:$A,$B180)),0))))</f>
        <v>0</v>
      </c>
      <c r="O180" s="7">
        <f>IF(O$1=2016,0,IF(PUBBDG_Split_Tech!O180=1,1,IF(PUBBDG_Split_Tech!O180="",0,IFERROR((PUBBDG_Split_Tech!O180*(SUMIFS('AGG Activity_16'!E:E,'AGG Activity_16'!$A:$A,$B180)+SUMIFS('AGG Activity_EX'!E:E,'AGG Activity_EX'!$A:$A,$B180))-SUMIFS(Activity_EX!E:E,Activity_EX!$A:$A,$A180))/(SUMIFS('AGG Activity_16'!E:E,'AGG Activity_16'!$A:$A,$B180)),0))))</f>
        <v>0</v>
      </c>
      <c r="P180" s="7">
        <f>IF(P$1=2016,0,IF(PUBBDG_Split_Tech!P180=1,1,IF(PUBBDG_Split_Tech!P180="",0,IFERROR((PUBBDG_Split_Tech!P180*(SUMIFS('AGG Activity_16'!F:F,'AGG Activity_16'!$A:$A,$B180)+SUMIFS('AGG Activity_EX'!F:F,'AGG Activity_EX'!$A:$A,$B180))-SUMIFS(Activity_EX!F:F,Activity_EX!$A:$A,$A180))/(SUMIFS('AGG Activity_16'!F:F,'AGG Activity_16'!$A:$A,$B180)),0))))</f>
        <v>0</v>
      </c>
      <c r="Q180" s="7">
        <f>IF(Q$1=2016,0,IF(PUBBDG_Split_Tech!Q180=1,1,IF(PUBBDG_Split_Tech!Q180="",0,IFERROR((PUBBDG_Split_Tech!Q180*(SUMIFS('AGG Activity_16'!G:G,'AGG Activity_16'!$A:$A,$B180)+SUMIFS('AGG Activity_EX'!G:G,'AGG Activity_EX'!$A:$A,$B180))-SUMIFS(Activity_EX!G:G,Activity_EX!$A:$A,$A180))/(SUMIFS('AGG Activity_16'!G:G,'AGG Activity_16'!$A:$A,$B180)),0))))</f>
        <v>0</v>
      </c>
      <c r="R180" s="7">
        <f>IF(R$1=2016,0,IF(PUBBDG_Split_Tech!R180=1,1,IF(PUBBDG_Split_Tech!R180="",0,IFERROR((PUBBDG_Split_Tech!R180*(SUMIFS('AGG Activity_16'!H:H,'AGG Activity_16'!$A:$A,$B180)+SUMIFS('AGG Activity_EX'!H:H,'AGG Activity_EX'!$A:$A,$B180))-SUMIFS(Activity_EX!H:H,Activity_EX!$A:$A,$A180))/(SUMIFS('AGG Activity_16'!H:H,'AGG Activity_16'!$A:$A,$B180)),0))))</f>
        <v>0</v>
      </c>
      <c r="S180" s="7">
        <f>IF(S$1=2016,0,IF(PUBBDG_Split_Tech!S180=1,1,IF(PUBBDG_Split_Tech!S180="",0,IFERROR((PUBBDG_Split_Tech!S180*(SUMIFS('AGG Activity_16'!I:I,'AGG Activity_16'!$A:$A,$B180)+SUMIFS('AGG Activity_EX'!I:I,'AGG Activity_EX'!$A:$A,$B180))-SUMIFS(Activity_EX!I:I,Activity_EX!$A:$A,$A180))/(SUMIFS('AGG Activity_16'!I:I,'AGG Activity_16'!$A:$A,$B180)),0))))</f>
        <v>0</v>
      </c>
      <c r="T180" s="7">
        <f>IF(T$1=2016,0,IF(PUBBDG_Split_Tech!T180=1,1,IF(PUBBDG_Split_Tech!T180="",0,IFERROR((PUBBDG_Split_Tech!T180*(SUMIFS('AGG Activity_16'!J:J,'AGG Activity_16'!$A:$A,$B180)+SUMIFS('AGG Activity_EX'!J:J,'AGG Activity_EX'!$A:$A,$B180))-SUMIFS(Activity_EX!J:J,Activity_EX!$A:$A,$A180))/(SUMIFS('AGG Activity_16'!J:J,'AGG Activity_16'!$A:$A,$B180)),0))))</f>
        <v>0</v>
      </c>
      <c r="U180" s="7">
        <f>IF(U$1=2016,0,IF(PUBBDG_Split_Tech!U180=1,1,IF(PUBBDG_Split_Tech!U180="",0,IFERROR((PUBBDG_Split_Tech!U180*(SUMIFS('AGG Activity_16'!K:K,'AGG Activity_16'!$A:$A,$B180)+SUMIFS('AGG Activity_EX'!K:K,'AGG Activity_EX'!$A:$A,$B180))-SUMIFS(Activity_EX!K:K,Activity_EX!$A:$A,$A180))/(SUMIFS('AGG Activity_16'!K:K,'AGG Activity_16'!$A:$A,$B180)),0))))</f>
        <v>0</v>
      </c>
    </row>
    <row r="181" spans="1:21" x14ac:dyDescent="0.25">
      <c r="A181" t="str">
        <f>PUBBDG_Split_Tech!A181</f>
        <v>PUBBDGSBDNewSC______STDNGA</v>
      </c>
      <c r="B181" t="str">
        <f>PUBBDG_Split_Tech!B181</f>
        <v>PUBBDGSBDNewSC</v>
      </c>
      <c r="C181" t="str">
        <f>PUBBDG_Split_Tech!C181</f>
        <v>PUB</v>
      </c>
      <c r="D181" t="str">
        <f>PUBBDG_Split_Tech!D181</f>
        <v>BDG</v>
      </c>
      <c r="E181" t="str">
        <f>PUBBDG_Split_Tech!E181</f>
        <v>SBD</v>
      </c>
      <c r="F181" t="str">
        <f>PUBBDG_Split_Tech!F181</f>
        <v>New</v>
      </c>
      <c r="G181" t="str">
        <f>PUBBDG_Split_Tech!G181</f>
        <v>SC</v>
      </c>
      <c r="H181" t="str">
        <f>PUBBDG_Split_Tech!H181</f>
        <v>___</v>
      </c>
      <c r="I181" t="str">
        <f>PUBBDG_Split_Tech!I181</f>
        <v>___</v>
      </c>
      <c r="J181" t="str">
        <f>PUBBDG_Split_Tech!J181</f>
        <v>STD</v>
      </c>
      <c r="K181" t="str">
        <f>PUBBDG_Split_Tech!K181</f>
        <v>NGA</v>
      </c>
      <c r="L181" s="7">
        <f>IF(L$1=2016,0,IF(PUBBDG_Split_Tech!L181=1,1,IF(PUBBDG_Split_Tech!L181="",0,IFERROR((PUBBDG_Split_Tech!L181*(SUMIFS('AGG Activity_16'!B:B,'AGG Activity_16'!$A:$A,$B181)+SUMIFS('AGG Activity_EX'!B:B,'AGG Activity_EX'!$A:$A,$B181))-SUMIFS(Activity_EX!B:B,Activity_EX!$A:$A,$A181))/(SUMIFS('AGG Activity_16'!B:B,'AGG Activity_16'!$A:$A,$B181)),0))))</f>
        <v>0</v>
      </c>
      <c r="M181" s="7">
        <f>IF(M$1=2016,0,IF(PUBBDG_Split_Tech!M181=1,1,IF(PUBBDG_Split_Tech!M181="",0,IFERROR((PUBBDG_Split_Tech!M181*(SUMIFS('AGG Activity_16'!C:C,'AGG Activity_16'!$A:$A,$B181)+SUMIFS('AGG Activity_EX'!C:C,'AGG Activity_EX'!$A:$A,$B181))-SUMIFS(Activity_EX!C:C,Activity_EX!$A:$A,$A181))/(SUMIFS('AGG Activity_16'!C:C,'AGG Activity_16'!$A:$A,$B181)),0))))</f>
        <v>0</v>
      </c>
      <c r="N181" s="7">
        <f>IF(N$1=2016,0,IF(PUBBDG_Split_Tech!N181=1,1,IF(PUBBDG_Split_Tech!N181="",0,IFERROR((PUBBDG_Split_Tech!N181*(SUMIFS('AGG Activity_16'!D:D,'AGG Activity_16'!$A:$A,$B181)+SUMIFS('AGG Activity_EX'!D:D,'AGG Activity_EX'!$A:$A,$B181))-SUMIFS(Activity_EX!D:D,Activity_EX!$A:$A,$A181))/(SUMIFS('AGG Activity_16'!D:D,'AGG Activity_16'!$A:$A,$B181)),0))))</f>
        <v>0</v>
      </c>
      <c r="O181" s="7">
        <f>IF(O$1=2016,0,IF(PUBBDG_Split_Tech!O181=1,1,IF(PUBBDG_Split_Tech!O181="",0,IFERROR((PUBBDG_Split_Tech!O181*(SUMIFS('AGG Activity_16'!E:E,'AGG Activity_16'!$A:$A,$B181)+SUMIFS('AGG Activity_EX'!E:E,'AGG Activity_EX'!$A:$A,$B181))-SUMIFS(Activity_EX!E:E,Activity_EX!$A:$A,$A181))/(SUMIFS('AGG Activity_16'!E:E,'AGG Activity_16'!$A:$A,$B181)),0))))</f>
        <v>0</v>
      </c>
      <c r="P181" s="7">
        <f>IF(P$1=2016,0,IF(PUBBDG_Split_Tech!P181=1,1,IF(PUBBDG_Split_Tech!P181="",0,IFERROR((PUBBDG_Split_Tech!P181*(SUMIFS('AGG Activity_16'!F:F,'AGG Activity_16'!$A:$A,$B181)+SUMIFS('AGG Activity_EX'!F:F,'AGG Activity_EX'!$A:$A,$B181))-SUMIFS(Activity_EX!F:F,Activity_EX!$A:$A,$A181))/(SUMIFS('AGG Activity_16'!F:F,'AGG Activity_16'!$A:$A,$B181)),0))))</f>
        <v>0</v>
      </c>
      <c r="Q181" s="7">
        <f>IF(Q$1=2016,0,IF(PUBBDG_Split_Tech!Q181=1,1,IF(PUBBDG_Split_Tech!Q181="",0,IFERROR((PUBBDG_Split_Tech!Q181*(SUMIFS('AGG Activity_16'!G:G,'AGG Activity_16'!$A:$A,$B181)+SUMIFS('AGG Activity_EX'!G:G,'AGG Activity_EX'!$A:$A,$B181))-SUMIFS(Activity_EX!G:G,Activity_EX!$A:$A,$A181))/(SUMIFS('AGG Activity_16'!G:G,'AGG Activity_16'!$A:$A,$B181)),0))))</f>
        <v>0</v>
      </c>
      <c r="R181" s="7">
        <f>IF(R$1=2016,0,IF(PUBBDG_Split_Tech!R181=1,1,IF(PUBBDG_Split_Tech!R181="",0,IFERROR((PUBBDG_Split_Tech!R181*(SUMIFS('AGG Activity_16'!H:H,'AGG Activity_16'!$A:$A,$B181)+SUMIFS('AGG Activity_EX'!H:H,'AGG Activity_EX'!$A:$A,$B181))-SUMIFS(Activity_EX!H:H,Activity_EX!$A:$A,$A181))/(SUMIFS('AGG Activity_16'!H:H,'AGG Activity_16'!$A:$A,$B181)),0))))</f>
        <v>0</v>
      </c>
      <c r="S181" s="7">
        <f>IF(S$1=2016,0,IF(PUBBDG_Split_Tech!S181=1,1,IF(PUBBDG_Split_Tech!S181="",0,IFERROR((PUBBDG_Split_Tech!S181*(SUMIFS('AGG Activity_16'!I:I,'AGG Activity_16'!$A:$A,$B181)+SUMIFS('AGG Activity_EX'!I:I,'AGG Activity_EX'!$A:$A,$B181))-SUMIFS(Activity_EX!I:I,Activity_EX!$A:$A,$A181))/(SUMIFS('AGG Activity_16'!I:I,'AGG Activity_16'!$A:$A,$B181)),0))))</f>
        <v>0</v>
      </c>
      <c r="T181" s="7">
        <f>IF(T$1=2016,0,IF(PUBBDG_Split_Tech!T181=1,1,IF(PUBBDG_Split_Tech!T181="",0,IFERROR((PUBBDG_Split_Tech!T181*(SUMIFS('AGG Activity_16'!J:J,'AGG Activity_16'!$A:$A,$B181)+SUMIFS('AGG Activity_EX'!J:J,'AGG Activity_EX'!$A:$A,$B181))-SUMIFS(Activity_EX!J:J,Activity_EX!$A:$A,$A181))/(SUMIFS('AGG Activity_16'!J:J,'AGG Activity_16'!$A:$A,$B181)),0))))</f>
        <v>0</v>
      </c>
      <c r="U181" s="7">
        <f>IF(U$1=2016,0,IF(PUBBDG_Split_Tech!U181=1,1,IF(PUBBDG_Split_Tech!U181="",0,IFERROR((PUBBDG_Split_Tech!U181*(SUMIFS('AGG Activity_16'!K:K,'AGG Activity_16'!$A:$A,$B181)+SUMIFS('AGG Activity_EX'!K:K,'AGG Activity_EX'!$A:$A,$B181))-SUMIFS(Activity_EX!K:K,Activity_EX!$A:$A,$A181))/(SUMIFS('AGG Activity_16'!K:K,'AGG Activity_16'!$A:$A,$B181)),0))))</f>
        <v>0</v>
      </c>
    </row>
    <row r="182" spans="1:21" x14ac:dyDescent="0.25">
      <c r="A182" t="str">
        <f>PUBBDG_Split_Tech!A182</f>
        <v>PUBBDGSBDNewSH_________DHE</v>
      </c>
      <c r="B182" t="str">
        <f>PUBBDG_Split_Tech!B182</f>
        <v>PUBBDGSBDNewSH</v>
      </c>
      <c r="C182" t="str">
        <f>PUBBDG_Split_Tech!C182</f>
        <v>PUB</v>
      </c>
      <c r="D182" t="str">
        <f>PUBBDG_Split_Tech!D182</f>
        <v>BDG</v>
      </c>
      <c r="E182" t="str">
        <f>PUBBDG_Split_Tech!E182</f>
        <v>SBD</v>
      </c>
      <c r="F182" t="str">
        <f>PUBBDG_Split_Tech!F182</f>
        <v>New</v>
      </c>
      <c r="G182" t="str">
        <f>PUBBDG_Split_Tech!G182</f>
        <v>SH</v>
      </c>
      <c r="H182" t="str">
        <f>PUBBDG_Split_Tech!H182</f>
        <v>___</v>
      </c>
      <c r="I182" t="str">
        <f>PUBBDG_Split_Tech!I182</f>
        <v>___</v>
      </c>
      <c r="J182" t="str">
        <f>PUBBDG_Split_Tech!J182</f>
        <v>___</v>
      </c>
      <c r="K182" t="str">
        <f>PUBBDG_Split_Tech!K182</f>
        <v>DHE</v>
      </c>
      <c r="L182" s="7">
        <f>IF(L$1=2016,0,IF(PUBBDG_Split_Tech!L182=1,1,IF(PUBBDG_Split_Tech!L182="",0,IFERROR((PUBBDG_Split_Tech!L182*(SUMIFS('AGG Activity_16'!B:B,'AGG Activity_16'!$A:$A,$B182)+SUMIFS('AGG Activity_EX'!B:B,'AGG Activity_EX'!$A:$A,$B182))-SUMIFS(Activity_EX!B:B,Activity_EX!$A:$A,$A182))/(SUMIFS('AGG Activity_16'!B:B,'AGG Activity_16'!$A:$A,$B182)),0))))</f>
        <v>0</v>
      </c>
      <c r="M182" s="7">
        <f>IF(M$1=2016,0,IF(PUBBDG_Split_Tech!M182=1,1,IF(PUBBDG_Split_Tech!M182="",0,IFERROR((PUBBDG_Split_Tech!M182*(SUMIFS('AGG Activity_16'!C:C,'AGG Activity_16'!$A:$A,$B182)+SUMIFS('AGG Activity_EX'!C:C,'AGG Activity_EX'!$A:$A,$B182))-SUMIFS(Activity_EX!C:C,Activity_EX!$A:$A,$A182))/(SUMIFS('AGG Activity_16'!C:C,'AGG Activity_16'!$A:$A,$B182)),0))))</f>
        <v>0</v>
      </c>
      <c r="N182" s="7">
        <f>IF(N$1=2016,0,IF(PUBBDG_Split_Tech!N182=1,1,IF(PUBBDG_Split_Tech!N182="",0,IFERROR((PUBBDG_Split_Tech!N182*(SUMIFS('AGG Activity_16'!D:D,'AGG Activity_16'!$A:$A,$B182)+SUMIFS('AGG Activity_EX'!D:D,'AGG Activity_EX'!$A:$A,$B182))-SUMIFS(Activity_EX!D:D,Activity_EX!$A:$A,$A182))/(SUMIFS('AGG Activity_16'!D:D,'AGG Activity_16'!$A:$A,$B182)),0))))</f>
        <v>0</v>
      </c>
      <c r="O182" s="7">
        <f>IF(O$1=2016,0,IF(PUBBDG_Split_Tech!O182=1,1,IF(PUBBDG_Split_Tech!O182="",0,IFERROR((PUBBDG_Split_Tech!O182*(SUMIFS('AGG Activity_16'!E:E,'AGG Activity_16'!$A:$A,$B182)+SUMIFS('AGG Activity_EX'!E:E,'AGG Activity_EX'!$A:$A,$B182))-SUMIFS(Activity_EX!E:E,Activity_EX!$A:$A,$A182))/(SUMIFS('AGG Activity_16'!E:E,'AGG Activity_16'!$A:$A,$B182)),0))))</f>
        <v>0</v>
      </c>
      <c r="P182" s="7">
        <f>IF(P$1=2016,0,IF(PUBBDG_Split_Tech!P182=1,1,IF(PUBBDG_Split_Tech!P182="",0,IFERROR((PUBBDG_Split_Tech!P182*(SUMIFS('AGG Activity_16'!F:F,'AGG Activity_16'!$A:$A,$B182)+SUMIFS('AGG Activity_EX'!F:F,'AGG Activity_EX'!$A:$A,$B182))-SUMIFS(Activity_EX!F:F,Activity_EX!$A:$A,$A182))/(SUMIFS('AGG Activity_16'!F:F,'AGG Activity_16'!$A:$A,$B182)),0))))</f>
        <v>0</v>
      </c>
      <c r="Q182" s="7">
        <f>IF(Q$1=2016,0,IF(PUBBDG_Split_Tech!Q182=1,1,IF(PUBBDG_Split_Tech!Q182="",0,IFERROR((PUBBDG_Split_Tech!Q182*(SUMIFS('AGG Activity_16'!G:G,'AGG Activity_16'!$A:$A,$B182)+SUMIFS('AGG Activity_EX'!G:G,'AGG Activity_EX'!$A:$A,$B182))-SUMIFS(Activity_EX!G:G,Activity_EX!$A:$A,$A182))/(SUMIFS('AGG Activity_16'!G:G,'AGG Activity_16'!$A:$A,$B182)),0))))</f>
        <v>0</v>
      </c>
      <c r="R182" s="7">
        <f>IF(R$1=2016,0,IF(PUBBDG_Split_Tech!R182=1,1,IF(PUBBDG_Split_Tech!R182="",0,IFERROR((PUBBDG_Split_Tech!R182*(SUMIFS('AGG Activity_16'!H:H,'AGG Activity_16'!$A:$A,$B182)+SUMIFS('AGG Activity_EX'!H:H,'AGG Activity_EX'!$A:$A,$B182))-SUMIFS(Activity_EX!H:H,Activity_EX!$A:$A,$A182))/(SUMIFS('AGG Activity_16'!H:H,'AGG Activity_16'!$A:$A,$B182)),0))))</f>
        <v>0</v>
      </c>
      <c r="S182" s="7">
        <f>IF(S$1=2016,0,IF(PUBBDG_Split_Tech!S182=1,1,IF(PUBBDG_Split_Tech!S182="",0,IFERROR((PUBBDG_Split_Tech!S182*(SUMIFS('AGG Activity_16'!I:I,'AGG Activity_16'!$A:$A,$B182)+SUMIFS('AGG Activity_EX'!I:I,'AGG Activity_EX'!$A:$A,$B182))-SUMIFS(Activity_EX!I:I,Activity_EX!$A:$A,$A182))/(SUMIFS('AGG Activity_16'!I:I,'AGG Activity_16'!$A:$A,$B182)),0))))</f>
        <v>0</v>
      </c>
      <c r="T182" s="7">
        <f>IF(T$1=2016,0,IF(PUBBDG_Split_Tech!T182=1,1,IF(PUBBDG_Split_Tech!T182="",0,IFERROR((PUBBDG_Split_Tech!T182*(SUMIFS('AGG Activity_16'!J:J,'AGG Activity_16'!$A:$A,$B182)+SUMIFS('AGG Activity_EX'!J:J,'AGG Activity_EX'!$A:$A,$B182))-SUMIFS(Activity_EX!J:J,Activity_EX!$A:$A,$A182))/(SUMIFS('AGG Activity_16'!J:J,'AGG Activity_16'!$A:$A,$B182)),0))))</f>
        <v>0</v>
      </c>
      <c r="U182" s="7">
        <f>IF(U$1=2016,0,IF(PUBBDG_Split_Tech!U182=1,1,IF(PUBBDG_Split_Tech!U182="",0,IFERROR((PUBBDG_Split_Tech!U182*(SUMIFS('AGG Activity_16'!K:K,'AGG Activity_16'!$A:$A,$B182)+SUMIFS('AGG Activity_EX'!K:K,'AGG Activity_EX'!$A:$A,$B182))-SUMIFS(Activity_EX!K:K,Activity_EX!$A:$A,$A182))/(SUMIFS('AGG Activity_16'!K:K,'AGG Activity_16'!$A:$A,$B182)),0))))</f>
        <v>0</v>
      </c>
    </row>
    <row r="183" spans="1:21" x14ac:dyDescent="0.25">
      <c r="A183" t="str">
        <f>PUBBDG_Split_Tech!A183</f>
        <v>PUBBDGSBDNewSHFUR___HIGNGA</v>
      </c>
      <c r="B183" t="str">
        <f>PUBBDG_Split_Tech!B183</f>
        <v>PUBBDGSBDNewSH</v>
      </c>
      <c r="C183" t="str">
        <f>PUBBDG_Split_Tech!C183</f>
        <v>PUB</v>
      </c>
      <c r="D183" t="str">
        <f>PUBBDG_Split_Tech!D183</f>
        <v>BDG</v>
      </c>
      <c r="E183" t="str">
        <f>PUBBDG_Split_Tech!E183</f>
        <v>SBD</v>
      </c>
      <c r="F183" t="str">
        <f>PUBBDG_Split_Tech!F183</f>
        <v>New</v>
      </c>
      <c r="G183" t="str">
        <f>PUBBDG_Split_Tech!G183</f>
        <v>SH</v>
      </c>
      <c r="H183" t="str">
        <f>PUBBDG_Split_Tech!H183</f>
        <v>FUR</v>
      </c>
      <c r="I183" t="str">
        <f>PUBBDG_Split_Tech!I183</f>
        <v>___</v>
      </c>
      <c r="J183" t="str">
        <f>PUBBDG_Split_Tech!J183</f>
        <v>HIG</v>
      </c>
      <c r="K183" t="str">
        <f>PUBBDG_Split_Tech!K183</f>
        <v>NGA</v>
      </c>
      <c r="L183" s="7">
        <f>IF(L$1=2016,0,IF(PUBBDG_Split_Tech!L183=1,1,IF(PUBBDG_Split_Tech!L183="",0,IFERROR((PUBBDG_Split_Tech!L183*(SUMIFS('AGG Activity_16'!B:B,'AGG Activity_16'!$A:$A,$B183)+SUMIFS('AGG Activity_EX'!B:B,'AGG Activity_EX'!$A:$A,$B183))-SUMIFS(Activity_EX!B:B,Activity_EX!$A:$A,$A183))/(SUMIFS('AGG Activity_16'!B:B,'AGG Activity_16'!$A:$A,$B183)),0))))</f>
        <v>0</v>
      </c>
      <c r="M183" s="7">
        <f>IF(M$1=2016,0,IF(PUBBDG_Split_Tech!M183=1,1,IF(PUBBDG_Split_Tech!M183="",0,IFERROR((PUBBDG_Split_Tech!M183*(SUMIFS('AGG Activity_16'!C:C,'AGG Activity_16'!$A:$A,$B183)+SUMIFS('AGG Activity_EX'!C:C,'AGG Activity_EX'!$A:$A,$B183))-SUMIFS(Activity_EX!C:C,Activity_EX!$A:$A,$A183))/(SUMIFS('AGG Activity_16'!C:C,'AGG Activity_16'!$A:$A,$B183)),0))))</f>
        <v>0</v>
      </c>
      <c r="N183" s="7">
        <f>IF(N$1=2016,0,IF(PUBBDG_Split_Tech!N183=1,1,IF(PUBBDG_Split_Tech!N183="",0,IFERROR((PUBBDG_Split_Tech!N183*(SUMIFS('AGG Activity_16'!D:D,'AGG Activity_16'!$A:$A,$B183)+SUMIFS('AGG Activity_EX'!D:D,'AGG Activity_EX'!$A:$A,$B183))-SUMIFS(Activity_EX!D:D,Activity_EX!$A:$A,$A183))/(SUMIFS('AGG Activity_16'!D:D,'AGG Activity_16'!$A:$A,$B183)),0))))</f>
        <v>0</v>
      </c>
      <c r="O183" s="7">
        <f>IF(O$1=2016,0,IF(PUBBDG_Split_Tech!O183=1,1,IF(PUBBDG_Split_Tech!O183="",0,IFERROR((PUBBDG_Split_Tech!O183*(SUMIFS('AGG Activity_16'!E:E,'AGG Activity_16'!$A:$A,$B183)+SUMIFS('AGG Activity_EX'!E:E,'AGG Activity_EX'!$A:$A,$B183))-SUMIFS(Activity_EX!E:E,Activity_EX!$A:$A,$A183))/(SUMIFS('AGG Activity_16'!E:E,'AGG Activity_16'!$A:$A,$B183)),0))))</f>
        <v>0</v>
      </c>
      <c r="P183" s="7">
        <f>IF(P$1=2016,0,IF(PUBBDG_Split_Tech!P183=1,1,IF(PUBBDG_Split_Tech!P183="",0,IFERROR((PUBBDG_Split_Tech!P183*(SUMIFS('AGG Activity_16'!F:F,'AGG Activity_16'!$A:$A,$B183)+SUMIFS('AGG Activity_EX'!F:F,'AGG Activity_EX'!$A:$A,$B183))-SUMIFS(Activity_EX!F:F,Activity_EX!$A:$A,$A183))/(SUMIFS('AGG Activity_16'!F:F,'AGG Activity_16'!$A:$A,$B183)),0))))</f>
        <v>0</v>
      </c>
      <c r="Q183" s="7">
        <f>IF(Q$1=2016,0,IF(PUBBDG_Split_Tech!Q183=1,1,IF(PUBBDG_Split_Tech!Q183="",0,IFERROR((PUBBDG_Split_Tech!Q183*(SUMIFS('AGG Activity_16'!G:G,'AGG Activity_16'!$A:$A,$B183)+SUMIFS('AGG Activity_EX'!G:G,'AGG Activity_EX'!$A:$A,$B183))-SUMIFS(Activity_EX!G:G,Activity_EX!$A:$A,$A183))/(SUMIFS('AGG Activity_16'!G:G,'AGG Activity_16'!$A:$A,$B183)),0))))</f>
        <v>0</v>
      </c>
      <c r="R183" s="7">
        <f>IF(R$1=2016,0,IF(PUBBDG_Split_Tech!R183=1,1,IF(PUBBDG_Split_Tech!R183="",0,IFERROR((PUBBDG_Split_Tech!R183*(SUMIFS('AGG Activity_16'!H:H,'AGG Activity_16'!$A:$A,$B183)+SUMIFS('AGG Activity_EX'!H:H,'AGG Activity_EX'!$A:$A,$B183))-SUMIFS(Activity_EX!H:H,Activity_EX!$A:$A,$A183))/(SUMIFS('AGG Activity_16'!H:H,'AGG Activity_16'!$A:$A,$B183)),0))))</f>
        <v>0</v>
      </c>
      <c r="S183" s="7">
        <f>IF(S$1=2016,0,IF(PUBBDG_Split_Tech!S183=1,1,IF(PUBBDG_Split_Tech!S183="",0,IFERROR((PUBBDG_Split_Tech!S183*(SUMIFS('AGG Activity_16'!I:I,'AGG Activity_16'!$A:$A,$B183)+SUMIFS('AGG Activity_EX'!I:I,'AGG Activity_EX'!$A:$A,$B183))-SUMIFS(Activity_EX!I:I,Activity_EX!$A:$A,$A183))/(SUMIFS('AGG Activity_16'!I:I,'AGG Activity_16'!$A:$A,$B183)),0))))</f>
        <v>0</v>
      </c>
      <c r="T183" s="7">
        <f>IF(T$1=2016,0,IF(PUBBDG_Split_Tech!T183=1,1,IF(PUBBDG_Split_Tech!T183="",0,IFERROR((PUBBDG_Split_Tech!T183*(SUMIFS('AGG Activity_16'!J:J,'AGG Activity_16'!$A:$A,$B183)+SUMIFS('AGG Activity_EX'!J:J,'AGG Activity_EX'!$A:$A,$B183))-SUMIFS(Activity_EX!J:J,Activity_EX!$A:$A,$A183))/(SUMIFS('AGG Activity_16'!J:J,'AGG Activity_16'!$A:$A,$B183)),0))))</f>
        <v>0</v>
      </c>
      <c r="U183" s="7">
        <f>IF(U$1=2016,0,IF(PUBBDG_Split_Tech!U183=1,1,IF(PUBBDG_Split_Tech!U183="",0,IFERROR((PUBBDG_Split_Tech!U183*(SUMIFS('AGG Activity_16'!K:K,'AGG Activity_16'!$A:$A,$B183)+SUMIFS('AGG Activity_EX'!K:K,'AGG Activity_EX'!$A:$A,$B183))-SUMIFS(Activity_EX!K:K,Activity_EX!$A:$A,$A183))/(SUMIFS('AGG Activity_16'!K:K,'AGG Activity_16'!$A:$A,$B183)),0))))</f>
        <v>0</v>
      </c>
    </row>
    <row r="184" spans="1:21" x14ac:dyDescent="0.25">
      <c r="A184" t="str">
        <f>PUBBDG_Split_Tech!A184</f>
        <v>PUBBDGSBDNewSHFUR___STDELC</v>
      </c>
      <c r="B184" t="str">
        <f>PUBBDG_Split_Tech!B184</f>
        <v>PUBBDGSBDNewSH</v>
      </c>
      <c r="C184" t="str">
        <f>PUBBDG_Split_Tech!C184</f>
        <v>PUB</v>
      </c>
      <c r="D184" t="str">
        <f>PUBBDG_Split_Tech!D184</f>
        <v>BDG</v>
      </c>
      <c r="E184" t="str">
        <f>PUBBDG_Split_Tech!E184</f>
        <v>SBD</v>
      </c>
      <c r="F184" t="str">
        <f>PUBBDG_Split_Tech!F184</f>
        <v>New</v>
      </c>
      <c r="G184" t="str">
        <f>PUBBDG_Split_Tech!G184</f>
        <v>SH</v>
      </c>
      <c r="H184" t="str">
        <f>PUBBDG_Split_Tech!H184</f>
        <v>FUR</v>
      </c>
      <c r="I184" t="str">
        <f>PUBBDG_Split_Tech!I184</f>
        <v>___</v>
      </c>
      <c r="J184" t="str">
        <f>PUBBDG_Split_Tech!J184</f>
        <v>STD</v>
      </c>
      <c r="K184" t="str">
        <f>PUBBDG_Split_Tech!K184</f>
        <v>ELC</v>
      </c>
      <c r="L184" s="7">
        <f>IF(L$1=2016,0,IF(PUBBDG_Split_Tech!L184=1,1,IF(PUBBDG_Split_Tech!L184="",0,IFERROR((PUBBDG_Split_Tech!L184*(SUMIFS('AGG Activity_16'!B:B,'AGG Activity_16'!$A:$A,$B184)+SUMIFS('AGG Activity_EX'!B:B,'AGG Activity_EX'!$A:$A,$B184))-SUMIFS(Activity_EX!B:B,Activity_EX!$A:$A,$A184))/(SUMIFS('AGG Activity_16'!B:B,'AGG Activity_16'!$A:$A,$B184)),0))))</f>
        <v>0</v>
      </c>
      <c r="M184" s="7">
        <f>IF(M$1=2016,0,IF(PUBBDG_Split_Tech!M184=1,1,IF(PUBBDG_Split_Tech!M184="",0,IFERROR((PUBBDG_Split_Tech!M184*(SUMIFS('AGG Activity_16'!C:C,'AGG Activity_16'!$A:$A,$B184)+SUMIFS('AGG Activity_EX'!C:C,'AGG Activity_EX'!$A:$A,$B184))-SUMIFS(Activity_EX!C:C,Activity_EX!$A:$A,$A184))/(SUMIFS('AGG Activity_16'!C:C,'AGG Activity_16'!$A:$A,$B184)),0))))</f>
        <v>0</v>
      </c>
      <c r="N184" s="7">
        <f>IF(N$1=2016,0,IF(PUBBDG_Split_Tech!N184=1,1,IF(PUBBDG_Split_Tech!N184="",0,IFERROR((PUBBDG_Split_Tech!N184*(SUMIFS('AGG Activity_16'!D:D,'AGG Activity_16'!$A:$A,$B184)+SUMIFS('AGG Activity_EX'!D:D,'AGG Activity_EX'!$A:$A,$B184))-SUMIFS(Activity_EX!D:D,Activity_EX!$A:$A,$A184))/(SUMIFS('AGG Activity_16'!D:D,'AGG Activity_16'!$A:$A,$B184)),0))))</f>
        <v>0</v>
      </c>
      <c r="O184" s="7">
        <f>IF(O$1=2016,0,IF(PUBBDG_Split_Tech!O184=1,1,IF(PUBBDG_Split_Tech!O184="",0,IFERROR((PUBBDG_Split_Tech!O184*(SUMIFS('AGG Activity_16'!E:E,'AGG Activity_16'!$A:$A,$B184)+SUMIFS('AGG Activity_EX'!E:E,'AGG Activity_EX'!$A:$A,$B184))-SUMIFS(Activity_EX!E:E,Activity_EX!$A:$A,$A184))/(SUMIFS('AGG Activity_16'!E:E,'AGG Activity_16'!$A:$A,$B184)),0))))</f>
        <v>0</v>
      </c>
      <c r="P184" s="7">
        <f>IF(P$1=2016,0,IF(PUBBDG_Split_Tech!P184=1,1,IF(PUBBDG_Split_Tech!P184="",0,IFERROR((PUBBDG_Split_Tech!P184*(SUMIFS('AGG Activity_16'!F:F,'AGG Activity_16'!$A:$A,$B184)+SUMIFS('AGG Activity_EX'!F:F,'AGG Activity_EX'!$A:$A,$B184))-SUMIFS(Activity_EX!F:F,Activity_EX!$A:$A,$A184))/(SUMIFS('AGG Activity_16'!F:F,'AGG Activity_16'!$A:$A,$B184)),0))))</f>
        <v>0</v>
      </c>
      <c r="Q184" s="7">
        <f>IF(Q$1=2016,0,IF(PUBBDG_Split_Tech!Q184=1,1,IF(PUBBDG_Split_Tech!Q184="",0,IFERROR((PUBBDG_Split_Tech!Q184*(SUMIFS('AGG Activity_16'!G:G,'AGG Activity_16'!$A:$A,$B184)+SUMIFS('AGG Activity_EX'!G:G,'AGG Activity_EX'!$A:$A,$B184))-SUMIFS(Activity_EX!G:G,Activity_EX!$A:$A,$A184))/(SUMIFS('AGG Activity_16'!G:G,'AGG Activity_16'!$A:$A,$B184)),0))))</f>
        <v>0</v>
      </c>
      <c r="R184" s="7">
        <f>IF(R$1=2016,0,IF(PUBBDG_Split_Tech!R184=1,1,IF(PUBBDG_Split_Tech!R184="",0,IFERROR((PUBBDG_Split_Tech!R184*(SUMIFS('AGG Activity_16'!H:H,'AGG Activity_16'!$A:$A,$B184)+SUMIFS('AGG Activity_EX'!H:H,'AGG Activity_EX'!$A:$A,$B184))-SUMIFS(Activity_EX!H:H,Activity_EX!$A:$A,$A184))/(SUMIFS('AGG Activity_16'!H:H,'AGG Activity_16'!$A:$A,$B184)),0))))</f>
        <v>0</v>
      </c>
      <c r="S184" s="7">
        <f>IF(S$1=2016,0,IF(PUBBDG_Split_Tech!S184=1,1,IF(PUBBDG_Split_Tech!S184="",0,IFERROR((PUBBDG_Split_Tech!S184*(SUMIFS('AGG Activity_16'!I:I,'AGG Activity_16'!$A:$A,$B184)+SUMIFS('AGG Activity_EX'!I:I,'AGG Activity_EX'!$A:$A,$B184))-SUMIFS(Activity_EX!I:I,Activity_EX!$A:$A,$A184))/(SUMIFS('AGG Activity_16'!I:I,'AGG Activity_16'!$A:$A,$B184)),0))))</f>
        <v>0</v>
      </c>
      <c r="T184" s="7">
        <f>IF(T$1=2016,0,IF(PUBBDG_Split_Tech!T184=1,1,IF(PUBBDG_Split_Tech!T184="",0,IFERROR((PUBBDG_Split_Tech!T184*(SUMIFS('AGG Activity_16'!J:J,'AGG Activity_16'!$A:$A,$B184)+SUMIFS('AGG Activity_EX'!J:J,'AGG Activity_EX'!$A:$A,$B184))-SUMIFS(Activity_EX!J:J,Activity_EX!$A:$A,$A184))/(SUMIFS('AGG Activity_16'!J:J,'AGG Activity_16'!$A:$A,$B184)),0))))</f>
        <v>0</v>
      </c>
      <c r="U184" s="7">
        <f>IF(U$1=2016,0,IF(PUBBDG_Split_Tech!U184=1,1,IF(PUBBDG_Split_Tech!U184="",0,IFERROR((PUBBDG_Split_Tech!U184*(SUMIFS('AGG Activity_16'!K:K,'AGG Activity_16'!$A:$A,$B184)+SUMIFS('AGG Activity_EX'!K:K,'AGG Activity_EX'!$A:$A,$B184))-SUMIFS(Activity_EX!K:K,Activity_EX!$A:$A,$A184))/(SUMIFS('AGG Activity_16'!K:K,'AGG Activity_16'!$A:$A,$B184)),0))))</f>
        <v>0</v>
      </c>
    </row>
    <row r="185" spans="1:21" x14ac:dyDescent="0.25">
      <c r="A185" t="str">
        <f>PUBBDG_Split_Tech!A185</f>
        <v>PUBBDGSBDNewSHFUR___STDHFO</v>
      </c>
      <c r="B185" t="str">
        <f>PUBBDG_Split_Tech!B185</f>
        <v>PUBBDGSBDNewSH</v>
      </c>
      <c r="C185" t="str">
        <f>PUBBDG_Split_Tech!C185</f>
        <v>PUB</v>
      </c>
      <c r="D185" t="str">
        <f>PUBBDG_Split_Tech!D185</f>
        <v>BDG</v>
      </c>
      <c r="E185" t="str">
        <f>PUBBDG_Split_Tech!E185</f>
        <v>SBD</v>
      </c>
      <c r="F185" t="str">
        <f>PUBBDG_Split_Tech!F185</f>
        <v>New</v>
      </c>
      <c r="G185" t="str">
        <f>PUBBDG_Split_Tech!G185</f>
        <v>SH</v>
      </c>
      <c r="H185" t="str">
        <f>PUBBDG_Split_Tech!H185</f>
        <v>FUR</v>
      </c>
      <c r="I185" t="str">
        <f>PUBBDG_Split_Tech!I185</f>
        <v>___</v>
      </c>
      <c r="J185" t="str">
        <f>PUBBDG_Split_Tech!J185</f>
        <v>STD</v>
      </c>
      <c r="K185" t="str">
        <f>PUBBDG_Split_Tech!K185</f>
        <v>HFO</v>
      </c>
      <c r="L185" s="7">
        <f>IF(L$1=2016,0,IF(PUBBDG_Split_Tech!L185=1,1,IF(PUBBDG_Split_Tech!L185="",0,IFERROR((PUBBDG_Split_Tech!L185*(SUMIFS('AGG Activity_16'!B:B,'AGG Activity_16'!$A:$A,$B185)+SUMIFS('AGG Activity_EX'!B:B,'AGG Activity_EX'!$A:$A,$B185))-SUMIFS(Activity_EX!B:B,Activity_EX!$A:$A,$A185))/(SUMIFS('AGG Activity_16'!B:B,'AGG Activity_16'!$A:$A,$B185)),0))))</f>
        <v>0</v>
      </c>
      <c r="M185" s="7">
        <f>IF(M$1=2016,0,IF(PUBBDG_Split_Tech!M185=1,1,IF(PUBBDG_Split_Tech!M185="",0,IFERROR((PUBBDG_Split_Tech!M185*(SUMIFS('AGG Activity_16'!C:C,'AGG Activity_16'!$A:$A,$B185)+SUMIFS('AGG Activity_EX'!C:C,'AGG Activity_EX'!$A:$A,$B185))-SUMIFS(Activity_EX!C:C,Activity_EX!$A:$A,$A185))/(SUMIFS('AGG Activity_16'!C:C,'AGG Activity_16'!$A:$A,$B185)),0))))</f>
        <v>0</v>
      </c>
      <c r="N185" s="7">
        <f>IF(N$1=2016,0,IF(PUBBDG_Split_Tech!N185=1,1,IF(PUBBDG_Split_Tech!N185="",0,IFERROR((PUBBDG_Split_Tech!N185*(SUMIFS('AGG Activity_16'!D:D,'AGG Activity_16'!$A:$A,$B185)+SUMIFS('AGG Activity_EX'!D:D,'AGG Activity_EX'!$A:$A,$B185))-SUMIFS(Activity_EX!D:D,Activity_EX!$A:$A,$A185))/(SUMIFS('AGG Activity_16'!D:D,'AGG Activity_16'!$A:$A,$B185)),0))))</f>
        <v>0</v>
      </c>
      <c r="O185" s="7">
        <f>IF(O$1=2016,0,IF(PUBBDG_Split_Tech!O185=1,1,IF(PUBBDG_Split_Tech!O185="",0,IFERROR((PUBBDG_Split_Tech!O185*(SUMIFS('AGG Activity_16'!E:E,'AGG Activity_16'!$A:$A,$B185)+SUMIFS('AGG Activity_EX'!E:E,'AGG Activity_EX'!$A:$A,$B185))-SUMIFS(Activity_EX!E:E,Activity_EX!$A:$A,$A185))/(SUMIFS('AGG Activity_16'!E:E,'AGG Activity_16'!$A:$A,$B185)),0))))</f>
        <v>0</v>
      </c>
      <c r="P185" s="7">
        <f>IF(P$1=2016,0,IF(PUBBDG_Split_Tech!P185=1,1,IF(PUBBDG_Split_Tech!P185="",0,IFERROR((PUBBDG_Split_Tech!P185*(SUMIFS('AGG Activity_16'!F:F,'AGG Activity_16'!$A:$A,$B185)+SUMIFS('AGG Activity_EX'!F:F,'AGG Activity_EX'!$A:$A,$B185))-SUMIFS(Activity_EX!F:F,Activity_EX!$A:$A,$A185))/(SUMIFS('AGG Activity_16'!F:F,'AGG Activity_16'!$A:$A,$B185)),0))))</f>
        <v>0</v>
      </c>
      <c r="Q185" s="7">
        <f>IF(Q$1=2016,0,IF(PUBBDG_Split_Tech!Q185=1,1,IF(PUBBDG_Split_Tech!Q185="",0,IFERROR((PUBBDG_Split_Tech!Q185*(SUMIFS('AGG Activity_16'!G:G,'AGG Activity_16'!$A:$A,$B185)+SUMIFS('AGG Activity_EX'!G:G,'AGG Activity_EX'!$A:$A,$B185))-SUMIFS(Activity_EX!G:G,Activity_EX!$A:$A,$A185))/(SUMIFS('AGG Activity_16'!G:G,'AGG Activity_16'!$A:$A,$B185)),0))))</f>
        <v>0</v>
      </c>
      <c r="R185" s="7">
        <f>IF(R$1=2016,0,IF(PUBBDG_Split_Tech!R185=1,1,IF(PUBBDG_Split_Tech!R185="",0,IFERROR((PUBBDG_Split_Tech!R185*(SUMIFS('AGG Activity_16'!H:H,'AGG Activity_16'!$A:$A,$B185)+SUMIFS('AGG Activity_EX'!H:H,'AGG Activity_EX'!$A:$A,$B185))-SUMIFS(Activity_EX!H:H,Activity_EX!$A:$A,$A185))/(SUMIFS('AGG Activity_16'!H:H,'AGG Activity_16'!$A:$A,$B185)),0))))</f>
        <v>0</v>
      </c>
      <c r="S185" s="7">
        <f>IF(S$1=2016,0,IF(PUBBDG_Split_Tech!S185=1,1,IF(PUBBDG_Split_Tech!S185="",0,IFERROR((PUBBDG_Split_Tech!S185*(SUMIFS('AGG Activity_16'!I:I,'AGG Activity_16'!$A:$A,$B185)+SUMIFS('AGG Activity_EX'!I:I,'AGG Activity_EX'!$A:$A,$B185))-SUMIFS(Activity_EX!I:I,Activity_EX!$A:$A,$A185))/(SUMIFS('AGG Activity_16'!I:I,'AGG Activity_16'!$A:$A,$B185)),0))))</f>
        <v>0</v>
      </c>
      <c r="T185" s="7">
        <f>IF(T$1=2016,0,IF(PUBBDG_Split_Tech!T185=1,1,IF(PUBBDG_Split_Tech!T185="",0,IFERROR((PUBBDG_Split_Tech!T185*(SUMIFS('AGG Activity_16'!J:J,'AGG Activity_16'!$A:$A,$B185)+SUMIFS('AGG Activity_EX'!J:J,'AGG Activity_EX'!$A:$A,$B185))-SUMIFS(Activity_EX!J:J,Activity_EX!$A:$A,$A185))/(SUMIFS('AGG Activity_16'!J:J,'AGG Activity_16'!$A:$A,$B185)),0))))</f>
        <v>0</v>
      </c>
      <c r="U185" s="7">
        <f>IF(U$1=2016,0,IF(PUBBDG_Split_Tech!U185=1,1,IF(PUBBDG_Split_Tech!U185="",0,IFERROR((PUBBDG_Split_Tech!U185*(SUMIFS('AGG Activity_16'!K:K,'AGG Activity_16'!$A:$A,$B185)+SUMIFS('AGG Activity_EX'!K:K,'AGG Activity_EX'!$A:$A,$B185))-SUMIFS(Activity_EX!K:K,Activity_EX!$A:$A,$A185))/(SUMIFS('AGG Activity_16'!K:K,'AGG Activity_16'!$A:$A,$B185)),0))))</f>
        <v>0</v>
      </c>
    </row>
    <row r="186" spans="1:21" x14ac:dyDescent="0.25">
      <c r="A186" t="str">
        <f>PUBBDG_Split_Tech!A186</f>
        <v>PUBBDGSBDNewSHFUR___STDKER</v>
      </c>
      <c r="B186" t="str">
        <f>PUBBDG_Split_Tech!B186</f>
        <v>PUBBDGSBDNewSH</v>
      </c>
      <c r="C186" t="str">
        <f>PUBBDG_Split_Tech!C186</f>
        <v>PUB</v>
      </c>
      <c r="D186" t="str">
        <f>PUBBDG_Split_Tech!D186</f>
        <v>BDG</v>
      </c>
      <c r="E186" t="str">
        <f>PUBBDG_Split_Tech!E186</f>
        <v>SBD</v>
      </c>
      <c r="F186" t="str">
        <f>PUBBDG_Split_Tech!F186</f>
        <v>New</v>
      </c>
      <c r="G186" t="str">
        <f>PUBBDG_Split_Tech!G186</f>
        <v>SH</v>
      </c>
      <c r="H186" t="str">
        <f>PUBBDG_Split_Tech!H186</f>
        <v>FUR</v>
      </c>
      <c r="I186" t="str">
        <f>PUBBDG_Split_Tech!I186</f>
        <v>___</v>
      </c>
      <c r="J186" t="str">
        <f>PUBBDG_Split_Tech!J186</f>
        <v>STD</v>
      </c>
      <c r="K186" t="str">
        <f>PUBBDG_Split_Tech!K186</f>
        <v>KER</v>
      </c>
      <c r="L186" s="7">
        <f>IF(L$1=2016,0,IF(PUBBDG_Split_Tech!L186=1,1,IF(PUBBDG_Split_Tech!L186="",0,IFERROR((PUBBDG_Split_Tech!L186*(SUMIFS('AGG Activity_16'!B:B,'AGG Activity_16'!$A:$A,$B186)+SUMIFS('AGG Activity_EX'!B:B,'AGG Activity_EX'!$A:$A,$B186))-SUMIFS(Activity_EX!B:B,Activity_EX!$A:$A,$A186))/(SUMIFS('AGG Activity_16'!B:B,'AGG Activity_16'!$A:$A,$B186)),0))))</f>
        <v>0</v>
      </c>
      <c r="M186" s="7">
        <f>IF(M$1=2016,0,IF(PUBBDG_Split_Tech!M186=1,1,IF(PUBBDG_Split_Tech!M186="",0,IFERROR((PUBBDG_Split_Tech!M186*(SUMIFS('AGG Activity_16'!C:C,'AGG Activity_16'!$A:$A,$B186)+SUMIFS('AGG Activity_EX'!C:C,'AGG Activity_EX'!$A:$A,$B186))-SUMIFS(Activity_EX!C:C,Activity_EX!$A:$A,$A186))/(SUMIFS('AGG Activity_16'!C:C,'AGG Activity_16'!$A:$A,$B186)),0))))</f>
        <v>0</v>
      </c>
      <c r="N186" s="7">
        <f>IF(N$1=2016,0,IF(PUBBDG_Split_Tech!N186=1,1,IF(PUBBDG_Split_Tech!N186="",0,IFERROR((PUBBDG_Split_Tech!N186*(SUMIFS('AGG Activity_16'!D:D,'AGG Activity_16'!$A:$A,$B186)+SUMIFS('AGG Activity_EX'!D:D,'AGG Activity_EX'!$A:$A,$B186))-SUMIFS(Activity_EX!D:D,Activity_EX!$A:$A,$A186))/(SUMIFS('AGG Activity_16'!D:D,'AGG Activity_16'!$A:$A,$B186)),0))))</f>
        <v>0</v>
      </c>
      <c r="O186" s="7">
        <f>IF(O$1=2016,0,IF(PUBBDG_Split_Tech!O186=1,1,IF(PUBBDG_Split_Tech!O186="",0,IFERROR((PUBBDG_Split_Tech!O186*(SUMIFS('AGG Activity_16'!E:E,'AGG Activity_16'!$A:$A,$B186)+SUMIFS('AGG Activity_EX'!E:E,'AGG Activity_EX'!$A:$A,$B186))-SUMIFS(Activity_EX!E:E,Activity_EX!$A:$A,$A186))/(SUMIFS('AGG Activity_16'!E:E,'AGG Activity_16'!$A:$A,$B186)),0))))</f>
        <v>0</v>
      </c>
      <c r="P186" s="7">
        <f>IF(P$1=2016,0,IF(PUBBDG_Split_Tech!P186=1,1,IF(PUBBDG_Split_Tech!P186="",0,IFERROR((PUBBDG_Split_Tech!P186*(SUMIFS('AGG Activity_16'!F:F,'AGG Activity_16'!$A:$A,$B186)+SUMIFS('AGG Activity_EX'!F:F,'AGG Activity_EX'!$A:$A,$B186))-SUMIFS(Activity_EX!F:F,Activity_EX!$A:$A,$A186))/(SUMIFS('AGG Activity_16'!F:F,'AGG Activity_16'!$A:$A,$B186)),0))))</f>
        <v>0</v>
      </c>
      <c r="Q186" s="7">
        <f>IF(Q$1=2016,0,IF(PUBBDG_Split_Tech!Q186=1,1,IF(PUBBDG_Split_Tech!Q186="",0,IFERROR((PUBBDG_Split_Tech!Q186*(SUMIFS('AGG Activity_16'!G:G,'AGG Activity_16'!$A:$A,$B186)+SUMIFS('AGG Activity_EX'!G:G,'AGG Activity_EX'!$A:$A,$B186))-SUMIFS(Activity_EX!G:G,Activity_EX!$A:$A,$A186))/(SUMIFS('AGG Activity_16'!G:G,'AGG Activity_16'!$A:$A,$B186)),0))))</f>
        <v>0</v>
      </c>
      <c r="R186" s="7">
        <f>IF(R$1=2016,0,IF(PUBBDG_Split_Tech!R186=1,1,IF(PUBBDG_Split_Tech!R186="",0,IFERROR((PUBBDG_Split_Tech!R186*(SUMIFS('AGG Activity_16'!H:H,'AGG Activity_16'!$A:$A,$B186)+SUMIFS('AGG Activity_EX'!H:H,'AGG Activity_EX'!$A:$A,$B186))-SUMIFS(Activity_EX!H:H,Activity_EX!$A:$A,$A186))/(SUMIFS('AGG Activity_16'!H:H,'AGG Activity_16'!$A:$A,$B186)),0))))</f>
        <v>0</v>
      </c>
      <c r="S186" s="7">
        <f>IF(S$1=2016,0,IF(PUBBDG_Split_Tech!S186=1,1,IF(PUBBDG_Split_Tech!S186="",0,IFERROR((PUBBDG_Split_Tech!S186*(SUMIFS('AGG Activity_16'!I:I,'AGG Activity_16'!$A:$A,$B186)+SUMIFS('AGG Activity_EX'!I:I,'AGG Activity_EX'!$A:$A,$B186))-SUMIFS(Activity_EX!I:I,Activity_EX!$A:$A,$A186))/(SUMIFS('AGG Activity_16'!I:I,'AGG Activity_16'!$A:$A,$B186)),0))))</f>
        <v>0</v>
      </c>
      <c r="T186" s="7">
        <f>IF(T$1=2016,0,IF(PUBBDG_Split_Tech!T186=1,1,IF(PUBBDG_Split_Tech!T186="",0,IFERROR((PUBBDG_Split_Tech!T186*(SUMIFS('AGG Activity_16'!J:J,'AGG Activity_16'!$A:$A,$B186)+SUMIFS('AGG Activity_EX'!J:J,'AGG Activity_EX'!$A:$A,$B186))-SUMIFS(Activity_EX!J:J,Activity_EX!$A:$A,$A186))/(SUMIFS('AGG Activity_16'!J:J,'AGG Activity_16'!$A:$A,$B186)),0))))</f>
        <v>0</v>
      </c>
      <c r="U186" s="7">
        <f>IF(U$1=2016,0,IF(PUBBDG_Split_Tech!U186=1,1,IF(PUBBDG_Split_Tech!U186="",0,IFERROR((PUBBDG_Split_Tech!U186*(SUMIFS('AGG Activity_16'!K:K,'AGG Activity_16'!$A:$A,$B186)+SUMIFS('AGG Activity_EX'!K:K,'AGG Activity_EX'!$A:$A,$B186))-SUMIFS(Activity_EX!K:K,Activity_EX!$A:$A,$A186))/(SUMIFS('AGG Activity_16'!K:K,'AGG Activity_16'!$A:$A,$B186)),0))))</f>
        <v>0</v>
      </c>
    </row>
    <row r="187" spans="1:21" x14ac:dyDescent="0.25">
      <c r="A187" t="str">
        <f>PUBBDG_Split_Tech!A187</f>
        <v>PUBBDGSBDNewSHFUR___STDLFO</v>
      </c>
      <c r="B187" t="str">
        <f>PUBBDG_Split_Tech!B187</f>
        <v>PUBBDGSBDNewSH</v>
      </c>
      <c r="C187" t="str">
        <f>PUBBDG_Split_Tech!C187</f>
        <v>PUB</v>
      </c>
      <c r="D187" t="str">
        <f>PUBBDG_Split_Tech!D187</f>
        <v>BDG</v>
      </c>
      <c r="E187" t="str">
        <f>PUBBDG_Split_Tech!E187</f>
        <v>SBD</v>
      </c>
      <c r="F187" t="str">
        <f>PUBBDG_Split_Tech!F187</f>
        <v>New</v>
      </c>
      <c r="G187" t="str">
        <f>PUBBDG_Split_Tech!G187</f>
        <v>SH</v>
      </c>
      <c r="H187" t="str">
        <f>PUBBDG_Split_Tech!H187</f>
        <v>FUR</v>
      </c>
      <c r="I187" t="str">
        <f>PUBBDG_Split_Tech!I187</f>
        <v>___</v>
      </c>
      <c r="J187" t="str">
        <f>PUBBDG_Split_Tech!J187</f>
        <v>STD</v>
      </c>
      <c r="K187" t="str">
        <f>PUBBDG_Split_Tech!K187</f>
        <v>LFO</v>
      </c>
      <c r="L187" s="7">
        <f>IF(L$1=2016,0,IF(PUBBDG_Split_Tech!L187=1,1,IF(PUBBDG_Split_Tech!L187="",0,IFERROR((PUBBDG_Split_Tech!L187*(SUMIFS('AGG Activity_16'!B:B,'AGG Activity_16'!$A:$A,$B187)+SUMIFS('AGG Activity_EX'!B:B,'AGG Activity_EX'!$A:$A,$B187))-SUMIFS(Activity_EX!B:B,Activity_EX!$A:$A,$A187))/(SUMIFS('AGG Activity_16'!B:B,'AGG Activity_16'!$A:$A,$B187)),0))))</f>
        <v>0</v>
      </c>
      <c r="M187" s="7">
        <f>IF(M$1=2016,0,IF(PUBBDG_Split_Tech!M187=1,1,IF(PUBBDG_Split_Tech!M187="",0,IFERROR((PUBBDG_Split_Tech!M187*(SUMIFS('AGG Activity_16'!C:C,'AGG Activity_16'!$A:$A,$B187)+SUMIFS('AGG Activity_EX'!C:C,'AGG Activity_EX'!$A:$A,$B187))-SUMIFS(Activity_EX!C:C,Activity_EX!$A:$A,$A187))/(SUMIFS('AGG Activity_16'!C:C,'AGG Activity_16'!$A:$A,$B187)),0))))</f>
        <v>0</v>
      </c>
      <c r="N187" s="7">
        <f>IF(N$1=2016,0,IF(PUBBDG_Split_Tech!N187=1,1,IF(PUBBDG_Split_Tech!N187="",0,IFERROR((PUBBDG_Split_Tech!N187*(SUMIFS('AGG Activity_16'!D:D,'AGG Activity_16'!$A:$A,$B187)+SUMIFS('AGG Activity_EX'!D:D,'AGG Activity_EX'!$A:$A,$B187))-SUMIFS(Activity_EX!D:D,Activity_EX!$A:$A,$A187))/(SUMIFS('AGG Activity_16'!D:D,'AGG Activity_16'!$A:$A,$B187)),0))))</f>
        <v>0</v>
      </c>
      <c r="O187" s="7">
        <f>IF(O$1=2016,0,IF(PUBBDG_Split_Tech!O187=1,1,IF(PUBBDG_Split_Tech!O187="",0,IFERROR((PUBBDG_Split_Tech!O187*(SUMIFS('AGG Activity_16'!E:E,'AGG Activity_16'!$A:$A,$B187)+SUMIFS('AGG Activity_EX'!E:E,'AGG Activity_EX'!$A:$A,$B187))-SUMIFS(Activity_EX!E:E,Activity_EX!$A:$A,$A187))/(SUMIFS('AGG Activity_16'!E:E,'AGG Activity_16'!$A:$A,$B187)),0))))</f>
        <v>0</v>
      </c>
      <c r="P187" s="7">
        <f>IF(P$1=2016,0,IF(PUBBDG_Split_Tech!P187=1,1,IF(PUBBDG_Split_Tech!P187="",0,IFERROR((PUBBDG_Split_Tech!P187*(SUMIFS('AGG Activity_16'!F:F,'AGG Activity_16'!$A:$A,$B187)+SUMIFS('AGG Activity_EX'!F:F,'AGG Activity_EX'!$A:$A,$B187))-SUMIFS(Activity_EX!F:F,Activity_EX!$A:$A,$A187))/(SUMIFS('AGG Activity_16'!F:F,'AGG Activity_16'!$A:$A,$B187)),0))))</f>
        <v>0</v>
      </c>
      <c r="Q187" s="7">
        <f>IF(Q$1=2016,0,IF(PUBBDG_Split_Tech!Q187=1,1,IF(PUBBDG_Split_Tech!Q187="",0,IFERROR((PUBBDG_Split_Tech!Q187*(SUMIFS('AGG Activity_16'!G:G,'AGG Activity_16'!$A:$A,$B187)+SUMIFS('AGG Activity_EX'!G:G,'AGG Activity_EX'!$A:$A,$B187))-SUMIFS(Activity_EX!G:G,Activity_EX!$A:$A,$A187))/(SUMIFS('AGG Activity_16'!G:G,'AGG Activity_16'!$A:$A,$B187)),0))))</f>
        <v>0</v>
      </c>
      <c r="R187" s="7">
        <f>IF(R$1=2016,0,IF(PUBBDG_Split_Tech!R187=1,1,IF(PUBBDG_Split_Tech!R187="",0,IFERROR((PUBBDG_Split_Tech!R187*(SUMIFS('AGG Activity_16'!H:H,'AGG Activity_16'!$A:$A,$B187)+SUMIFS('AGG Activity_EX'!H:H,'AGG Activity_EX'!$A:$A,$B187))-SUMIFS(Activity_EX!H:H,Activity_EX!$A:$A,$A187))/(SUMIFS('AGG Activity_16'!H:H,'AGG Activity_16'!$A:$A,$B187)),0))))</f>
        <v>0</v>
      </c>
      <c r="S187" s="7">
        <f>IF(S$1=2016,0,IF(PUBBDG_Split_Tech!S187=1,1,IF(PUBBDG_Split_Tech!S187="",0,IFERROR((PUBBDG_Split_Tech!S187*(SUMIFS('AGG Activity_16'!I:I,'AGG Activity_16'!$A:$A,$B187)+SUMIFS('AGG Activity_EX'!I:I,'AGG Activity_EX'!$A:$A,$B187))-SUMIFS(Activity_EX!I:I,Activity_EX!$A:$A,$A187))/(SUMIFS('AGG Activity_16'!I:I,'AGG Activity_16'!$A:$A,$B187)),0))))</f>
        <v>0</v>
      </c>
      <c r="T187" s="7">
        <f>IF(T$1=2016,0,IF(PUBBDG_Split_Tech!T187=1,1,IF(PUBBDG_Split_Tech!T187="",0,IFERROR((PUBBDG_Split_Tech!T187*(SUMIFS('AGG Activity_16'!J:J,'AGG Activity_16'!$A:$A,$B187)+SUMIFS('AGG Activity_EX'!J:J,'AGG Activity_EX'!$A:$A,$B187))-SUMIFS(Activity_EX!J:J,Activity_EX!$A:$A,$A187))/(SUMIFS('AGG Activity_16'!J:J,'AGG Activity_16'!$A:$A,$B187)),0))))</f>
        <v>0</v>
      </c>
      <c r="U187" s="7">
        <f>IF(U$1=2016,0,IF(PUBBDG_Split_Tech!U187=1,1,IF(PUBBDG_Split_Tech!U187="",0,IFERROR((PUBBDG_Split_Tech!U187*(SUMIFS('AGG Activity_16'!K:K,'AGG Activity_16'!$A:$A,$B187)+SUMIFS('AGG Activity_EX'!K:K,'AGG Activity_EX'!$A:$A,$B187))-SUMIFS(Activity_EX!K:K,Activity_EX!$A:$A,$A187))/(SUMIFS('AGG Activity_16'!K:K,'AGG Activity_16'!$A:$A,$B187)),0))))</f>
        <v>0</v>
      </c>
    </row>
    <row r="188" spans="1:21" x14ac:dyDescent="0.25">
      <c r="A188" t="str">
        <f>PUBBDG_Split_Tech!A188</f>
        <v>PUBBDGSBDNewSHFUR___STDNGA</v>
      </c>
      <c r="B188" t="str">
        <f>PUBBDG_Split_Tech!B188</f>
        <v>PUBBDGSBDNewSH</v>
      </c>
      <c r="C188" t="str">
        <f>PUBBDG_Split_Tech!C188</f>
        <v>PUB</v>
      </c>
      <c r="D188" t="str">
        <f>PUBBDG_Split_Tech!D188</f>
        <v>BDG</v>
      </c>
      <c r="E188" t="str">
        <f>PUBBDG_Split_Tech!E188</f>
        <v>SBD</v>
      </c>
      <c r="F188" t="str">
        <f>PUBBDG_Split_Tech!F188</f>
        <v>New</v>
      </c>
      <c r="G188" t="str">
        <f>PUBBDG_Split_Tech!G188</f>
        <v>SH</v>
      </c>
      <c r="H188" t="str">
        <f>PUBBDG_Split_Tech!H188</f>
        <v>FUR</v>
      </c>
      <c r="I188" t="str">
        <f>PUBBDG_Split_Tech!I188</f>
        <v>___</v>
      </c>
      <c r="J188" t="str">
        <f>PUBBDG_Split_Tech!J188</f>
        <v>STD</v>
      </c>
      <c r="K188" t="str">
        <f>PUBBDG_Split_Tech!K188</f>
        <v>NGA</v>
      </c>
      <c r="L188" s="7">
        <f>IF(L$1=2016,0,IF(PUBBDG_Split_Tech!L188=1,1,IF(PUBBDG_Split_Tech!L188="",0,IFERROR((PUBBDG_Split_Tech!L188*(SUMIFS('AGG Activity_16'!B:B,'AGG Activity_16'!$A:$A,$B188)+SUMIFS('AGG Activity_EX'!B:B,'AGG Activity_EX'!$A:$A,$B188))-SUMIFS(Activity_EX!B:B,Activity_EX!$A:$A,$A188))/(SUMIFS('AGG Activity_16'!B:B,'AGG Activity_16'!$A:$A,$B188)),0))))</f>
        <v>0</v>
      </c>
      <c r="M188" s="7">
        <f>IF(M$1=2016,0,IF(PUBBDG_Split_Tech!M188=1,1,IF(PUBBDG_Split_Tech!M188="",0,IFERROR((PUBBDG_Split_Tech!M188*(SUMIFS('AGG Activity_16'!C:C,'AGG Activity_16'!$A:$A,$B188)+SUMIFS('AGG Activity_EX'!C:C,'AGG Activity_EX'!$A:$A,$B188))-SUMIFS(Activity_EX!C:C,Activity_EX!$A:$A,$A188))/(SUMIFS('AGG Activity_16'!C:C,'AGG Activity_16'!$A:$A,$B188)),0))))</f>
        <v>0</v>
      </c>
      <c r="N188" s="7">
        <f>IF(N$1=2016,0,IF(PUBBDG_Split_Tech!N188=1,1,IF(PUBBDG_Split_Tech!N188="",0,IFERROR((PUBBDG_Split_Tech!N188*(SUMIFS('AGG Activity_16'!D:D,'AGG Activity_16'!$A:$A,$B188)+SUMIFS('AGG Activity_EX'!D:D,'AGG Activity_EX'!$A:$A,$B188))-SUMIFS(Activity_EX!D:D,Activity_EX!$A:$A,$A188))/(SUMIFS('AGG Activity_16'!D:D,'AGG Activity_16'!$A:$A,$B188)),0))))</f>
        <v>0</v>
      </c>
      <c r="O188" s="7">
        <f>IF(O$1=2016,0,IF(PUBBDG_Split_Tech!O188=1,1,IF(PUBBDG_Split_Tech!O188="",0,IFERROR((PUBBDG_Split_Tech!O188*(SUMIFS('AGG Activity_16'!E:E,'AGG Activity_16'!$A:$A,$B188)+SUMIFS('AGG Activity_EX'!E:E,'AGG Activity_EX'!$A:$A,$B188))-SUMIFS(Activity_EX!E:E,Activity_EX!$A:$A,$A188))/(SUMIFS('AGG Activity_16'!E:E,'AGG Activity_16'!$A:$A,$B188)),0))))</f>
        <v>0</v>
      </c>
      <c r="P188" s="7">
        <f>IF(P$1=2016,0,IF(PUBBDG_Split_Tech!P188=1,1,IF(PUBBDG_Split_Tech!P188="",0,IFERROR((PUBBDG_Split_Tech!P188*(SUMIFS('AGG Activity_16'!F:F,'AGG Activity_16'!$A:$A,$B188)+SUMIFS('AGG Activity_EX'!F:F,'AGG Activity_EX'!$A:$A,$B188))-SUMIFS(Activity_EX!F:F,Activity_EX!$A:$A,$A188))/(SUMIFS('AGG Activity_16'!F:F,'AGG Activity_16'!$A:$A,$B188)),0))))</f>
        <v>0</v>
      </c>
      <c r="Q188" s="7">
        <f>IF(Q$1=2016,0,IF(PUBBDG_Split_Tech!Q188=1,1,IF(PUBBDG_Split_Tech!Q188="",0,IFERROR((PUBBDG_Split_Tech!Q188*(SUMIFS('AGG Activity_16'!G:G,'AGG Activity_16'!$A:$A,$B188)+SUMIFS('AGG Activity_EX'!G:G,'AGG Activity_EX'!$A:$A,$B188))-SUMIFS(Activity_EX!G:G,Activity_EX!$A:$A,$A188))/(SUMIFS('AGG Activity_16'!G:G,'AGG Activity_16'!$A:$A,$B188)),0))))</f>
        <v>0</v>
      </c>
      <c r="R188" s="7">
        <f>IF(R$1=2016,0,IF(PUBBDG_Split_Tech!R188=1,1,IF(PUBBDG_Split_Tech!R188="",0,IFERROR((PUBBDG_Split_Tech!R188*(SUMIFS('AGG Activity_16'!H:H,'AGG Activity_16'!$A:$A,$B188)+SUMIFS('AGG Activity_EX'!H:H,'AGG Activity_EX'!$A:$A,$B188))-SUMIFS(Activity_EX!H:H,Activity_EX!$A:$A,$A188))/(SUMIFS('AGG Activity_16'!H:H,'AGG Activity_16'!$A:$A,$B188)),0))))</f>
        <v>0</v>
      </c>
      <c r="S188" s="7">
        <f>IF(S$1=2016,0,IF(PUBBDG_Split_Tech!S188=1,1,IF(PUBBDG_Split_Tech!S188="",0,IFERROR((PUBBDG_Split_Tech!S188*(SUMIFS('AGG Activity_16'!I:I,'AGG Activity_16'!$A:$A,$B188)+SUMIFS('AGG Activity_EX'!I:I,'AGG Activity_EX'!$A:$A,$B188))-SUMIFS(Activity_EX!I:I,Activity_EX!$A:$A,$A188))/(SUMIFS('AGG Activity_16'!I:I,'AGG Activity_16'!$A:$A,$B188)),0))))</f>
        <v>0</v>
      </c>
      <c r="T188" s="7">
        <f>IF(T$1=2016,0,IF(PUBBDG_Split_Tech!T188=1,1,IF(PUBBDG_Split_Tech!T188="",0,IFERROR((PUBBDG_Split_Tech!T188*(SUMIFS('AGG Activity_16'!J:J,'AGG Activity_16'!$A:$A,$B188)+SUMIFS('AGG Activity_EX'!J:J,'AGG Activity_EX'!$A:$A,$B188))-SUMIFS(Activity_EX!J:J,Activity_EX!$A:$A,$A188))/(SUMIFS('AGG Activity_16'!J:J,'AGG Activity_16'!$A:$A,$B188)),0))))</f>
        <v>0</v>
      </c>
      <c r="U188" s="7">
        <f>IF(U$1=2016,0,IF(PUBBDG_Split_Tech!U188=1,1,IF(PUBBDG_Split_Tech!U188="",0,IFERROR((PUBBDG_Split_Tech!U188*(SUMIFS('AGG Activity_16'!K:K,'AGG Activity_16'!$A:$A,$B188)+SUMIFS('AGG Activity_EX'!K:K,'AGG Activity_EX'!$A:$A,$B188))-SUMIFS(Activity_EX!K:K,Activity_EX!$A:$A,$A188))/(SUMIFS('AGG Activity_16'!K:K,'AGG Activity_16'!$A:$A,$B188)),0))))</f>
        <v>0</v>
      </c>
    </row>
    <row r="189" spans="1:21" x14ac:dyDescent="0.25">
      <c r="A189" t="str">
        <f>PUBBDG_Split_Tech!A189</f>
        <v>PUBBDGSBDNewSHFUR___STDPRO</v>
      </c>
      <c r="B189" t="str">
        <f>PUBBDG_Split_Tech!B189</f>
        <v>PUBBDGSBDNewSH</v>
      </c>
      <c r="C189" t="str">
        <f>PUBBDG_Split_Tech!C189</f>
        <v>PUB</v>
      </c>
      <c r="D189" t="str">
        <f>PUBBDG_Split_Tech!D189</f>
        <v>BDG</v>
      </c>
      <c r="E189" t="str">
        <f>PUBBDG_Split_Tech!E189</f>
        <v>SBD</v>
      </c>
      <c r="F189" t="str">
        <f>PUBBDG_Split_Tech!F189</f>
        <v>New</v>
      </c>
      <c r="G189" t="str">
        <f>PUBBDG_Split_Tech!G189</f>
        <v>SH</v>
      </c>
      <c r="H189" t="str">
        <f>PUBBDG_Split_Tech!H189</f>
        <v>FUR</v>
      </c>
      <c r="I189" t="str">
        <f>PUBBDG_Split_Tech!I189</f>
        <v>___</v>
      </c>
      <c r="J189" t="str">
        <f>PUBBDG_Split_Tech!J189</f>
        <v>STD</v>
      </c>
      <c r="K189" t="str">
        <f>PUBBDG_Split_Tech!K189</f>
        <v>PRO</v>
      </c>
      <c r="L189" s="7">
        <f>IF(L$1=2016,0,IF(PUBBDG_Split_Tech!L189=1,1,IF(PUBBDG_Split_Tech!L189="",0,IFERROR((PUBBDG_Split_Tech!L189*(SUMIFS('AGG Activity_16'!B:B,'AGG Activity_16'!$A:$A,$B189)+SUMIFS('AGG Activity_EX'!B:B,'AGG Activity_EX'!$A:$A,$B189))-SUMIFS(Activity_EX!B:B,Activity_EX!$A:$A,$A189))/(SUMIFS('AGG Activity_16'!B:B,'AGG Activity_16'!$A:$A,$B189)),0))))</f>
        <v>0</v>
      </c>
      <c r="M189" s="7">
        <f>IF(M$1=2016,0,IF(PUBBDG_Split_Tech!M189=1,1,IF(PUBBDG_Split_Tech!M189="",0,IFERROR((PUBBDG_Split_Tech!M189*(SUMIFS('AGG Activity_16'!C:C,'AGG Activity_16'!$A:$A,$B189)+SUMIFS('AGG Activity_EX'!C:C,'AGG Activity_EX'!$A:$A,$B189))-SUMIFS(Activity_EX!C:C,Activity_EX!$A:$A,$A189))/(SUMIFS('AGG Activity_16'!C:C,'AGG Activity_16'!$A:$A,$B189)),0))))</f>
        <v>0</v>
      </c>
      <c r="N189" s="7">
        <f>IF(N$1=2016,0,IF(PUBBDG_Split_Tech!N189=1,1,IF(PUBBDG_Split_Tech!N189="",0,IFERROR((PUBBDG_Split_Tech!N189*(SUMIFS('AGG Activity_16'!D:D,'AGG Activity_16'!$A:$A,$B189)+SUMIFS('AGG Activity_EX'!D:D,'AGG Activity_EX'!$A:$A,$B189))-SUMIFS(Activity_EX!D:D,Activity_EX!$A:$A,$A189))/(SUMIFS('AGG Activity_16'!D:D,'AGG Activity_16'!$A:$A,$B189)),0))))</f>
        <v>0</v>
      </c>
      <c r="O189" s="7">
        <f>IF(O$1=2016,0,IF(PUBBDG_Split_Tech!O189=1,1,IF(PUBBDG_Split_Tech!O189="",0,IFERROR((PUBBDG_Split_Tech!O189*(SUMIFS('AGG Activity_16'!E:E,'AGG Activity_16'!$A:$A,$B189)+SUMIFS('AGG Activity_EX'!E:E,'AGG Activity_EX'!$A:$A,$B189))-SUMIFS(Activity_EX!E:E,Activity_EX!$A:$A,$A189))/(SUMIFS('AGG Activity_16'!E:E,'AGG Activity_16'!$A:$A,$B189)),0))))</f>
        <v>0</v>
      </c>
      <c r="P189" s="7">
        <f>IF(P$1=2016,0,IF(PUBBDG_Split_Tech!P189=1,1,IF(PUBBDG_Split_Tech!P189="",0,IFERROR((PUBBDG_Split_Tech!P189*(SUMIFS('AGG Activity_16'!F:F,'AGG Activity_16'!$A:$A,$B189)+SUMIFS('AGG Activity_EX'!F:F,'AGG Activity_EX'!$A:$A,$B189))-SUMIFS(Activity_EX!F:F,Activity_EX!$A:$A,$A189))/(SUMIFS('AGG Activity_16'!F:F,'AGG Activity_16'!$A:$A,$B189)),0))))</f>
        <v>0</v>
      </c>
      <c r="Q189" s="7">
        <f>IF(Q$1=2016,0,IF(PUBBDG_Split_Tech!Q189=1,1,IF(PUBBDG_Split_Tech!Q189="",0,IFERROR((PUBBDG_Split_Tech!Q189*(SUMIFS('AGG Activity_16'!G:G,'AGG Activity_16'!$A:$A,$B189)+SUMIFS('AGG Activity_EX'!G:G,'AGG Activity_EX'!$A:$A,$B189))-SUMIFS(Activity_EX!G:G,Activity_EX!$A:$A,$A189))/(SUMIFS('AGG Activity_16'!G:G,'AGG Activity_16'!$A:$A,$B189)),0))))</f>
        <v>0</v>
      </c>
      <c r="R189" s="7">
        <f>IF(R$1=2016,0,IF(PUBBDG_Split_Tech!R189=1,1,IF(PUBBDG_Split_Tech!R189="",0,IFERROR((PUBBDG_Split_Tech!R189*(SUMIFS('AGG Activity_16'!H:H,'AGG Activity_16'!$A:$A,$B189)+SUMIFS('AGG Activity_EX'!H:H,'AGG Activity_EX'!$A:$A,$B189))-SUMIFS(Activity_EX!H:H,Activity_EX!$A:$A,$A189))/(SUMIFS('AGG Activity_16'!H:H,'AGG Activity_16'!$A:$A,$B189)),0))))</f>
        <v>0</v>
      </c>
      <c r="S189" s="7">
        <f>IF(S$1=2016,0,IF(PUBBDG_Split_Tech!S189=1,1,IF(PUBBDG_Split_Tech!S189="",0,IFERROR((PUBBDG_Split_Tech!S189*(SUMIFS('AGG Activity_16'!I:I,'AGG Activity_16'!$A:$A,$B189)+SUMIFS('AGG Activity_EX'!I:I,'AGG Activity_EX'!$A:$A,$B189))-SUMIFS(Activity_EX!I:I,Activity_EX!$A:$A,$A189))/(SUMIFS('AGG Activity_16'!I:I,'AGG Activity_16'!$A:$A,$B189)),0))))</f>
        <v>0</v>
      </c>
      <c r="T189" s="7">
        <f>IF(T$1=2016,0,IF(PUBBDG_Split_Tech!T189=1,1,IF(PUBBDG_Split_Tech!T189="",0,IFERROR((PUBBDG_Split_Tech!T189*(SUMIFS('AGG Activity_16'!J:J,'AGG Activity_16'!$A:$A,$B189)+SUMIFS('AGG Activity_EX'!J:J,'AGG Activity_EX'!$A:$A,$B189))-SUMIFS(Activity_EX!J:J,Activity_EX!$A:$A,$A189))/(SUMIFS('AGG Activity_16'!J:J,'AGG Activity_16'!$A:$A,$B189)),0))))</f>
        <v>0</v>
      </c>
      <c r="U189" s="7">
        <f>IF(U$1=2016,0,IF(PUBBDG_Split_Tech!U189=1,1,IF(PUBBDG_Split_Tech!U189="",0,IFERROR((PUBBDG_Split_Tech!U189*(SUMIFS('AGG Activity_16'!K:K,'AGG Activity_16'!$A:$A,$B189)+SUMIFS('AGG Activity_EX'!K:K,'AGG Activity_EX'!$A:$A,$B189))-SUMIFS(Activity_EX!K:K,Activity_EX!$A:$A,$A189))/(SUMIFS('AGG Activity_16'!K:K,'AGG Activity_16'!$A:$A,$B189)),0))))</f>
        <v>0</v>
      </c>
    </row>
    <row r="190" spans="1:21" x14ac:dyDescent="0.25">
      <c r="A190" t="str">
        <f>PUBBDG_Split_Tech!A190</f>
        <v>PUBBDGSBDNewSHHEP___STDELC</v>
      </c>
      <c r="B190" t="str">
        <f>PUBBDG_Split_Tech!B190</f>
        <v>PUBBDGSBDNewSH</v>
      </c>
      <c r="C190" t="str">
        <f>PUBBDG_Split_Tech!C190</f>
        <v>PUB</v>
      </c>
      <c r="D190" t="str">
        <f>PUBBDG_Split_Tech!D190</f>
        <v>BDG</v>
      </c>
      <c r="E190" t="str">
        <f>PUBBDG_Split_Tech!E190</f>
        <v>SBD</v>
      </c>
      <c r="F190" t="str">
        <f>PUBBDG_Split_Tech!F190</f>
        <v>New</v>
      </c>
      <c r="G190" t="str">
        <f>PUBBDG_Split_Tech!G190</f>
        <v>SH</v>
      </c>
      <c r="H190" t="str">
        <f>PUBBDG_Split_Tech!H190</f>
        <v>HEP</v>
      </c>
      <c r="I190" t="str">
        <f>PUBBDG_Split_Tech!I190</f>
        <v>___</v>
      </c>
      <c r="J190" t="str">
        <f>PUBBDG_Split_Tech!J190</f>
        <v>STD</v>
      </c>
      <c r="K190" t="str">
        <f>PUBBDG_Split_Tech!K190</f>
        <v>ELC</v>
      </c>
      <c r="L190" s="7">
        <f>IF(L$1=2016,0,IF(PUBBDG_Split_Tech!L190=1,1,IF(PUBBDG_Split_Tech!L190="",0,IFERROR((PUBBDG_Split_Tech!L190*(SUMIFS('AGG Activity_16'!B:B,'AGG Activity_16'!$A:$A,$B190)+SUMIFS('AGG Activity_EX'!B:B,'AGG Activity_EX'!$A:$A,$B190))-SUMIFS(Activity_EX!B:B,Activity_EX!$A:$A,$A190))/(SUMIFS('AGG Activity_16'!B:B,'AGG Activity_16'!$A:$A,$B190)),0))))</f>
        <v>0</v>
      </c>
      <c r="M190" s="7">
        <f>IF(M$1=2016,0,IF(PUBBDG_Split_Tech!M190=1,1,IF(PUBBDG_Split_Tech!M190="",0,IFERROR((PUBBDG_Split_Tech!M190*(SUMIFS('AGG Activity_16'!C:C,'AGG Activity_16'!$A:$A,$B190)+SUMIFS('AGG Activity_EX'!C:C,'AGG Activity_EX'!$A:$A,$B190))-SUMIFS(Activity_EX!C:C,Activity_EX!$A:$A,$A190))/(SUMIFS('AGG Activity_16'!C:C,'AGG Activity_16'!$A:$A,$B190)),0))))</f>
        <v>0</v>
      </c>
      <c r="N190" s="7">
        <f>IF(N$1=2016,0,IF(PUBBDG_Split_Tech!N190=1,1,IF(PUBBDG_Split_Tech!N190="",0,IFERROR((PUBBDG_Split_Tech!N190*(SUMIFS('AGG Activity_16'!D:D,'AGG Activity_16'!$A:$A,$B190)+SUMIFS('AGG Activity_EX'!D:D,'AGG Activity_EX'!$A:$A,$B190))-SUMIFS(Activity_EX!D:D,Activity_EX!$A:$A,$A190))/(SUMIFS('AGG Activity_16'!D:D,'AGG Activity_16'!$A:$A,$B190)),0))))</f>
        <v>0</v>
      </c>
      <c r="O190" s="7">
        <f>IF(O$1=2016,0,IF(PUBBDG_Split_Tech!O190=1,1,IF(PUBBDG_Split_Tech!O190="",0,IFERROR((PUBBDG_Split_Tech!O190*(SUMIFS('AGG Activity_16'!E:E,'AGG Activity_16'!$A:$A,$B190)+SUMIFS('AGG Activity_EX'!E:E,'AGG Activity_EX'!$A:$A,$B190))-SUMIFS(Activity_EX!E:E,Activity_EX!$A:$A,$A190))/(SUMIFS('AGG Activity_16'!E:E,'AGG Activity_16'!$A:$A,$B190)),0))))</f>
        <v>0</v>
      </c>
      <c r="P190" s="7">
        <f>IF(P$1=2016,0,IF(PUBBDG_Split_Tech!P190=1,1,IF(PUBBDG_Split_Tech!P190="",0,IFERROR((PUBBDG_Split_Tech!P190*(SUMIFS('AGG Activity_16'!F:F,'AGG Activity_16'!$A:$A,$B190)+SUMIFS('AGG Activity_EX'!F:F,'AGG Activity_EX'!$A:$A,$B190))-SUMIFS(Activity_EX!F:F,Activity_EX!$A:$A,$A190))/(SUMIFS('AGG Activity_16'!F:F,'AGG Activity_16'!$A:$A,$B190)),0))))</f>
        <v>0</v>
      </c>
      <c r="Q190" s="7">
        <f>IF(Q$1=2016,0,IF(PUBBDG_Split_Tech!Q190=1,1,IF(PUBBDG_Split_Tech!Q190="",0,IFERROR((PUBBDG_Split_Tech!Q190*(SUMIFS('AGG Activity_16'!G:G,'AGG Activity_16'!$A:$A,$B190)+SUMIFS('AGG Activity_EX'!G:G,'AGG Activity_EX'!$A:$A,$B190))-SUMIFS(Activity_EX!G:G,Activity_EX!$A:$A,$A190))/(SUMIFS('AGG Activity_16'!G:G,'AGG Activity_16'!$A:$A,$B190)),0))))</f>
        <v>0</v>
      </c>
      <c r="R190" s="7">
        <f>IF(R$1=2016,0,IF(PUBBDG_Split_Tech!R190=1,1,IF(PUBBDG_Split_Tech!R190="",0,IFERROR((PUBBDG_Split_Tech!R190*(SUMIFS('AGG Activity_16'!H:H,'AGG Activity_16'!$A:$A,$B190)+SUMIFS('AGG Activity_EX'!H:H,'AGG Activity_EX'!$A:$A,$B190))-SUMIFS(Activity_EX!H:H,Activity_EX!$A:$A,$A190))/(SUMIFS('AGG Activity_16'!H:H,'AGG Activity_16'!$A:$A,$B190)),0))))</f>
        <v>0</v>
      </c>
      <c r="S190" s="7">
        <f>IF(S$1=2016,0,IF(PUBBDG_Split_Tech!S190=1,1,IF(PUBBDG_Split_Tech!S190="",0,IFERROR((PUBBDG_Split_Tech!S190*(SUMIFS('AGG Activity_16'!I:I,'AGG Activity_16'!$A:$A,$B190)+SUMIFS('AGG Activity_EX'!I:I,'AGG Activity_EX'!$A:$A,$B190))-SUMIFS(Activity_EX!I:I,Activity_EX!$A:$A,$A190))/(SUMIFS('AGG Activity_16'!I:I,'AGG Activity_16'!$A:$A,$B190)),0))))</f>
        <v>0</v>
      </c>
      <c r="T190" s="7">
        <f>IF(T$1=2016,0,IF(PUBBDG_Split_Tech!T190=1,1,IF(PUBBDG_Split_Tech!T190="",0,IFERROR((PUBBDG_Split_Tech!T190*(SUMIFS('AGG Activity_16'!J:J,'AGG Activity_16'!$A:$A,$B190)+SUMIFS('AGG Activity_EX'!J:J,'AGG Activity_EX'!$A:$A,$B190))-SUMIFS(Activity_EX!J:J,Activity_EX!$A:$A,$A190))/(SUMIFS('AGG Activity_16'!J:J,'AGG Activity_16'!$A:$A,$B190)),0))))</f>
        <v>0</v>
      </c>
      <c r="U190" s="7">
        <f>IF(U$1=2016,0,IF(PUBBDG_Split_Tech!U190=1,1,IF(PUBBDG_Split_Tech!U190="",0,IFERROR((PUBBDG_Split_Tech!U190*(SUMIFS('AGG Activity_16'!K:K,'AGG Activity_16'!$A:$A,$B190)+SUMIFS('AGG Activity_EX'!K:K,'AGG Activity_EX'!$A:$A,$B190))-SUMIFS(Activity_EX!K:K,Activity_EX!$A:$A,$A190))/(SUMIFS('AGG Activity_16'!K:K,'AGG Activity_16'!$A:$A,$B190)),0))))</f>
        <v>0</v>
      </c>
    </row>
    <row r="191" spans="1:21" x14ac:dyDescent="0.25">
      <c r="A191" t="str">
        <f>PUBBDG_Split_Tech!A191</f>
        <v>PUBBDGSBDNewSHPLT___STDELC</v>
      </c>
      <c r="B191" t="str">
        <f>PUBBDG_Split_Tech!B191</f>
        <v>PUBBDGSBDNewSH</v>
      </c>
      <c r="C191" t="str">
        <f>PUBBDG_Split_Tech!C191</f>
        <v>PUB</v>
      </c>
      <c r="D191" t="str">
        <f>PUBBDG_Split_Tech!D191</f>
        <v>BDG</v>
      </c>
      <c r="E191" t="str">
        <f>PUBBDG_Split_Tech!E191</f>
        <v>SBD</v>
      </c>
      <c r="F191" t="str">
        <f>PUBBDG_Split_Tech!F191</f>
        <v>New</v>
      </c>
      <c r="G191" t="str">
        <f>PUBBDG_Split_Tech!G191</f>
        <v>SH</v>
      </c>
      <c r="H191" t="str">
        <f>PUBBDG_Split_Tech!H191</f>
        <v>PLT</v>
      </c>
      <c r="I191" t="str">
        <f>PUBBDG_Split_Tech!I191</f>
        <v>___</v>
      </c>
      <c r="J191" t="str">
        <f>PUBBDG_Split_Tech!J191</f>
        <v>STD</v>
      </c>
      <c r="K191" t="str">
        <f>PUBBDG_Split_Tech!K191</f>
        <v>ELC</v>
      </c>
      <c r="L191" s="7">
        <f>IF(L$1=2016,0,IF(PUBBDG_Split_Tech!L191=1,1,IF(PUBBDG_Split_Tech!L191="",0,IFERROR((PUBBDG_Split_Tech!L191*(SUMIFS('AGG Activity_16'!B:B,'AGG Activity_16'!$A:$A,$B191)+SUMIFS('AGG Activity_EX'!B:B,'AGG Activity_EX'!$A:$A,$B191))-SUMIFS(Activity_EX!B:B,Activity_EX!$A:$A,$A191))/(SUMIFS('AGG Activity_16'!B:B,'AGG Activity_16'!$A:$A,$B191)),0))))</f>
        <v>0</v>
      </c>
      <c r="M191" s="7">
        <f>IF(M$1=2016,0,IF(PUBBDG_Split_Tech!M191=1,1,IF(PUBBDG_Split_Tech!M191="",0,IFERROR((PUBBDG_Split_Tech!M191*(SUMIFS('AGG Activity_16'!C:C,'AGG Activity_16'!$A:$A,$B191)+SUMIFS('AGG Activity_EX'!C:C,'AGG Activity_EX'!$A:$A,$B191))-SUMIFS(Activity_EX!C:C,Activity_EX!$A:$A,$A191))/(SUMIFS('AGG Activity_16'!C:C,'AGG Activity_16'!$A:$A,$B191)),0))))</f>
        <v>0</v>
      </c>
      <c r="N191" s="7">
        <f>IF(N$1=2016,0,IF(PUBBDG_Split_Tech!N191=1,1,IF(PUBBDG_Split_Tech!N191="",0,IFERROR((PUBBDG_Split_Tech!N191*(SUMIFS('AGG Activity_16'!D:D,'AGG Activity_16'!$A:$A,$B191)+SUMIFS('AGG Activity_EX'!D:D,'AGG Activity_EX'!$A:$A,$B191))-SUMIFS(Activity_EX!D:D,Activity_EX!$A:$A,$A191))/(SUMIFS('AGG Activity_16'!D:D,'AGG Activity_16'!$A:$A,$B191)),0))))</f>
        <v>0</v>
      </c>
      <c r="O191" s="7">
        <f>IF(O$1=2016,0,IF(PUBBDG_Split_Tech!O191=1,1,IF(PUBBDG_Split_Tech!O191="",0,IFERROR((PUBBDG_Split_Tech!O191*(SUMIFS('AGG Activity_16'!E:E,'AGG Activity_16'!$A:$A,$B191)+SUMIFS('AGG Activity_EX'!E:E,'AGG Activity_EX'!$A:$A,$B191))-SUMIFS(Activity_EX!E:E,Activity_EX!$A:$A,$A191))/(SUMIFS('AGG Activity_16'!E:E,'AGG Activity_16'!$A:$A,$B191)),0))))</f>
        <v>0</v>
      </c>
      <c r="P191" s="7">
        <f>IF(P$1=2016,0,IF(PUBBDG_Split_Tech!P191=1,1,IF(PUBBDG_Split_Tech!P191="",0,IFERROR((PUBBDG_Split_Tech!P191*(SUMIFS('AGG Activity_16'!F:F,'AGG Activity_16'!$A:$A,$B191)+SUMIFS('AGG Activity_EX'!F:F,'AGG Activity_EX'!$A:$A,$B191))-SUMIFS(Activity_EX!F:F,Activity_EX!$A:$A,$A191))/(SUMIFS('AGG Activity_16'!F:F,'AGG Activity_16'!$A:$A,$B191)),0))))</f>
        <v>0</v>
      </c>
      <c r="Q191" s="7">
        <f>IF(Q$1=2016,0,IF(PUBBDG_Split_Tech!Q191=1,1,IF(PUBBDG_Split_Tech!Q191="",0,IFERROR((PUBBDG_Split_Tech!Q191*(SUMIFS('AGG Activity_16'!G:G,'AGG Activity_16'!$A:$A,$B191)+SUMIFS('AGG Activity_EX'!G:G,'AGG Activity_EX'!$A:$A,$B191))-SUMIFS(Activity_EX!G:G,Activity_EX!$A:$A,$A191))/(SUMIFS('AGG Activity_16'!G:G,'AGG Activity_16'!$A:$A,$B191)),0))))</f>
        <v>0</v>
      </c>
      <c r="R191" s="7">
        <f>IF(R$1=2016,0,IF(PUBBDG_Split_Tech!R191=1,1,IF(PUBBDG_Split_Tech!R191="",0,IFERROR((PUBBDG_Split_Tech!R191*(SUMIFS('AGG Activity_16'!H:H,'AGG Activity_16'!$A:$A,$B191)+SUMIFS('AGG Activity_EX'!H:H,'AGG Activity_EX'!$A:$A,$B191))-SUMIFS(Activity_EX!H:H,Activity_EX!$A:$A,$A191))/(SUMIFS('AGG Activity_16'!H:H,'AGG Activity_16'!$A:$A,$B191)),0))))</f>
        <v>0</v>
      </c>
      <c r="S191" s="7">
        <f>IF(S$1=2016,0,IF(PUBBDG_Split_Tech!S191=1,1,IF(PUBBDG_Split_Tech!S191="",0,IFERROR((PUBBDG_Split_Tech!S191*(SUMIFS('AGG Activity_16'!I:I,'AGG Activity_16'!$A:$A,$B191)+SUMIFS('AGG Activity_EX'!I:I,'AGG Activity_EX'!$A:$A,$B191))-SUMIFS(Activity_EX!I:I,Activity_EX!$A:$A,$A191))/(SUMIFS('AGG Activity_16'!I:I,'AGG Activity_16'!$A:$A,$B191)),0))))</f>
        <v>0</v>
      </c>
      <c r="T191" s="7">
        <f>IF(T$1=2016,0,IF(PUBBDG_Split_Tech!T191=1,1,IF(PUBBDG_Split_Tech!T191="",0,IFERROR((PUBBDG_Split_Tech!T191*(SUMIFS('AGG Activity_16'!J:J,'AGG Activity_16'!$A:$A,$B191)+SUMIFS('AGG Activity_EX'!J:J,'AGG Activity_EX'!$A:$A,$B191))-SUMIFS(Activity_EX!J:J,Activity_EX!$A:$A,$A191))/(SUMIFS('AGG Activity_16'!J:J,'AGG Activity_16'!$A:$A,$B191)),0))))</f>
        <v>0</v>
      </c>
      <c r="U191" s="7">
        <f>IF(U$1=2016,0,IF(PUBBDG_Split_Tech!U191=1,1,IF(PUBBDG_Split_Tech!U191="",0,IFERROR((PUBBDG_Split_Tech!U191*(SUMIFS('AGG Activity_16'!K:K,'AGG Activity_16'!$A:$A,$B191)+SUMIFS('AGG Activity_EX'!K:K,'AGG Activity_EX'!$A:$A,$B191))-SUMIFS(Activity_EX!K:K,Activity_EX!$A:$A,$A191))/(SUMIFS('AGG Activity_16'!K:K,'AGG Activity_16'!$A:$A,$B191)),0))))</f>
        <v>0</v>
      </c>
    </row>
    <row r="192" spans="1:21" x14ac:dyDescent="0.25">
      <c r="A192" t="str">
        <f>PUBBDG_Split_Tech!A192</f>
        <v>PUBBDGSBDNewWH_________DHE</v>
      </c>
      <c r="B192" t="str">
        <f>PUBBDG_Split_Tech!B192</f>
        <v>PUBBDGSBDNewWH</v>
      </c>
      <c r="C192" t="str">
        <f>PUBBDG_Split_Tech!C192</f>
        <v>PUB</v>
      </c>
      <c r="D192" t="str">
        <f>PUBBDG_Split_Tech!D192</f>
        <v>BDG</v>
      </c>
      <c r="E192" t="str">
        <f>PUBBDG_Split_Tech!E192</f>
        <v>SBD</v>
      </c>
      <c r="F192" t="str">
        <f>PUBBDG_Split_Tech!F192</f>
        <v>New</v>
      </c>
      <c r="G192" t="str">
        <f>PUBBDG_Split_Tech!G192</f>
        <v>WH</v>
      </c>
      <c r="H192" t="str">
        <f>PUBBDG_Split_Tech!H192</f>
        <v>___</v>
      </c>
      <c r="I192" t="str">
        <f>PUBBDG_Split_Tech!I192</f>
        <v>___</v>
      </c>
      <c r="J192" t="str">
        <f>PUBBDG_Split_Tech!J192</f>
        <v>___</v>
      </c>
      <c r="K192" t="str">
        <f>PUBBDG_Split_Tech!K192</f>
        <v>DHE</v>
      </c>
      <c r="L192" s="7">
        <f>IF(L$1=2016,0,IF(PUBBDG_Split_Tech!L192=1,1,IF(PUBBDG_Split_Tech!L192="",0,IFERROR((PUBBDG_Split_Tech!L192*(SUMIFS('AGG Activity_16'!B:B,'AGG Activity_16'!$A:$A,$B192)+SUMIFS('AGG Activity_EX'!B:B,'AGG Activity_EX'!$A:$A,$B192))-SUMIFS(Activity_EX!B:B,Activity_EX!$A:$A,$A192))/(SUMIFS('AGG Activity_16'!B:B,'AGG Activity_16'!$A:$A,$B192)),0))))</f>
        <v>0</v>
      </c>
      <c r="M192" s="7">
        <f>IF(M$1=2016,0,IF(PUBBDG_Split_Tech!M192=1,1,IF(PUBBDG_Split_Tech!M192="",0,IFERROR((PUBBDG_Split_Tech!M192*(SUMIFS('AGG Activity_16'!C:C,'AGG Activity_16'!$A:$A,$B192)+SUMIFS('AGG Activity_EX'!C:C,'AGG Activity_EX'!$A:$A,$B192))-SUMIFS(Activity_EX!C:C,Activity_EX!$A:$A,$A192))/(SUMIFS('AGG Activity_16'!C:C,'AGG Activity_16'!$A:$A,$B192)),0))))</f>
        <v>0</v>
      </c>
      <c r="N192" s="7">
        <f>IF(N$1=2016,0,IF(PUBBDG_Split_Tech!N192=1,1,IF(PUBBDG_Split_Tech!N192="",0,IFERROR((PUBBDG_Split_Tech!N192*(SUMIFS('AGG Activity_16'!D:D,'AGG Activity_16'!$A:$A,$B192)+SUMIFS('AGG Activity_EX'!D:D,'AGG Activity_EX'!$A:$A,$B192))-SUMIFS(Activity_EX!D:D,Activity_EX!$A:$A,$A192))/(SUMIFS('AGG Activity_16'!D:D,'AGG Activity_16'!$A:$A,$B192)),0))))</f>
        <v>0</v>
      </c>
      <c r="O192" s="7">
        <f>IF(O$1=2016,0,IF(PUBBDG_Split_Tech!O192=1,1,IF(PUBBDG_Split_Tech!O192="",0,IFERROR((PUBBDG_Split_Tech!O192*(SUMIFS('AGG Activity_16'!E:E,'AGG Activity_16'!$A:$A,$B192)+SUMIFS('AGG Activity_EX'!E:E,'AGG Activity_EX'!$A:$A,$B192))-SUMIFS(Activity_EX!E:E,Activity_EX!$A:$A,$A192))/(SUMIFS('AGG Activity_16'!E:E,'AGG Activity_16'!$A:$A,$B192)),0))))</f>
        <v>0</v>
      </c>
      <c r="P192" s="7">
        <f>IF(P$1=2016,0,IF(PUBBDG_Split_Tech!P192=1,1,IF(PUBBDG_Split_Tech!P192="",0,IFERROR((PUBBDG_Split_Tech!P192*(SUMIFS('AGG Activity_16'!F:F,'AGG Activity_16'!$A:$A,$B192)+SUMIFS('AGG Activity_EX'!F:F,'AGG Activity_EX'!$A:$A,$B192))-SUMIFS(Activity_EX!F:F,Activity_EX!$A:$A,$A192))/(SUMIFS('AGG Activity_16'!F:F,'AGG Activity_16'!$A:$A,$B192)),0))))</f>
        <v>0</v>
      </c>
      <c r="Q192" s="7">
        <f>IF(Q$1=2016,0,IF(PUBBDG_Split_Tech!Q192=1,1,IF(PUBBDG_Split_Tech!Q192="",0,IFERROR((PUBBDG_Split_Tech!Q192*(SUMIFS('AGG Activity_16'!G:G,'AGG Activity_16'!$A:$A,$B192)+SUMIFS('AGG Activity_EX'!G:G,'AGG Activity_EX'!$A:$A,$B192))-SUMIFS(Activity_EX!G:G,Activity_EX!$A:$A,$A192))/(SUMIFS('AGG Activity_16'!G:G,'AGG Activity_16'!$A:$A,$B192)),0))))</f>
        <v>0</v>
      </c>
      <c r="R192" s="7">
        <f>IF(R$1=2016,0,IF(PUBBDG_Split_Tech!R192=1,1,IF(PUBBDG_Split_Tech!R192="",0,IFERROR((PUBBDG_Split_Tech!R192*(SUMIFS('AGG Activity_16'!H:H,'AGG Activity_16'!$A:$A,$B192)+SUMIFS('AGG Activity_EX'!H:H,'AGG Activity_EX'!$A:$A,$B192))-SUMIFS(Activity_EX!H:H,Activity_EX!$A:$A,$A192))/(SUMIFS('AGG Activity_16'!H:H,'AGG Activity_16'!$A:$A,$B192)),0))))</f>
        <v>0</v>
      </c>
      <c r="S192" s="7">
        <f>IF(S$1=2016,0,IF(PUBBDG_Split_Tech!S192=1,1,IF(PUBBDG_Split_Tech!S192="",0,IFERROR((PUBBDG_Split_Tech!S192*(SUMIFS('AGG Activity_16'!I:I,'AGG Activity_16'!$A:$A,$B192)+SUMIFS('AGG Activity_EX'!I:I,'AGG Activity_EX'!$A:$A,$B192))-SUMIFS(Activity_EX!I:I,Activity_EX!$A:$A,$A192))/(SUMIFS('AGG Activity_16'!I:I,'AGG Activity_16'!$A:$A,$B192)),0))))</f>
        <v>0</v>
      </c>
      <c r="T192" s="7">
        <f>IF(T$1=2016,0,IF(PUBBDG_Split_Tech!T192=1,1,IF(PUBBDG_Split_Tech!T192="",0,IFERROR((PUBBDG_Split_Tech!T192*(SUMIFS('AGG Activity_16'!J:J,'AGG Activity_16'!$A:$A,$B192)+SUMIFS('AGG Activity_EX'!J:J,'AGG Activity_EX'!$A:$A,$B192))-SUMIFS(Activity_EX!J:J,Activity_EX!$A:$A,$A192))/(SUMIFS('AGG Activity_16'!J:J,'AGG Activity_16'!$A:$A,$B192)),0))))</f>
        <v>0</v>
      </c>
      <c r="U192" s="7">
        <f>IF(U$1=2016,0,IF(PUBBDG_Split_Tech!U192=1,1,IF(PUBBDG_Split_Tech!U192="",0,IFERROR((PUBBDG_Split_Tech!U192*(SUMIFS('AGG Activity_16'!K:K,'AGG Activity_16'!$A:$A,$B192)+SUMIFS('AGG Activity_EX'!K:K,'AGG Activity_EX'!$A:$A,$B192))-SUMIFS(Activity_EX!K:K,Activity_EX!$A:$A,$A192))/(SUMIFS('AGG Activity_16'!K:K,'AGG Activity_16'!$A:$A,$B192)),0))))</f>
        <v>0</v>
      </c>
    </row>
    <row r="193" spans="1:21" x14ac:dyDescent="0.25">
      <c r="A193" t="str">
        <f>PUBBDG_Split_Tech!A193</f>
        <v>PUBBDGSBDNewWH______STDELC</v>
      </c>
      <c r="B193" t="str">
        <f>PUBBDG_Split_Tech!B193</f>
        <v>PUBBDGSBDNewWH</v>
      </c>
      <c r="C193" t="str">
        <f>PUBBDG_Split_Tech!C193</f>
        <v>PUB</v>
      </c>
      <c r="D193" t="str">
        <f>PUBBDG_Split_Tech!D193</f>
        <v>BDG</v>
      </c>
      <c r="E193" t="str">
        <f>PUBBDG_Split_Tech!E193</f>
        <v>SBD</v>
      </c>
      <c r="F193" t="str">
        <f>PUBBDG_Split_Tech!F193</f>
        <v>New</v>
      </c>
      <c r="G193" t="str">
        <f>PUBBDG_Split_Tech!G193</f>
        <v>WH</v>
      </c>
      <c r="H193" t="str">
        <f>PUBBDG_Split_Tech!H193</f>
        <v>___</v>
      </c>
      <c r="I193" t="str">
        <f>PUBBDG_Split_Tech!I193</f>
        <v>___</v>
      </c>
      <c r="J193" t="str">
        <f>PUBBDG_Split_Tech!J193</f>
        <v>STD</v>
      </c>
      <c r="K193" t="str">
        <f>PUBBDG_Split_Tech!K193</f>
        <v>ELC</v>
      </c>
      <c r="L193" s="7">
        <f>IF(L$1=2016,0,IF(PUBBDG_Split_Tech!L193=1,1,IF(PUBBDG_Split_Tech!L193="",0,IFERROR((PUBBDG_Split_Tech!L193*(SUMIFS('AGG Activity_16'!B:B,'AGG Activity_16'!$A:$A,$B193)+SUMIFS('AGG Activity_EX'!B:B,'AGG Activity_EX'!$A:$A,$B193))-SUMIFS(Activity_EX!B:B,Activity_EX!$A:$A,$A193))/(SUMIFS('AGG Activity_16'!B:B,'AGG Activity_16'!$A:$A,$B193)),0))))</f>
        <v>0</v>
      </c>
      <c r="M193" s="7">
        <f>IF(M$1=2016,0,IF(PUBBDG_Split_Tech!M193=1,1,IF(PUBBDG_Split_Tech!M193="",0,IFERROR((PUBBDG_Split_Tech!M193*(SUMIFS('AGG Activity_16'!C:C,'AGG Activity_16'!$A:$A,$B193)+SUMIFS('AGG Activity_EX'!C:C,'AGG Activity_EX'!$A:$A,$B193))-SUMIFS(Activity_EX!C:C,Activity_EX!$A:$A,$A193))/(SUMIFS('AGG Activity_16'!C:C,'AGG Activity_16'!$A:$A,$B193)),0))))</f>
        <v>0</v>
      </c>
      <c r="N193" s="7">
        <f>IF(N$1=2016,0,IF(PUBBDG_Split_Tech!N193=1,1,IF(PUBBDG_Split_Tech!N193="",0,IFERROR((PUBBDG_Split_Tech!N193*(SUMIFS('AGG Activity_16'!D:D,'AGG Activity_16'!$A:$A,$B193)+SUMIFS('AGG Activity_EX'!D:D,'AGG Activity_EX'!$A:$A,$B193))-SUMIFS(Activity_EX!D:D,Activity_EX!$A:$A,$A193))/(SUMIFS('AGG Activity_16'!D:D,'AGG Activity_16'!$A:$A,$B193)),0))))</f>
        <v>0</v>
      </c>
      <c r="O193" s="7">
        <f>IF(O$1=2016,0,IF(PUBBDG_Split_Tech!O193=1,1,IF(PUBBDG_Split_Tech!O193="",0,IFERROR((PUBBDG_Split_Tech!O193*(SUMIFS('AGG Activity_16'!E:E,'AGG Activity_16'!$A:$A,$B193)+SUMIFS('AGG Activity_EX'!E:E,'AGG Activity_EX'!$A:$A,$B193))-SUMIFS(Activity_EX!E:E,Activity_EX!$A:$A,$A193))/(SUMIFS('AGG Activity_16'!E:E,'AGG Activity_16'!$A:$A,$B193)),0))))</f>
        <v>0</v>
      </c>
      <c r="P193" s="7">
        <f>IF(P$1=2016,0,IF(PUBBDG_Split_Tech!P193=1,1,IF(PUBBDG_Split_Tech!P193="",0,IFERROR((PUBBDG_Split_Tech!P193*(SUMIFS('AGG Activity_16'!F:F,'AGG Activity_16'!$A:$A,$B193)+SUMIFS('AGG Activity_EX'!F:F,'AGG Activity_EX'!$A:$A,$B193))-SUMIFS(Activity_EX!F:F,Activity_EX!$A:$A,$A193))/(SUMIFS('AGG Activity_16'!F:F,'AGG Activity_16'!$A:$A,$B193)),0))))</f>
        <v>0</v>
      </c>
      <c r="Q193" s="7">
        <f>IF(Q$1=2016,0,IF(PUBBDG_Split_Tech!Q193=1,1,IF(PUBBDG_Split_Tech!Q193="",0,IFERROR((PUBBDG_Split_Tech!Q193*(SUMIFS('AGG Activity_16'!G:G,'AGG Activity_16'!$A:$A,$B193)+SUMIFS('AGG Activity_EX'!G:G,'AGG Activity_EX'!$A:$A,$B193))-SUMIFS(Activity_EX!G:G,Activity_EX!$A:$A,$A193))/(SUMIFS('AGG Activity_16'!G:G,'AGG Activity_16'!$A:$A,$B193)),0))))</f>
        <v>0</v>
      </c>
      <c r="R193" s="7">
        <f>IF(R$1=2016,0,IF(PUBBDG_Split_Tech!R193=1,1,IF(PUBBDG_Split_Tech!R193="",0,IFERROR((PUBBDG_Split_Tech!R193*(SUMIFS('AGG Activity_16'!H:H,'AGG Activity_16'!$A:$A,$B193)+SUMIFS('AGG Activity_EX'!H:H,'AGG Activity_EX'!$A:$A,$B193))-SUMIFS(Activity_EX!H:H,Activity_EX!$A:$A,$A193))/(SUMIFS('AGG Activity_16'!H:H,'AGG Activity_16'!$A:$A,$B193)),0))))</f>
        <v>0</v>
      </c>
      <c r="S193" s="7">
        <f>IF(S$1=2016,0,IF(PUBBDG_Split_Tech!S193=1,1,IF(PUBBDG_Split_Tech!S193="",0,IFERROR((PUBBDG_Split_Tech!S193*(SUMIFS('AGG Activity_16'!I:I,'AGG Activity_16'!$A:$A,$B193)+SUMIFS('AGG Activity_EX'!I:I,'AGG Activity_EX'!$A:$A,$B193))-SUMIFS(Activity_EX!I:I,Activity_EX!$A:$A,$A193))/(SUMIFS('AGG Activity_16'!I:I,'AGG Activity_16'!$A:$A,$B193)),0))))</f>
        <v>0</v>
      </c>
      <c r="T193" s="7">
        <f>IF(T$1=2016,0,IF(PUBBDG_Split_Tech!T193=1,1,IF(PUBBDG_Split_Tech!T193="",0,IFERROR((PUBBDG_Split_Tech!T193*(SUMIFS('AGG Activity_16'!J:J,'AGG Activity_16'!$A:$A,$B193)+SUMIFS('AGG Activity_EX'!J:J,'AGG Activity_EX'!$A:$A,$B193))-SUMIFS(Activity_EX!J:J,Activity_EX!$A:$A,$A193))/(SUMIFS('AGG Activity_16'!J:J,'AGG Activity_16'!$A:$A,$B193)),0))))</f>
        <v>0</v>
      </c>
      <c r="U193" s="7">
        <f>IF(U$1=2016,0,IF(PUBBDG_Split_Tech!U193=1,1,IF(PUBBDG_Split_Tech!U193="",0,IFERROR((PUBBDG_Split_Tech!U193*(SUMIFS('AGG Activity_16'!K:K,'AGG Activity_16'!$A:$A,$B193)+SUMIFS('AGG Activity_EX'!K:K,'AGG Activity_EX'!$A:$A,$B193))-SUMIFS(Activity_EX!K:K,Activity_EX!$A:$A,$A193))/(SUMIFS('AGG Activity_16'!K:K,'AGG Activity_16'!$A:$A,$B193)),0))))</f>
        <v>0</v>
      </c>
    </row>
    <row r="194" spans="1:21" x14ac:dyDescent="0.25">
      <c r="A194" t="str">
        <f>PUBBDG_Split_Tech!A194</f>
        <v>PUBBDGSBDNewWH______STDHFO</v>
      </c>
      <c r="B194" t="str">
        <f>PUBBDG_Split_Tech!B194</f>
        <v>PUBBDGSBDNewWH</v>
      </c>
      <c r="C194" t="str">
        <f>PUBBDG_Split_Tech!C194</f>
        <v>PUB</v>
      </c>
      <c r="D194" t="str">
        <f>PUBBDG_Split_Tech!D194</f>
        <v>BDG</v>
      </c>
      <c r="E194" t="str">
        <f>PUBBDG_Split_Tech!E194</f>
        <v>SBD</v>
      </c>
      <c r="F194" t="str">
        <f>PUBBDG_Split_Tech!F194</f>
        <v>New</v>
      </c>
      <c r="G194" t="str">
        <f>PUBBDG_Split_Tech!G194</f>
        <v>WH</v>
      </c>
      <c r="H194" t="str">
        <f>PUBBDG_Split_Tech!H194</f>
        <v>___</v>
      </c>
      <c r="I194" t="str">
        <f>PUBBDG_Split_Tech!I194</f>
        <v>___</v>
      </c>
      <c r="J194" t="str">
        <f>PUBBDG_Split_Tech!J194</f>
        <v>STD</v>
      </c>
      <c r="K194" t="str">
        <f>PUBBDG_Split_Tech!K194</f>
        <v>HFO</v>
      </c>
      <c r="L194" s="7">
        <f>IF(L$1=2016,0,IF(PUBBDG_Split_Tech!L194=1,1,IF(PUBBDG_Split_Tech!L194="",0,IFERROR((PUBBDG_Split_Tech!L194*(SUMIFS('AGG Activity_16'!B:B,'AGG Activity_16'!$A:$A,$B194)+SUMIFS('AGG Activity_EX'!B:B,'AGG Activity_EX'!$A:$A,$B194))-SUMIFS(Activity_EX!B:B,Activity_EX!$A:$A,$A194))/(SUMIFS('AGG Activity_16'!B:B,'AGG Activity_16'!$A:$A,$B194)),0))))</f>
        <v>0</v>
      </c>
      <c r="M194" s="7">
        <f>IF(M$1=2016,0,IF(PUBBDG_Split_Tech!M194=1,1,IF(PUBBDG_Split_Tech!M194="",0,IFERROR((PUBBDG_Split_Tech!M194*(SUMIFS('AGG Activity_16'!C:C,'AGG Activity_16'!$A:$A,$B194)+SUMIFS('AGG Activity_EX'!C:C,'AGG Activity_EX'!$A:$A,$B194))-SUMIFS(Activity_EX!C:C,Activity_EX!$A:$A,$A194))/(SUMIFS('AGG Activity_16'!C:C,'AGG Activity_16'!$A:$A,$B194)),0))))</f>
        <v>0</v>
      </c>
      <c r="N194" s="7">
        <f>IF(N$1=2016,0,IF(PUBBDG_Split_Tech!N194=1,1,IF(PUBBDG_Split_Tech!N194="",0,IFERROR((PUBBDG_Split_Tech!N194*(SUMIFS('AGG Activity_16'!D:D,'AGG Activity_16'!$A:$A,$B194)+SUMIFS('AGG Activity_EX'!D:D,'AGG Activity_EX'!$A:$A,$B194))-SUMIFS(Activity_EX!D:D,Activity_EX!$A:$A,$A194))/(SUMIFS('AGG Activity_16'!D:D,'AGG Activity_16'!$A:$A,$B194)),0))))</f>
        <v>0</v>
      </c>
      <c r="O194" s="7">
        <f>IF(O$1=2016,0,IF(PUBBDG_Split_Tech!O194=1,1,IF(PUBBDG_Split_Tech!O194="",0,IFERROR((PUBBDG_Split_Tech!O194*(SUMIFS('AGG Activity_16'!E:E,'AGG Activity_16'!$A:$A,$B194)+SUMIFS('AGG Activity_EX'!E:E,'AGG Activity_EX'!$A:$A,$B194))-SUMIFS(Activity_EX!E:E,Activity_EX!$A:$A,$A194))/(SUMIFS('AGG Activity_16'!E:E,'AGG Activity_16'!$A:$A,$B194)),0))))</f>
        <v>0</v>
      </c>
      <c r="P194" s="7">
        <f>IF(P$1=2016,0,IF(PUBBDG_Split_Tech!P194=1,1,IF(PUBBDG_Split_Tech!P194="",0,IFERROR((PUBBDG_Split_Tech!P194*(SUMIFS('AGG Activity_16'!F:F,'AGG Activity_16'!$A:$A,$B194)+SUMIFS('AGG Activity_EX'!F:F,'AGG Activity_EX'!$A:$A,$B194))-SUMIFS(Activity_EX!F:F,Activity_EX!$A:$A,$A194))/(SUMIFS('AGG Activity_16'!F:F,'AGG Activity_16'!$A:$A,$B194)),0))))</f>
        <v>0</v>
      </c>
      <c r="Q194" s="7">
        <f>IF(Q$1=2016,0,IF(PUBBDG_Split_Tech!Q194=1,1,IF(PUBBDG_Split_Tech!Q194="",0,IFERROR((PUBBDG_Split_Tech!Q194*(SUMIFS('AGG Activity_16'!G:G,'AGG Activity_16'!$A:$A,$B194)+SUMIFS('AGG Activity_EX'!G:G,'AGG Activity_EX'!$A:$A,$B194))-SUMIFS(Activity_EX!G:G,Activity_EX!$A:$A,$A194))/(SUMIFS('AGG Activity_16'!G:G,'AGG Activity_16'!$A:$A,$B194)),0))))</f>
        <v>0</v>
      </c>
      <c r="R194" s="7">
        <f>IF(R$1=2016,0,IF(PUBBDG_Split_Tech!R194=1,1,IF(PUBBDG_Split_Tech!R194="",0,IFERROR((PUBBDG_Split_Tech!R194*(SUMIFS('AGG Activity_16'!H:H,'AGG Activity_16'!$A:$A,$B194)+SUMIFS('AGG Activity_EX'!H:H,'AGG Activity_EX'!$A:$A,$B194))-SUMIFS(Activity_EX!H:H,Activity_EX!$A:$A,$A194))/(SUMIFS('AGG Activity_16'!H:H,'AGG Activity_16'!$A:$A,$B194)),0))))</f>
        <v>0</v>
      </c>
      <c r="S194" s="7">
        <f>IF(S$1=2016,0,IF(PUBBDG_Split_Tech!S194=1,1,IF(PUBBDG_Split_Tech!S194="",0,IFERROR((PUBBDG_Split_Tech!S194*(SUMIFS('AGG Activity_16'!I:I,'AGG Activity_16'!$A:$A,$B194)+SUMIFS('AGG Activity_EX'!I:I,'AGG Activity_EX'!$A:$A,$B194))-SUMIFS(Activity_EX!I:I,Activity_EX!$A:$A,$A194))/(SUMIFS('AGG Activity_16'!I:I,'AGG Activity_16'!$A:$A,$B194)),0))))</f>
        <v>0</v>
      </c>
      <c r="T194" s="7">
        <f>IF(T$1=2016,0,IF(PUBBDG_Split_Tech!T194=1,1,IF(PUBBDG_Split_Tech!T194="",0,IFERROR((PUBBDG_Split_Tech!T194*(SUMIFS('AGG Activity_16'!J:J,'AGG Activity_16'!$A:$A,$B194)+SUMIFS('AGG Activity_EX'!J:J,'AGG Activity_EX'!$A:$A,$B194))-SUMIFS(Activity_EX!J:J,Activity_EX!$A:$A,$A194))/(SUMIFS('AGG Activity_16'!J:J,'AGG Activity_16'!$A:$A,$B194)),0))))</f>
        <v>0</v>
      </c>
      <c r="U194" s="7">
        <f>IF(U$1=2016,0,IF(PUBBDG_Split_Tech!U194=1,1,IF(PUBBDG_Split_Tech!U194="",0,IFERROR((PUBBDG_Split_Tech!U194*(SUMIFS('AGG Activity_16'!K:K,'AGG Activity_16'!$A:$A,$B194)+SUMIFS('AGG Activity_EX'!K:K,'AGG Activity_EX'!$A:$A,$B194))-SUMIFS(Activity_EX!K:K,Activity_EX!$A:$A,$A194))/(SUMIFS('AGG Activity_16'!K:K,'AGG Activity_16'!$A:$A,$B194)),0))))</f>
        <v>0</v>
      </c>
    </row>
    <row r="195" spans="1:21" x14ac:dyDescent="0.25">
      <c r="A195" t="str">
        <f>PUBBDG_Split_Tech!A195</f>
        <v>PUBBDGSBDNewWH______STDKER</v>
      </c>
      <c r="B195" t="str">
        <f>PUBBDG_Split_Tech!B195</f>
        <v>PUBBDGSBDNewWH</v>
      </c>
      <c r="C195" t="str">
        <f>PUBBDG_Split_Tech!C195</f>
        <v>PUB</v>
      </c>
      <c r="D195" t="str">
        <f>PUBBDG_Split_Tech!D195</f>
        <v>BDG</v>
      </c>
      <c r="E195" t="str">
        <f>PUBBDG_Split_Tech!E195</f>
        <v>SBD</v>
      </c>
      <c r="F195" t="str">
        <f>PUBBDG_Split_Tech!F195</f>
        <v>New</v>
      </c>
      <c r="G195" t="str">
        <f>PUBBDG_Split_Tech!G195</f>
        <v>WH</v>
      </c>
      <c r="H195" t="str">
        <f>PUBBDG_Split_Tech!H195</f>
        <v>___</v>
      </c>
      <c r="I195" t="str">
        <f>PUBBDG_Split_Tech!I195</f>
        <v>___</v>
      </c>
      <c r="J195" t="str">
        <f>PUBBDG_Split_Tech!J195</f>
        <v>STD</v>
      </c>
      <c r="K195" t="str">
        <f>PUBBDG_Split_Tech!K195</f>
        <v>KER</v>
      </c>
      <c r="L195" s="7">
        <f>IF(L$1=2016,0,IF(PUBBDG_Split_Tech!L195=1,1,IF(PUBBDG_Split_Tech!L195="",0,IFERROR((PUBBDG_Split_Tech!L195*(SUMIFS('AGG Activity_16'!B:B,'AGG Activity_16'!$A:$A,$B195)+SUMIFS('AGG Activity_EX'!B:B,'AGG Activity_EX'!$A:$A,$B195))-SUMIFS(Activity_EX!B:B,Activity_EX!$A:$A,$A195))/(SUMIFS('AGG Activity_16'!B:B,'AGG Activity_16'!$A:$A,$B195)),0))))</f>
        <v>0</v>
      </c>
      <c r="M195" s="7">
        <f>IF(M$1=2016,0,IF(PUBBDG_Split_Tech!M195=1,1,IF(PUBBDG_Split_Tech!M195="",0,IFERROR((PUBBDG_Split_Tech!M195*(SUMIFS('AGG Activity_16'!C:C,'AGG Activity_16'!$A:$A,$B195)+SUMIFS('AGG Activity_EX'!C:C,'AGG Activity_EX'!$A:$A,$B195))-SUMIFS(Activity_EX!C:C,Activity_EX!$A:$A,$A195))/(SUMIFS('AGG Activity_16'!C:C,'AGG Activity_16'!$A:$A,$B195)),0))))</f>
        <v>0</v>
      </c>
      <c r="N195" s="7">
        <f>IF(N$1=2016,0,IF(PUBBDG_Split_Tech!N195=1,1,IF(PUBBDG_Split_Tech!N195="",0,IFERROR((PUBBDG_Split_Tech!N195*(SUMIFS('AGG Activity_16'!D:D,'AGG Activity_16'!$A:$A,$B195)+SUMIFS('AGG Activity_EX'!D:D,'AGG Activity_EX'!$A:$A,$B195))-SUMIFS(Activity_EX!D:D,Activity_EX!$A:$A,$A195))/(SUMIFS('AGG Activity_16'!D:D,'AGG Activity_16'!$A:$A,$B195)),0))))</f>
        <v>0</v>
      </c>
      <c r="O195" s="7">
        <f>IF(O$1=2016,0,IF(PUBBDG_Split_Tech!O195=1,1,IF(PUBBDG_Split_Tech!O195="",0,IFERROR((PUBBDG_Split_Tech!O195*(SUMIFS('AGG Activity_16'!E:E,'AGG Activity_16'!$A:$A,$B195)+SUMIFS('AGG Activity_EX'!E:E,'AGG Activity_EX'!$A:$A,$B195))-SUMIFS(Activity_EX!E:E,Activity_EX!$A:$A,$A195))/(SUMIFS('AGG Activity_16'!E:E,'AGG Activity_16'!$A:$A,$B195)),0))))</f>
        <v>0</v>
      </c>
      <c r="P195" s="7">
        <f>IF(P$1=2016,0,IF(PUBBDG_Split_Tech!P195=1,1,IF(PUBBDG_Split_Tech!P195="",0,IFERROR((PUBBDG_Split_Tech!P195*(SUMIFS('AGG Activity_16'!F:F,'AGG Activity_16'!$A:$A,$B195)+SUMIFS('AGG Activity_EX'!F:F,'AGG Activity_EX'!$A:$A,$B195))-SUMIFS(Activity_EX!F:F,Activity_EX!$A:$A,$A195))/(SUMIFS('AGG Activity_16'!F:F,'AGG Activity_16'!$A:$A,$B195)),0))))</f>
        <v>0</v>
      </c>
      <c r="Q195" s="7">
        <f>IF(Q$1=2016,0,IF(PUBBDG_Split_Tech!Q195=1,1,IF(PUBBDG_Split_Tech!Q195="",0,IFERROR((PUBBDG_Split_Tech!Q195*(SUMIFS('AGG Activity_16'!G:G,'AGG Activity_16'!$A:$A,$B195)+SUMIFS('AGG Activity_EX'!G:G,'AGG Activity_EX'!$A:$A,$B195))-SUMIFS(Activity_EX!G:G,Activity_EX!$A:$A,$A195))/(SUMIFS('AGG Activity_16'!G:G,'AGG Activity_16'!$A:$A,$B195)),0))))</f>
        <v>0</v>
      </c>
      <c r="R195" s="7">
        <f>IF(R$1=2016,0,IF(PUBBDG_Split_Tech!R195=1,1,IF(PUBBDG_Split_Tech!R195="",0,IFERROR((PUBBDG_Split_Tech!R195*(SUMIFS('AGG Activity_16'!H:H,'AGG Activity_16'!$A:$A,$B195)+SUMIFS('AGG Activity_EX'!H:H,'AGG Activity_EX'!$A:$A,$B195))-SUMIFS(Activity_EX!H:H,Activity_EX!$A:$A,$A195))/(SUMIFS('AGG Activity_16'!H:H,'AGG Activity_16'!$A:$A,$B195)),0))))</f>
        <v>0</v>
      </c>
      <c r="S195" s="7">
        <f>IF(S$1=2016,0,IF(PUBBDG_Split_Tech!S195=1,1,IF(PUBBDG_Split_Tech!S195="",0,IFERROR((PUBBDG_Split_Tech!S195*(SUMIFS('AGG Activity_16'!I:I,'AGG Activity_16'!$A:$A,$B195)+SUMIFS('AGG Activity_EX'!I:I,'AGG Activity_EX'!$A:$A,$B195))-SUMIFS(Activity_EX!I:I,Activity_EX!$A:$A,$A195))/(SUMIFS('AGG Activity_16'!I:I,'AGG Activity_16'!$A:$A,$B195)),0))))</f>
        <v>0</v>
      </c>
      <c r="T195" s="7">
        <f>IF(T$1=2016,0,IF(PUBBDG_Split_Tech!T195=1,1,IF(PUBBDG_Split_Tech!T195="",0,IFERROR((PUBBDG_Split_Tech!T195*(SUMIFS('AGG Activity_16'!J:J,'AGG Activity_16'!$A:$A,$B195)+SUMIFS('AGG Activity_EX'!J:J,'AGG Activity_EX'!$A:$A,$B195))-SUMIFS(Activity_EX!J:J,Activity_EX!$A:$A,$A195))/(SUMIFS('AGG Activity_16'!J:J,'AGG Activity_16'!$A:$A,$B195)),0))))</f>
        <v>0</v>
      </c>
      <c r="U195" s="7">
        <f>IF(U$1=2016,0,IF(PUBBDG_Split_Tech!U195=1,1,IF(PUBBDG_Split_Tech!U195="",0,IFERROR((PUBBDG_Split_Tech!U195*(SUMIFS('AGG Activity_16'!K:K,'AGG Activity_16'!$A:$A,$B195)+SUMIFS('AGG Activity_EX'!K:K,'AGG Activity_EX'!$A:$A,$B195))-SUMIFS(Activity_EX!K:K,Activity_EX!$A:$A,$A195))/(SUMIFS('AGG Activity_16'!K:K,'AGG Activity_16'!$A:$A,$B195)),0))))</f>
        <v>0</v>
      </c>
    </row>
    <row r="196" spans="1:21" x14ac:dyDescent="0.25">
      <c r="A196" t="str">
        <f>PUBBDG_Split_Tech!A196</f>
        <v>PUBBDGSBDNewWH______STDLFO</v>
      </c>
      <c r="B196" t="str">
        <f>PUBBDG_Split_Tech!B196</f>
        <v>PUBBDGSBDNewWH</v>
      </c>
      <c r="C196" t="str">
        <f>PUBBDG_Split_Tech!C196</f>
        <v>PUB</v>
      </c>
      <c r="D196" t="str">
        <f>PUBBDG_Split_Tech!D196</f>
        <v>BDG</v>
      </c>
      <c r="E196" t="str">
        <f>PUBBDG_Split_Tech!E196</f>
        <v>SBD</v>
      </c>
      <c r="F196" t="str">
        <f>PUBBDG_Split_Tech!F196</f>
        <v>New</v>
      </c>
      <c r="G196" t="str">
        <f>PUBBDG_Split_Tech!G196</f>
        <v>WH</v>
      </c>
      <c r="H196" t="str">
        <f>PUBBDG_Split_Tech!H196</f>
        <v>___</v>
      </c>
      <c r="I196" t="str">
        <f>PUBBDG_Split_Tech!I196</f>
        <v>___</v>
      </c>
      <c r="J196" t="str">
        <f>PUBBDG_Split_Tech!J196</f>
        <v>STD</v>
      </c>
      <c r="K196" t="str">
        <f>PUBBDG_Split_Tech!K196</f>
        <v>LFO</v>
      </c>
      <c r="L196" s="7">
        <f>IF(L$1=2016,0,IF(PUBBDG_Split_Tech!L196=1,1,IF(PUBBDG_Split_Tech!L196="",0,IFERROR((PUBBDG_Split_Tech!L196*(SUMIFS('AGG Activity_16'!B:B,'AGG Activity_16'!$A:$A,$B196)+SUMIFS('AGG Activity_EX'!B:B,'AGG Activity_EX'!$A:$A,$B196))-SUMIFS(Activity_EX!B:B,Activity_EX!$A:$A,$A196))/(SUMIFS('AGG Activity_16'!B:B,'AGG Activity_16'!$A:$A,$B196)),0))))</f>
        <v>0</v>
      </c>
      <c r="M196" s="7">
        <f>IF(M$1=2016,0,IF(PUBBDG_Split_Tech!M196=1,1,IF(PUBBDG_Split_Tech!M196="",0,IFERROR((PUBBDG_Split_Tech!M196*(SUMIFS('AGG Activity_16'!C:C,'AGG Activity_16'!$A:$A,$B196)+SUMIFS('AGG Activity_EX'!C:C,'AGG Activity_EX'!$A:$A,$B196))-SUMIFS(Activity_EX!C:C,Activity_EX!$A:$A,$A196))/(SUMIFS('AGG Activity_16'!C:C,'AGG Activity_16'!$A:$A,$B196)),0))))</f>
        <v>0</v>
      </c>
      <c r="N196" s="7">
        <f>IF(N$1=2016,0,IF(PUBBDG_Split_Tech!N196=1,1,IF(PUBBDG_Split_Tech!N196="",0,IFERROR((PUBBDG_Split_Tech!N196*(SUMIFS('AGG Activity_16'!D:D,'AGG Activity_16'!$A:$A,$B196)+SUMIFS('AGG Activity_EX'!D:D,'AGG Activity_EX'!$A:$A,$B196))-SUMIFS(Activity_EX!D:D,Activity_EX!$A:$A,$A196))/(SUMIFS('AGG Activity_16'!D:D,'AGG Activity_16'!$A:$A,$B196)),0))))</f>
        <v>0</v>
      </c>
      <c r="O196" s="7">
        <f>IF(O$1=2016,0,IF(PUBBDG_Split_Tech!O196=1,1,IF(PUBBDG_Split_Tech!O196="",0,IFERROR((PUBBDG_Split_Tech!O196*(SUMIFS('AGG Activity_16'!E:E,'AGG Activity_16'!$A:$A,$B196)+SUMIFS('AGG Activity_EX'!E:E,'AGG Activity_EX'!$A:$A,$B196))-SUMIFS(Activity_EX!E:E,Activity_EX!$A:$A,$A196))/(SUMIFS('AGG Activity_16'!E:E,'AGG Activity_16'!$A:$A,$B196)),0))))</f>
        <v>0</v>
      </c>
      <c r="P196" s="7">
        <f>IF(P$1=2016,0,IF(PUBBDG_Split_Tech!P196=1,1,IF(PUBBDG_Split_Tech!P196="",0,IFERROR((PUBBDG_Split_Tech!P196*(SUMIFS('AGG Activity_16'!F:F,'AGG Activity_16'!$A:$A,$B196)+SUMIFS('AGG Activity_EX'!F:F,'AGG Activity_EX'!$A:$A,$B196))-SUMIFS(Activity_EX!F:F,Activity_EX!$A:$A,$A196))/(SUMIFS('AGG Activity_16'!F:F,'AGG Activity_16'!$A:$A,$B196)),0))))</f>
        <v>0</v>
      </c>
      <c r="Q196" s="7">
        <f>IF(Q$1=2016,0,IF(PUBBDG_Split_Tech!Q196=1,1,IF(PUBBDG_Split_Tech!Q196="",0,IFERROR((PUBBDG_Split_Tech!Q196*(SUMIFS('AGG Activity_16'!G:G,'AGG Activity_16'!$A:$A,$B196)+SUMIFS('AGG Activity_EX'!G:G,'AGG Activity_EX'!$A:$A,$B196))-SUMIFS(Activity_EX!G:G,Activity_EX!$A:$A,$A196))/(SUMIFS('AGG Activity_16'!G:G,'AGG Activity_16'!$A:$A,$B196)),0))))</f>
        <v>0</v>
      </c>
      <c r="R196" s="7">
        <f>IF(R$1=2016,0,IF(PUBBDG_Split_Tech!R196=1,1,IF(PUBBDG_Split_Tech!R196="",0,IFERROR((PUBBDG_Split_Tech!R196*(SUMIFS('AGG Activity_16'!H:H,'AGG Activity_16'!$A:$A,$B196)+SUMIFS('AGG Activity_EX'!H:H,'AGG Activity_EX'!$A:$A,$B196))-SUMIFS(Activity_EX!H:H,Activity_EX!$A:$A,$A196))/(SUMIFS('AGG Activity_16'!H:H,'AGG Activity_16'!$A:$A,$B196)),0))))</f>
        <v>0</v>
      </c>
      <c r="S196" s="7">
        <f>IF(S$1=2016,0,IF(PUBBDG_Split_Tech!S196=1,1,IF(PUBBDG_Split_Tech!S196="",0,IFERROR((PUBBDG_Split_Tech!S196*(SUMIFS('AGG Activity_16'!I:I,'AGG Activity_16'!$A:$A,$B196)+SUMIFS('AGG Activity_EX'!I:I,'AGG Activity_EX'!$A:$A,$B196))-SUMIFS(Activity_EX!I:I,Activity_EX!$A:$A,$A196))/(SUMIFS('AGG Activity_16'!I:I,'AGG Activity_16'!$A:$A,$B196)),0))))</f>
        <v>0</v>
      </c>
      <c r="T196" s="7">
        <f>IF(T$1=2016,0,IF(PUBBDG_Split_Tech!T196=1,1,IF(PUBBDG_Split_Tech!T196="",0,IFERROR((PUBBDG_Split_Tech!T196*(SUMIFS('AGG Activity_16'!J:J,'AGG Activity_16'!$A:$A,$B196)+SUMIFS('AGG Activity_EX'!J:J,'AGG Activity_EX'!$A:$A,$B196))-SUMIFS(Activity_EX!J:J,Activity_EX!$A:$A,$A196))/(SUMIFS('AGG Activity_16'!J:J,'AGG Activity_16'!$A:$A,$B196)),0))))</f>
        <v>0</v>
      </c>
      <c r="U196" s="7">
        <f>IF(U$1=2016,0,IF(PUBBDG_Split_Tech!U196=1,1,IF(PUBBDG_Split_Tech!U196="",0,IFERROR((PUBBDG_Split_Tech!U196*(SUMIFS('AGG Activity_16'!K:K,'AGG Activity_16'!$A:$A,$B196)+SUMIFS('AGG Activity_EX'!K:K,'AGG Activity_EX'!$A:$A,$B196))-SUMIFS(Activity_EX!K:K,Activity_EX!$A:$A,$A196))/(SUMIFS('AGG Activity_16'!K:K,'AGG Activity_16'!$A:$A,$B196)),0))))</f>
        <v>0</v>
      </c>
    </row>
    <row r="197" spans="1:21" x14ac:dyDescent="0.25">
      <c r="A197" t="str">
        <f>PUBBDG_Split_Tech!A197</f>
        <v>PUBBDGSBDNewWH______STDNGA</v>
      </c>
      <c r="B197" t="str">
        <f>PUBBDG_Split_Tech!B197</f>
        <v>PUBBDGSBDNewWH</v>
      </c>
      <c r="C197" t="str">
        <f>PUBBDG_Split_Tech!C197</f>
        <v>PUB</v>
      </c>
      <c r="D197" t="str">
        <f>PUBBDG_Split_Tech!D197</f>
        <v>BDG</v>
      </c>
      <c r="E197" t="str">
        <f>PUBBDG_Split_Tech!E197</f>
        <v>SBD</v>
      </c>
      <c r="F197" t="str">
        <f>PUBBDG_Split_Tech!F197</f>
        <v>New</v>
      </c>
      <c r="G197" t="str">
        <f>PUBBDG_Split_Tech!G197</f>
        <v>WH</v>
      </c>
      <c r="H197" t="str">
        <f>PUBBDG_Split_Tech!H197</f>
        <v>___</v>
      </c>
      <c r="I197" t="str">
        <f>PUBBDG_Split_Tech!I197</f>
        <v>___</v>
      </c>
      <c r="J197" t="str">
        <f>PUBBDG_Split_Tech!J197</f>
        <v>STD</v>
      </c>
      <c r="K197" t="str">
        <f>PUBBDG_Split_Tech!K197</f>
        <v>NGA</v>
      </c>
      <c r="L197" s="7">
        <f>IF(L$1=2016,0,IF(PUBBDG_Split_Tech!L197=1,1,IF(PUBBDG_Split_Tech!L197="",0,IFERROR((PUBBDG_Split_Tech!L197*(SUMIFS('AGG Activity_16'!B:B,'AGG Activity_16'!$A:$A,$B197)+SUMIFS('AGG Activity_EX'!B:B,'AGG Activity_EX'!$A:$A,$B197))-SUMIFS(Activity_EX!B:B,Activity_EX!$A:$A,$A197))/(SUMIFS('AGG Activity_16'!B:B,'AGG Activity_16'!$A:$A,$B197)),0))))</f>
        <v>0</v>
      </c>
      <c r="M197" s="7">
        <f>IF(M$1=2016,0,IF(PUBBDG_Split_Tech!M197=1,1,IF(PUBBDG_Split_Tech!M197="",0,IFERROR((PUBBDG_Split_Tech!M197*(SUMIFS('AGG Activity_16'!C:C,'AGG Activity_16'!$A:$A,$B197)+SUMIFS('AGG Activity_EX'!C:C,'AGG Activity_EX'!$A:$A,$B197))-SUMIFS(Activity_EX!C:C,Activity_EX!$A:$A,$A197))/(SUMIFS('AGG Activity_16'!C:C,'AGG Activity_16'!$A:$A,$B197)),0))))</f>
        <v>0</v>
      </c>
      <c r="N197" s="7">
        <f>IF(N$1=2016,0,IF(PUBBDG_Split_Tech!N197=1,1,IF(PUBBDG_Split_Tech!N197="",0,IFERROR((PUBBDG_Split_Tech!N197*(SUMIFS('AGG Activity_16'!D:D,'AGG Activity_16'!$A:$A,$B197)+SUMIFS('AGG Activity_EX'!D:D,'AGG Activity_EX'!$A:$A,$B197))-SUMIFS(Activity_EX!D:D,Activity_EX!$A:$A,$A197))/(SUMIFS('AGG Activity_16'!D:D,'AGG Activity_16'!$A:$A,$B197)),0))))</f>
        <v>0</v>
      </c>
      <c r="O197" s="7">
        <f>IF(O$1=2016,0,IF(PUBBDG_Split_Tech!O197=1,1,IF(PUBBDG_Split_Tech!O197="",0,IFERROR((PUBBDG_Split_Tech!O197*(SUMIFS('AGG Activity_16'!E:E,'AGG Activity_16'!$A:$A,$B197)+SUMIFS('AGG Activity_EX'!E:E,'AGG Activity_EX'!$A:$A,$B197))-SUMIFS(Activity_EX!E:E,Activity_EX!$A:$A,$A197))/(SUMIFS('AGG Activity_16'!E:E,'AGG Activity_16'!$A:$A,$B197)),0))))</f>
        <v>0</v>
      </c>
      <c r="P197" s="7">
        <f>IF(P$1=2016,0,IF(PUBBDG_Split_Tech!P197=1,1,IF(PUBBDG_Split_Tech!P197="",0,IFERROR((PUBBDG_Split_Tech!P197*(SUMIFS('AGG Activity_16'!F:F,'AGG Activity_16'!$A:$A,$B197)+SUMIFS('AGG Activity_EX'!F:F,'AGG Activity_EX'!$A:$A,$B197))-SUMIFS(Activity_EX!F:F,Activity_EX!$A:$A,$A197))/(SUMIFS('AGG Activity_16'!F:F,'AGG Activity_16'!$A:$A,$B197)),0))))</f>
        <v>0</v>
      </c>
      <c r="Q197" s="7">
        <f>IF(Q$1=2016,0,IF(PUBBDG_Split_Tech!Q197=1,1,IF(PUBBDG_Split_Tech!Q197="",0,IFERROR((PUBBDG_Split_Tech!Q197*(SUMIFS('AGG Activity_16'!G:G,'AGG Activity_16'!$A:$A,$B197)+SUMIFS('AGG Activity_EX'!G:G,'AGG Activity_EX'!$A:$A,$B197))-SUMIFS(Activity_EX!G:G,Activity_EX!$A:$A,$A197))/(SUMIFS('AGG Activity_16'!G:G,'AGG Activity_16'!$A:$A,$B197)),0))))</f>
        <v>0</v>
      </c>
      <c r="R197" s="7">
        <f>IF(R$1=2016,0,IF(PUBBDG_Split_Tech!R197=1,1,IF(PUBBDG_Split_Tech!R197="",0,IFERROR((PUBBDG_Split_Tech!R197*(SUMIFS('AGG Activity_16'!H:H,'AGG Activity_16'!$A:$A,$B197)+SUMIFS('AGG Activity_EX'!H:H,'AGG Activity_EX'!$A:$A,$B197))-SUMIFS(Activity_EX!H:H,Activity_EX!$A:$A,$A197))/(SUMIFS('AGG Activity_16'!H:H,'AGG Activity_16'!$A:$A,$B197)),0))))</f>
        <v>0</v>
      </c>
      <c r="S197" s="7">
        <f>IF(S$1=2016,0,IF(PUBBDG_Split_Tech!S197=1,1,IF(PUBBDG_Split_Tech!S197="",0,IFERROR((PUBBDG_Split_Tech!S197*(SUMIFS('AGG Activity_16'!I:I,'AGG Activity_16'!$A:$A,$B197)+SUMIFS('AGG Activity_EX'!I:I,'AGG Activity_EX'!$A:$A,$B197))-SUMIFS(Activity_EX!I:I,Activity_EX!$A:$A,$A197))/(SUMIFS('AGG Activity_16'!I:I,'AGG Activity_16'!$A:$A,$B197)),0))))</f>
        <v>0</v>
      </c>
      <c r="T197" s="7">
        <f>IF(T$1=2016,0,IF(PUBBDG_Split_Tech!T197=1,1,IF(PUBBDG_Split_Tech!T197="",0,IFERROR((PUBBDG_Split_Tech!T197*(SUMIFS('AGG Activity_16'!J:J,'AGG Activity_16'!$A:$A,$B197)+SUMIFS('AGG Activity_EX'!J:J,'AGG Activity_EX'!$A:$A,$B197))-SUMIFS(Activity_EX!J:J,Activity_EX!$A:$A,$A197))/(SUMIFS('AGG Activity_16'!J:J,'AGG Activity_16'!$A:$A,$B197)),0))))</f>
        <v>0</v>
      </c>
      <c r="U197" s="7">
        <f>IF(U$1=2016,0,IF(PUBBDG_Split_Tech!U197=1,1,IF(PUBBDG_Split_Tech!U197="",0,IFERROR((PUBBDG_Split_Tech!U197*(SUMIFS('AGG Activity_16'!K:K,'AGG Activity_16'!$A:$A,$B197)+SUMIFS('AGG Activity_EX'!K:K,'AGG Activity_EX'!$A:$A,$B197))-SUMIFS(Activity_EX!K:K,Activity_EX!$A:$A,$A197))/(SUMIFS('AGG Activity_16'!K:K,'AGG Activity_16'!$A:$A,$B197)),0))))</f>
        <v>0</v>
      </c>
    </row>
    <row r="198" spans="1:21" x14ac:dyDescent="0.25">
      <c r="A198" t="str">
        <f>PUBBDG_Split_Tech!A198</f>
        <v>PUBBDGSBDOldAE______STDELC</v>
      </c>
      <c r="B198" t="str">
        <f>PUBBDG_Split_Tech!B198</f>
        <v>PUBBDGSBDOldAE</v>
      </c>
      <c r="C198" t="str">
        <f>PUBBDG_Split_Tech!C198</f>
        <v>PUB</v>
      </c>
      <c r="D198" t="str">
        <f>PUBBDG_Split_Tech!D198</f>
        <v>BDG</v>
      </c>
      <c r="E198" t="str">
        <f>PUBBDG_Split_Tech!E198</f>
        <v>SBD</v>
      </c>
      <c r="F198" t="str">
        <f>PUBBDG_Split_Tech!F198</f>
        <v>Old</v>
      </c>
      <c r="G198" t="str">
        <f>PUBBDG_Split_Tech!G198</f>
        <v>AE</v>
      </c>
      <c r="H198" t="str">
        <f>PUBBDG_Split_Tech!H198</f>
        <v>___</v>
      </c>
      <c r="I198" t="str">
        <f>PUBBDG_Split_Tech!I198</f>
        <v>___</v>
      </c>
      <c r="J198" t="str">
        <f>PUBBDG_Split_Tech!J198</f>
        <v>STD</v>
      </c>
      <c r="K198" t="str">
        <f>PUBBDG_Split_Tech!K198</f>
        <v>ELC</v>
      </c>
      <c r="L198" s="7">
        <f>IF(L$1=2016,0,IF(PUBBDG_Split_Tech!L198=1,1,IF(PUBBDG_Split_Tech!L198="",0,IFERROR((PUBBDG_Split_Tech!L198*(SUMIFS('AGG Activity_16'!B:B,'AGG Activity_16'!$A:$A,$B198)+SUMIFS('AGG Activity_EX'!B:B,'AGG Activity_EX'!$A:$A,$B198))-SUMIFS(Activity_EX!B:B,Activity_EX!$A:$A,$A198))/(SUMIFS('AGG Activity_16'!B:B,'AGG Activity_16'!$A:$A,$B198)),0))))</f>
        <v>0</v>
      </c>
      <c r="M198" s="7">
        <f>IF(M$1=2016,0,IF(PUBBDG_Split_Tech!M198=1,1,IF(PUBBDG_Split_Tech!M198="",0,IFERROR((PUBBDG_Split_Tech!M198*(SUMIFS('AGG Activity_16'!C:C,'AGG Activity_16'!$A:$A,$B198)+SUMIFS('AGG Activity_EX'!C:C,'AGG Activity_EX'!$A:$A,$B198))-SUMIFS(Activity_EX!C:C,Activity_EX!$A:$A,$A198))/(SUMIFS('AGG Activity_16'!C:C,'AGG Activity_16'!$A:$A,$B198)),0))))</f>
        <v>0.60596317839976177</v>
      </c>
      <c r="N198" s="7">
        <f>IF(N$1=2016,0,IF(PUBBDG_Split_Tech!N198=1,1,IF(PUBBDG_Split_Tech!N198="",0,IFERROR((PUBBDG_Split_Tech!N198*(SUMIFS('AGG Activity_16'!D:D,'AGG Activity_16'!$A:$A,$B198)+SUMIFS('AGG Activity_EX'!D:D,'AGG Activity_EX'!$A:$A,$B198))-SUMIFS(Activity_EX!D:D,Activity_EX!$A:$A,$A198))/(SUMIFS('AGG Activity_16'!D:D,'AGG Activity_16'!$A:$A,$B198)),0))))</f>
        <v>0.60599935700244756</v>
      </c>
      <c r="O198" s="7">
        <f>IF(O$1=2016,0,IF(PUBBDG_Split_Tech!O198=1,1,IF(PUBBDG_Split_Tech!O198="",0,IFERROR((PUBBDG_Split_Tech!O198*(SUMIFS('AGG Activity_16'!E:E,'AGG Activity_16'!$A:$A,$B198)+SUMIFS('AGG Activity_EX'!E:E,'AGG Activity_EX'!$A:$A,$B198))-SUMIFS(Activity_EX!E:E,Activity_EX!$A:$A,$A198))/(SUMIFS('AGG Activity_16'!E:E,'AGG Activity_16'!$A:$A,$B198)),0))))</f>
        <v>0.60601079800958357</v>
      </c>
      <c r="P198" s="7">
        <f>IF(P$1=2016,0,IF(PUBBDG_Split_Tech!P198=1,1,IF(PUBBDG_Split_Tech!P198="",0,IFERROR((PUBBDG_Split_Tech!P198*(SUMIFS('AGG Activity_16'!F:F,'AGG Activity_16'!$A:$A,$B198)+SUMIFS('AGG Activity_EX'!F:F,'AGG Activity_EX'!$A:$A,$B198))-SUMIFS(Activity_EX!F:F,Activity_EX!$A:$A,$A198))/(SUMIFS('AGG Activity_16'!F:F,'AGG Activity_16'!$A:$A,$B198)),0))))</f>
        <v>0.60606014971979305</v>
      </c>
      <c r="Q198" s="7">
        <f>IF(Q$1=2016,0,IF(PUBBDG_Split_Tech!Q198=1,1,IF(PUBBDG_Split_Tech!Q198="",0,IFERROR((PUBBDG_Split_Tech!Q198*(SUMIFS('AGG Activity_16'!G:G,'AGG Activity_16'!$A:$A,$B198)+SUMIFS('AGG Activity_EX'!G:G,'AGG Activity_EX'!$A:$A,$B198))-SUMIFS(Activity_EX!G:G,Activity_EX!$A:$A,$A198))/(SUMIFS('AGG Activity_16'!G:G,'AGG Activity_16'!$A:$A,$B198)),0))))</f>
        <v>0.60606014472702396</v>
      </c>
      <c r="R198" s="7">
        <f>IF(R$1=2016,0,IF(PUBBDG_Split_Tech!R198=1,1,IF(PUBBDG_Split_Tech!R198="",0,IFERROR((PUBBDG_Split_Tech!R198*(SUMIFS('AGG Activity_16'!H:H,'AGG Activity_16'!$A:$A,$B198)+SUMIFS('AGG Activity_EX'!H:H,'AGG Activity_EX'!$A:$A,$B198))-SUMIFS(Activity_EX!H:H,Activity_EX!$A:$A,$A198))/(SUMIFS('AGG Activity_16'!H:H,'AGG Activity_16'!$A:$A,$B198)),0))))</f>
        <v>0.60606057413726067</v>
      </c>
      <c r="S198" s="7">
        <f>IF(S$1=2016,0,IF(PUBBDG_Split_Tech!S198=1,1,IF(PUBBDG_Split_Tech!S198="",0,IFERROR((PUBBDG_Split_Tech!S198*(SUMIFS('AGG Activity_16'!I:I,'AGG Activity_16'!$A:$A,$B198)+SUMIFS('AGG Activity_EX'!I:I,'AGG Activity_EX'!$A:$A,$B198))-SUMIFS(Activity_EX!I:I,Activity_EX!$A:$A,$A198))/(SUMIFS('AGG Activity_16'!I:I,'AGG Activity_16'!$A:$A,$B198)),0))))</f>
        <v>0</v>
      </c>
      <c r="T198" s="7">
        <f>IF(T$1=2016,0,IF(PUBBDG_Split_Tech!T198=1,1,IF(PUBBDG_Split_Tech!T198="",0,IFERROR((PUBBDG_Split_Tech!T198*(SUMIFS('AGG Activity_16'!J:J,'AGG Activity_16'!$A:$A,$B198)+SUMIFS('AGG Activity_EX'!J:J,'AGG Activity_EX'!$A:$A,$B198))-SUMIFS(Activity_EX!J:J,Activity_EX!$A:$A,$A198))/(SUMIFS('AGG Activity_16'!J:J,'AGG Activity_16'!$A:$A,$B198)),0))))</f>
        <v>0</v>
      </c>
      <c r="U198" s="7">
        <f>IF(U$1=2016,0,IF(PUBBDG_Split_Tech!U198=1,1,IF(PUBBDG_Split_Tech!U198="",0,IFERROR((PUBBDG_Split_Tech!U198*(SUMIFS('AGG Activity_16'!K:K,'AGG Activity_16'!$A:$A,$B198)+SUMIFS('AGG Activity_EX'!K:K,'AGG Activity_EX'!$A:$A,$B198))-SUMIFS(Activity_EX!K:K,Activity_EX!$A:$A,$A198))/(SUMIFS('AGG Activity_16'!K:K,'AGG Activity_16'!$A:$A,$B198)),0))))</f>
        <v>0</v>
      </c>
    </row>
    <row r="199" spans="1:21" x14ac:dyDescent="0.25">
      <c r="A199" t="str">
        <f>PUBBDG_Split_Tech!A199</f>
        <v>PUBBDGSBDOldAE______STDNGA</v>
      </c>
      <c r="B199" t="str">
        <f>PUBBDG_Split_Tech!B199</f>
        <v>PUBBDGSBDOldAE</v>
      </c>
      <c r="C199" t="str">
        <f>PUBBDG_Split_Tech!C199</f>
        <v>PUB</v>
      </c>
      <c r="D199" t="str">
        <f>PUBBDG_Split_Tech!D199</f>
        <v>BDG</v>
      </c>
      <c r="E199" t="str">
        <f>PUBBDG_Split_Tech!E199</f>
        <v>SBD</v>
      </c>
      <c r="F199" t="str">
        <f>PUBBDG_Split_Tech!F199</f>
        <v>Old</v>
      </c>
      <c r="G199" t="str">
        <f>PUBBDG_Split_Tech!G199</f>
        <v>AE</v>
      </c>
      <c r="H199" t="str">
        <f>PUBBDG_Split_Tech!H199</f>
        <v>___</v>
      </c>
      <c r="I199" t="str">
        <f>PUBBDG_Split_Tech!I199</f>
        <v>___</v>
      </c>
      <c r="J199" t="str">
        <f>PUBBDG_Split_Tech!J199</f>
        <v>STD</v>
      </c>
      <c r="K199" t="str">
        <f>PUBBDG_Split_Tech!K199</f>
        <v>NGA</v>
      </c>
      <c r="L199" s="7">
        <f>IF(L$1=2016,0,IF(PUBBDG_Split_Tech!L199=1,1,IF(PUBBDG_Split_Tech!L199="",0,IFERROR((PUBBDG_Split_Tech!L199*(SUMIFS('AGG Activity_16'!B:B,'AGG Activity_16'!$A:$A,$B199)+SUMIFS('AGG Activity_EX'!B:B,'AGG Activity_EX'!$A:$A,$B199))-SUMIFS(Activity_EX!B:B,Activity_EX!$A:$A,$A199))/(SUMIFS('AGG Activity_16'!B:B,'AGG Activity_16'!$A:$A,$B199)),0))))</f>
        <v>0</v>
      </c>
      <c r="M199" s="7">
        <f>IF(M$1=2016,0,IF(PUBBDG_Split_Tech!M199=1,1,IF(PUBBDG_Split_Tech!M199="",0,IFERROR((PUBBDG_Split_Tech!M199*(SUMIFS('AGG Activity_16'!C:C,'AGG Activity_16'!$A:$A,$B199)+SUMIFS('AGG Activity_EX'!C:C,'AGG Activity_EX'!$A:$A,$B199))-SUMIFS(Activity_EX!C:C,Activity_EX!$A:$A,$A199))/(SUMIFS('AGG Activity_16'!C:C,'AGG Activity_16'!$A:$A,$B199)),0))))</f>
        <v>0.39403682160026171</v>
      </c>
      <c r="N199" s="7">
        <f>IF(N$1=2016,0,IF(PUBBDG_Split_Tech!N199=1,1,IF(PUBBDG_Split_Tech!N199="",0,IFERROR((PUBBDG_Split_Tech!N199*(SUMIFS('AGG Activity_16'!D:D,'AGG Activity_16'!$A:$A,$B199)+SUMIFS('AGG Activity_EX'!D:D,'AGG Activity_EX'!$A:$A,$B199))-SUMIFS(Activity_EX!D:D,Activity_EX!$A:$A,$A199))/(SUMIFS('AGG Activity_16'!D:D,'AGG Activity_16'!$A:$A,$B199)),0))))</f>
        <v>0.39400064299756432</v>
      </c>
      <c r="O199" s="7">
        <f>IF(O$1=2016,0,IF(PUBBDG_Split_Tech!O199=1,1,IF(PUBBDG_Split_Tech!O199="",0,IFERROR((PUBBDG_Split_Tech!O199*(SUMIFS('AGG Activity_16'!E:E,'AGG Activity_16'!$A:$A,$B199)+SUMIFS('AGG Activity_EX'!E:E,'AGG Activity_EX'!$A:$A,$B199))-SUMIFS(Activity_EX!E:E,Activity_EX!$A:$A,$A199))/(SUMIFS('AGG Activity_16'!E:E,'AGG Activity_16'!$A:$A,$B199)),0))))</f>
        <v>0.39398920199041898</v>
      </c>
      <c r="P199" s="7">
        <f>IF(P$1=2016,0,IF(PUBBDG_Split_Tech!P199=1,1,IF(PUBBDG_Split_Tech!P199="",0,IFERROR((PUBBDG_Split_Tech!P199*(SUMIFS('AGG Activity_16'!F:F,'AGG Activity_16'!$A:$A,$B199)+SUMIFS('AGG Activity_EX'!F:F,'AGG Activity_EX'!$A:$A,$B199))-SUMIFS(Activity_EX!F:F,Activity_EX!$A:$A,$A199))/(SUMIFS('AGG Activity_16'!F:F,'AGG Activity_16'!$A:$A,$B199)),0))))</f>
        <v>0.393939850280207</v>
      </c>
      <c r="Q199" s="7">
        <f>IF(Q$1=2016,0,IF(PUBBDG_Split_Tech!Q199=1,1,IF(PUBBDG_Split_Tech!Q199="",0,IFERROR((PUBBDG_Split_Tech!Q199*(SUMIFS('AGG Activity_16'!G:G,'AGG Activity_16'!$A:$A,$B199)+SUMIFS('AGG Activity_EX'!G:G,'AGG Activity_EX'!$A:$A,$B199))-SUMIFS(Activity_EX!G:G,Activity_EX!$A:$A,$A199))/(SUMIFS('AGG Activity_16'!G:G,'AGG Activity_16'!$A:$A,$B199)),0))))</f>
        <v>0.39393985527297626</v>
      </c>
      <c r="R199" s="7">
        <f>IF(R$1=2016,0,IF(PUBBDG_Split_Tech!R199=1,1,IF(PUBBDG_Split_Tech!R199="",0,IFERROR((PUBBDG_Split_Tech!R199*(SUMIFS('AGG Activity_16'!H:H,'AGG Activity_16'!$A:$A,$B199)+SUMIFS('AGG Activity_EX'!H:H,'AGG Activity_EX'!$A:$A,$B199))-SUMIFS(Activity_EX!H:H,Activity_EX!$A:$A,$A199))/(SUMIFS('AGG Activity_16'!H:H,'AGG Activity_16'!$A:$A,$B199)),0))))</f>
        <v>0.39393942586273967</v>
      </c>
      <c r="S199" s="7">
        <f>IF(S$1=2016,0,IF(PUBBDG_Split_Tech!S199=1,1,IF(PUBBDG_Split_Tech!S199="",0,IFERROR((PUBBDG_Split_Tech!S199*(SUMIFS('AGG Activity_16'!I:I,'AGG Activity_16'!$A:$A,$B199)+SUMIFS('AGG Activity_EX'!I:I,'AGG Activity_EX'!$A:$A,$B199))-SUMIFS(Activity_EX!I:I,Activity_EX!$A:$A,$A199))/(SUMIFS('AGG Activity_16'!I:I,'AGG Activity_16'!$A:$A,$B199)),0))))</f>
        <v>0</v>
      </c>
      <c r="T199" s="7">
        <f>IF(T$1=2016,0,IF(PUBBDG_Split_Tech!T199=1,1,IF(PUBBDG_Split_Tech!T199="",0,IFERROR((PUBBDG_Split_Tech!T199*(SUMIFS('AGG Activity_16'!J:J,'AGG Activity_16'!$A:$A,$B199)+SUMIFS('AGG Activity_EX'!J:J,'AGG Activity_EX'!$A:$A,$B199))-SUMIFS(Activity_EX!J:J,Activity_EX!$A:$A,$A199))/(SUMIFS('AGG Activity_16'!J:J,'AGG Activity_16'!$A:$A,$B199)),0))))</f>
        <v>0</v>
      </c>
      <c r="U199" s="7">
        <f>IF(U$1=2016,0,IF(PUBBDG_Split_Tech!U199=1,1,IF(PUBBDG_Split_Tech!U199="",0,IFERROR((PUBBDG_Split_Tech!U199*(SUMIFS('AGG Activity_16'!K:K,'AGG Activity_16'!$A:$A,$B199)+SUMIFS('AGG Activity_EX'!K:K,'AGG Activity_EX'!$A:$A,$B199))-SUMIFS(Activity_EX!K:K,Activity_EX!$A:$A,$A199))/(SUMIFS('AGG Activity_16'!K:K,'AGG Activity_16'!$A:$A,$B199)),0))))</f>
        <v>0</v>
      </c>
    </row>
    <row r="200" spans="1:21" x14ac:dyDescent="0.25">
      <c r="A200" t="str">
        <f>PUBBDG_Split_Tech!A200</f>
        <v>PUBBDGSBDOldAE______STDPRO</v>
      </c>
      <c r="B200" t="str">
        <f>PUBBDG_Split_Tech!B200</f>
        <v>PUBBDGSBDOldAE</v>
      </c>
      <c r="C200" t="str">
        <f>PUBBDG_Split_Tech!C200</f>
        <v>PUB</v>
      </c>
      <c r="D200" t="str">
        <f>PUBBDG_Split_Tech!D200</f>
        <v>BDG</v>
      </c>
      <c r="E200" t="str">
        <f>PUBBDG_Split_Tech!E200</f>
        <v>SBD</v>
      </c>
      <c r="F200" t="str">
        <f>PUBBDG_Split_Tech!F200</f>
        <v>Old</v>
      </c>
      <c r="G200" t="str">
        <f>PUBBDG_Split_Tech!G200</f>
        <v>AE</v>
      </c>
      <c r="H200" t="str">
        <f>PUBBDG_Split_Tech!H200</f>
        <v>___</v>
      </c>
      <c r="I200" t="str">
        <f>PUBBDG_Split_Tech!I200</f>
        <v>___</v>
      </c>
      <c r="J200" t="str">
        <f>PUBBDG_Split_Tech!J200</f>
        <v>STD</v>
      </c>
      <c r="K200" t="str">
        <f>PUBBDG_Split_Tech!K200</f>
        <v>PRO</v>
      </c>
      <c r="L200" s="7">
        <f>IF(L$1=2016,0,IF(PUBBDG_Split_Tech!L200=1,1,IF(PUBBDG_Split_Tech!L200="",0,IFERROR((PUBBDG_Split_Tech!L200*(SUMIFS('AGG Activity_16'!B:B,'AGG Activity_16'!$A:$A,$B200)+SUMIFS('AGG Activity_EX'!B:B,'AGG Activity_EX'!$A:$A,$B200))-SUMIFS(Activity_EX!B:B,Activity_EX!$A:$A,$A200))/(SUMIFS('AGG Activity_16'!B:B,'AGG Activity_16'!$A:$A,$B200)),0))))</f>
        <v>0</v>
      </c>
      <c r="M200" s="7">
        <f>IF(M$1=2016,0,IF(PUBBDG_Split_Tech!M200=1,1,IF(PUBBDG_Split_Tech!M200="",0,IFERROR((PUBBDG_Split_Tech!M200*(SUMIFS('AGG Activity_16'!C:C,'AGG Activity_16'!$A:$A,$B200)+SUMIFS('AGG Activity_EX'!C:C,'AGG Activity_EX'!$A:$A,$B200))-SUMIFS(Activity_EX!C:C,Activity_EX!$A:$A,$A200))/(SUMIFS('AGG Activity_16'!C:C,'AGG Activity_16'!$A:$A,$B200)),0))))</f>
        <v>0</v>
      </c>
      <c r="N200" s="7">
        <f>IF(N$1=2016,0,IF(PUBBDG_Split_Tech!N200=1,1,IF(PUBBDG_Split_Tech!N200="",0,IFERROR((PUBBDG_Split_Tech!N200*(SUMIFS('AGG Activity_16'!D:D,'AGG Activity_16'!$A:$A,$B200)+SUMIFS('AGG Activity_EX'!D:D,'AGG Activity_EX'!$A:$A,$B200))-SUMIFS(Activity_EX!D:D,Activity_EX!$A:$A,$A200))/(SUMIFS('AGG Activity_16'!D:D,'AGG Activity_16'!$A:$A,$B200)),0))))</f>
        <v>0</v>
      </c>
      <c r="O200" s="7">
        <f>IF(O$1=2016,0,IF(PUBBDG_Split_Tech!O200=1,1,IF(PUBBDG_Split_Tech!O200="",0,IFERROR((PUBBDG_Split_Tech!O200*(SUMIFS('AGG Activity_16'!E:E,'AGG Activity_16'!$A:$A,$B200)+SUMIFS('AGG Activity_EX'!E:E,'AGG Activity_EX'!$A:$A,$B200))-SUMIFS(Activity_EX!E:E,Activity_EX!$A:$A,$A200))/(SUMIFS('AGG Activity_16'!E:E,'AGG Activity_16'!$A:$A,$B200)),0))))</f>
        <v>0</v>
      </c>
      <c r="P200" s="7">
        <f>IF(P$1=2016,0,IF(PUBBDG_Split_Tech!P200=1,1,IF(PUBBDG_Split_Tech!P200="",0,IFERROR((PUBBDG_Split_Tech!P200*(SUMIFS('AGG Activity_16'!F:F,'AGG Activity_16'!$A:$A,$B200)+SUMIFS('AGG Activity_EX'!F:F,'AGG Activity_EX'!$A:$A,$B200))-SUMIFS(Activity_EX!F:F,Activity_EX!$A:$A,$A200))/(SUMIFS('AGG Activity_16'!F:F,'AGG Activity_16'!$A:$A,$B200)),0))))</f>
        <v>0</v>
      </c>
      <c r="Q200" s="7">
        <f>IF(Q$1=2016,0,IF(PUBBDG_Split_Tech!Q200=1,1,IF(PUBBDG_Split_Tech!Q200="",0,IFERROR((PUBBDG_Split_Tech!Q200*(SUMIFS('AGG Activity_16'!G:G,'AGG Activity_16'!$A:$A,$B200)+SUMIFS('AGG Activity_EX'!G:G,'AGG Activity_EX'!$A:$A,$B200))-SUMIFS(Activity_EX!G:G,Activity_EX!$A:$A,$A200))/(SUMIFS('AGG Activity_16'!G:G,'AGG Activity_16'!$A:$A,$B200)),0))))</f>
        <v>0</v>
      </c>
      <c r="R200" s="7">
        <f>IF(R$1=2016,0,IF(PUBBDG_Split_Tech!R200=1,1,IF(PUBBDG_Split_Tech!R200="",0,IFERROR((PUBBDG_Split_Tech!R200*(SUMIFS('AGG Activity_16'!H:H,'AGG Activity_16'!$A:$A,$B200)+SUMIFS('AGG Activity_EX'!H:H,'AGG Activity_EX'!$A:$A,$B200))-SUMIFS(Activity_EX!H:H,Activity_EX!$A:$A,$A200))/(SUMIFS('AGG Activity_16'!H:H,'AGG Activity_16'!$A:$A,$B200)),0))))</f>
        <v>0</v>
      </c>
      <c r="S200" s="7">
        <f>IF(S$1=2016,0,IF(PUBBDG_Split_Tech!S200=1,1,IF(PUBBDG_Split_Tech!S200="",0,IFERROR((PUBBDG_Split_Tech!S200*(SUMIFS('AGG Activity_16'!I:I,'AGG Activity_16'!$A:$A,$B200)+SUMIFS('AGG Activity_EX'!I:I,'AGG Activity_EX'!$A:$A,$B200))-SUMIFS(Activity_EX!I:I,Activity_EX!$A:$A,$A200))/(SUMIFS('AGG Activity_16'!I:I,'AGG Activity_16'!$A:$A,$B200)),0))))</f>
        <v>0</v>
      </c>
      <c r="T200" s="7">
        <f>IF(T$1=2016,0,IF(PUBBDG_Split_Tech!T200=1,1,IF(PUBBDG_Split_Tech!T200="",0,IFERROR((PUBBDG_Split_Tech!T200*(SUMIFS('AGG Activity_16'!J:J,'AGG Activity_16'!$A:$A,$B200)+SUMIFS('AGG Activity_EX'!J:J,'AGG Activity_EX'!$A:$A,$B200))-SUMIFS(Activity_EX!J:J,Activity_EX!$A:$A,$A200))/(SUMIFS('AGG Activity_16'!J:J,'AGG Activity_16'!$A:$A,$B200)),0))))</f>
        <v>0</v>
      </c>
      <c r="U200" s="7">
        <f>IF(U$1=2016,0,IF(PUBBDG_Split_Tech!U200=1,1,IF(PUBBDG_Split_Tech!U200="",0,IFERROR((PUBBDG_Split_Tech!U200*(SUMIFS('AGG Activity_16'!K:K,'AGG Activity_16'!$A:$A,$B200)+SUMIFS('AGG Activity_EX'!K:K,'AGG Activity_EX'!$A:$A,$B200))-SUMIFS(Activity_EX!K:K,Activity_EX!$A:$A,$A200))/(SUMIFS('AGG Activity_16'!K:K,'AGG Activity_16'!$A:$A,$B200)),0))))</f>
        <v>0</v>
      </c>
    </row>
    <row r="201" spans="1:21" x14ac:dyDescent="0.25">
      <c r="A201" t="str">
        <f>PUBBDG_Split_Tech!A201</f>
        <v>PUBBDGSBDOldAM______STDELC</v>
      </c>
      <c r="B201" t="str">
        <f>PUBBDG_Split_Tech!B201</f>
        <v>PUBBDGSBDOldAM</v>
      </c>
      <c r="C201" t="str">
        <f>PUBBDG_Split_Tech!C201</f>
        <v>PUB</v>
      </c>
      <c r="D201" t="str">
        <f>PUBBDG_Split_Tech!D201</f>
        <v>BDG</v>
      </c>
      <c r="E201" t="str">
        <f>PUBBDG_Split_Tech!E201</f>
        <v>SBD</v>
      </c>
      <c r="F201" t="str">
        <f>PUBBDG_Split_Tech!F201</f>
        <v>Old</v>
      </c>
      <c r="G201" t="str">
        <f>PUBBDG_Split_Tech!G201</f>
        <v>AM</v>
      </c>
      <c r="H201" t="str">
        <f>PUBBDG_Split_Tech!H201</f>
        <v>___</v>
      </c>
      <c r="I201" t="str">
        <f>PUBBDG_Split_Tech!I201</f>
        <v>___</v>
      </c>
      <c r="J201" t="str">
        <f>PUBBDG_Split_Tech!J201</f>
        <v>STD</v>
      </c>
      <c r="K201" t="str">
        <f>PUBBDG_Split_Tech!K201</f>
        <v>ELC</v>
      </c>
      <c r="L201" s="7">
        <f>IF(L$1=2016,0,IF(PUBBDG_Split_Tech!L201=1,1,IF(PUBBDG_Split_Tech!L201="",0,IFERROR((PUBBDG_Split_Tech!L201*(SUMIFS('AGG Activity_16'!B:B,'AGG Activity_16'!$A:$A,$B201)+SUMIFS('AGG Activity_EX'!B:B,'AGG Activity_EX'!$A:$A,$B201))-SUMIFS(Activity_EX!B:B,Activity_EX!$A:$A,$A201))/(SUMIFS('AGG Activity_16'!B:B,'AGG Activity_16'!$A:$A,$B201)),0))))</f>
        <v>0</v>
      </c>
      <c r="M201" s="7">
        <f>IF(M$1=2016,0,IF(PUBBDG_Split_Tech!M201=1,1,IF(PUBBDG_Split_Tech!M201="",0,IFERROR((PUBBDG_Split_Tech!M201*(SUMIFS('AGG Activity_16'!C:C,'AGG Activity_16'!$A:$A,$B201)+SUMIFS('AGG Activity_EX'!C:C,'AGG Activity_EX'!$A:$A,$B201))-SUMIFS(Activity_EX!C:C,Activity_EX!$A:$A,$A201))/(SUMIFS('AGG Activity_16'!C:C,'AGG Activity_16'!$A:$A,$B201)),0))))</f>
        <v>1</v>
      </c>
      <c r="N201" s="7">
        <f>IF(N$1=2016,0,IF(PUBBDG_Split_Tech!N201=1,1,IF(PUBBDG_Split_Tech!N201="",0,IFERROR((PUBBDG_Split_Tech!N201*(SUMIFS('AGG Activity_16'!D:D,'AGG Activity_16'!$A:$A,$B201)+SUMIFS('AGG Activity_EX'!D:D,'AGG Activity_EX'!$A:$A,$B201))-SUMIFS(Activity_EX!D:D,Activity_EX!$A:$A,$A201))/(SUMIFS('AGG Activity_16'!D:D,'AGG Activity_16'!$A:$A,$B201)),0))))</f>
        <v>1</v>
      </c>
      <c r="O201" s="7">
        <f>IF(O$1=2016,0,IF(PUBBDG_Split_Tech!O201=1,1,IF(PUBBDG_Split_Tech!O201="",0,IFERROR((PUBBDG_Split_Tech!O201*(SUMIFS('AGG Activity_16'!E:E,'AGG Activity_16'!$A:$A,$B201)+SUMIFS('AGG Activity_EX'!E:E,'AGG Activity_EX'!$A:$A,$B201))-SUMIFS(Activity_EX!E:E,Activity_EX!$A:$A,$A201))/(SUMIFS('AGG Activity_16'!E:E,'AGG Activity_16'!$A:$A,$B201)),0))))</f>
        <v>1</v>
      </c>
      <c r="P201" s="7">
        <f>IF(P$1=2016,0,IF(PUBBDG_Split_Tech!P201=1,1,IF(PUBBDG_Split_Tech!P201="",0,IFERROR((PUBBDG_Split_Tech!P201*(SUMIFS('AGG Activity_16'!F:F,'AGG Activity_16'!$A:$A,$B201)+SUMIFS('AGG Activity_EX'!F:F,'AGG Activity_EX'!$A:$A,$B201))-SUMIFS(Activity_EX!F:F,Activity_EX!$A:$A,$A201))/(SUMIFS('AGG Activity_16'!F:F,'AGG Activity_16'!$A:$A,$B201)),0))))</f>
        <v>1</v>
      </c>
      <c r="Q201" s="7">
        <f>IF(Q$1=2016,0,IF(PUBBDG_Split_Tech!Q201=1,1,IF(PUBBDG_Split_Tech!Q201="",0,IFERROR((PUBBDG_Split_Tech!Q201*(SUMIFS('AGG Activity_16'!G:G,'AGG Activity_16'!$A:$A,$B201)+SUMIFS('AGG Activity_EX'!G:G,'AGG Activity_EX'!$A:$A,$B201))-SUMIFS(Activity_EX!G:G,Activity_EX!$A:$A,$A201))/(SUMIFS('AGG Activity_16'!G:G,'AGG Activity_16'!$A:$A,$B201)),0))))</f>
        <v>1</v>
      </c>
      <c r="R201" s="7">
        <f>IF(R$1=2016,0,IF(PUBBDG_Split_Tech!R201=1,1,IF(PUBBDG_Split_Tech!R201="",0,IFERROR((PUBBDG_Split_Tech!R201*(SUMIFS('AGG Activity_16'!H:H,'AGG Activity_16'!$A:$A,$B201)+SUMIFS('AGG Activity_EX'!H:H,'AGG Activity_EX'!$A:$A,$B201))-SUMIFS(Activity_EX!H:H,Activity_EX!$A:$A,$A201))/(SUMIFS('AGG Activity_16'!H:H,'AGG Activity_16'!$A:$A,$B201)),0))))</f>
        <v>1</v>
      </c>
      <c r="S201" s="7">
        <f>IF(S$1=2016,0,IF(PUBBDG_Split_Tech!S201=1,1,IF(PUBBDG_Split_Tech!S201="",0,IFERROR((PUBBDG_Split_Tech!S201*(SUMIFS('AGG Activity_16'!I:I,'AGG Activity_16'!$A:$A,$B201)+SUMIFS('AGG Activity_EX'!I:I,'AGG Activity_EX'!$A:$A,$B201))-SUMIFS(Activity_EX!I:I,Activity_EX!$A:$A,$A201))/(SUMIFS('AGG Activity_16'!I:I,'AGG Activity_16'!$A:$A,$B201)),0))))</f>
        <v>0</v>
      </c>
      <c r="T201" s="7">
        <f>IF(T$1=2016,0,IF(PUBBDG_Split_Tech!T201=1,1,IF(PUBBDG_Split_Tech!T201="",0,IFERROR((PUBBDG_Split_Tech!T201*(SUMIFS('AGG Activity_16'!J:J,'AGG Activity_16'!$A:$A,$B201)+SUMIFS('AGG Activity_EX'!J:J,'AGG Activity_EX'!$A:$A,$B201))-SUMIFS(Activity_EX!J:J,Activity_EX!$A:$A,$A201))/(SUMIFS('AGG Activity_16'!J:J,'AGG Activity_16'!$A:$A,$B201)),0))))</f>
        <v>0</v>
      </c>
      <c r="U201" s="7">
        <f>IF(U$1=2016,0,IF(PUBBDG_Split_Tech!U201=1,1,IF(PUBBDG_Split_Tech!U201="",0,IFERROR((PUBBDG_Split_Tech!U201*(SUMIFS('AGG Activity_16'!K:K,'AGG Activity_16'!$A:$A,$B201)+SUMIFS('AGG Activity_EX'!K:K,'AGG Activity_EX'!$A:$A,$B201))-SUMIFS(Activity_EX!K:K,Activity_EX!$A:$A,$A201))/(SUMIFS('AGG Activity_16'!K:K,'AGG Activity_16'!$A:$A,$B201)),0))))</f>
        <v>0</v>
      </c>
    </row>
    <row r="202" spans="1:21" x14ac:dyDescent="0.25">
      <c r="A202" t="str">
        <f>PUBBDG_Split_Tech!A202</f>
        <v>PUBBDGSBDOldLIFLC___STDELC</v>
      </c>
      <c r="B202" t="str">
        <f>PUBBDG_Split_Tech!B202</f>
        <v>PUBBDGSBDOldLI</v>
      </c>
      <c r="C202" t="str">
        <f>PUBBDG_Split_Tech!C202</f>
        <v>PUB</v>
      </c>
      <c r="D202" t="str">
        <f>PUBBDG_Split_Tech!D202</f>
        <v>BDG</v>
      </c>
      <c r="E202" t="str">
        <f>PUBBDG_Split_Tech!E202</f>
        <v>SBD</v>
      </c>
      <c r="F202" t="str">
        <f>PUBBDG_Split_Tech!F202</f>
        <v>Old</v>
      </c>
      <c r="G202" t="str">
        <f>PUBBDG_Split_Tech!G202</f>
        <v>LI</v>
      </c>
      <c r="H202" t="str">
        <f>PUBBDG_Split_Tech!H202</f>
        <v>FLC</v>
      </c>
      <c r="I202" t="str">
        <f>PUBBDG_Split_Tech!I202</f>
        <v>___</v>
      </c>
      <c r="J202" t="str">
        <f>PUBBDG_Split_Tech!J202</f>
        <v>STD</v>
      </c>
      <c r="K202" t="str">
        <f>PUBBDG_Split_Tech!K202</f>
        <v>ELC</v>
      </c>
      <c r="L202" s="7">
        <f>IF(L$1=2016,0,IF(PUBBDG_Split_Tech!L202=1,1,IF(PUBBDG_Split_Tech!L202="",0,IFERROR((PUBBDG_Split_Tech!L202*(SUMIFS('AGG Activity_16'!B:B,'AGG Activity_16'!$A:$A,$B202)+SUMIFS('AGG Activity_EX'!B:B,'AGG Activity_EX'!$A:$A,$B202))-SUMIFS(Activity_EX!B:B,Activity_EX!$A:$A,$A202))/(SUMIFS('AGG Activity_16'!B:B,'AGG Activity_16'!$A:$A,$B202)),0))))</f>
        <v>0</v>
      </c>
      <c r="M202" s="7">
        <f>IF(M$1=2016,0,IF(PUBBDG_Split_Tech!M202=1,1,IF(PUBBDG_Split_Tech!M202="",0,IFERROR((PUBBDG_Split_Tech!M202*(SUMIFS('AGG Activity_16'!C:C,'AGG Activity_16'!$A:$A,$B202)+SUMIFS('AGG Activity_EX'!C:C,'AGG Activity_EX'!$A:$A,$B202))-SUMIFS(Activity_EX!C:C,Activity_EX!$A:$A,$A202))/(SUMIFS('AGG Activity_16'!C:C,'AGG Activity_16'!$A:$A,$B202)),0))))</f>
        <v>4.9905324836208703E-4</v>
      </c>
      <c r="N202" s="7">
        <f>IF(N$1=2016,0,IF(PUBBDG_Split_Tech!N202=1,1,IF(PUBBDG_Split_Tech!N202="",0,IFERROR((PUBBDG_Split_Tech!N202*(SUMIFS('AGG Activity_16'!D:D,'AGG Activity_16'!$A:$A,$B202)+SUMIFS('AGG Activity_EX'!D:D,'AGG Activity_EX'!$A:$A,$B202))-SUMIFS(Activity_EX!D:D,Activity_EX!$A:$A,$A202))/(SUMIFS('AGG Activity_16'!D:D,'AGG Activity_16'!$A:$A,$B202)),0))))</f>
        <v>8.4969114887721304E-4</v>
      </c>
      <c r="O202" s="7">
        <f>IF(O$1=2016,0,IF(PUBBDG_Split_Tech!O202=1,1,IF(PUBBDG_Split_Tech!O202="",0,IFERROR((PUBBDG_Split_Tech!O202*(SUMIFS('AGG Activity_16'!E:E,'AGG Activity_16'!$A:$A,$B202)+SUMIFS('AGG Activity_EX'!E:E,'AGG Activity_EX'!$A:$A,$B202))-SUMIFS(Activity_EX!E:E,Activity_EX!$A:$A,$A202))/(SUMIFS('AGG Activity_16'!E:E,'AGG Activity_16'!$A:$A,$B202)),0))))</f>
        <v>7.2497044626070151E-2</v>
      </c>
      <c r="P202" s="7">
        <f>IF(P$1=2016,0,IF(PUBBDG_Split_Tech!P202=1,1,IF(PUBBDG_Split_Tech!P202="",0,IFERROR((PUBBDG_Split_Tech!P202*(SUMIFS('AGG Activity_16'!F:F,'AGG Activity_16'!$A:$A,$B202)+SUMIFS('AGG Activity_EX'!F:F,'AGG Activity_EX'!$A:$A,$B202))-SUMIFS(Activity_EX!F:F,Activity_EX!$A:$A,$A202))/(SUMIFS('AGG Activity_16'!F:F,'AGG Activity_16'!$A:$A,$B202)),0))))</f>
        <v>7.2278862932456459E-2</v>
      </c>
      <c r="Q202" s="7">
        <f>IF(Q$1=2016,0,IF(PUBBDG_Split_Tech!Q202=1,1,IF(PUBBDG_Split_Tech!Q202="",0,IFERROR((PUBBDG_Split_Tech!Q202*(SUMIFS('AGG Activity_16'!G:G,'AGG Activity_16'!$A:$A,$B202)+SUMIFS('AGG Activity_EX'!G:G,'AGG Activity_EX'!$A:$A,$B202))-SUMIFS(Activity_EX!G:G,Activity_EX!$A:$A,$A202))/(SUMIFS('AGG Activity_16'!G:G,'AGG Activity_16'!$A:$A,$B202)),0))))</f>
        <v>7.2162592285068133E-2</v>
      </c>
      <c r="R202" s="7">
        <f>IF(R$1=2016,0,IF(PUBBDG_Split_Tech!R202=1,1,IF(PUBBDG_Split_Tech!R202="",0,IFERROR((PUBBDG_Split_Tech!R202*(SUMIFS('AGG Activity_16'!H:H,'AGG Activity_16'!$A:$A,$B202)+SUMIFS('AGG Activity_EX'!H:H,'AGG Activity_EX'!$A:$A,$B202))-SUMIFS(Activity_EX!H:H,Activity_EX!$A:$A,$A202))/(SUMIFS('AGG Activity_16'!H:H,'AGG Activity_16'!$A:$A,$B202)),0))))</f>
        <v>7.2075053725087157E-2</v>
      </c>
      <c r="S202" s="7">
        <f>IF(S$1=2016,0,IF(PUBBDG_Split_Tech!S202=1,1,IF(PUBBDG_Split_Tech!S202="",0,IFERROR((PUBBDG_Split_Tech!S202*(SUMIFS('AGG Activity_16'!I:I,'AGG Activity_16'!$A:$A,$B202)+SUMIFS('AGG Activity_EX'!I:I,'AGG Activity_EX'!$A:$A,$B202))-SUMIFS(Activity_EX!I:I,Activity_EX!$A:$A,$A202))/(SUMIFS('AGG Activity_16'!I:I,'AGG Activity_16'!$A:$A,$B202)),0))))</f>
        <v>0</v>
      </c>
      <c r="T202" s="7">
        <f>IF(T$1=2016,0,IF(PUBBDG_Split_Tech!T202=1,1,IF(PUBBDG_Split_Tech!T202="",0,IFERROR((PUBBDG_Split_Tech!T202*(SUMIFS('AGG Activity_16'!J:J,'AGG Activity_16'!$A:$A,$B202)+SUMIFS('AGG Activity_EX'!J:J,'AGG Activity_EX'!$A:$A,$B202))-SUMIFS(Activity_EX!J:J,Activity_EX!$A:$A,$A202))/(SUMIFS('AGG Activity_16'!J:J,'AGG Activity_16'!$A:$A,$B202)),0))))</f>
        <v>0</v>
      </c>
      <c r="U202" s="7">
        <f>IF(U$1=2016,0,IF(PUBBDG_Split_Tech!U202=1,1,IF(PUBBDG_Split_Tech!U202="",0,IFERROR((PUBBDG_Split_Tech!U202*(SUMIFS('AGG Activity_16'!K:K,'AGG Activity_16'!$A:$A,$B202)+SUMIFS('AGG Activity_EX'!K:K,'AGG Activity_EX'!$A:$A,$B202))-SUMIFS(Activity_EX!K:K,Activity_EX!$A:$A,$A202))/(SUMIFS('AGG Activity_16'!K:K,'AGG Activity_16'!$A:$A,$B202)),0))))</f>
        <v>0</v>
      </c>
    </row>
    <row r="203" spans="1:21" x14ac:dyDescent="0.25">
      <c r="A203" t="str">
        <f>PUBBDG_Split_Tech!A203</f>
        <v>PUBBDGSBDOldLIFLU___STDELC</v>
      </c>
      <c r="B203" t="str">
        <f>PUBBDG_Split_Tech!B203</f>
        <v>PUBBDGSBDOldLI</v>
      </c>
      <c r="C203" t="str">
        <f>PUBBDG_Split_Tech!C203</f>
        <v>PUB</v>
      </c>
      <c r="D203" t="str">
        <f>PUBBDG_Split_Tech!D203</f>
        <v>BDG</v>
      </c>
      <c r="E203" t="str">
        <f>PUBBDG_Split_Tech!E203</f>
        <v>SBD</v>
      </c>
      <c r="F203" t="str">
        <f>PUBBDG_Split_Tech!F203</f>
        <v>Old</v>
      </c>
      <c r="G203" t="str">
        <f>PUBBDG_Split_Tech!G203</f>
        <v>LI</v>
      </c>
      <c r="H203" t="str">
        <f>PUBBDG_Split_Tech!H203</f>
        <v>FLU</v>
      </c>
      <c r="I203" t="str">
        <f>PUBBDG_Split_Tech!I203</f>
        <v>___</v>
      </c>
      <c r="J203" t="str">
        <f>PUBBDG_Split_Tech!J203</f>
        <v>STD</v>
      </c>
      <c r="K203" t="str">
        <f>PUBBDG_Split_Tech!K203</f>
        <v>ELC</v>
      </c>
      <c r="L203" s="7">
        <f>IF(L$1=2016,0,IF(PUBBDG_Split_Tech!L203=1,1,IF(PUBBDG_Split_Tech!L203="",0,IFERROR((PUBBDG_Split_Tech!L203*(SUMIFS('AGG Activity_16'!B:B,'AGG Activity_16'!$A:$A,$B203)+SUMIFS('AGG Activity_EX'!B:B,'AGG Activity_EX'!$A:$A,$B203))-SUMIFS(Activity_EX!B:B,Activity_EX!$A:$A,$A203))/(SUMIFS('AGG Activity_16'!B:B,'AGG Activity_16'!$A:$A,$B203)),0))))</f>
        <v>0</v>
      </c>
      <c r="M203" s="7">
        <f>IF(M$1=2016,0,IF(PUBBDG_Split_Tech!M203=1,1,IF(PUBBDG_Split_Tech!M203="",0,IFERROR((PUBBDG_Split_Tech!M203*(SUMIFS('AGG Activity_16'!C:C,'AGG Activity_16'!$A:$A,$B203)+SUMIFS('AGG Activity_EX'!C:C,'AGG Activity_EX'!$A:$A,$B203))-SUMIFS(Activity_EX!C:C,Activity_EX!$A:$A,$A203))/(SUMIFS('AGG Activity_16'!C:C,'AGG Activity_16'!$A:$A,$B203)),0))))</f>
        <v>3.6500840036468494E-3</v>
      </c>
      <c r="N203" s="7">
        <f>IF(N$1=2016,0,IF(PUBBDG_Split_Tech!N203=1,1,IF(PUBBDG_Split_Tech!N203="",0,IFERROR((PUBBDG_Split_Tech!N203*(SUMIFS('AGG Activity_16'!D:D,'AGG Activity_16'!$A:$A,$B203)+SUMIFS('AGG Activity_EX'!D:D,'AGG Activity_EX'!$A:$A,$B203))-SUMIFS(Activity_EX!D:D,Activity_EX!$A:$A,$A203))/(SUMIFS('AGG Activity_16'!D:D,'AGG Activity_16'!$A:$A,$B203)),0))))</f>
        <v>0.28926078868880201</v>
      </c>
      <c r="O203" s="7">
        <f>IF(O$1=2016,0,IF(PUBBDG_Split_Tech!O203=1,1,IF(PUBBDG_Split_Tech!O203="",0,IFERROR((PUBBDG_Split_Tech!O203*(SUMIFS('AGG Activity_16'!E:E,'AGG Activity_16'!$A:$A,$B203)+SUMIFS('AGG Activity_EX'!E:E,'AGG Activity_EX'!$A:$A,$B203))-SUMIFS(Activity_EX!E:E,Activity_EX!$A:$A,$A203))/(SUMIFS('AGG Activity_16'!E:E,'AGG Activity_16'!$A:$A,$B203)),0))))</f>
        <v>0.26968858733698264</v>
      </c>
      <c r="P203" s="7">
        <f>IF(P$1=2016,0,IF(PUBBDG_Split_Tech!P203=1,1,IF(PUBBDG_Split_Tech!P203="",0,IFERROR((PUBBDG_Split_Tech!P203*(SUMIFS('AGG Activity_16'!F:F,'AGG Activity_16'!$A:$A,$B203)+SUMIFS('AGG Activity_EX'!F:F,'AGG Activity_EX'!$A:$A,$B203))-SUMIFS(Activity_EX!F:F,Activity_EX!$A:$A,$A203))/(SUMIFS('AGG Activity_16'!F:F,'AGG Activity_16'!$A:$A,$B203)),0))))</f>
        <v>0.27073670262011645</v>
      </c>
      <c r="Q203" s="7">
        <f>IF(Q$1=2016,0,IF(PUBBDG_Split_Tech!Q203=1,1,IF(PUBBDG_Split_Tech!Q203="",0,IFERROR((PUBBDG_Split_Tech!Q203*(SUMIFS('AGG Activity_16'!G:G,'AGG Activity_16'!$A:$A,$B203)+SUMIFS('AGG Activity_EX'!G:G,'AGG Activity_EX'!$A:$A,$B203))-SUMIFS(Activity_EX!G:G,Activity_EX!$A:$A,$A203))/(SUMIFS('AGG Activity_16'!G:G,'AGG Activity_16'!$A:$A,$B203)),0))))</f>
        <v>0.27190278370145882</v>
      </c>
      <c r="R203" s="7">
        <f>IF(R$1=2016,0,IF(PUBBDG_Split_Tech!R203=1,1,IF(PUBBDG_Split_Tech!R203="",0,IFERROR((PUBBDG_Split_Tech!R203*(SUMIFS('AGG Activity_16'!H:H,'AGG Activity_16'!$A:$A,$B203)+SUMIFS('AGG Activity_EX'!H:H,'AGG Activity_EX'!$A:$A,$B203))-SUMIFS(Activity_EX!H:H,Activity_EX!$A:$A,$A203))/(SUMIFS('AGG Activity_16'!H:H,'AGG Activity_16'!$A:$A,$B203)),0))))</f>
        <v>0.27278075775455274</v>
      </c>
      <c r="S203" s="7">
        <f>IF(S$1=2016,0,IF(PUBBDG_Split_Tech!S203=1,1,IF(PUBBDG_Split_Tech!S203="",0,IFERROR((PUBBDG_Split_Tech!S203*(SUMIFS('AGG Activity_16'!I:I,'AGG Activity_16'!$A:$A,$B203)+SUMIFS('AGG Activity_EX'!I:I,'AGG Activity_EX'!$A:$A,$B203))-SUMIFS(Activity_EX!I:I,Activity_EX!$A:$A,$A203))/(SUMIFS('AGG Activity_16'!I:I,'AGG Activity_16'!$A:$A,$B203)),0))))</f>
        <v>0</v>
      </c>
      <c r="T203" s="7">
        <f>IF(T$1=2016,0,IF(PUBBDG_Split_Tech!T203=1,1,IF(PUBBDG_Split_Tech!T203="",0,IFERROR((PUBBDG_Split_Tech!T203*(SUMIFS('AGG Activity_16'!J:J,'AGG Activity_16'!$A:$A,$B203)+SUMIFS('AGG Activity_EX'!J:J,'AGG Activity_EX'!$A:$A,$B203))-SUMIFS(Activity_EX!J:J,Activity_EX!$A:$A,$A203))/(SUMIFS('AGG Activity_16'!J:J,'AGG Activity_16'!$A:$A,$B203)),0))))</f>
        <v>0</v>
      </c>
      <c r="U203" s="7">
        <f>IF(U$1=2016,0,IF(PUBBDG_Split_Tech!U203=1,1,IF(PUBBDG_Split_Tech!U203="",0,IFERROR((PUBBDG_Split_Tech!U203*(SUMIFS('AGG Activity_16'!K:K,'AGG Activity_16'!$A:$A,$B203)+SUMIFS('AGG Activity_EX'!K:K,'AGG Activity_EX'!$A:$A,$B203))-SUMIFS(Activity_EX!K:K,Activity_EX!$A:$A,$A203))/(SUMIFS('AGG Activity_16'!K:K,'AGG Activity_16'!$A:$A,$B203)),0))))</f>
        <v>0</v>
      </c>
    </row>
    <row r="204" spans="1:21" x14ac:dyDescent="0.25">
      <c r="A204" t="str">
        <f>PUBBDG_Split_Tech!A204</f>
        <v>PUBBDGSBDOldLIHAL___STDELC</v>
      </c>
      <c r="B204" t="str">
        <f>PUBBDG_Split_Tech!B204</f>
        <v>PUBBDGSBDOldLI</v>
      </c>
      <c r="C204" t="str">
        <f>PUBBDG_Split_Tech!C204</f>
        <v>PUB</v>
      </c>
      <c r="D204" t="str">
        <f>PUBBDG_Split_Tech!D204</f>
        <v>BDG</v>
      </c>
      <c r="E204" t="str">
        <f>PUBBDG_Split_Tech!E204</f>
        <v>SBD</v>
      </c>
      <c r="F204" t="str">
        <f>PUBBDG_Split_Tech!F204</f>
        <v>Old</v>
      </c>
      <c r="G204" t="str">
        <f>PUBBDG_Split_Tech!G204</f>
        <v>LI</v>
      </c>
      <c r="H204" t="str">
        <f>PUBBDG_Split_Tech!H204</f>
        <v>HAL</v>
      </c>
      <c r="I204" t="str">
        <f>PUBBDG_Split_Tech!I204</f>
        <v>___</v>
      </c>
      <c r="J204" t="str">
        <f>PUBBDG_Split_Tech!J204</f>
        <v>STD</v>
      </c>
      <c r="K204" t="str">
        <f>PUBBDG_Split_Tech!K204</f>
        <v>ELC</v>
      </c>
      <c r="L204" s="7">
        <f>IF(L$1=2016,0,IF(PUBBDG_Split_Tech!L204=1,1,IF(PUBBDG_Split_Tech!L204="",0,IFERROR((PUBBDG_Split_Tech!L204*(SUMIFS('AGG Activity_16'!B:B,'AGG Activity_16'!$A:$A,$B204)+SUMIFS('AGG Activity_EX'!B:B,'AGG Activity_EX'!$A:$A,$B204))-SUMIFS(Activity_EX!B:B,Activity_EX!$A:$A,$A204))/(SUMIFS('AGG Activity_16'!B:B,'AGG Activity_16'!$A:$A,$B204)),0))))</f>
        <v>0</v>
      </c>
      <c r="M204" s="7">
        <f>IF(M$1=2016,0,IF(PUBBDG_Split_Tech!M204=1,1,IF(PUBBDG_Split_Tech!M204="",0,IFERROR((PUBBDG_Split_Tech!M204*(SUMIFS('AGG Activity_16'!C:C,'AGG Activity_16'!$A:$A,$B204)+SUMIFS('AGG Activity_EX'!C:C,'AGG Activity_EX'!$A:$A,$B204))-SUMIFS(Activity_EX!C:C,Activity_EX!$A:$A,$A204))/(SUMIFS('AGG Activity_16'!C:C,'AGG Activity_16'!$A:$A,$B204)),0))))</f>
        <v>0.23560227915957804</v>
      </c>
      <c r="N204" s="7">
        <f>IF(N$1=2016,0,IF(PUBBDG_Split_Tech!N204=1,1,IF(PUBBDG_Split_Tech!N204="",0,IFERROR((PUBBDG_Split_Tech!N204*(SUMIFS('AGG Activity_16'!D:D,'AGG Activity_16'!$A:$A,$B204)+SUMIFS('AGG Activity_EX'!D:D,'AGG Activity_EX'!$A:$A,$B204))-SUMIFS(Activity_EX!D:D,Activity_EX!$A:$A,$A204))/(SUMIFS('AGG Activity_16'!D:D,'AGG Activity_16'!$A:$A,$B204)),0))))</f>
        <v>0.16794468154835654</v>
      </c>
      <c r="O204" s="7">
        <f>IF(O$1=2016,0,IF(PUBBDG_Split_Tech!O204=1,1,IF(PUBBDG_Split_Tech!O204="",0,IFERROR((PUBBDG_Split_Tech!O204*(SUMIFS('AGG Activity_16'!E:E,'AGG Activity_16'!$A:$A,$B204)+SUMIFS('AGG Activity_EX'!E:E,'AGG Activity_EX'!$A:$A,$B204))-SUMIFS(Activity_EX!E:E,Activity_EX!$A:$A,$A204))/(SUMIFS('AGG Activity_16'!E:E,'AGG Activity_16'!$A:$A,$B204)),0))))</f>
        <v>0.15562137736133197</v>
      </c>
      <c r="P204" s="7">
        <f>IF(P$1=2016,0,IF(PUBBDG_Split_Tech!P204=1,1,IF(PUBBDG_Split_Tech!P204="",0,IFERROR((PUBBDG_Split_Tech!P204*(SUMIFS('AGG Activity_16'!F:F,'AGG Activity_16'!$A:$A,$B204)+SUMIFS('AGG Activity_EX'!F:F,'AGG Activity_EX'!$A:$A,$B204))-SUMIFS(Activity_EX!F:F,Activity_EX!$A:$A,$A204))/(SUMIFS('AGG Activity_16'!F:F,'AGG Activity_16'!$A:$A,$B204)),0))))</f>
        <v>0.15515303088113655</v>
      </c>
      <c r="Q204" s="7">
        <f>IF(Q$1=2016,0,IF(PUBBDG_Split_Tech!Q204=1,1,IF(PUBBDG_Split_Tech!Q204="",0,IFERROR((PUBBDG_Split_Tech!Q204*(SUMIFS('AGG Activity_16'!G:G,'AGG Activity_16'!$A:$A,$B204)+SUMIFS('AGG Activity_EX'!G:G,'AGG Activity_EX'!$A:$A,$B204))-SUMIFS(Activity_EX!G:G,Activity_EX!$A:$A,$A204))/(SUMIFS('AGG Activity_16'!G:G,'AGG Activity_16'!$A:$A,$B204)),0))))</f>
        <v>0.15490344555822316</v>
      </c>
      <c r="R204" s="7">
        <f>IF(R$1=2016,0,IF(PUBBDG_Split_Tech!R204=1,1,IF(PUBBDG_Split_Tech!R204="",0,IFERROR((PUBBDG_Split_Tech!R204*(SUMIFS('AGG Activity_16'!H:H,'AGG Activity_16'!$A:$A,$B204)+SUMIFS('AGG Activity_EX'!H:H,'AGG Activity_EX'!$A:$A,$B204))-SUMIFS(Activity_EX!H:H,Activity_EX!$A:$A,$A204))/(SUMIFS('AGG Activity_16'!H:H,'AGG Activity_16'!$A:$A,$B204)),0))))</f>
        <v>0.15471553622554993</v>
      </c>
      <c r="S204" s="7">
        <f>IF(S$1=2016,0,IF(PUBBDG_Split_Tech!S204=1,1,IF(PUBBDG_Split_Tech!S204="",0,IFERROR((PUBBDG_Split_Tech!S204*(SUMIFS('AGG Activity_16'!I:I,'AGG Activity_16'!$A:$A,$B204)+SUMIFS('AGG Activity_EX'!I:I,'AGG Activity_EX'!$A:$A,$B204))-SUMIFS(Activity_EX!I:I,Activity_EX!$A:$A,$A204))/(SUMIFS('AGG Activity_16'!I:I,'AGG Activity_16'!$A:$A,$B204)),0))))</f>
        <v>0</v>
      </c>
      <c r="T204" s="7">
        <f>IF(T$1=2016,0,IF(PUBBDG_Split_Tech!T204=1,1,IF(PUBBDG_Split_Tech!T204="",0,IFERROR((PUBBDG_Split_Tech!T204*(SUMIFS('AGG Activity_16'!J:J,'AGG Activity_16'!$A:$A,$B204)+SUMIFS('AGG Activity_EX'!J:J,'AGG Activity_EX'!$A:$A,$B204))-SUMIFS(Activity_EX!J:J,Activity_EX!$A:$A,$A204))/(SUMIFS('AGG Activity_16'!J:J,'AGG Activity_16'!$A:$A,$B204)),0))))</f>
        <v>0</v>
      </c>
      <c r="U204" s="7">
        <f>IF(U$1=2016,0,IF(PUBBDG_Split_Tech!U204=1,1,IF(PUBBDG_Split_Tech!U204="",0,IFERROR((PUBBDG_Split_Tech!U204*(SUMIFS('AGG Activity_16'!K:K,'AGG Activity_16'!$A:$A,$B204)+SUMIFS('AGG Activity_EX'!K:K,'AGG Activity_EX'!$A:$A,$B204))-SUMIFS(Activity_EX!K:K,Activity_EX!$A:$A,$A204))/(SUMIFS('AGG Activity_16'!K:K,'AGG Activity_16'!$A:$A,$B204)),0))))</f>
        <v>0</v>
      </c>
    </row>
    <row r="205" spans="1:21" x14ac:dyDescent="0.25">
      <c r="A205" t="str">
        <f>PUBBDG_Split_Tech!A205</f>
        <v>PUBBDGSBDOldLIINC___STDELC</v>
      </c>
      <c r="B205" t="str">
        <f>PUBBDG_Split_Tech!B205</f>
        <v>PUBBDGSBDOldLI</v>
      </c>
      <c r="C205" t="str">
        <f>PUBBDG_Split_Tech!C205</f>
        <v>PUB</v>
      </c>
      <c r="D205" t="str">
        <f>PUBBDG_Split_Tech!D205</f>
        <v>BDG</v>
      </c>
      <c r="E205" t="str">
        <f>PUBBDG_Split_Tech!E205</f>
        <v>SBD</v>
      </c>
      <c r="F205" t="str">
        <f>PUBBDG_Split_Tech!F205</f>
        <v>Old</v>
      </c>
      <c r="G205" t="str">
        <f>PUBBDG_Split_Tech!G205</f>
        <v>LI</v>
      </c>
      <c r="H205" t="str">
        <f>PUBBDG_Split_Tech!H205</f>
        <v>INC</v>
      </c>
      <c r="I205" t="str">
        <f>PUBBDG_Split_Tech!I205</f>
        <v>___</v>
      </c>
      <c r="J205" t="str">
        <f>PUBBDG_Split_Tech!J205</f>
        <v>STD</v>
      </c>
      <c r="K205" t="str">
        <f>PUBBDG_Split_Tech!K205</f>
        <v>ELC</v>
      </c>
      <c r="L205" s="7">
        <f>IF(L$1=2016,0,IF(PUBBDG_Split_Tech!L205=1,1,IF(PUBBDG_Split_Tech!L205="",0,IFERROR((PUBBDG_Split_Tech!L205*(SUMIFS('AGG Activity_16'!B:B,'AGG Activity_16'!$A:$A,$B205)+SUMIFS('AGG Activity_EX'!B:B,'AGG Activity_EX'!$A:$A,$B205))-SUMIFS(Activity_EX!B:B,Activity_EX!$A:$A,$A205))/(SUMIFS('AGG Activity_16'!B:B,'AGG Activity_16'!$A:$A,$B205)),0))))</f>
        <v>0</v>
      </c>
      <c r="M205" s="7">
        <f>IF(M$1=2016,0,IF(PUBBDG_Split_Tech!M205=1,1,IF(PUBBDG_Split_Tech!M205="",0,IFERROR((PUBBDG_Split_Tech!M205*(SUMIFS('AGG Activity_16'!C:C,'AGG Activity_16'!$A:$A,$B205)+SUMIFS('AGG Activity_EX'!C:C,'AGG Activity_EX'!$A:$A,$B205))-SUMIFS(Activity_EX!C:C,Activity_EX!$A:$A,$A205))/(SUMIFS('AGG Activity_16'!C:C,'AGG Activity_16'!$A:$A,$B205)),0))))</f>
        <v>0.75670515333924815</v>
      </c>
      <c r="N205" s="7">
        <f>IF(N$1=2016,0,IF(PUBBDG_Split_Tech!N205=1,1,IF(PUBBDG_Split_Tech!N205="",0,IFERROR((PUBBDG_Split_Tech!N205*(SUMIFS('AGG Activity_16'!D:D,'AGG Activity_16'!$A:$A,$B205)+SUMIFS('AGG Activity_EX'!D:D,'AGG Activity_EX'!$A:$A,$B205))-SUMIFS(Activity_EX!D:D,Activity_EX!$A:$A,$A205))/(SUMIFS('AGG Activity_16'!D:D,'AGG Activity_16'!$A:$A,$B205)),0))))</f>
        <v>0.53940312656094236</v>
      </c>
      <c r="O205" s="7">
        <f>IF(O$1=2016,0,IF(PUBBDG_Split_Tech!O205=1,1,IF(PUBBDG_Split_Tech!O205="",0,IFERROR((PUBBDG_Split_Tech!O205*(SUMIFS('AGG Activity_16'!E:E,'AGG Activity_16'!$A:$A,$B205)+SUMIFS('AGG Activity_EX'!E:E,'AGG Activity_EX'!$A:$A,$B205))-SUMIFS(Activity_EX!E:E,Activity_EX!$A:$A,$A205))/(SUMIFS('AGG Activity_16'!E:E,'AGG Activity_16'!$A:$A,$B205)),0))))</f>
        <v>0.49982325569656688</v>
      </c>
      <c r="P205" s="7">
        <f>IF(P$1=2016,0,IF(PUBBDG_Split_Tech!P205=1,1,IF(PUBBDG_Split_Tech!P205="",0,IFERROR((PUBBDG_Split_Tech!P205*(SUMIFS('AGG Activity_16'!F:F,'AGG Activity_16'!$A:$A,$B205)+SUMIFS('AGG Activity_EX'!F:F,'AGG Activity_EX'!$A:$A,$B205))-SUMIFS(Activity_EX!F:F,Activity_EX!$A:$A,$A205))/(SUMIFS('AGG Activity_16'!F:F,'AGG Activity_16'!$A:$A,$B205)),0))))</f>
        <v>0.49831902493794961</v>
      </c>
      <c r="Q205" s="7">
        <f>IF(Q$1=2016,0,IF(PUBBDG_Split_Tech!Q205=1,1,IF(PUBBDG_Split_Tech!Q205="",0,IFERROR((PUBBDG_Split_Tech!Q205*(SUMIFS('AGG Activity_16'!G:G,'AGG Activity_16'!$A:$A,$B205)+SUMIFS('AGG Activity_EX'!G:G,'AGG Activity_EX'!$A:$A,$B205))-SUMIFS(Activity_EX!G:G,Activity_EX!$A:$A,$A205))/(SUMIFS('AGG Activity_16'!G:G,'AGG Activity_16'!$A:$A,$B205)),0))))</f>
        <v>0.49751740917803372</v>
      </c>
      <c r="R205" s="7">
        <f>IF(R$1=2016,0,IF(PUBBDG_Split_Tech!R205=1,1,IF(PUBBDG_Split_Tech!R205="",0,IFERROR((PUBBDG_Split_Tech!R205*(SUMIFS('AGG Activity_16'!H:H,'AGG Activity_16'!$A:$A,$B205)+SUMIFS('AGG Activity_EX'!H:H,'AGG Activity_EX'!$A:$A,$B205))-SUMIFS(Activity_EX!H:H,Activity_EX!$A:$A,$A205))/(SUMIFS('AGG Activity_16'!H:H,'AGG Activity_16'!$A:$A,$B205)),0))))</f>
        <v>0.49691388377538659</v>
      </c>
      <c r="S205" s="7">
        <f>IF(S$1=2016,0,IF(PUBBDG_Split_Tech!S205=1,1,IF(PUBBDG_Split_Tech!S205="",0,IFERROR((PUBBDG_Split_Tech!S205*(SUMIFS('AGG Activity_16'!I:I,'AGG Activity_16'!$A:$A,$B205)+SUMIFS('AGG Activity_EX'!I:I,'AGG Activity_EX'!$A:$A,$B205))-SUMIFS(Activity_EX!I:I,Activity_EX!$A:$A,$A205))/(SUMIFS('AGG Activity_16'!I:I,'AGG Activity_16'!$A:$A,$B205)),0))))</f>
        <v>0</v>
      </c>
      <c r="T205" s="7">
        <f>IF(T$1=2016,0,IF(PUBBDG_Split_Tech!T205=1,1,IF(PUBBDG_Split_Tech!T205="",0,IFERROR((PUBBDG_Split_Tech!T205*(SUMIFS('AGG Activity_16'!J:J,'AGG Activity_16'!$A:$A,$B205)+SUMIFS('AGG Activity_EX'!J:J,'AGG Activity_EX'!$A:$A,$B205))-SUMIFS(Activity_EX!J:J,Activity_EX!$A:$A,$A205))/(SUMIFS('AGG Activity_16'!J:J,'AGG Activity_16'!$A:$A,$B205)),0))))</f>
        <v>0</v>
      </c>
      <c r="U205" s="7">
        <f>IF(U$1=2016,0,IF(PUBBDG_Split_Tech!U205=1,1,IF(PUBBDG_Split_Tech!U205="",0,IFERROR((PUBBDG_Split_Tech!U205*(SUMIFS('AGG Activity_16'!K:K,'AGG Activity_16'!$A:$A,$B205)+SUMIFS('AGG Activity_EX'!K:K,'AGG Activity_EX'!$A:$A,$B205))-SUMIFS(Activity_EX!K:K,Activity_EX!$A:$A,$A205))/(SUMIFS('AGG Activity_16'!K:K,'AGG Activity_16'!$A:$A,$B205)),0))))</f>
        <v>0</v>
      </c>
    </row>
    <row r="206" spans="1:21" x14ac:dyDescent="0.25">
      <c r="A206" t="str">
        <f>PUBBDG_Split_Tech!A206</f>
        <v>PUBBDGSBDOldLILED___STDELC</v>
      </c>
      <c r="B206" t="str">
        <f>PUBBDG_Split_Tech!B206</f>
        <v>PUBBDGSBDOldLI</v>
      </c>
      <c r="C206" t="str">
        <f>PUBBDG_Split_Tech!C206</f>
        <v>PUB</v>
      </c>
      <c r="D206" t="str">
        <f>PUBBDG_Split_Tech!D206</f>
        <v>BDG</v>
      </c>
      <c r="E206" t="str">
        <f>PUBBDG_Split_Tech!E206</f>
        <v>SBD</v>
      </c>
      <c r="F206" t="str">
        <f>PUBBDG_Split_Tech!F206</f>
        <v>Old</v>
      </c>
      <c r="G206" t="str">
        <f>PUBBDG_Split_Tech!G206</f>
        <v>LI</v>
      </c>
      <c r="H206" t="str">
        <f>PUBBDG_Split_Tech!H206</f>
        <v>LED</v>
      </c>
      <c r="I206" t="str">
        <f>PUBBDG_Split_Tech!I206</f>
        <v>___</v>
      </c>
      <c r="J206" t="str">
        <f>PUBBDG_Split_Tech!J206</f>
        <v>STD</v>
      </c>
      <c r="K206" t="str">
        <f>PUBBDG_Split_Tech!K206</f>
        <v>ELC</v>
      </c>
      <c r="L206" s="7">
        <f>IF(L$1=2016,0,IF(PUBBDG_Split_Tech!L206=1,1,IF(PUBBDG_Split_Tech!L206="",0,IFERROR((PUBBDG_Split_Tech!L206*(SUMIFS('AGG Activity_16'!B:B,'AGG Activity_16'!$A:$A,$B206)+SUMIFS('AGG Activity_EX'!B:B,'AGG Activity_EX'!$A:$A,$B206))-SUMIFS(Activity_EX!B:B,Activity_EX!$A:$A,$A206))/(SUMIFS('AGG Activity_16'!B:B,'AGG Activity_16'!$A:$A,$B206)),0))))</f>
        <v>0</v>
      </c>
      <c r="M206" s="7">
        <f>IF(M$1=2016,0,IF(PUBBDG_Split_Tech!M206=1,1,IF(PUBBDG_Split_Tech!M206="",0,IFERROR((PUBBDG_Split_Tech!M206*(SUMIFS('AGG Activity_16'!C:C,'AGG Activity_16'!$A:$A,$B206)+SUMIFS('AGG Activity_EX'!C:C,'AGG Activity_EX'!$A:$A,$B206))-SUMIFS(Activity_EX!C:C,Activity_EX!$A:$A,$A206))/(SUMIFS('AGG Activity_16'!C:C,'AGG Activity_16'!$A:$A,$B206)),0))))</f>
        <v>1.6109349934469986E-5</v>
      </c>
      <c r="N206" s="7">
        <f>IF(N$1=2016,0,IF(PUBBDG_Split_Tech!N206=1,1,IF(PUBBDG_Split_Tech!N206="",0,IFERROR((PUBBDG_Split_Tech!N206*(SUMIFS('AGG Activity_16'!D:D,'AGG Activity_16'!$A:$A,$B206)+SUMIFS('AGG Activity_EX'!D:D,'AGG Activity_EX'!$A:$A,$B206))-SUMIFS(Activity_EX!D:D,Activity_EX!$A:$A,$A206))/(SUMIFS('AGG Activity_16'!D:D,'AGG Activity_16'!$A:$A,$B206)),0))))</f>
        <v>2.7327271799687365E-5</v>
      </c>
      <c r="O206" s="7">
        <f>IF(O$1=2016,0,IF(PUBBDG_Split_Tech!O206=1,1,IF(PUBBDG_Split_Tech!O206="",0,IFERROR((PUBBDG_Split_Tech!O206*(SUMIFS('AGG Activity_16'!E:E,'AGG Activity_16'!$A:$A,$B206)+SUMIFS('AGG Activity_EX'!E:E,'AGG Activity_EX'!$A:$A,$B206))-SUMIFS(Activity_EX!E:E,Activity_EX!$A:$A,$A206))/(SUMIFS('AGG Activity_16'!E:E,'AGG Activity_16'!$A:$A,$B206)),0))))</f>
        <v>3.984861847599713E-5</v>
      </c>
      <c r="P206" s="7">
        <f>IF(P$1=2016,0,IF(PUBBDG_Split_Tech!P206=1,1,IF(PUBBDG_Split_Tech!P206="",0,IFERROR((PUBBDG_Split_Tech!P206*(SUMIFS('AGG Activity_16'!F:F,'AGG Activity_16'!$A:$A,$B206)+SUMIFS('AGG Activity_EX'!F:F,'AGG Activity_EX'!$A:$A,$B206))-SUMIFS(Activity_EX!F:F,Activity_EX!$A:$A,$A206))/(SUMIFS('AGG Activity_16'!F:F,'AGG Activity_16'!$A:$A,$B206)),0))))</f>
        <v>1.1895041198336728E-3</v>
      </c>
      <c r="Q206" s="7">
        <f>IF(Q$1=2016,0,IF(PUBBDG_Split_Tech!Q206=1,1,IF(PUBBDG_Split_Tech!Q206="",0,IFERROR((PUBBDG_Split_Tech!Q206*(SUMIFS('AGG Activity_16'!G:G,'AGG Activity_16'!$A:$A,$B206)+SUMIFS('AGG Activity_EX'!G:G,'AGG Activity_EX'!$A:$A,$B206))-SUMIFS(Activity_EX!G:G,Activity_EX!$A:$A,$A206))/(SUMIFS('AGG Activity_16'!G:G,'AGG Activity_16'!$A:$A,$B206)),0))))</f>
        <v>1.1946314368292161E-3</v>
      </c>
      <c r="R206" s="7">
        <f>IF(R$1=2016,0,IF(PUBBDG_Split_Tech!R206=1,1,IF(PUBBDG_Split_Tech!R206="",0,IFERROR((PUBBDG_Split_Tech!R206*(SUMIFS('AGG Activity_16'!H:H,'AGG Activity_16'!$A:$A,$B206)+SUMIFS('AGG Activity_EX'!H:H,'AGG Activity_EX'!$A:$A,$B206))-SUMIFS(Activity_EX!H:H,Activity_EX!$A:$A,$A206))/(SUMIFS('AGG Activity_16'!H:H,'AGG Activity_16'!$A:$A,$B206)),0))))</f>
        <v>1.1984439647090271E-3</v>
      </c>
      <c r="S206" s="7">
        <f>IF(S$1=2016,0,IF(PUBBDG_Split_Tech!S206=1,1,IF(PUBBDG_Split_Tech!S206="",0,IFERROR((PUBBDG_Split_Tech!S206*(SUMIFS('AGG Activity_16'!I:I,'AGG Activity_16'!$A:$A,$B206)+SUMIFS('AGG Activity_EX'!I:I,'AGG Activity_EX'!$A:$A,$B206))-SUMIFS(Activity_EX!I:I,Activity_EX!$A:$A,$A206))/(SUMIFS('AGG Activity_16'!I:I,'AGG Activity_16'!$A:$A,$B206)),0))))</f>
        <v>0</v>
      </c>
      <c r="T206" s="7">
        <f>IF(T$1=2016,0,IF(PUBBDG_Split_Tech!T206=1,1,IF(PUBBDG_Split_Tech!T206="",0,IFERROR((PUBBDG_Split_Tech!T206*(SUMIFS('AGG Activity_16'!J:J,'AGG Activity_16'!$A:$A,$B206)+SUMIFS('AGG Activity_EX'!J:J,'AGG Activity_EX'!$A:$A,$B206))-SUMIFS(Activity_EX!J:J,Activity_EX!$A:$A,$A206))/(SUMIFS('AGG Activity_16'!J:J,'AGG Activity_16'!$A:$A,$B206)),0))))</f>
        <v>0</v>
      </c>
      <c r="U206" s="7">
        <f>IF(U$1=2016,0,IF(PUBBDG_Split_Tech!U206=1,1,IF(PUBBDG_Split_Tech!U206="",0,IFERROR((PUBBDG_Split_Tech!U206*(SUMIFS('AGG Activity_16'!K:K,'AGG Activity_16'!$A:$A,$B206)+SUMIFS('AGG Activity_EX'!K:K,'AGG Activity_EX'!$A:$A,$B206))-SUMIFS(Activity_EX!K:K,Activity_EX!$A:$A,$A206))/(SUMIFS('AGG Activity_16'!K:K,'AGG Activity_16'!$A:$A,$B206)),0))))</f>
        <v>0</v>
      </c>
    </row>
    <row r="207" spans="1:21" x14ac:dyDescent="0.25">
      <c r="A207" t="str">
        <f>PUBBDG_Split_Tech!A207</f>
        <v>PUBBDGSBDOldSC_________DCO</v>
      </c>
      <c r="B207" t="str">
        <f>PUBBDG_Split_Tech!B207</f>
        <v>PUBBDGSBDOldSC</v>
      </c>
      <c r="C207" t="str">
        <f>PUBBDG_Split_Tech!C207</f>
        <v>PUB</v>
      </c>
      <c r="D207" t="str">
        <f>PUBBDG_Split_Tech!D207</f>
        <v>BDG</v>
      </c>
      <c r="E207" t="str">
        <f>PUBBDG_Split_Tech!E207</f>
        <v>SBD</v>
      </c>
      <c r="F207" t="str">
        <f>PUBBDG_Split_Tech!F207</f>
        <v>Old</v>
      </c>
      <c r="G207" t="str">
        <f>PUBBDG_Split_Tech!G207</f>
        <v>SC</v>
      </c>
      <c r="H207" t="str">
        <f>PUBBDG_Split_Tech!H207</f>
        <v>___</v>
      </c>
      <c r="I207" t="str">
        <f>PUBBDG_Split_Tech!I207</f>
        <v>___</v>
      </c>
      <c r="J207" t="str">
        <f>PUBBDG_Split_Tech!J207</f>
        <v>___</v>
      </c>
      <c r="K207" t="str">
        <f>PUBBDG_Split_Tech!K207</f>
        <v>DCO</v>
      </c>
      <c r="L207" s="7">
        <f>IF(L$1=2016,0,IF(PUBBDG_Split_Tech!L207=1,1,IF(PUBBDG_Split_Tech!L207="",0,IFERROR((PUBBDG_Split_Tech!L207*(SUMIFS('AGG Activity_16'!B:B,'AGG Activity_16'!$A:$A,$B207)+SUMIFS('AGG Activity_EX'!B:B,'AGG Activity_EX'!$A:$A,$B207))-SUMIFS(Activity_EX!B:B,Activity_EX!$A:$A,$A207))/(SUMIFS('AGG Activity_16'!B:B,'AGG Activity_16'!$A:$A,$B207)),0))))</f>
        <v>0</v>
      </c>
      <c r="M207" s="7">
        <f>IF(M$1=2016,0,IF(PUBBDG_Split_Tech!M207=1,1,IF(PUBBDG_Split_Tech!M207="",0,IFERROR((PUBBDG_Split_Tech!M207*(SUMIFS('AGG Activity_16'!C:C,'AGG Activity_16'!$A:$A,$B207)+SUMIFS('AGG Activity_EX'!C:C,'AGG Activity_EX'!$A:$A,$B207))-SUMIFS(Activity_EX!C:C,Activity_EX!$A:$A,$A207))/(SUMIFS('AGG Activity_16'!C:C,'AGG Activity_16'!$A:$A,$B207)),0))))</f>
        <v>0.75724750880618397</v>
      </c>
      <c r="N207" s="7">
        <f>IF(N$1=2016,0,IF(PUBBDG_Split_Tech!N207=1,1,IF(PUBBDG_Split_Tech!N207="",0,IFERROR((PUBBDG_Split_Tech!N207*(SUMIFS('AGG Activity_16'!D:D,'AGG Activity_16'!$A:$A,$B207)+SUMIFS('AGG Activity_EX'!D:D,'AGG Activity_EX'!$A:$A,$B207))-SUMIFS(Activity_EX!D:D,Activity_EX!$A:$A,$A207))/(SUMIFS('AGG Activity_16'!D:D,'AGG Activity_16'!$A:$A,$B207)),0))))</f>
        <v>9.2126450556856615E-2</v>
      </c>
      <c r="O207" s="7">
        <f>IF(O$1=2016,0,IF(PUBBDG_Split_Tech!O207=1,1,IF(PUBBDG_Split_Tech!O207="",0,IFERROR((PUBBDG_Split_Tech!O207*(SUMIFS('AGG Activity_16'!E:E,'AGG Activity_16'!$A:$A,$B207)+SUMIFS('AGG Activity_EX'!E:E,'AGG Activity_EX'!$A:$A,$B207))-SUMIFS(Activity_EX!E:E,Activity_EX!$A:$A,$A207))/(SUMIFS('AGG Activity_16'!E:E,'AGG Activity_16'!$A:$A,$B207)),0))))</f>
        <v>9.1204552320502161E-2</v>
      </c>
      <c r="P207" s="7">
        <f>IF(P$1=2016,0,IF(PUBBDG_Split_Tech!P207=1,1,IF(PUBBDG_Split_Tech!P207="",0,IFERROR((PUBBDG_Split_Tech!P207*(SUMIFS('AGG Activity_16'!F:F,'AGG Activity_16'!$A:$A,$B207)+SUMIFS('AGG Activity_EX'!F:F,'AGG Activity_EX'!$A:$A,$B207))-SUMIFS(Activity_EX!F:F,Activity_EX!$A:$A,$A207))/(SUMIFS('AGG Activity_16'!F:F,'AGG Activity_16'!$A:$A,$B207)),0))))</f>
        <v>6.6971096551447992E-2</v>
      </c>
      <c r="Q207" s="7">
        <f>IF(Q$1=2016,0,IF(PUBBDG_Split_Tech!Q207=1,1,IF(PUBBDG_Split_Tech!Q207="",0,IFERROR((PUBBDG_Split_Tech!Q207*(SUMIFS('AGG Activity_16'!G:G,'AGG Activity_16'!$A:$A,$B207)+SUMIFS('AGG Activity_EX'!G:G,'AGG Activity_EX'!$A:$A,$B207))-SUMIFS(Activity_EX!G:G,Activity_EX!$A:$A,$A207))/(SUMIFS('AGG Activity_16'!G:G,'AGG Activity_16'!$A:$A,$B207)),0))))</f>
        <v>6.6851260596765355E-2</v>
      </c>
      <c r="R207" s="7">
        <f>IF(R$1=2016,0,IF(PUBBDG_Split_Tech!R207=1,1,IF(PUBBDG_Split_Tech!R207="",0,IFERROR((PUBBDG_Split_Tech!R207*(SUMIFS('AGG Activity_16'!H:H,'AGG Activity_16'!$A:$A,$B207)+SUMIFS('AGG Activity_EX'!H:H,'AGG Activity_EX'!$A:$A,$B207))-SUMIFS(Activity_EX!H:H,Activity_EX!$A:$A,$A207))/(SUMIFS('AGG Activity_16'!H:H,'AGG Activity_16'!$A:$A,$B207)),0))))</f>
        <v>6.676254936931536E-2</v>
      </c>
      <c r="S207" s="7">
        <f>IF(S$1=2016,0,IF(PUBBDG_Split_Tech!S207=1,1,IF(PUBBDG_Split_Tech!S207="",0,IFERROR((PUBBDG_Split_Tech!S207*(SUMIFS('AGG Activity_16'!I:I,'AGG Activity_16'!$A:$A,$B207)+SUMIFS('AGG Activity_EX'!I:I,'AGG Activity_EX'!$A:$A,$B207))-SUMIFS(Activity_EX!I:I,Activity_EX!$A:$A,$A207))/(SUMIFS('AGG Activity_16'!I:I,'AGG Activity_16'!$A:$A,$B207)),0))))</f>
        <v>0</v>
      </c>
      <c r="T207" s="7">
        <f>IF(T$1=2016,0,IF(PUBBDG_Split_Tech!T207=1,1,IF(PUBBDG_Split_Tech!T207="",0,IFERROR((PUBBDG_Split_Tech!T207*(SUMIFS('AGG Activity_16'!J:J,'AGG Activity_16'!$A:$A,$B207)+SUMIFS('AGG Activity_EX'!J:J,'AGG Activity_EX'!$A:$A,$B207))-SUMIFS(Activity_EX!J:J,Activity_EX!$A:$A,$A207))/(SUMIFS('AGG Activity_16'!J:J,'AGG Activity_16'!$A:$A,$B207)),0))))</f>
        <v>0</v>
      </c>
      <c r="U207" s="7">
        <f>IF(U$1=2016,0,IF(PUBBDG_Split_Tech!U207=1,1,IF(PUBBDG_Split_Tech!U207="",0,IFERROR((PUBBDG_Split_Tech!U207*(SUMIFS('AGG Activity_16'!K:K,'AGG Activity_16'!$A:$A,$B207)+SUMIFS('AGG Activity_EX'!K:K,'AGG Activity_EX'!$A:$A,$B207))-SUMIFS(Activity_EX!K:K,Activity_EX!$A:$A,$A207))/(SUMIFS('AGG Activity_16'!K:K,'AGG Activity_16'!$A:$A,$B207)),0))))</f>
        <v>0</v>
      </c>
    </row>
    <row r="208" spans="1:21" x14ac:dyDescent="0.25">
      <c r="A208" t="str">
        <f>PUBBDG_Split_Tech!A208</f>
        <v>PUBBDGSBDOldSC______STDELC</v>
      </c>
      <c r="B208" t="str">
        <f>PUBBDG_Split_Tech!B208</f>
        <v>PUBBDGSBDOldSC</v>
      </c>
      <c r="C208" t="str">
        <f>PUBBDG_Split_Tech!C208</f>
        <v>PUB</v>
      </c>
      <c r="D208" t="str">
        <f>PUBBDG_Split_Tech!D208</f>
        <v>BDG</v>
      </c>
      <c r="E208" t="str">
        <f>PUBBDG_Split_Tech!E208</f>
        <v>SBD</v>
      </c>
      <c r="F208" t="str">
        <f>PUBBDG_Split_Tech!F208</f>
        <v>Old</v>
      </c>
      <c r="G208" t="str">
        <f>PUBBDG_Split_Tech!G208</f>
        <v>SC</v>
      </c>
      <c r="H208" t="str">
        <f>PUBBDG_Split_Tech!H208</f>
        <v>___</v>
      </c>
      <c r="I208" t="str">
        <f>PUBBDG_Split_Tech!I208</f>
        <v>___</v>
      </c>
      <c r="J208" t="str">
        <f>PUBBDG_Split_Tech!J208</f>
        <v>STD</v>
      </c>
      <c r="K208" t="str">
        <f>PUBBDG_Split_Tech!K208</f>
        <v>ELC</v>
      </c>
      <c r="L208" s="7">
        <f>IF(L$1=2016,0,IF(PUBBDG_Split_Tech!L208=1,1,IF(PUBBDG_Split_Tech!L208="",0,IFERROR((PUBBDG_Split_Tech!L208*(SUMIFS('AGG Activity_16'!B:B,'AGG Activity_16'!$A:$A,$B208)+SUMIFS('AGG Activity_EX'!B:B,'AGG Activity_EX'!$A:$A,$B208))-SUMIFS(Activity_EX!B:B,Activity_EX!$A:$A,$A208))/(SUMIFS('AGG Activity_16'!B:B,'AGG Activity_16'!$A:$A,$B208)),0))))</f>
        <v>0</v>
      </c>
      <c r="M208" s="7">
        <f>IF(M$1=2016,0,IF(PUBBDG_Split_Tech!M208=1,1,IF(PUBBDG_Split_Tech!M208="",0,IFERROR((PUBBDG_Split_Tech!M208*(SUMIFS('AGG Activity_16'!C:C,'AGG Activity_16'!$A:$A,$B208)+SUMIFS('AGG Activity_EX'!C:C,'AGG Activity_EX'!$A:$A,$B208))-SUMIFS(Activity_EX!C:C,Activity_EX!$A:$A,$A208))/(SUMIFS('AGG Activity_16'!C:C,'AGG Activity_16'!$A:$A,$B208)),0))))</f>
        <v>0.18295566803562888</v>
      </c>
      <c r="N208" s="7">
        <f>IF(N$1=2016,0,IF(PUBBDG_Split_Tech!N208=1,1,IF(PUBBDG_Split_Tech!N208="",0,IFERROR((PUBBDG_Split_Tech!N208*(SUMIFS('AGG Activity_16'!D:D,'AGG Activity_16'!$A:$A,$B208)+SUMIFS('AGG Activity_EX'!D:D,'AGG Activity_EX'!$A:$A,$B208))-SUMIFS(Activity_EX!D:D,Activity_EX!$A:$A,$A208))/(SUMIFS('AGG Activity_16'!D:D,'AGG Activity_16'!$A:$A,$B208)),0))))</f>
        <v>0.89362371227515169</v>
      </c>
      <c r="O208" s="7">
        <f>IF(O$1=2016,0,IF(PUBBDG_Split_Tech!O208=1,1,IF(PUBBDG_Split_Tech!O208="",0,IFERROR((PUBBDG_Split_Tech!O208*(SUMIFS('AGG Activity_16'!E:E,'AGG Activity_16'!$A:$A,$B208)+SUMIFS('AGG Activity_EX'!E:E,'AGG Activity_EX'!$A:$A,$B208))-SUMIFS(Activity_EX!E:E,Activity_EX!$A:$A,$A208))/(SUMIFS('AGG Activity_16'!E:E,'AGG Activity_16'!$A:$A,$B208)),0))))</f>
        <v>0.8880598626237004</v>
      </c>
      <c r="P208" s="7">
        <f>IF(P$1=2016,0,IF(PUBBDG_Split_Tech!P208=1,1,IF(PUBBDG_Split_Tech!P208="",0,IFERROR((PUBBDG_Split_Tech!P208*(SUMIFS('AGG Activity_16'!F:F,'AGG Activity_16'!$A:$A,$B208)+SUMIFS('AGG Activity_EX'!F:F,'AGG Activity_EX'!$A:$A,$B208))-SUMIFS(Activity_EX!F:F,Activity_EX!$A:$A,$A208))/(SUMIFS('AGG Activity_16'!F:F,'AGG Activity_16'!$A:$A,$B208)),0))))</f>
        <v>0.65448388364407606</v>
      </c>
      <c r="Q208" s="7">
        <f>IF(Q$1=2016,0,IF(PUBBDG_Split_Tech!Q208=1,1,IF(PUBBDG_Split_Tech!Q208="",0,IFERROR((PUBBDG_Split_Tech!Q208*(SUMIFS('AGG Activity_16'!G:G,'AGG Activity_16'!$A:$A,$B208)+SUMIFS('AGG Activity_EX'!G:G,'AGG Activity_EX'!$A:$A,$B208))-SUMIFS(Activity_EX!G:G,Activity_EX!$A:$A,$A208))/(SUMIFS('AGG Activity_16'!G:G,'AGG Activity_16'!$A:$A,$B208)),0))))</f>
        <v>0.65560076417757163</v>
      </c>
      <c r="R208" s="7">
        <f>IF(R$1=2016,0,IF(PUBBDG_Split_Tech!R208=1,1,IF(PUBBDG_Split_Tech!R208="",0,IFERROR((PUBBDG_Split_Tech!R208*(SUMIFS('AGG Activity_16'!H:H,'AGG Activity_16'!$A:$A,$B208)+SUMIFS('AGG Activity_EX'!H:H,'AGG Activity_EX'!$A:$A,$B208))-SUMIFS(Activity_EX!H:H,Activity_EX!$A:$A,$A208))/(SUMIFS('AGG Activity_16'!H:H,'AGG Activity_16'!$A:$A,$B208)),0))))</f>
        <v>0.65642292583334283</v>
      </c>
      <c r="S208" s="7">
        <f>IF(S$1=2016,0,IF(PUBBDG_Split_Tech!S208=1,1,IF(PUBBDG_Split_Tech!S208="",0,IFERROR((PUBBDG_Split_Tech!S208*(SUMIFS('AGG Activity_16'!I:I,'AGG Activity_16'!$A:$A,$B208)+SUMIFS('AGG Activity_EX'!I:I,'AGG Activity_EX'!$A:$A,$B208))-SUMIFS(Activity_EX!I:I,Activity_EX!$A:$A,$A208))/(SUMIFS('AGG Activity_16'!I:I,'AGG Activity_16'!$A:$A,$B208)),0))))</f>
        <v>0</v>
      </c>
      <c r="T208" s="7">
        <f>IF(T$1=2016,0,IF(PUBBDG_Split_Tech!T208=1,1,IF(PUBBDG_Split_Tech!T208="",0,IFERROR((PUBBDG_Split_Tech!T208*(SUMIFS('AGG Activity_16'!J:J,'AGG Activity_16'!$A:$A,$B208)+SUMIFS('AGG Activity_EX'!J:J,'AGG Activity_EX'!$A:$A,$B208))-SUMIFS(Activity_EX!J:J,Activity_EX!$A:$A,$A208))/(SUMIFS('AGG Activity_16'!J:J,'AGG Activity_16'!$A:$A,$B208)),0))))</f>
        <v>0</v>
      </c>
      <c r="U208" s="7">
        <f>IF(U$1=2016,0,IF(PUBBDG_Split_Tech!U208=1,1,IF(PUBBDG_Split_Tech!U208="",0,IFERROR((PUBBDG_Split_Tech!U208*(SUMIFS('AGG Activity_16'!K:K,'AGG Activity_16'!$A:$A,$B208)+SUMIFS('AGG Activity_EX'!K:K,'AGG Activity_EX'!$A:$A,$B208))-SUMIFS(Activity_EX!K:K,Activity_EX!$A:$A,$A208))/(SUMIFS('AGG Activity_16'!K:K,'AGG Activity_16'!$A:$A,$B208)),0))))</f>
        <v>0</v>
      </c>
    </row>
    <row r="209" spans="1:21" x14ac:dyDescent="0.25">
      <c r="A209" t="str">
        <f>PUBBDG_Split_Tech!A209</f>
        <v>PUBBDGSBDOldSC______STDNGA</v>
      </c>
      <c r="B209" t="str">
        <f>PUBBDG_Split_Tech!B209</f>
        <v>PUBBDGSBDOldSC</v>
      </c>
      <c r="C209" t="str">
        <f>PUBBDG_Split_Tech!C209</f>
        <v>PUB</v>
      </c>
      <c r="D209" t="str">
        <f>PUBBDG_Split_Tech!D209</f>
        <v>BDG</v>
      </c>
      <c r="E209" t="str">
        <f>PUBBDG_Split_Tech!E209</f>
        <v>SBD</v>
      </c>
      <c r="F209" t="str">
        <f>PUBBDG_Split_Tech!F209</f>
        <v>Old</v>
      </c>
      <c r="G209" t="str">
        <f>PUBBDG_Split_Tech!G209</f>
        <v>SC</v>
      </c>
      <c r="H209" t="str">
        <f>PUBBDG_Split_Tech!H209</f>
        <v>___</v>
      </c>
      <c r="I209" t="str">
        <f>PUBBDG_Split_Tech!I209</f>
        <v>___</v>
      </c>
      <c r="J209" t="str">
        <f>PUBBDG_Split_Tech!J209</f>
        <v>STD</v>
      </c>
      <c r="K209" t="str">
        <f>PUBBDG_Split_Tech!K209</f>
        <v>NGA</v>
      </c>
      <c r="L209" s="7">
        <f>IF(L$1=2016,0,IF(PUBBDG_Split_Tech!L209=1,1,IF(PUBBDG_Split_Tech!L209="",0,IFERROR((PUBBDG_Split_Tech!L209*(SUMIFS('AGG Activity_16'!B:B,'AGG Activity_16'!$A:$A,$B209)+SUMIFS('AGG Activity_EX'!B:B,'AGG Activity_EX'!$A:$A,$B209))-SUMIFS(Activity_EX!B:B,Activity_EX!$A:$A,$A209))/(SUMIFS('AGG Activity_16'!B:B,'AGG Activity_16'!$A:$A,$B209)),0))))</f>
        <v>0</v>
      </c>
      <c r="M209" s="7">
        <f>IF(M$1=2016,0,IF(PUBBDG_Split_Tech!M209=1,1,IF(PUBBDG_Split_Tech!M209="",0,IFERROR((PUBBDG_Split_Tech!M209*(SUMIFS('AGG Activity_16'!C:C,'AGG Activity_16'!$A:$A,$B209)+SUMIFS('AGG Activity_EX'!C:C,'AGG Activity_EX'!$A:$A,$B209))-SUMIFS(Activity_EX!C:C,Activity_EX!$A:$A,$A209))/(SUMIFS('AGG Activity_16'!C:C,'AGG Activity_16'!$A:$A,$B209)),0))))</f>
        <v>5.9796823158185512E-2</v>
      </c>
      <c r="N209" s="7">
        <f>IF(N$1=2016,0,IF(PUBBDG_Split_Tech!N209=1,1,IF(PUBBDG_Split_Tech!N209="",0,IFERROR((PUBBDG_Split_Tech!N209*(SUMIFS('AGG Activity_16'!D:D,'AGG Activity_16'!$A:$A,$B209)+SUMIFS('AGG Activity_EX'!D:D,'AGG Activity_EX'!$A:$A,$B209))-SUMIFS(Activity_EX!D:D,Activity_EX!$A:$A,$A209))/(SUMIFS('AGG Activity_16'!D:D,'AGG Activity_16'!$A:$A,$B209)),0))))</f>
        <v>1.4249837167991438E-2</v>
      </c>
      <c r="O209" s="7">
        <f>IF(O$1=2016,0,IF(PUBBDG_Split_Tech!O209=1,1,IF(PUBBDG_Split_Tech!O209="",0,IFERROR((PUBBDG_Split_Tech!O209*(SUMIFS('AGG Activity_16'!E:E,'AGG Activity_16'!$A:$A,$B209)+SUMIFS('AGG Activity_EX'!E:E,'AGG Activity_EX'!$A:$A,$B209))-SUMIFS(Activity_EX!E:E,Activity_EX!$A:$A,$A209))/(SUMIFS('AGG Activity_16'!E:E,'AGG Activity_16'!$A:$A,$B209)),0))))</f>
        <v>2.0735585055797347E-2</v>
      </c>
      <c r="P209" s="7">
        <f>IF(P$1=2016,0,IF(PUBBDG_Split_Tech!P209=1,1,IF(PUBBDG_Split_Tech!P209="",0,IFERROR((PUBBDG_Split_Tech!P209*(SUMIFS('AGG Activity_16'!F:F,'AGG Activity_16'!$A:$A,$B209)+SUMIFS('AGG Activity_EX'!F:F,'AGG Activity_EX'!$A:$A,$B209))-SUMIFS(Activity_EX!F:F,Activity_EX!$A:$A,$A209))/(SUMIFS('AGG Activity_16'!F:F,'AGG Activity_16'!$A:$A,$B209)),0))))</f>
        <v>0.27854501980447588</v>
      </c>
      <c r="Q209" s="7">
        <f>IF(Q$1=2016,0,IF(PUBBDG_Split_Tech!Q209=1,1,IF(PUBBDG_Split_Tech!Q209="",0,IFERROR((PUBBDG_Split_Tech!Q209*(SUMIFS('AGG Activity_16'!G:G,'AGG Activity_16'!$A:$A,$B209)+SUMIFS('AGG Activity_EX'!G:G,'AGG Activity_EX'!$A:$A,$B209))-SUMIFS(Activity_EX!G:G,Activity_EX!$A:$A,$A209))/(SUMIFS('AGG Activity_16'!G:G,'AGG Activity_16'!$A:$A,$B209)),0))))</f>
        <v>0.27754797522566266</v>
      </c>
      <c r="R209" s="7">
        <f>IF(R$1=2016,0,IF(PUBBDG_Split_Tech!R209=1,1,IF(PUBBDG_Split_Tech!R209="",0,IFERROR((PUBBDG_Split_Tech!R209*(SUMIFS('AGG Activity_16'!H:H,'AGG Activity_16'!$A:$A,$B209)+SUMIFS('AGG Activity_EX'!H:H,'AGG Activity_EX'!$A:$A,$B209))-SUMIFS(Activity_EX!H:H,Activity_EX!$A:$A,$A209))/(SUMIFS('AGG Activity_16'!H:H,'AGG Activity_16'!$A:$A,$B209)),0))))</f>
        <v>0.27681452479734164</v>
      </c>
      <c r="S209" s="7">
        <f>IF(S$1=2016,0,IF(PUBBDG_Split_Tech!S209=1,1,IF(PUBBDG_Split_Tech!S209="",0,IFERROR((PUBBDG_Split_Tech!S209*(SUMIFS('AGG Activity_16'!I:I,'AGG Activity_16'!$A:$A,$B209)+SUMIFS('AGG Activity_EX'!I:I,'AGG Activity_EX'!$A:$A,$B209))-SUMIFS(Activity_EX!I:I,Activity_EX!$A:$A,$A209))/(SUMIFS('AGG Activity_16'!I:I,'AGG Activity_16'!$A:$A,$B209)),0))))</f>
        <v>0</v>
      </c>
      <c r="T209" s="7">
        <f>IF(T$1=2016,0,IF(PUBBDG_Split_Tech!T209=1,1,IF(PUBBDG_Split_Tech!T209="",0,IFERROR((PUBBDG_Split_Tech!T209*(SUMIFS('AGG Activity_16'!J:J,'AGG Activity_16'!$A:$A,$B209)+SUMIFS('AGG Activity_EX'!J:J,'AGG Activity_EX'!$A:$A,$B209))-SUMIFS(Activity_EX!J:J,Activity_EX!$A:$A,$A209))/(SUMIFS('AGG Activity_16'!J:J,'AGG Activity_16'!$A:$A,$B209)),0))))</f>
        <v>0</v>
      </c>
      <c r="U209" s="7">
        <f>IF(U$1=2016,0,IF(PUBBDG_Split_Tech!U209=1,1,IF(PUBBDG_Split_Tech!U209="",0,IFERROR((PUBBDG_Split_Tech!U209*(SUMIFS('AGG Activity_16'!K:K,'AGG Activity_16'!$A:$A,$B209)+SUMIFS('AGG Activity_EX'!K:K,'AGG Activity_EX'!$A:$A,$B209))-SUMIFS(Activity_EX!K:K,Activity_EX!$A:$A,$A209))/(SUMIFS('AGG Activity_16'!K:K,'AGG Activity_16'!$A:$A,$B209)),0))))</f>
        <v>0</v>
      </c>
    </row>
    <row r="210" spans="1:21" x14ac:dyDescent="0.25">
      <c r="A210" t="str">
        <f>PUBBDG_Split_Tech!A210</f>
        <v>PUBBDGSBDOldSH_________DHE</v>
      </c>
      <c r="B210" t="str">
        <f>PUBBDG_Split_Tech!B210</f>
        <v>PUBBDGSBDOldSH</v>
      </c>
      <c r="C210" t="str">
        <f>PUBBDG_Split_Tech!C210</f>
        <v>PUB</v>
      </c>
      <c r="D210" t="str">
        <f>PUBBDG_Split_Tech!D210</f>
        <v>BDG</v>
      </c>
      <c r="E210" t="str">
        <f>PUBBDG_Split_Tech!E210</f>
        <v>SBD</v>
      </c>
      <c r="F210" t="str">
        <f>PUBBDG_Split_Tech!F210</f>
        <v>Old</v>
      </c>
      <c r="G210" t="str">
        <f>PUBBDG_Split_Tech!G210</f>
        <v>SH</v>
      </c>
      <c r="H210" t="str">
        <f>PUBBDG_Split_Tech!H210</f>
        <v>___</v>
      </c>
      <c r="I210" t="str">
        <f>PUBBDG_Split_Tech!I210</f>
        <v>___</v>
      </c>
      <c r="J210" t="str">
        <f>PUBBDG_Split_Tech!J210</f>
        <v>___</v>
      </c>
      <c r="K210" t="str">
        <f>PUBBDG_Split_Tech!K210</f>
        <v>DHE</v>
      </c>
      <c r="L210" s="7">
        <f>IF(L$1=2016,0,IF(PUBBDG_Split_Tech!L210=1,1,IF(PUBBDG_Split_Tech!L210="",0,IFERROR((PUBBDG_Split_Tech!L210*(SUMIFS('AGG Activity_16'!B:B,'AGG Activity_16'!$A:$A,$B210)+SUMIFS('AGG Activity_EX'!B:B,'AGG Activity_EX'!$A:$A,$B210))-SUMIFS(Activity_EX!B:B,Activity_EX!$A:$A,$A210))/(SUMIFS('AGG Activity_16'!B:B,'AGG Activity_16'!$A:$A,$B210)),0))))</f>
        <v>0</v>
      </c>
      <c r="M210" s="7">
        <f>IF(M$1=2016,0,IF(PUBBDG_Split_Tech!M210=1,1,IF(PUBBDG_Split_Tech!M210="",0,IFERROR((PUBBDG_Split_Tech!M210*(SUMIFS('AGG Activity_16'!C:C,'AGG Activity_16'!$A:$A,$B210)+SUMIFS('AGG Activity_EX'!C:C,'AGG Activity_EX'!$A:$A,$B210))-SUMIFS(Activity_EX!C:C,Activity_EX!$A:$A,$A210))/(SUMIFS('AGG Activity_16'!C:C,'AGG Activity_16'!$A:$A,$B210)),0))))</f>
        <v>0.77412785036992726</v>
      </c>
      <c r="N210" s="7">
        <f>IF(N$1=2016,0,IF(PUBBDG_Split_Tech!N210=1,1,IF(PUBBDG_Split_Tech!N210="",0,IFERROR((PUBBDG_Split_Tech!N210*(SUMIFS('AGG Activity_16'!D:D,'AGG Activity_16'!$A:$A,$B210)+SUMIFS('AGG Activity_EX'!D:D,'AGG Activity_EX'!$A:$A,$B210))-SUMIFS(Activity_EX!D:D,Activity_EX!$A:$A,$A210))/(SUMIFS('AGG Activity_16'!D:D,'AGG Activity_16'!$A:$A,$B210)),0))))</f>
        <v>0.10198737955144205</v>
      </c>
      <c r="O210" s="7">
        <f>IF(O$1=2016,0,IF(PUBBDG_Split_Tech!O210=1,1,IF(PUBBDG_Split_Tech!O210="",0,IFERROR((PUBBDG_Split_Tech!O210*(SUMIFS('AGG Activity_16'!E:E,'AGG Activity_16'!$A:$A,$B210)+SUMIFS('AGG Activity_EX'!E:E,'AGG Activity_EX'!$A:$A,$B210))-SUMIFS(Activity_EX!E:E,Activity_EX!$A:$A,$A210))/(SUMIFS('AGG Activity_16'!E:E,'AGG Activity_16'!$A:$A,$B210)),0))))</f>
        <v>0.10180903100607458</v>
      </c>
      <c r="P210" s="7">
        <f>IF(P$1=2016,0,IF(PUBBDG_Split_Tech!P210=1,1,IF(PUBBDG_Split_Tech!P210="",0,IFERROR((PUBBDG_Split_Tech!P210*(SUMIFS('AGG Activity_16'!F:F,'AGG Activity_16'!$A:$A,$B210)+SUMIFS('AGG Activity_EX'!F:F,'AGG Activity_EX'!$A:$A,$B210))-SUMIFS(Activity_EX!F:F,Activity_EX!$A:$A,$A210))/(SUMIFS('AGG Activity_16'!F:F,'AGG Activity_16'!$A:$A,$B210)),0))))</f>
        <v>9.818613663958399E-2</v>
      </c>
      <c r="Q210" s="7">
        <f>IF(Q$1=2016,0,IF(PUBBDG_Split_Tech!Q210=1,1,IF(PUBBDG_Split_Tech!Q210="",0,IFERROR((PUBBDG_Split_Tech!Q210*(SUMIFS('AGG Activity_16'!G:G,'AGG Activity_16'!$A:$A,$B210)+SUMIFS('AGG Activity_EX'!G:G,'AGG Activity_EX'!$A:$A,$B210))-SUMIFS(Activity_EX!G:G,Activity_EX!$A:$A,$A210))/(SUMIFS('AGG Activity_16'!G:G,'AGG Activity_16'!$A:$A,$B210)),0))))</f>
        <v>9.8131104128144214E-2</v>
      </c>
      <c r="R210" s="7">
        <f>IF(R$1=2016,0,IF(PUBBDG_Split_Tech!R210=1,1,IF(PUBBDG_Split_Tech!R210="",0,IFERROR((PUBBDG_Split_Tech!R210*(SUMIFS('AGG Activity_16'!H:H,'AGG Activity_16'!$A:$A,$B210)+SUMIFS('AGG Activity_EX'!H:H,'AGG Activity_EX'!$A:$A,$B210))-SUMIFS(Activity_EX!H:H,Activity_EX!$A:$A,$A210))/(SUMIFS('AGG Activity_16'!H:H,'AGG Activity_16'!$A:$A,$B210)),0))))</f>
        <v>0.16705242195608211</v>
      </c>
      <c r="S210" s="7">
        <f>IF(S$1=2016,0,IF(PUBBDG_Split_Tech!S210=1,1,IF(PUBBDG_Split_Tech!S210="",0,IFERROR((PUBBDG_Split_Tech!S210*(SUMIFS('AGG Activity_16'!I:I,'AGG Activity_16'!$A:$A,$B210)+SUMIFS('AGG Activity_EX'!I:I,'AGG Activity_EX'!$A:$A,$B210))-SUMIFS(Activity_EX!I:I,Activity_EX!$A:$A,$A210))/(SUMIFS('AGG Activity_16'!I:I,'AGG Activity_16'!$A:$A,$B210)),0))))</f>
        <v>0</v>
      </c>
      <c r="T210" s="7">
        <f>IF(T$1=2016,0,IF(PUBBDG_Split_Tech!T210=1,1,IF(PUBBDG_Split_Tech!T210="",0,IFERROR((PUBBDG_Split_Tech!T210*(SUMIFS('AGG Activity_16'!J:J,'AGG Activity_16'!$A:$A,$B210)+SUMIFS('AGG Activity_EX'!J:J,'AGG Activity_EX'!$A:$A,$B210))-SUMIFS(Activity_EX!J:J,Activity_EX!$A:$A,$A210))/(SUMIFS('AGG Activity_16'!J:J,'AGG Activity_16'!$A:$A,$B210)),0))))</f>
        <v>0</v>
      </c>
      <c r="U210" s="7">
        <f>IF(U$1=2016,0,IF(PUBBDG_Split_Tech!U210=1,1,IF(PUBBDG_Split_Tech!U210="",0,IFERROR((PUBBDG_Split_Tech!U210*(SUMIFS('AGG Activity_16'!K:K,'AGG Activity_16'!$A:$A,$B210)+SUMIFS('AGG Activity_EX'!K:K,'AGG Activity_EX'!$A:$A,$B210))-SUMIFS(Activity_EX!K:K,Activity_EX!$A:$A,$A210))/(SUMIFS('AGG Activity_16'!K:K,'AGG Activity_16'!$A:$A,$B210)),0))))</f>
        <v>0</v>
      </c>
    </row>
    <row r="211" spans="1:21" x14ac:dyDescent="0.25">
      <c r="A211" t="str">
        <f>PUBBDG_Split_Tech!A211</f>
        <v>PUBBDGSBDOldSHFUR___HIGNGA</v>
      </c>
      <c r="B211" t="str">
        <f>PUBBDG_Split_Tech!B211</f>
        <v>PUBBDGSBDOldSH</v>
      </c>
      <c r="C211" t="str">
        <f>PUBBDG_Split_Tech!C211</f>
        <v>PUB</v>
      </c>
      <c r="D211" t="str">
        <f>PUBBDG_Split_Tech!D211</f>
        <v>BDG</v>
      </c>
      <c r="E211" t="str">
        <f>PUBBDG_Split_Tech!E211</f>
        <v>SBD</v>
      </c>
      <c r="F211" t="str">
        <f>PUBBDG_Split_Tech!F211</f>
        <v>Old</v>
      </c>
      <c r="G211" t="str">
        <f>PUBBDG_Split_Tech!G211</f>
        <v>SH</v>
      </c>
      <c r="H211" t="str">
        <f>PUBBDG_Split_Tech!H211</f>
        <v>FUR</v>
      </c>
      <c r="I211" t="str">
        <f>PUBBDG_Split_Tech!I211</f>
        <v>___</v>
      </c>
      <c r="J211" t="str">
        <f>PUBBDG_Split_Tech!J211</f>
        <v>HIG</v>
      </c>
      <c r="K211" t="str">
        <f>PUBBDG_Split_Tech!K211</f>
        <v>NGA</v>
      </c>
      <c r="L211" s="7">
        <f>IF(L$1=2016,0,IF(PUBBDG_Split_Tech!L211=1,1,IF(PUBBDG_Split_Tech!L211="",0,IFERROR((PUBBDG_Split_Tech!L211*(SUMIFS('AGG Activity_16'!B:B,'AGG Activity_16'!$A:$A,$B211)+SUMIFS('AGG Activity_EX'!B:B,'AGG Activity_EX'!$A:$A,$B211))-SUMIFS(Activity_EX!B:B,Activity_EX!$A:$A,$A211))/(SUMIFS('AGG Activity_16'!B:B,'AGG Activity_16'!$A:$A,$B211)),0))))</f>
        <v>0</v>
      </c>
      <c r="M211" s="7">
        <f>IF(M$1=2016,0,IF(PUBBDG_Split_Tech!M211=1,1,IF(PUBBDG_Split_Tech!M211="",0,IFERROR((PUBBDG_Split_Tech!M211*(SUMIFS('AGG Activity_16'!C:C,'AGG Activity_16'!$A:$A,$B211)+SUMIFS('AGG Activity_EX'!C:C,'AGG Activity_EX'!$A:$A,$B211))-SUMIFS(Activity_EX!C:C,Activity_EX!$A:$A,$A211))/(SUMIFS('AGG Activity_16'!C:C,'AGG Activity_16'!$A:$A,$B211)),0))))</f>
        <v>0</v>
      </c>
      <c r="N211" s="7">
        <f>IF(N$1=2016,0,IF(PUBBDG_Split_Tech!N211=1,1,IF(PUBBDG_Split_Tech!N211="",0,IFERROR((PUBBDG_Split_Tech!N211*(SUMIFS('AGG Activity_16'!D:D,'AGG Activity_16'!$A:$A,$B211)+SUMIFS('AGG Activity_EX'!D:D,'AGG Activity_EX'!$A:$A,$B211))-SUMIFS(Activity_EX!D:D,Activity_EX!$A:$A,$A211))/(SUMIFS('AGG Activity_16'!D:D,'AGG Activity_16'!$A:$A,$B211)),0))))</f>
        <v>0</v>
      </c>
      <c r="O211" s="7">
        <f>IF(O$1=2016,0,IF(PUBBDG_Split_Tech!O211=1,1,IF(PUBBDG_Split_Tech!O211="",0,IFERROR((PUBBDG_Split_Tech!O211*(SUMIFS('AGG Activity_16'!E:E,'AGG Activity_16'!$A:$A,$B211)+SUMIFS('AGG Activity_EX'!E:E,'AGG Activity_EX'!$A:$A,$B211))-SUMIFS(Activity_EX!E:E,Activity_EX!$A:$A,$A211))/(SUMIFS('AGG Activity_16'!E:E,'AGG Activity_16'!$A:$A,$B211)),0))))</f>
        <v>0</v>
      </c>
      <c r="P211" s="7">
        <f>IF(P$1=2016,0,IF(PUBBDG_Split_Tech!P211=1,1,IF(PUBBDG_Split_Tech!P211="",0,IFERROR((PUBBDG_Split_Tech!P211*(SUMIFS('AGG Activity_16'!F:F,'AGG Activity_16'!$A:$A,$B211)+SUMIFS('AGG Activity_EX'!F:F,'AGG Activity_EX'!$A:$A,$B211))-SUMIFS(Activity_EX!F:F,Activity_EX!$A:$A,$A211))/(SUMIFS('AGG Activity_16'!F:F,'AGG Activity_16'!$A:$A,$B211)),0))))</f>
        <v>0</v>
      </c>
      <c r="Q211" s="7">
        <f>IF(Q$1=2016,0,IF(PUBBDG_Split_Tech!Q211=1,1,IF(PUBBDG_Split_Tech!Q211="",0,IFERROR((PUBBDG_Split_Tech!Q211*(SUMIFS('AGG Activity_16'!G:G,'AGG Activity_16'!$A:$A,$B211)+SUMIFS('AGG Activity_EX'!G:G,'AGG Activity_EX'!$A:$A,$B211))-SUMIFS(Activity_EX!G:G,Activity_EX!$A:$A,$A211))/(SUMIFS('AGG Activity_16'!G:G,'AGG Activity_16'!$A:$A,$B211)),0))))</f>
        <v>0</v>
      </c>
      <c r="R211" s="7">
        <f>IF(R$1=2016,0,IF(PUBBDG_Split_Tech!R211=1,1,IF(PUBBDG_Split_Tech!R211="",0,IFERROR((PUBBDG_Split_Tech!R211*(SUMIFS('AGG Activity_16'!H:H,'AGG Activity_16'!$A:$A,$B211)+SUMIFS('AGG Activity_EX'!H:H,'AGG Activity_EX'!$A:$A,$B211))-SUMIFS(Activity_EX!H:H,Activity_EX!$A:$A,$A211))/(SUMIFS('AGG Activity_16'!H:H,'AGG Activity_16'!$A:$A,$B211)),0))))</f>
        <v>0</v>
      </c>
      <c r="S211" s="7">
        <f>IF(S$1=2016,0,IF(PUBBDG_Split_Tech!S211=1,1,IF(PUBBDG_Split_Tech!S211="",0,IFERROR((PUBBDG_Split_Tech!S211*(SUMIFS('AGG Activity_16'!I:I,'AGG Activity_16'!$A:$A,$B211)+SUMIFS('AGG Activity_EX'!I:I,'AGG Activity_EX'!$A:$A,$B211))-SUMIFS(Activity_EX!I:I,Activity_EX!$A:$A,$A211))/(SUMIFS('AGG Activity_16'!I:I,'AGG Activity_16'!$A:$A,$B211)),0))))</f>
        <v>0</v>
      </c>
      <c r="T211" s="7">
        <f>IF(T$1=2016,0,IF(PUBBDG_Split_Tech!T211=1,1,IF(PUBBDG_Split_Tech!T211="",0,IFERROR((PUBBDG_Split_Tech!T211*(SUMIFS('AGG Activity_16'!J:J,'AGG Activity_16'!$A:$A,$B211)+SUMIFS('AGG Activity_EX'!J:J,'AGG Activity_EX'!$A:$A,$B211))-SUMIFS(Activity_EX!J:J,Activity_EX!$A:$A,$A211))/(SUMIFS('AGG Activity_16'!J:J,'AGG Activity_16'!$A:$A,$B211)),0))))</f>
        <v>0</v>
      </c>
      <c r="U211" s="7">
        <f>IF(U$1=2016,0,IF(PUBBDG_Split_Tech!U211=1,1,IF(PUBBDG_Split_Tech!U211="",0,IFERROR((PUBBDG_Split_Tech!U211*(SUMIFS('AGG Activity_16'!K:K,'AGG Activity_16'!$A:$A,$B211)+SUMIFS('AGG Activity_EX'!K:K,'AGG Activity_EX'!$A:$A,$B211))-SUMIFS(Activity_EX!K:K,Activity_EX!$A:$A,$A211))/(SUMIFS('AGG Activity_16'!K:K,'AGG Activity_16'!$A:$A,$B211)),0))))</f>
        <v>0</v>
      </c>
    </row>
    <row r="212" spans="1:21" x14ac:dyDescent="0.25">
      <c r="A212" t="str">
        <f>PUBBDG_Split_Tech!A212</f>
        <v>PUBBDGSBDOldSHFUR___STDELC</v>
      </c>
      <c r="B212" t="str">
        <f>PUBBDG_Split_Tech!B212</f>
        <v>PUBBDGSBDOldSH</v>
      </c>
      <c r="C212" t="str">
        <f>PUBBDG_Split_Tech!C212</f>
        <v>PUB</v>
      </c>
      <c r="D212" t="str">
        <f>PUBBDG_Split_Tech!D212</f>
        <v>BDG</v>
      </c>
      <c r="E212" t="str">
        <f>PUBBDG_Split_Tech!E212</f>
        <v>SBD</v>
      </c>
      <c r="F212" t="str">
        <f>PUBBDG_Split_Tech!F212</f>
        <v>Old</v>
      </c>
      <c r="G212" t="str">
        <f>PUBBDG_Split_Tech!G212</f>
        <v>SH</v>
      </c>
      <c r="H212" t="str">
        <f>PUBBDG_Split_Tech!H212</f>
        <v>FUR</v>
      </c>
      <c r="I212" t="str">
        <f>PUBBDG_Split_Tech!I212</f>
        <v>___</v>
      </c>
      <c r="J212" t="str">
        <f>PUBBDG_Split_Tech!J212</f>
        <v>STD</v>
      </c>
      <c r="K212" t="str">
        <f>PUBBDG_Split_Tech!K212</f>
        <v>ELC</v>
      </c>
      <c r="L212" s="7">
        <f>IF(L$1=2016,0,IF(PUBBDG_Split_Tech!L212=1,1,IF(PUBBDG_Split_Tech!L212="",0,IFERROR((PUBBDG_Split_Tech!L212*(SUMIFS('AGG Activity_16'!B:B,'AGG Activity_16'!$A:$A,$B212)+SUMIFS('AGG Activity_EX'!B:B,'AGG Activity_EX'!$A:$A,$B212))-SUMIFS(Activity_EX!B:B,Activity_EX!$A:$A,$A212))/(SUMIFS('AGG Activity_16'!B:B,'AGG Activity_16'!$A:$A,$B212)),0))))</f>
        <v>0</v>
      </c>
      <c r="M212" s="7">
        <f>IF(M$1=2016,0,IF(PUBBDG_Split_Tech!M212=1,1,IF(PUBBDG_Split_Tech!M212="",0,IFERROR((PUBBDG_Split_Tech!M212*(SUMIFS('AGG Activity_16'!C:C,'AGG Activity_16'!$A:$A,$B212)+SUMIFS('AGG Activity_EX'!C:C,'AGG Activity_EX'!$A:$A,$B212))-SUMIFS(Activity_EX!C:C,Activity_EX!$A:$A,$A212))/(SUMIFS('AGG Activity_16'!C:C,'AGG Activity_16'!$A:$A,$B212)),0))))</f>
        <v>8.8408454397925218E-3</v>
      </c>
      <c r="N212" s="7">
        <f>IF(N$1=2016,0,IF(PUBBDG_Split_Tech!N212=1,1,IF(PUBBDG_Split_Tech!N212="",0,IFERROR((PUBBDG_Split_Tech!N212*(SUMIFS('AGG Activity_16'!D:D,'AGG Activity_16'!$A:$A,$B212)+SUMIFS('AGG Activity_EX'!D:D,'AGG Activity_EX'!$A:$A,$B212))-SUMIFS(Activity_EX!D:D,Activity_EX!$A:$A,$A212))/(SUMIFS('AGG Activity_16'!D:D,'AGG Activity_16'!$A:$A,$B212)),0))))</f>
        <v>3.7480630081959697E-2</v>
      </c>
      <c r="O212" s="7">
        <f>IF(O$1=2016,0,IF(PUBBDG_Split_Tech!O212=1,1,IF(PUBBDG_Split_Tech!O212="",0,IFERROR((PUBBDG_Split_Tech!O212*(SUMIFS('AGG Activity_16'!E:E,'AGG Activity_16'!$A:$A,$B212)+SUMIFS('AGG Activity_EX'!E:E,'AGG Activity_EX'!$A:$A,$B212))-SUMIFS(Activity_EX!E:E,Activity_EX!$A:$A,$A212))/(SUMIFS('AGG Activity_16'!E:E,'AGG Activity_16'!$A:$A,$B212)),0))))</f>
        <v>3.7415100784883831E-2</v>
      </c>
      <c r="P212" s="7">
        <f>IF(P$1=2016,0,IF(PUBBDG_Split_Tech!P212=1,1,IF(PUBBDG_Split_Tech!P212="",0,IFERROR((PUBBDG_Split_Tech!P212*(SUMIFS('AGG Activity_16'!F:F,'AGG Activity_16'!$A:$A,$B212)+SUMIFS('AGG Activity_EX'!F:F,'AGG Activity_EX'!$A:$A,$B212))-SUMIFS(Activity_EX!F:F,Activity_EX!$A:$A,$A212))/(SUMIFS('AGG Activity_16'!F:F,'AGG Activity_16'!$A:$A,$B212)),0))))</f>
        <v>3.6083676724057788E-2</v>
      </c>
      <c r="Q212" s="7">
        <f>IF(Q$1=2016,0,IF(PUBBDG_Split_Tech!Q212=1,1,IF(PUBBDG_Split_Tech!Q212="",0,IFERROR((PUBBDG_Split_Tech!Q212*(SUMIFS('AGG Activity_16'!G:G,'AGG Activity_16'!$A:$A,$B212)+SUMIFS('AGG Activity_EX'!G:G,'AGG Activity_EX'!$A:$A,$B212))-SUMIFS(Activity_EX!G:G,Activity_EX!$A:$A,$A212))/(SUMIFS('AGG Activity_16'!G:G,'AGG Activity_16'!$A:$A,$B212)),0))))</f>
        <v>3.6063605854288527E-2</v>
      </c>
      <c r="R212" s="7">
        <f>IF(R$1=2016,0,IF(PUBBDG_Split_Tech!R212=1,1,IF(PUBBDG_Split_Tech!R212="",0,IFERROR((PUBBDG_Split_Tech!R212*(SUMIFS('AGG Activity_16'!H:H,'AGG Activity_16'!$A:$A,$B212)+SUMIFS('AGG Activity_EX'!H:H,'AGG Activity_EX'!$A:$A,$B212))-SUMIFS(Activity_EX!H:H,Activity_EX!$A:$A,$A212))/(SUMIFS('AGG Activity_16'!H:H,'AGG Activity_16'!$A:$A,$B212)),0))))</f>
        <v>3.3291921546710415E-2</v>
      </c>
      <c r="S212" s="7">
        <f>IF(S$1=2016,0,IF(PUBBDG_Split_Tech!S212=1,1,IF(PUBBDG_Split_Tech!S212="",0,IFERROR((PUBBDG_Split_Tech!S212*(SUMIFS('AGG Activity_16'!I:I,'AGG Activity_16'!$A:$A,$B212)+SUMIFS('AGG Activity_EX'!I:I,'AGG Activity_EX'!$A:$A,$B212))-SUMIFS(Activity_EX!I:I,Activity_EX!$A:$A,$A212))/(SUMIFS('AGG Activity_16'!I:I,'AGG Activity_16'!$A:$A,$B212)),0))))</f>
        <v>0</v>
      </c>
      <c r="T212" s="7">
        <f>IF(T$1=2016,0,IF(PUBBDG_Split_Tech!T212=1,1,IF(PUBBDG_Split_Tech!T212="",0,IFERROR((PUBBDG_Split_Tech!T212*(SUMIFS('AGG Activity_16'!J:J,'AGG Activity_16'!$A:$A,$B212)+SUMIFS('AGG Activity_EX'!J:J,'AGG Activity_EX'!$A:$A,$B212))-SUMIFS(Activity_EX!J:J,Activity_EX!$A:$A,$A212))/(SUMIFS('AGG Activity_16'!J:J,'AGG Activity_16'!$A:$A,$B212)),0))))</f>
        <v>0</v>
      </c>
      <c r="U212" s="7">
        <f>IF(U$1=2016,0,IF(PUBBDG_Split_Tech!U212=1,1,IF(PUBBDG_Split_Tech!U212="",0,IFERROR((PUBBDG_Split_Tech!U212*(SUMIFS('AGG Activity_16'!K:K,'AGG Activity_16'!$A:$A,$B212)+SUMIFS('AGG Activity_EX'!K:K,'AGG Activity_EX'!$A:$A,$B212))-SUMIFS(Activity_EX!K:K,Activity_EX!$A:$A,$A212))/(SUMIFS('AGG Activity_16'!K:K,'AGG Activity_16'!$A:$A,$B212)),0))))</f>
        <v>0</v>
      </c>
    </row>
    <row r="213" spans="1:21" x14ac:dyDescent="0.25">
      <c r="A213" t="str">
        <f>PUBBDG_Split_Tech!A213</f>
        <v>PUBBDGSBDOldSHFUR___STDHFO</v>
      </c>
      <c r="B213" t="str">
        <f>PUBBDG_Split_Tech!B213</f>
        <v>PUBBDGSBDOldSH</v>
      </c>
      <c r="C213" t="str">
        <f>PUBBDG_Split_Tech!C213</f>
        <v>PUB</v>
      </c>
      <c r="D213" t="str">
        <f>PUBBDG_Split_Tech!D213</f>
        <v>BDG</v>
      </c>
      <c r="E213" t="str">
        <f>PUBBDG_Split_Tech!E213</f>
        <v>SBD</v>
      </c>
      <c r="F213" t="str">
        <f>PUBBDG_Split_Tech!F213</f>
        <v>Old</v>
      </c>
      <c r="G213" t="str">
        <f>PUBBDG_Split_Tech!G213</f>
        <v>SH</v>
      </c>
      <c r="H213" t="str">
        <f>PUBBDG_Split_Tech!H213</f>
        <v>FUR</v>
      </c>
      <c r="I213" t="str">
        <f>PUBBDG_Split_Tech!I213</f>
        <v>___</v>
      </c>
      <c r="J213" t="str">
        <f>PUBBDG_Split_Tech!J213</f>
        <v>STD</v>
      </c>
      <c r="K213" t="str">
        <f>PUBBDG_Split_Tech!K213</f>
        <v>HFO</v>
      </c>
      <c r="L213" s="7">
        <f>IF(L$1=2016,0,IF(PUBBDG_Split_Tech!L213=1,1,IF(PUBBDG_Split_Tech!L213="",0,IFERROR((PUBBDG_Split_Tech!L213*(SUMIFS('AGG Activity_16'!B:B,'AGG Activity_16'!$A:$A,$B213)+SUMIFS('AGG Activity_EX'!B:B,'AGG Activity_EX'!$A:$A,$B213))-SUMIFS(Activity_EX!B:B,Activity_EX!$A:$A,$A213))/(SUMIFS('AGG Activity_16'!B:B,'AGG Activity_16'!$A:$A,$B213)),0))))</f>
        <v>0</v>
      </c>
      <c r="M213" s="7">
        <f>IF(M$1=2016,0,IF(PUBBDG_Split_Tech!M213=1,1,IF(PUBBDG_Split_Tech!M213="",0,IFERROR((PUBBDG_Split_Tech!M213*(SUMIFS('AGG Activity_16'!C:C,'AGG Activity_16'!$A:$A,$B213)+SUMIFS('AGG Activity_EX'!C:C,'AGG Activity_EX'!$A:$A,$B213))-SUMIFS(Activity_EX!C:C,Activity_EX!$A:$A,$A213))/(SUMIFS('AGG Activity_16'!C:C,'AGG Activity_16'!$A:$A,$B213)),0))))</f>
        <v>0</v>
      </c>
      <c r="N213" s="7">
        <f>IF(N$1=2016,0,IF(PUBBDG_Split_Tech!N213=1,1,IF(PUBBDG_Split_Tech!N213="",0,IFERROR((PUBBDG_Split_Tech!N213*(SUMIFS('AGG Activity_16'!D:D,'AGG Activity_16'!$A:$A,$B213)+SUMIFS('AGG Activity_EX'!D:D,'AGG Activity_EX'!$A:$A,$B213))-SUMIFS(Activity_EX!D:D,Activity_EX!$A:$A,$A213))/(SUMIFS('AGG Activity_16'!D:D,'AGG Activity_16'!$A:$A,$B213)),0))))</f>
        <v>0</v>
      </c>
      <c r="O213" s="7">
        <f>IF(O$1=2016,0,IF(PUBBDG_Split_Tech!O213=1,1,IF(PUBBDG_Split_Tech!O213="",0,IFERROR((PUBBDG_Split_Tech!O213*(SUMIFS('AGG Activity_16'!E:E,'AGG Activity_16'!$A:$A,$B213)+SUMIFS('AGG Activity_EX'!E:E,'AGG Activity_EX'!$A:$A,$B213))-SUMIFS(Activity_EX!E:E,Activity_EX!$A:$A,$A213))/(SUMIFS('AGG Activity_16'!E:E,'AGG Activity_16'!$A:$A,$B213)),0))))</f>
        <v>0</v>
      </c>
      <c r="P213" s="7">
        <f>IF(P$1=2016,0,IF(PUBBDG_Split_Tech!P213=1,1,IF(PUBBDG_Split_Tech!P213="",0,IFERROR((PUBBDG_Split_Tech!P213*(SUMIFS('AGG Activity_16'!F:F,'AGG Activity_16'!$A:$A,$B213)+SUMIFS('AGG Activity_EX'!F:F,'AGG Activity_EX'!$A:$A,$B213))-SUMIFS(Activity_EX!F:F,Activity_EX!$A:$A,$A213))/(SUMIFS('AGG Activity_16'!F:F,'AGG Activity_16'!$A:$A,$B213)),0))))</f>
        <v>0</v>
      </c>
      <c r="Q213" s="7">
        <f>IF(Q$1=2016,0,IF(PUBBDG_Split_Tech!Q213=1,1,IF(PUBBDG_Split_Tech!Q213="",0,IFERROR((PUBBDG_Split_Tech!Q213*(SUMIFS('AGG Activity_16'!G:G,'AGG Activity_16'!$A:$A,$B213)+SUMIFS('AGG Activity_EX'!G:G,'AGG Activity_EX'!$A:$A,$B213))-SUMIFS(Activity_EX!G:G,Activity_EX!$A:$A,$A213))/(SUMIFS('AGG Activity_16'!G:G,'AGG Activity_16'!$A:$A,$B213)),0))))</f>
        <v>0</v>
      </c>
      <c r="R213" s="7">
        <f>IF(R$1=2016,0,IF(PUBBDG_Split_Tech!R213=1,1,IF(PUBBDG_Split_Tech!R213="",0,IFERROR((PUBBDG_Split_Tech!R213*(SUMIFS('AGG Activity_16'!H:H,'AGG Activity_16'!$A:$A,$B213)+SUMIFS('AGG Activity_EX'!H:H,'AGG Activity_EX'!$A:$A,$B213))-SUMIFS(Activity_EX!H:H,Activity_EX!$A:$A,$A213))/(SUMIFS('AGG Activity_16'!H:H,'AGG Activity_16'!$A:$A,$B213)),0))))</f>
        <v>0</v>
      </c>
      <c r="S213" s="7">
        <f>IF(S$1=2016,0,IF(PUBBDG_Split_Tech!S213=1,1,IF(PUBBDG_Split_Tech!S213="",0,IFERROR((PUBBDG_Split_Tech!S213*(SUMIFS('AGG Activity_16'!I:I,'AGG Activity_16'!$A:$A,$B213)+SUMIFS('AGG Activity_EX'!I:I,'AGG Activity_EX'!$A:$A,$B213))-SUMIFS(Activity_EX!I:I,Activity_EX!$A:$A,$A213))/(SUMIFS('AGG Activity_16'!I:I,'AGG Activity_16'!$A:$A,$B213)),0))))</f>
        <v>0</v>
      </c>
      <c r="T213" s="7">
        <f>IF(T$1=2016,0,IF(PUBBDG_Split_Tech!T213=1,1,IF(PUBBDG_Split_Tech!T213="",0,IFERROR((PUBBDG_Split_Tech!T213*(SUMIFS('AGG Activity_16'!J:J,'AGG Activity_16'!$A:$A,$B213)+SUMIFS('AGG Activity_EX'!J:J,'AGG Activity_EX'!$A:$A,$B213))-SUMIFS(Activity_EX!J:J,Activity_EX!$A:$A,$A213))/(SUMIFS('AGG Activity_16'!J:J,'AGG Activity_16'!$A:$A,$B213)),0))))</f>
        <v>0</v>
      </c>
      <c r="U213" s="7">
        <f>IF(U$1=2016,0,IF(PUBBDG_Split_Tech!U213=1,1,IF(PUBBDG_Split_Tech!U213="",0,IFERROR((PUBBDG_Split_Tech!U213*(SUMIFS('AGG Activity_16'!K:K,'AGG Activity_16'!$A:$A,$B213)+SUMIFS('AGG Activity_EX'!K:K,'AGG Activity_EX'!$A:$A,$B213))-SUMIFS(Activity_EX!K:K,Activity_EX!$A:$A,$A213))/(SUMIFS('AGG Activity_16'!K:K,'AGG Activity_16'!$A:$A,$B213)),0))))</f>
        <v>0</v>
      </c>
    </row>
    <row r="214" spans="1:21" x14ac:dyDescent="0.25">
      <c r="A214" t="str">
        <f>PUBBDG_Split_Tech!A214</f>
        <v>PUBBDGSBDOldSHFUR___STDKER</v>
      </c>
      <c r="B214" t="str">
        <f>PUBBDG_Split_Tech!B214</f>
        <v>PUBBDGSBDOldSH</v>
      </c>
      <c r="C214" t="str">
        <f>PUBBDG_Split_Tech!C214</f>
        <v>PUB</v>
      </c>
      <c r="D214" t="str">
        <f>PUBBDG_Split_Tech!D214</f>
        <v>BDG</v>
      </c>
      <c r="E214" t="str">
        <f>PUBBDG_Split_Tech!E214</f>
        <v>SBD</v>
      </c>
      <c r="F214" t="str">
        <f>PUBBDG_Split_Tech!F214</f>
        <v>Old</v>
      </c>
      <c r="G214" t="str">
        <f>PUBBDG_Split_Tech!G214</f>
        <v>SH</v>
      </c>
      <c r="H214" t="str">
        <f>PUBBDG_Split_Tech!H214</f>
        <v>FUR</v>
      </c>
      <c r="I214" t="str">
        <f>PUBBDG_Split_Tech!I214</f>
        <v>___</v>
      </c>
      <c r="J214" t="str">
        <f>PUBBDG_Split_Tech!J214</f>
        <v>STD</v>
      </c>
      <c r="K214" t="str">
        <f>PUBBDG_Split_Tech!K214</f>
        <v>KER</v>
      </c>
      <c r="L214" s="7">
        <f>IF(L$1=2016,0,IF(PUBBDG_Split_Tech!L214=1,1,IF(PUBBDG_Split_Tech!L214="",0,IFERROR((PUBBDG_Split_Tech!L214*(SUMIFS('AGG Activity_16'!B:B,'AGG Activity_16'!$A:$A,$B214)+SUMIFS('AGG Activity_EX'!B:B,'AGG Activity_EX'!$A:$A,$B214))-SUMIFS(Activity_EX!B:B,Activity_EX!$A:$A,$A214))/(SUMIFS('AGG Activity_16'!B:B,'AGG Activity_16'!$A:$A,$B214)),0))))</f>
        <v>0</v>
      </c>
      <c r="M214" s="7">
        <f>IF(M$1=2016,0,IF(PUBBDG_Split_Tech!M214=1,1,IF(PUBBDG_Split_Tech!M214="",0,IFERROR((PUBBDG_Split_Tech!M214*(SUMIFS('AGG Activity_16'!C:C,'AGG Activity_16'!$A:$A,$B214)+SUMIFS('AGG Activity_EX'!C:C,'AGG Activity_EX'!$A:$A,$B214))-SUMIFS(Activity_EX!C:C,Activity_EX!$A:$A,$A214))/(SUMIFS('AGG Activity_16'!C:C,'AGG Activity_16'!$A:$A,$B214)),0))))</f>
        <v>0</v>
      </c>
      <c r="N214" s="7">
        <f>IF(N$1=2016,0,IF(PUBBDG_Split_Tech!N214=1,1,IF(PUBBDG_Split_Tech!N214="",0,IFERROR((PUBBDG_Split_Tech!N214*(SUMIFS('AGG Activity_16'!D:D,'AGG Activity_16'!$A:$A,$B214)+SUMIFS('AGG Activity_EX'!D:D,'AGG Activity_EX'!$A:$A,$B214))-SUMIFS(Activity_EX!D:D,Activity_EX!$A:$A,$A214))/(SUMIFS('AGG Activity_16'!D:D,'AGG Activity_16'!$A:$A,$B214)),0))))</f>
        <v>0</v>
      </c>
      <c r="O214" s="7">
        <f>IF(O$1=2016,0,IF(PUBBDG_Split_Tech!O214=1,1,IF(PUBBDG_Split_Tech!O214="",0,IFERROR((PUBBDG_Split_Tech!O214*(SUMIFS('AGG Activity_16'!E:E,'AGG Activity_16'!$A:$A,$B214)+SUMIFS('AGG Activity_EX'!E:E,'AGG Activity_EX'!$A:$A,$B214))-SUMIFS(Activity_EX!E:E,Activity_EX!$A:$A,$A214))/(SUMIFS('AGG Activity_16'!E:E,'AGG Activity_16'!$A:$A,$B214)),0))))</f>
        <v>0</v>
      </c>
      <c r="P214" s="7">
        <f>IF(P$1=2016,0,IF(PUBBDG_Split_Tech!P214=1,1,IF(PUBBDG_Split_Tech!P214="",0,IFERROR((PUBBDG_Split_Tech!P214*(SUMIFS('AGG Activity_16'!F:F,'AGG Activity_16'!$A:$A,$B214)+SUMIFS('AGG Activity_EX'!F:F,'AGG Activity_EX'!$A:$A,$B214))-SUMIFS(Activity_EX!F:F,Activity_EX!$A:$A,$A214))/(SUMIFS('AGG Activity_16'!F:F,'AGG Activity_16'!$A:$A,$B214)),0))))</f>
        <v>0</v>
      </c>
      <c r="Q214" s="7">
        <f>IF(Q$1=2016,0,IF(PUBBDG_Split_Tech!Q214=1,1,IF(PUBBDG_Split_Tech!Q214="",0,IFERROR((PUBBDG_Split_Tech!Q214*(SUMIFS('AGG Activity_16'!G:G,'AGG Activity_16'!$A:$A,$B214)+SUMIFS('AGG Activity_EX'!G:G,'AGG Activity_EX'!$A:$A,$B214))-SUMIFS(Activity_EX!G:G,Activity_EX!$A:$A,$A214))/(SUMIFS('AGG Activity_16'!G:G,'AGG Activity_16'!$A:$A,$B214)),0))))</f>
        <v>0</v>
      </c>
      <c r="R214" s="7">
        <f>IF(R$1=2016,0,IF(PUBBDG_Split_Tech!R214=1,1,IF(PUBBDG_Split_Tech!R214="",0,IFERROR((PUBBDG_Split_Tech!R214*(SUMIFS('AGG Activity_16'!H:H,'AGG Activity_16'!$A:$A,$B214)+SUMIFS('AGG Activity_EX'!H:H,'AGG Activity_EX'!$A:$A,$B214))-SUMIFS(Activity_EX!H:H,Activity_EX!$A:$A,$A214))/(SUMIFS('AGG Activity_16'!H:H,'AGG Activity_16'!$A:$A,$B214)),0))))</f>
        <v>0</v>
      </c>
      <c r="S214" s="7">
        <f>IF(S$1=2016,0,IF(PUBBDG_Split_Tech!S214=1,1,IF(PUBBDG_Split_Tech!S214="",0,IFERROR((PUBBDG_Split_Tech!S214*(SUMIFS('AGG Activity_16'!I:I,'AGG Activity_16'!$A:$A,$B214)+SUMIFS('AGG Activity_EX'!I:I,'AGG Activity_EX'!$A:$A,$B214))-SUMIFS(Activity_EX!I:I,Activity_EX!$A:$A,$A214))/(SUMIFS('AGG Activity_16'!I:I,'AGG Activity_16'!$A:$A,$B214)),0))))</f>
        <v>0</v>
      </c>
      <c r="T214" s="7">
        <f>IF(T$1=2016,0,IF(PUBBDG_Split_Tech!T214=1,1,IF(PUBBDG_Split_Tech!T214="",0,IFERROR((PUBBDG_Split_Tech!T214*(SUMIFS('AGG Activity_16'!J:J,'AGG Activity_16'!$A:$A,$B214)+SUMIFS('AGG Activity_EX'!J:J,'AGG Activity_EX'!$A:$A,$B214))-SUMIFS(Activity_EX!J:J,Activity_EX!$A:$A,$A214))/(SUMIFS('AGG Activity_16'!J:J,'AGG Activity_16'!$A:$A,$B214)),0))))</f>
        <v>0</v>
      </c>
      <c r="U214" s="7">
        <f>IF(U$1=2016,0,IF(PUBBDG_Split_Tech!U214=1,1,IF(PUBBDG_Split_Tech!U214="",0,IFERROR((PUBBDG_Split_Tech!U214*(SUMIFS('AGG Activity_16'!K:K,'AGG Activity_16'!$A:$A,$B214)+SUMIFS('AGG Activity_EX'!K:K,'AGG Activity_EX'!$A:$A,$B214))-SUMIFS(Activity_EX!K:K,Activity_EX!$A:$A,$A214))/(SUMIFS('AGG Activity_16'!K:K,'AGG Activity_16'!$A:$A,$B214)),0))))</f>
        <v>0</v>
      </c>
    </row>
    <row r="215" spans="1:21" x14ac:dyDescent="0.25">
      <c r="A215" t="str">
        <f>PUBBDG_Split_Tech!A215</f>
        <v>PUBBDGSBDOldSHFUR___STDLFO</v>
      </c>
      <c r="B215" t="str">
        <f>PUBBDG_Split_Tech!B215</f>
        <v>PUBBDGSBDOldSH</v>
      </c>
      <c r="C215" t="str">
        <f>PUBBDG_Split_Tech!C215</f>
        <v>PUB</v>
      </c>
      <c r="D215" t="str">
        <f>PUBBDG_Split_Tech!D215</f>
        <v>BDG</v>
      </c>
      <c r="E215" t="str">
        <f>PUBBDG_Split_Tech!E215</f>
        <v>SBD</v>
      </c>
      <c r="F215" t="str">
        <f>PUBBDG_Split_Tech!F215</f>
        <v>Old</v>
      </c>
      <c r="G215" t="str">
        <f>PUBBDG_Split_Tech!G215</f>
        <v>SH</v>
      </c>
      <c r="H215" t="str">
        <f>PUBBDG_Split_Tech!H215</f>
        <v>FUR</v>
      </c>
      <c r="I215" t="str">
        <f>PUBBDG_Split_Tech!I215</f>
        <v>___</v>
      </c>
      <c r="J215" t="str">
        <f>PUBBDG_Split_Tech!J215</f>
        <v>STD</v>
      </c>
      <c r="K215" t="str">
        <f>PUBBDG_Split_Tech!K215</f>
        <v>LFO</v>
      </c>
      <c r="L215" s="7">
        <f>IF(L$1=2016,0,IF(PUBBDG_Split_Tech!L215=1,1,IF(PUBBDG_Split_Tech!L215="",0,IFERROR((PUBBDG_Split_Tech!L215*(SUMIFS('AGG Activity_16'!B:B,'AGG Activity_16'!$A:$A,$B215)+SUMIFS('AGG Activity_EX'!B:B,'AGG Activity_EX'!$A:$A,$B215))-SUMIFS(Activity_EX!B:B,Activity_EX!$A:$A,$A215))/(SUMIFS('AGG Activity_16'!B:B,'AGG Activity_16'!$A:$A,$B215)),0))))</f>
        <v>0</v>
      </c>
      <c r="M215" s="7">
        <f>IF(M$1=2016,0,IF(PUBBDG_Split_Tech!M215=1,1,IF(PUBBDG_Split_Tech!M215="",0,IFERROR((PUBBDG_Split_Tech!M215*(SUMIFS('AGG Activity_16'!C:C,'AGG Activity_16'!$A:$A,$B215)+SUMIFS('AGG Activity_EX'!C:C,'AGG Activity_EX'!$A:$A,$B215))-SUMIFS(Activity_EX!C:C,Activity_EX!$A:$A,$A215))/(SUMIFS('AGG Activity_16'!C:C,'AGG Activity_16'!$A:$A,$B215)),0))))</f>
        <v>0</v>
      </c>
      <c r="N215" s="7">
        <f>IF(N$1=2016,0,IF(PUBBDG_Split_Tech!N215=1,1,IF(PUBBDG_Split_Tech!N215="",0,IFERROR((PUBBDG_Split_Tech!N215*(SUMIFS('AGG Activity_16'!D:D,'AGG Activity_16'!$A:$A,$B215)+SUMIFS('AGG Activity_EX'!D:D,'AGG Activity_EX'!$A:$A,$B215))-SUMIFS(Activity_EX!D:D,Activity_EX!$A:$A,$A215))/(SUMIFS('AGG Activity_16'!D:D,'AGG Activity_16'!$A:$A,$B215)),0))))</f>
        <v>0</v>
      </c>
      <c r="O215" s="7">
        <f>IF(O$1=2016,0,IF(PUBBDG_Split_Tech!O215=1,1,IF(PUBBDG_Split_Tech!O215="",0,IFERROR((PUBBDG_Split_Tech!O215*(SUMIFS('AGG Activity_16'!E:E,'AGG Activity_16'!$A:$A,$B215)+SUMIFS('AGG Activity_EX'!E:E,'AGG Activity_EX'!$A:$A,$B215))-SUMIFS(Activity_EX!E:E,Activity_EX!$A:$A,$A215))/(SUMIFS('AGG Activity_16'!E:E,'AGG Activity_16'!$A:$A,$B215)),0))))</f>
        <v>0</v>
      </c>
      <c r="P215" s="7">
        <f>IF(P$1=2016,0,IF(PUBBDG_Split_Tech!P215=1,1,IF(PUBBDG_Split_Tech!P215="",0,IFERROR((PUBBDG_Split_Tech!P215*(SUMIFS('AGG Activity_16'!F:F,'AGG Activity_16'!$A:$A,$B215)+SUMIFS('AGG Activity_EX'!F:F,'AGG Activity_EX'!$A:$A,$B215))-SUMIFS(Activity_EX!F:F,Activity_EX!$A:$A,$A215))/(SUMIFS('AGG Activity_16'!F:F,'AGG Activity_16'!$A:$A,$B215)),0))))</f>
        <v>0</v>
      </c>
      <c r="Q215" s="7">
        <f>IF(Q$1=2016,0,IF(PUBBDG_Split_Tech!Q215=1,1,IF(PUBBDG_Split_Tech!Q215="",0,IFERROR((PUBBDG_Split_Tech!Q215*(SUMIFS('AGG Activity_16'!G:G,'AGG Activity_16'!$A:$A,$B215)+SUMIFS('AGG Activity_EX'!G:G,'AGG Activity_EX'!$A:$A,$B215))-SUMIFS(Activity_EX!G:G,Activity_EX!$A:$A,$A215))/(SUMIFS('AGG Activity_16'!G:G,'AGG Activity_16'!$A:$A,$B215)),0))))</f>
        <v>0</v>
      </c>
      <c r="R215" s="7">
        <f>IF(R$1=2016,0,IF(PUBBDG_Split_Tech!R215=1,1,IF(PUBBDG_Split_Tech!R215="",0,IFERROR((PUBBDG_Split_Tech!R215*(SUMIFS('AGG Activity_16'!H:H,'AGG Activity_16'!$A:$A,$B215)+SUMIFS('AGG Activity_EX'!H:H,'AGG Activity_EX'!$A:$A,$B215))-SUMIFS(Activity_EX!H:H,Activity_EX!$A:$A,$A215))/(SUMIFS('AGG Activity_16'!H:H,'AGG Activity_16'!$A:$A,$B215)),0))))</f>
        <v>0</v>
      </c>
      <c r="S215" s="7">
        <f>IF(S$1=2016,0,IF(PUBBDG_Split_Tech!S215=1,1,IF(PUBBDG_Split_Tech!S215="",0,IFERROR((PUBBDG_Split_Tech!S215*(SUMIFS('AGG Activity_16'!I:I,'AGG Activity_16'!$A:$A,$B215)+SUMIFS('AGG Activity_EX'!I:I,'AGG Activity_EX'!$A:$A,$B215))-SUMIFS(Activity_EX!I:I,Activity_EX!$A:$A,$A215))/(SUMIFS('AGG Activity_16'!I:I,'AGG Activity_16'!$A:$A,$B215)),0))))</f>
        <v>0</v>
      </c>
      <c r="T215" s="7">
        <f>IF(T$1=2016,0,IF(PUBBDG_Split_Tech!T215=1,1,IF(PUBBDG_Split_Tech!T215="",0,IFERROR((PUBBDG_Split_Tech!T215*(SUMIFS('AGG Activity_16'!J:J,'AGG Activity_16'!$A:$A,$B215)+SUMIFS('AGG Activity_EX'!J:J,'AGG Activity_EX'!$A:$A,$B215))-SUMIFS(Activity_EX!J:J,Activity_EX!$A:$A,$A215))/(SUMIFS('AGG Activity_16'!J:J,'AGG Activity_16'!$A:$A,$B215)),0))))</f>
        <v>0</v>
      </c>
      <c r="U215" s="7">
        <f>IF(U$1=2016,0,IF(PUBBDG_Split_Tech!U215=1,1,IF(PUBBDG_Split_Tech!U215="",0,IFERROR((PUBBDG_Split_Tech!U215*(SUMIFS('AGG Activity_16'!K:K,'AGG Activity_16'!$A:$A,$B215)+SUMIFS('AGG Activity_EX'!K:K,'AGG Activity_EX'!$A:$A,$B215))-SUMIFS(Activity_EX!K:K,Activity_EX!$A:$A,$A215))/(SUMIFS('AGG Activity_16'!K:K,'AGG Activity_16'!$A:$A,$B215)),0))))</f>
        <v>0</v>
      </c>
    </row>
    <row r="216" spans="1:21" x14ac:dyDescent="0.25">
      <c r="A216" t="str">
        <f>PUBBDG_Split_Tech!A216</f>
        <v>PUBBDGSBDOldSHFUR___STDNGA</v>
      </c>
      <c r="B216" t="str">
        <f>PUBBDG_Split_Tech!B216</f>
        <v>PUBBDGSBDOldSH</v>
      </c>
      <c r="C216" t="str">
        <f>PUBBDG_Split_Tech!C216</f>
        <v>PUB</v>
      </c>
      <c r="D216" t="str">
        <f>PUBBDG_Split_Tech!D216</f>
        <v>BDG</v>
      </c>
      <c r="E216" t="str">
        <f>PUBBDG_Split_Tech!E216</f>
        <v>SBD</v>
      </c>
      <c r="F216" t="str">
        <f>PUBBDG_Split_Tech!F216</f>
        <v>Old</v>
      </c>
      <c r="G216" t="str">
        <f>PUBBDG_Split_Tech!G216</f>
        <v>SH</v>
      </c>
      <c r="H216" t="str">
        <f>PUBBDG_Split_Tech!H216</f>
        <v>FUR</v>
      </c>
      <c r="I216" t="str">
        <f>PUBBDG_Split_Tech!I216</f>
        <v>___</v>
      </c>
      <c r="J216" t="str">
        <f>PUBBDG_Split_Tech!J216</f>
        <v>STD</v>
      </c>
      <c r="K216" t="str">
        <f>PUBBDG_Split_Tech!K216</f>
        <v>NGA</v>
      </c>
      <c r="L216" s="7">
        <f>IF(L$1=2016,0,IF(PUBBDG_Split_Tech!L216=1,1,IF(PUBBDG_Split_Tech!L216="",0,IFERROR((PUBBDG_Split_Tech!L216*(SUMIFS('AGG Activity_16'!B:B,'AGG Activity_16'!$A:$A,$B216)+SUMIFS('AGG Activity_EX'!B:B,'AGG Activity_EX'!$A:$A,$B216))-SUMIFS(Activity_EX!B:B,Activity_EX!$A:$A,$A216))/(SUMIFS('AGG Activity_16'!B:B,'AGG Activity_16'!$A:$A,$B216)),0))))</f>
        <v>0</v>
      </c>
      <c r="M216" s="7">
        <f>IF(M$1=2016,0,IF(PUBBDG_Split_Tech!M216=1,1,IF(PUBBDG_Split_Tech!M216="",0,IFERROR((PUBBDG_Split_Tech!M216*(SUMIFS('AGG Activity_16'!C:C,'AGG Activity_16'!$A:$A,$B216)+SUMIFS('AGG Activity_EX'!C:C,'AGG Activity_EX'!$A:$A,$B216))-SUMIFS(Activity_EX!C:C,Activity_EX!$A:$A,$A216))/(SUMIFS('AGG Activity_16'!C:C,'AGG Activity_16'!$A:$A,$B216)),0))))</f>
        <v>0.2019982198449817</v>
      </c>
      <c r="N216" s="7">
        <f>IF(N$1=2016,0,IF(PUBBDG_Split_Tech!N216=1,1,IF(PUBBDG_Split_Tech!N216="",0,IFERROR((PUBBDG_Split_Tech!N216*(SUMIFS('AGG Activity_16'!D:D,'AGG Activity_16'!$A:$A,$B216)+SUMIFS('AGG Activity_EX'!D:D,'AGG Activity_EX'!$A:$A,$B216))-SUMIFS(Activity_EX!D:D,Activity_EX!$A:$A,$A216))/(SUMIFS('AGG Activity_16'!D:D,'AGG Activity_16'!$A:$A,$B216)),0))))</f>
        <v>0.85669079453858576</v>
      </c>
      <c r="O216" s="7">
        <f>IF(O$1=2016,0,IF(PUBBDG_Split_Tech!O216=1,1,IF(PUBBDG_Split_Tech!O216="",0,IFERROR((PUBBDG_Split_Tech!O216*(SUMIFS('AGG Activity_16'!E:E,'AGG Activity_16'!$A:$A,$B216)+SUMIFS('AGG Activity_EX'!E:E,'AGG Activity_EX'!$A:$A,$B216))-SUMIFS(Activity_EX!E:E,Activity_EX!$A:$A,$A216))/(SUMIFS('AGG Activity_16'!E:E,'AGG Activity_16'!$A:$A,$B216)),0))))</f>
        <v>0.85519254147777002</v>
      </c>
      <c r="P216" s="7">
        <f>IF(P$1=2016,0,IF(PUBBDG_Split_Tech!P216=1,1,IF(PUBBDG_Split_Tech!P216="",0,IFERROR((PUBBDG_Split_Tech!P216*(SUMIFS('AGG Activity_16'!F:F,'AGG Activity_16'!$A:$A,$B216)+SUMIFS('AGG Activity_EX'!F:F,'AGG Activity_EX'!$A:$A,$B216))-SUMIFS(Activity_EX!F:F,Activity_EX!$A:$A,$A216))/(SUMIFS('AGG Activity_16'!F:F,'AGG Activity_16'!$A:$A,$B216)),0))))</f>
        <v>0.82476035660242186</v>
      </c>
      <c r="Q216" s="7">
        <f>IF(Q$1=2016,0,IF(PUBBDG_Split_Tech!Q216=1,1,IF(PUBBDG_Split_Tech!Q216="",0,IFERROR((PUBBDG_Split_Tech!Q216*(SUMIFS('AGG Activity_16'!G:G,'AGG Activity_16'!$A:$A,$B216)+SUMIFS('AGG Activity_EX'!G:G,'AGG Activity_EX'!$A:$A,$B216))-SUMIFS(Activity_EX!G:G,Activity_EX!$A:$A,$A216))/(SUMIFS('AGG Activity_16'!G:G,'AGG Activity_16'!$A:$A,$B216)),0))))</f>
        <v>0.824295042196028</v>
      </c>
      <c r="R216" s="7">
        <f>IF(R$1=2016,0,IF(PUBBDG_Split_Tech!R216=1,1,IF(PUBBDG_Split_Tech!R216="",0,IFERROR((PUBBDG_Split_Tech!R216*(SUMIFS('AGG Activity_16'!H:H,'AGG Activity_16'!$A:$A,$B216)+SUMIFS('AGG Activity_EX'!H:H,'AGG Activity_EX'!$A:$A,$B216))-SUMIFS(Activity_EX!H:H,Activity_EX!$A:$A,$A216))/(SUMIFS('AGG Activity_16'!H:H,'AGG Activity_16'!$A:$A,$B216)),0))))</f>
        <v>0.76095759156702614</v>
      </c>
      <c r="S216" s="7">
        <f>IF(S$1=2016,0,IF(PUBBDG_Split_Tech!S216=1,1,IF(PUBBDG_Split_Tech!S216="",0,IFERROR((PUBBDG_Split_Tech!S216*(SUMIFS('AGG Activity_16'!I:I,'AGG Activity_16'!$A:$A,$B216)+SUMIFS('AGG Activity_EX'!I:I,'AGG Activity_EX'!$A:$A,$B216))-SUMIFS(Activity_EX!I:I,Activity_EX!$A:$A,$A216))/(SUMIFS('AGG Activity_16'!I:I,'AGG Activity_16'!$A:$A,$B216)),0))))</f>
        <v>0</v>
      </c>
      <c r="T216" s="7">
        <f>IF(T$1=2016,0,IF(PUBBDG_Split_Tech!T216=1,1,IF(PUBBDG_Split_Tech!T216="",0,IFERROR((PUBBDG_Split_Tech!T216*(SUMIFS('AGG Activity_16'!J:J,'AGG Activity_16'!$A:$A,$B216)+SUMIFS('AGG Activity_EX'!J:J,'AGG Activity_EX'!$A:$A,$B216))-SUMIFS(Activity_EX!J:J,Activity_EX!$A:$A,$A216))/(SUMIFS('AGG Activity_16'!J:J,'AGG Activity_16'!$A:$A,$B216)),0))))</f>
        <v>0</v>
      </c>
      <c r="U216" s="7">
        <f>IF(U$1=2016,0,IF(PUBBDG_Split_Tech!U216=1,1,IF(PUBBDG_Split_Tech!U216="",0,IFERROR((PUBBDG_Split_Tech!U216*(SUMIFS('AGG Activity_16'!K:K,'AGG Activity_16'!$A:$A,$B216)+SUMIFS('AGG Activity_EX'!K:K,'AGG Activity_EX'!$A:$A,$B216))-SUMIFS(Activity_EX!K:K,Activity_EX!$A:$A,$A216))/(SUMIFS('AGG Activity_16'!K:K,'AGG Activity_16'!$A:$A,$B216)),0))))</f>
        <v>0</v>
      </c>
    </row>
    <row r="217" spans="1:21" x14ac:dyDescent="0.25">
      <c r="A217" t="str">
        <f>PUBBDG_Split_Tech!A217</f>
        <v>PUBBDGSBDOldSHFUR___STDPRO</v>
      </c>
      <c r="B217" t="str">
        <f>PUBBDG_Split_Tech!B217</f>
        <v>PUBBDGSBDOldSH</v>
      </c>
      <c r="C217" t="str">
        <f>PUBBDG_Split_Tech!C217</f>
        <v>PUB</v>
      </c>
      <c r="D217" t="str">
        <f>PUBBDG_Split_Tech!D217</f>
        <v>BDG</v>
      </c>
      <c r="E217" t="str">
        <f>PUBBDG_Split_Tech!E217</f>
        <v>SBD</v>
      </c>
      <c r="F217" t="str">
        <f>PUBBDG_Split_Tech!F217</f>
        <v>Old</v>
      </c>
      <c r="G217" t="str">
        <f>PUBBDG_Split_Tech!G217</f>
        <v>SH</v>
      </c>
      <c r="H217" t="str">
        <f>PUBBDG_Split_Tech!H217</f>
        <v>FUR</v>
      </c>
      <c r="I217" t="str">
        <f>PUBBDG_Split_Tech!I217</f>
        <v>___</v>
      </c>
      <c r="J217" t="str">
        <f>PUBBDG_Split_Tech!J217</f>
        <v>STD</v>
      </c>
      <c r="K217" t="str">
        <f>PUBBDG_Split_Tech!K217</f>
        <v>PRO</v>
      </c>
      <c r="L217" s="7">
        <f>IF(L$1=2016,0,IF(PUBBDG_Split_Tech!L217=1,1,IF(PUBBDG_Split_Tech!L217="",0,IFERROR((PUBBDG_Split_Tech!L217*(SUMIFS('AGG Activity_16'!B:B,'AGG Activity_16'!$A:$A,$B217)+SUMIFS('AGG Activity_EX'!B:B,'AGG Activity_EX'!$A:$A,$B217))-SUMIFS(Activity_EX!B:B,Activity_EX!$A:$A,$A217))/(SUMIFS('AGG Activity_16'!B:B,'AGG Activity_16'!$A:$A,$B217)),0))))</f>
        <v>0</v>
      </c>
      <c r="M217" s="7">
        <f>IF(M$1=2016,0,IF(PUBBDG_Split_Tech!M217=1,1,IF(PUBBDG_Split_Tech!M217="",0,IFERROR((PUBBDG_Split_Tech!M217*(SUMIFS('AGG Activity_16'!C:C,'AGG Activity_16'!$A:$A,$B217)+SUMIFS('AGG Activity_EX'!C:C,'AGG Activity_EX'!$A:$A,$B217))-SUMIFS(Activity_EX!C:C,Activity_EX!$A:$A,$A217))/(SUMIFS('AGG Activity_16'!C:C,'AGG Activity_16'!$A:$A,$B217)),0))))</f>
        <v>0</v>
      </c>
      <c r="N217" s="7">
        <f>IF(N$1=2016,0,IF(PUBBDG_Split_Tech!N217=1,1,IF(PUBBDG_Split_Tech!N217="",0,IFERROR((PUBBDG_Split_Tech!N217*(SUMIFS('AGG Activity_16'!D:D,'AGG Activity_16'!$A:$A,$B217)+SUMIFS('AGG Activity_EX'!D:D,'AGG Activity_EX'!$A:$A,$B217))-SUMIFS(Activity_EX!D:D,Activity_EX!$A:$A,$A217))/(SUMIFS('AGG Activity_16'!D:D,'AGG Activity_16'!$A:$A,$B217)),0))))</f>
        <v>0</v>
      </c>
      <c r="O217" s="7">
        <f>IF(O$1=2016,0,IF(PUBBDG_Split_Tech!O217=1,1,IF(PUBBDG_Split_Tech!O217="",0,IFERROR((PUBBDG_Split_Tech!O217*(SUMIFS('AGG Activity_16'!E:E,'AGG Activity_16'!$A:$A,$B217)+SUMIFS('AGG Activity_EX'!E:E,'AGG Activity_EX'!$A:$A,$B217))-SUMIFS(Activity_EX!E:E,Activity_EX!$A:$A,$A217))/(SUMIFS('AGG Activity_16'!E:E,'AGG Activity_16'!$A:$A,$B217)),0))))</f>
        <v>0</v>
      </c>
      <c r="P217" s="7">
        <f>IF(P$1=2016,0,IF(PUBBDG_Split_Tech!P217=1,1,IF(PUBBDG_Split_Tech!P217="",0,IFERROR((PUBBDG_Split_Tech!P217*(SUMIFS('AGG Activity_16'!F:F,'AGG Activity_16'!$A:$A,$B217)+SUMIFS('AGG Activity_EX'!F:F,'AGG Activity_EX'!$A:$A,$B217))-SUMIFS(Activity_EX!F:F,Activity_EX!$A:$A,$A217))/(SUMIFS('AGG Activity_16'!F:F,'AGG Activity_16'!$A:$A,$B217)),0))))</f>
        <v>0</v>
      </c>
      <c r="Q217" s="7">
        <f>IF(Q$1=2016,0,IF(PUBBDG_Split_Tech!Q217=1,1,IF(PUBBDG_Split_Tech!Q217="",0,IFERROR((PUBBDG_Split_Tech!Q217*(SUMIFS('AGG Activity_16'!G:G,'AGG Activity_16'!$A:$A,$B217)+SUMIFS('AGG Activity_EX'!G:G,'AGG Activity_EX'!$A:$A,$B217))-SUMIFS(Activity_EX!G:G,Activity_EX!$A:$A,$A217))/(SUMIFS('AGG Activity_16'!G:G,'AGG Activity_16'!$A:$A,$B217)),0))))</f>
        <v>0</v>
      </c>
      <c r="R217" s="7">
        <f>IF(R$1=2016,0,IF(PUBBDG_Split_Tech!R217=1,1,IF(PUBBDG_Split_Tech!R217="",0,IFERROR((PUBBDG_Split_Tech!R217*(SUMIFS('AGG Activity_16'!H:H,'AGG Activity_16'!$A:$A,$B217)+SUMIFS('AGG Activity_EX'!H:H,'AGG Activity_EX'!$A:$A,$B217))-SUMIFS(Activity_EX!H:H,Activity_EX!$A:$A,$A217))/(SUMIFS('AGG Activity_16'!H:H,'AGG Activity_16'!$A:$A,$B217)),0))))</f>
        <v>0</v>
      </c>
      <c r="S217" s="7">
        <f>IF(S$1=2016,0,IF(PUBBDG_Split_Tech!S217=1,1,IF(PUBBDG_Split_Tech!S217="",0,IFERROR((PUBBDG_Split_Tech!S217*(SUMIFS('AGG Activity_16'!I:I,'AGG Activity_16'!$A:$A,$B217)+SUMIFS('AGG Activity_EX'!I:I,'AGG Activity_EX'!$A:$A,$B217))-SUMIFS(Activity_EX!I:I,Activity_EX!$A:$A,$A217))/(SUMIFS('AGG Activity_16'!I:I,'AGG Activity_16'!$A:$A,$B217)),0))))</f>
        <v>0</v>
      </c>
      <c r="T217" s="7">
        <f>IF(T$1=2016,0,IF(PUBBDG_Split_Tech!T217=1,1,IF(PUBBDG_Split_Tech!T217="",0,IFERROR((PUBBDG_Split_Tech!T217*(SUMIFS('AGG Activity_16'!J:J,'AGG Activity_16'!$A:$A,$B217)+SUMIFS('AGG Activity_EX'!J:J,'AGG Activity_EX'!$A:$A,$B217))-SUMIFS(Activity_EX!J:J,Activity_EX!$A:$A,$A217))/(SUMIFS('AGG Activity_16'!J:J,'AGG Activity_16'!$A:$A,$B217)),0))))</f>
        <v>0</v>
      </c>
      <c r="U217" s="7">
        <f>IF(U$1=2016,0,IF(PUBBDG_Split_Tech!U217=1,1,IF(PUBBDG_Split_Tech!U217="",0,IFERROR((PUBBDG_Split_Tech!U217*(SUMIFS('AGG Activity_16'!K:K,'AGG Activity_16'!$A:$A,$B217)+SUMIFS('AGG Activity_EX'!K:K,'AGG Activity_EX'!$A:$A,$B217))-SUMIFS(Activity_EX!K:K,Activity_EX!$A:$A,$A217))/(SUMIFS('AGG Activity_16'!K:K,'AGG Activity_16'!$A:$A,$B217)),0))))</f>
        <v>0</v>
      </c>
    </row>
    <row r="218" spans="1:21" x14ac:dyDescent="0.25">
      <c r="A218" t="str">
        <f>PUBBDG_Split_Tech!A218</f>
        <v>PUBBDGSBDOldSHHEP___STDELC</v>
      </c>
      <c r="B218" t="str">
        <f>PUBBDG_Split_Tech!B218</f>
        <v>PUBBDGSBDOldSH</v>
      </c>
      <c r="C218" t="str">
        <f>PUBBDG_Split_Tech!C218</f>
        <v>PUB</v>
      </c>
      <c r="D218" t="str">
        <f>PUBBDG_Split_Tech!D218</f>
        <v>BDG</v>
      </c>
      <c r="E218" t="str">
        <f>PUBBDG_Split_Tech!E218</f>
        <v>SBD</v>
      </c>
      <c r="F218" t="str">
        <f>PUBBDG_Split_Tech!F218</f>
        <v>Old</v>
      </c>
      <c r="G218" t="str">
        <f>PUBBDG_Split_Tech!G218</f>
        <v>SH</v>
      </c>
      <c r="H218" t="str">
        <f>PUBBDG_Split_Tech!H218</f>
        <v>HEP</v>
      </c>
      <c r="I218" t="str">
        <f>PUBBDG_Split_Tech!I218</f>
        <v>___</v>
      </c>
      <c r="J218" t="str">
        <f>PUBBDG_Split_Tech!J218</f>
        <v>STD</v>
      </c>
      <c r="K218" t="str">
        <f>PUBBDG_Split_Tech!K218</f>
        <v>ELC</v>
      </c>
      <c r="L218" s="7">
        <f>IF(L$1=2016,0,IF(PUBBDG_Split_Tech!L218=1,1,IF(PUBBDG_Split_Tech!L218="",0,IFERROR((PUBBDG_Split_Tech!L218*(SUMIFS('AGG Activity_16'!B:B,'AGG Activity_16'!$A:$A,$B218)+SUMIFS('AGG Activity_EX'!B:B,'AGG Activity_EX'!$A:$A,$B218))-SUMIFS(Activity_EX!B:B,Activity_EX!$A:$A,$A218))/(SUMIFS('AGG Activity_16'!B:B,'AGG Activity_16'!$A:$A,$B218)),0))))</f>
        <v>0</v>
      </c>
      <c r="M218" s="7">
        <f>IF(M$1=2016,0,IF(PUBBDG_Split_Tech!M218=1,1,IF(PUBBDG_Split_Tech!M218="",0,IFERROR((PUBBDG_Split_Tech!M218*(SUMIFS('AGG Activity_16'!C:C,'AGG Activity_16'!$A:$A,$B218)+SUMIFS('AGG Activity_EX'!C:C,'AGG Activity_EX'!$A:$A,$B218))-SUMIFS(Activity_EX!C:C,Activity_EX!$A:$A,$A218))/(SUMIFS('AGG Activity_16'!C:C,'AGG Activity_16'!$A:$A,$B218)),0))))</f>
        <v>0</v>
      </c>
      <c r="N218" s="7">
        <f>IF(N$1=2016,0,IF(PUBBDG_Split_Tech!N218=1,1,IF(PUBBDG_Split_Tech!N218="",0,IFERROR((PUBBDG_Split_Tech!N218*(SUMIFS('AGG Activity_16'!D:D,'AGG Activity_16'!$A:$A,$B218)+SUMIFS('AGG Activity_EX'!D:D,'AGG Activity_EX'!$A:$A,$B218))-SUMIFS(Activity_EX!D:D,Activity_EX!$A:$A,$A218))/(SUMIFS('AGG Activity_16'!D:D,'AGG Activity_16'!$A:$A,$B218)),0))))</f>
        <v>0</v>
      </c>
      <c r="O218" s="7">
        <f>IF(O$1=2016,0,IF(PUBBDG_Split_Tech!O218=1,1,IF(PUBBDG_Split_Tech!O218="",0,IFERROR((PUBBDG_Split_Tech!O218*(SUMIFS('AGG Activity_16'!E:E,'AGG Activity_16'!$A:$A,$B218)+SUMIFS('AGG Activity_EX'!E:E,'AGG Activity_EX'!$A:$A,$B218))-SUMIFS(Activity_EX!E:E,Activity_EX!$A:$A,$A218))/(SUMIFS('AGG Activity_16'!E:E,'AGG Activity_16'!$A:$A,$B218)),0))))</f>
        <v>0</v>
      </c>
      <c r="P218" s="7">
        <f>IF(P$1=2016,0,IF(PUBBDG_Split_Tech!P218=1,1,IF(PUBBDG_Split_Tech!P218="",0,IFERROR((PUBBDG_Split_Tech!P218*(SUMIFS('AGG Activity_16'!F:F,'AGG Activity_16'!$A:$A,$B218)+SUMIFS('AGG Activity_EX'!F:F,'AGG Activity_EX'!$A:$A,$B218))-SUMIFS(Activity_EX!F:F,Activity_EX!$A:$A,$A218))/(SUMIFS('AGG Activity_16'!F:F,'AGG Activity_16'!$A:$A,$B218)),0))))</f>
        <v>0</v>
      </c>
      <c r="Q218" s="7">
        <f>IF(Q$1=2016,0,IF(PUBBDG_Split_Tech!Q218=1,1,IF(PUBBDG_Split_Tech!Q218="",0,IFERROR((PUBBDG_Split_Tech!Q218*(SUMIFS('AGG Activity_16'!G:G,'AGG Activity_16'!$A:$A,$B218)+SUMIFS('AGG Activity_EX'!G:G,'AGG Activity_EX'!$A:$A,$B218))-SUMIFS(Activity_EX!G:G,Activity_EX!$A:$A,$A218))/(SUMIFS('AGG Activity_16'!G:G,'AGG Activity_16'!$A:$A,$B218)),0))))</f>
        <v>0</v>
      </c>
      <c r="R218" s="7">
        <f>IF(R$1=2016,0,IF(PUBBDG_Split_Tech!R218=1,1,IF(PUBBDG_Split_Tech!R218="",0,IFERROR((PUBBDG_Split_Tech!R218*(SUMIFS('AGG Activity_16'!H:H,'AGG Activity_16'!$A:$A,$B218)+SUMIFS('AGG Activity_EX'!H:H,'AGG Activity_EX'!$A:$A,$B218))-SUMIFS(Activity_EX!H:H,Activity_EX!$A:$A,$A218))/(SUMIFS('AGG Activity_16'!H:H,'AGG Activity_16'!$A:$A,$B218)),0))))</f>
        <v>0</v>
      </c>
      <c r="S218" s="7">
        <f>IF(S$1=2016,0,IF(PUBBDG_Split_Tech!S218=1,1,IF(PUBBDG_Split_Tech!S218="",0,IFERROR((PUBBDG_Split_Tech!S218*(SUMIFS('AGG Activity_16'!I:I,'AGG Activity_16'!$A:$A,$B218)+SUMIFS('AGG Activity_EX'!I:I,'AGG Activity_EX'!$A:$A,$B218))-SUMIFS(Activity_EX!I:I,Activity_EX!$A:$A,$A218))/(SUMIFS('AGG Activity_16'!I:I,'AGG Activity_16'!$A:$A,$B218)),0))))</f>
        <v>0</v>
      </c>
      <c r="T218" s="7">
        <f>IF(T$1=2016,0,IF(PUBBDG_Split_Tech!T218=1,1,IF(PUBBDG_Split_Tech!T218="",0,IFERROR((PUBBDG_Split_Tech!T218*(SUMIFS('AGG Activity_16'!J:J,'AGG Activity_16'!$A:$A,$B218)+SUMIFS('AGG Activity_EX'!J:J,'AGG Activity_EX'!$A:$A,$B218))-SUMIFS(Activity_EX!J:J,Activity_EX!$A:$A,$A218))/(SUMIFS('AGG Activity_16'!J:J,'AGG Activity_16'!$A:$A,$B218)),0))))</f>
        <v>0</v>
      </c>
      <c r="U218" s="7">
        <f>IF(U$1=2016,0,IF(PUBBDG_Split_Tech!U218=1,1,IF(PUBBDG_Split_Tech!U218="",0,IFERROR((PUBBDG_Split_Tech!U218*(SUMIFS('AGG Activity_16'!K:K,'AGG Activity_16'!$A:$A,$B218)+SUMIFS('AGG Activity_EX'!K:K,'AGG Activity_EX'!$A:$A,$B218))-SUMIFS(Activity_EX!K:K,Activity_EX!$A:$A,$A218))/(SUMIFS('AGG Activity_16'!K:K,'AGG Activity_16'!$A:$A,$B218)),0))))</f>
        <v>0</v>
      </c>
    </row>
    <row r="219" spans="1:21" x14ac:dyDescent="0.25">
      <c r="A219" t="str">
        <f>PUBBDG_Split_Tech!A219</f>
        <v>PUBBDGSBDOldSHPLT___STDELC</v>
      </c>
      <c r="B219" t="str">
        <f>PUBBDG_Split_Tech!B219</f>
        <v>PUBBDGSBDOldSH</v>
      </c>
      <c r="C219" t="str">
        <f>PUBBDG_Split_Tech!C219</f>
        <v>PUB</v>
      </c>
      <c r="D219" t="str">
        <f>PUBBDG_Split_Tech!D219</f>
        <v>BDG</v>
      </c>
      <c r="E219" t="str">
        <f>PUBBDG_Split_Tech!E219</f>
        <v>SBD</v>
      </c>
      <c r="F219" t="str">
        <f>PUBBDG_Split_Tech!F219</f>
        <v>Old</v>
      </c>
      <c r="G219" t="str">
        <f>PUBBDG_Split_Tech!G219</f>
        <v>SH</v>
      </c>
      <c r="H219" t="str">
        <f>PUBBDG_Split_Tech!H219</f>
        <v>PLT</v>
      </c>
      <c r="I219" t="str">
        <f>PUBBDG_Split_Tech!I219</f>
        <v>___</v>
      </c>
      <c r="J219" t="str">
        <f>PUBBDG_Split_Tech!J219</f>
        <v>STD</v>
      </c>
      <c r="K219" t="str">
        <f>PUBBDG_Split_Tech!K219</f>
        <v>ELC</v>
      </c>
      <c r="L219" s="7">
        <f>IF(L$1=2016,0,IF(PUBBDG_Split_Tech!L219=1,1,IF(PUBBDG_Split_Tech!L219="",0,IFERROR((PUBBDG_Split_Tech!L219*(SUMIFS('AGG Activity_16'!B:B,'AGG Activity_16'!$A:$A,$B219)+SUMIFS('AGG Activity_EX'!B:B,'AGG Activity_EX'!$A:$A,$B219))-SUMIFS(Activity_EX!B:B,Activity_EX!$A:$A,$A219))/(SUMIFS('AGG Activity_16'!B:B,'AGG Activity_16'!$A:$A,$B219)),0))))</f>
        <v>0</v>
      </c>
      <c r="M219" s="7">
        <f>IF(M$1=2016,0,IF(PUBBDG_Split_Tech!M219=1,1,IF(PUBBDG_Split_Tech!M219="",0,IFERROR((PUBBDG_Split_Tech!M219*(SUMIFS('AGG Activity_16'!C:C,'AGG Activity_16'!$A:$A,$B219)+SUMIFS('AGG Activity_EX'!C:C,'AGG Activity_EX'!$A:$A,$B219))-SUMIFS(Activity_EX!C:C,Activity_EX!$A:$A,$A219))/(SUMIFS('AGG Activity_16'!C:C,'AGG Activity_16'!$A:$A,$B219)),0))))</f>
        <v>1.5033084345303333E-2</v>
      </c>
      <c r="N219" s="7">
        <f>IF(N$1=2016,0,IF(PUBBDG_Split_Tech!N219=1,1,IF(PUBBDG_Split_Tech!N219="",0,IFERROR((PUBBDG_Split_Tech!N219*(SUMIFS('AGG Activity_16'!D:D,'AGG Activity_16'!$A:$A,$B219)+SUMIFS('AGG Activity_EX'!D:D,'AGG Activity_EX'!$A:$A,$B219))-SUMIFS(Activity_EX!D:D,Activity_EX!$A:$A,$A219))/(SUMIFS('AGG Activity_16'!D:D,'AGG Activity_16'!$A:$A,$B219)),0))))</f>
        <v>3.8411958280122416E-3</v>
      </c>
      <c r="O219" s="7">
        <f>IF(O$1=2016,0,IF(PUBBDG_Split_Tech!O219=1,1,IF(PUBBDG_Split_Tech!O219="",0,IFERROR((PUBBDG_Split_Tech!O219*(SUMIFS('AGG Activity_16'!E:E,'AGG Activity_16'!$A:$A,$B219)+SUMIFS('AGG Activity_EX'!E:E,'AGG Activity_EX'!$A:$A,$B219))-SUMIFS(Activity_EX!E:E,Activity_EX!$A:$A,$A219))/(SUMIFS('AGG Activity_16'!E:E,'AGG Activity_16'!$A:$A,$B219)),0))))</f>
        <v>5.5833267312709175E-3</v>
      </c>
      <c r="P219" s="7">
        <f>IF(P$1=2016,0,IF(PUBBDG_Split_Tech!P219=1,1,IF(PUBBDG_Split_Tech!P219="",0,IFERROR((PUBBDG_Split_Tech!P219*(SUMIFS('AGG Activity_16'!F:F,'AGG Activity_16'!$A:$A,$B219)+SUMIFS('AGG Activity_EX'!F:F,'AGG Activity_EX'!$A:$A,$B219))-SUMIFS(Activity_EX!F:F,Activity_EX!$A:$A,$A219))/(SUMIFS('AGG Activity_16'!F:F,'AGG Activity_16'!$A:$A,$B219)),0))))</f>
        <v>4.0969830033936526E-2</v>
      </c>
      <c r="Q219" s="7">
        <f>IF(Q$1=2016,0,IF(PUBBDG_Split_Tech!Q219=1,1,IF(PUBBDG_Split_Tech!Q219="",0,IFERROR((PUBBDG_Split_Tech!Q219*(SUMIFS('AGG Activity_16'!G:G,'AGG Activity_16'!$A:$A,$B219)+SUMIFS('AGG Activity_EX'!G:G,'AGG Activity_EX'!$A:$A,$B219))-SUMIFS(Activity_EX!G:G,Activity_EX!$A:$A,$A219))/(SUMIFS('AGG Activity_16'!G:G,'AGG Activity_16'!$A:$A,$B219)),0))))</f>
        <v>4.1510247821539129E-2</v>
      </c>
      <c r="R219" s="7">
        <f>IF(R$1=2016,0,IF(PUBBDG_Split_Tech!R219=1,1,IF(PUBBDG_Split_Tech!R219="",0,IFERROR((PUBBDG_Split_Tech!R219*(SUMIFS('AGG Activity_16'!H:H,'AGG Activity_16'!$A:$A,$B219)+SUMIFS('AGG Activity_EX'!H:H,'AGG Activity_EX'!$A:$A,$B219))-SUMIFS(Activity_EX!H:H,Activity_EX!$A:$A,$A219))/(SUMIFS('AGG Activity_16'!H:H,'AGG Activity_16'!$A:$A,$B219)),0))))</f>
        <v>3.8698064930181769E-2</v>
      </c>
      <c r="S219" s="7">
        <f>IF(S$1=2016,0,IF(PUBBDG_Split_Tech!S219=1,1,IF(PUBBDG_Split_Tech!S219="",0,IFERROR((PUBBDG_Split_Tech!S219*(SUMIFS('AGG Activity_16'!I:I,'AGG Activity_16'!$A:$A,$B219)+SUMIFS('AGG Activity_EX'!I:I,'AGG Activity_EX'!$A:$A,$B219))-SUMIFS(Activity_EX!I:I,Activity_EX!$A:$A,$A219))/(SUMIFS('AGG Activity_16'!I:I,'AGG Activity_16'!$A:$A,$B219)),0))))</f>
        <v>0</v>
      </c>
      <c r="T219" s="7">
        <f>IF(T$1=2016,0,IF(PUBBDG_Split_Tech!T219=1,1,IF(PUBBDG_Split_Tech!T219="",0,IFERROR((PUBBDG_Split_Tech!T219*(SUMIFS('AGG Activity_16'!J:J,'AGG Activity_16'!$A:$A,$B219)+SUMIFS('AGG Activity_EX'!J:J,'AGG Activity_EX'!$A:$A,$B219))-SUMIFS(Activity_EX!J:J,Activity_EX!$A:$A,$A219))/(SUMIFS('AGG Activity_16'!J:J,'AGG Activity_16'!$A:$A,$B219)),0))))</f>
        <v>0</v>
      </c>
      <c r="U219" s="7">
        <f>IF(U$1=2016,0,IF(PUBBDG_Split_Tech!U219=1,1,IF(PUBBDG_Split_Tech!U219="",0,IFERROR((PUBBDG_Split_Tech!U219*(SUMIFS('AGG Activity_16'!K:K,'AGG Activity_16'!$A:$A,$B219)+SUMIFS('AGG Activity_EX'!K:K,'AGG Activity_EX'!$A:$A,$B219))-SUMIFS(Activity_EX!K:K,Activity_EX!$A:$A,$A219))/(SUMIFS('AGG Activity_16'!K:K,'AGG Activity_16'!$A:$A,$B219)),0))))</f>
        <v>0</v>
      </c>
    </row>
    <row r="220" spans="1:21" x14ac:dyDescent="0.25">
      <c r="A220" t="str">
        <f>PUBBDG_Split_Tech!A220</f>
        <v>PUBBDGSBDOldWH_________DHE</v>
      </c>
      <c r="B220" t="str">
        <f>PUBBDG_Split_Tech!B220</f>
        <v>PUBBDGSBDOldWH</v>
      </c>
      <c r="C220" t="str">
        <f>PUBBDG_Split_Tech!C220</f>
        <v>PUB</v>
      </c>
      <c r="D220" t="str">
        <f>PUBBDG_Split_Tech!D220</f>
        <v>BDG</v>
      </c>
      <c r="E220" t="str">
        <f>PUBBDG_Split_Tech!E220</f>
        <v>SBD</v>
      </c>
      <c r="F220" t="str">
        <f>PUBBDG_Split_Tech!F220</f>
        <v>Old</v>
      </c>
      <c r="G220" t="str">
        <f>PUBBDG_Split_Tech!G220</f>
        <v>WH</v>
      </c>
      <c r="H220" t="str">
        <f>PUBBDG_Split_Tech!H220</f>
        <v>___</v>
      </c>
      <c r="I220" t="str">
        <f>PUBBDG_Split_Tech!I220</f>
        <v>___</v>
      </c>
      <c r="J220" t="str">
        <f>PUBBDG_Split_Tech!J220</f>
        <v>___</v>
      </c>
      <c r="K220" t="str">
        <f>PUBBDG_Split_Tech!K220</f>
        <v>DHE</v>
      </c>
      <c r="L220" s="7">
        <f>IF(L$1=2016,0,IF(PUBBDG_Split_Tech!L220=1,1,IF(PUBBDG_Split_Tech!L220="",0,IFERROR((PUBBDG_Split_Tech!L220*(SUMIFS('AGG Activity_16'!B:B,'AGG Activity_16'!$A:$A,$B220)+SUMIFS('AGG Activity_EX'!B:B,'AGG Activity_EX'!$A:$A,$B220))-SUMIFS(Activity_EX!B:B,Activity_EX!$A:$A,$A220))/(SUMIFS('AGG Activity_16'!B:B,'AGG Activity_16'!$A:$A,$B220)),0))))</f>
        <v>0</v>
      </c>
      <c r="M220" s="7">
        <f>IF(M$1=2016,0,IF(PUBBDG_Split_Tech!M220=1,1,IF(PUBBDG_Split_Tech!M220="",0,IFERROR((PUBBDG_Split_Tech!M220*(SUMIFS('AGG Activity_16'!C:C,'AGG Activity_16'!$A:$A,$B220)+SUMIFS('AGG Activity_EX'!C:C,'AGG Activity_EX'!$A:$A,$B220))-SUMIFS(Activity_EX!C:C,Activity_EX!$A:$A,$A220))/(SUMIFS('AGG Activity_16'!C:C,'AGG Activity_16'!$A:$A,$B220)),0))))</f>
        <v>0.5557179077049339</v>
      </c>
      <c r="N220" s="7">
        <f>IF(N$1=2016,0,IF(PUBBDG_Split_Tech!N220=1,1,IF(PUBBDG_Split_Tech!N220="",0,IFERROR((PUBBDG_Split_Tech!N220*(SUMIFS('AGG Activity_16'!D:D,'AGG Activity_16'!$A:$A,$B220)+SUMIFS('AGG Activity_EX'!D:D,'AGG Activity_EX'!$A:$A,$B220))-SUMIFS(Activity_EX!D:D,Activity_EX!$A:$A,$A220))/(SUMIFS('AGG Activity_16'!D:D,'AGG Activity_16'!$A:$A,$B220)),0))))</f>
        <v>9.6465557147557696E-2</v>
      </c>
      <c r="O220" s="7">
        <f>IF(O$1=2016,0,IF(PUBBDG_Split_Tech!O220=1,1,IF(PUBBDG_Split_Tech!O220="",0,IFERROR((PUBBDG_Split_Tech!O220*(SUMIFS('AGG Activity_16'!E:E,'AGG Activity_16'!$A:$A,$B220)+SUMIFS('AGG Activity_EX'!E:E,'AGG Activity_EX'!$A:$A,$B220))-SUMIFS(Activity_EX!E:E,Activity_EX!$A:$A,$A220))/(SUMIFS('AGG Activity_16'!E:E,'AGG Activity_16'!$A:$A,$B220)),0))))</f>
        <v>9.5692028473528756E-2</v>
      </c>
      <c r="P220" s="7">
        <f>IF(P$1=2016,0,IF(PUBBDG_Split_Tech!P220=1,1,IF(PUBBDG_Split_Tech!P220="",0,IFERROR((PUBBDG_Split_Tech!P220*(SUMIFS('AGG Activity_16'!F:F,'AGG Activity_16'!$A:$A,$B220)+SUMIFS('AGG Activity_EX'!F:F,'AGG Activity_EX'!$A:$A,$B220))-SUMIFS(Activity_EX!F:F,Activity_EX!$A:$A,$A220))/(SUMIFS('AGG Activity_16'!F:F,'AGG Activity_16'!$A:$A,$B220)),0))))</f>
        <v>9.4776027302732782E-2</v>
      </c>
      <c r="Q220" s="7">
        <f>IF(Q$1=2016,0,IF(PUBBDG_Split_Tech!Q220=1,1,IF(PUBBDG_Split_Tech!Q220="",0,IFERROR((PUBBDG_Split_Tech!Q220*(SUMIFS('AGG Activity_16'!G:G,'AGG Activity_16'!$A:$A,$B220)+SUMIFS('AGG Activity_EX'!G:G,'AGG Activity_EX'!$A:$A,$B220))-SUMIFS(Activity_EX!G:G,Activity_EX!$A:$A,$A220))/(SUMIFS('AGG Activity_16'!G:G,'AGG Activity_16'!$A:$A,$B220)),0))))</f>
        <v>9.3837755239811513E-2</v>
      </c>
      <c r="R220" s="7">
        <f>IF(R$1=2016,0,IF(PUBBDG_Split_Tech!R220=1,1,IF(PUBBDG_Split_Tech!R220="",0,IFERROR((PUBBDG_Split_Tech!R220*(SUMIFS('AGG Activity_16'!H:H,'AGG Activity_16'!$A:$A,$B220)+SUMIFS('AGG Activity_EX'!H:H,'AGG Activity_EX'!$A:$A,$B220))-SUMIFS(Activity_EX!H:H,Activity_EX!$A:$A,$A220))/(SUMIFS('AGG Activity_16'!H:H,'AGG Activity_16'!$A:$A,$B220)),0))))</f>
        <v>0.12423601443484539</v>
      </c>
      <c r="S220" s="7">
        <f>IF(S$1=2016,0,IF(PUBBDG_Split_Tech!S220=1,1,IF(PUBBDG_Split_Tech!S220="",0,IFERROR((PUBBDG_Split_Tech!S220*(SUMIFS('AGG Activity_16'!I:I,'AGG Activity_16'!$A:$A,$B220)+SUMIFS('AGG Activity_EX'!I:I,'AGG Activity_EX'!$A:$A,$B220))-SUMIFS(Activity_EX!I:I,Activity_EX!$A:$A,$A220))/(SUMIFS('AGG Activity_16'!I:I,'AGG Activity_16'!$A:$A,$B220)),0))))</f>
        <v>0</v>
      </c>
      <c r="T220" s="7">
        <f>IF(T$1=2016,0,IF(PUBBDG_Split_Tech!T220=1,1,IF(PUBBDG_Split_Tech!T220="",0,IFERROR((PUBBDG_Split_Tech!T220*(SUMIFS('AGG Activity_16'!J:J,'AGG Activity_16'!$A:$A,$B220)+SUMIFS('AGG Activity_EX'!J:J,'AGG Activity_EX'!$A:$A,$B220))-SUMIFS(Activity_EX!J:J,Activity_EX!$A:$A,$A220))/(SUMIFS('AGG Activity_16'!J:J,'AGG Activity_16'!$A:$A,$B220)),0))))</f>
        <v>0</v>
      </c>
      <c r="U220" s="7">
        <f>IF(U$1=2016,0,IF(PUBBDG_Split_Tech!U220=1,1,IF(PUBBDG_Split_Tech!U220="",0,IFERROR((PUBBDG_Split_Tech!U220*(SUMIFS('AGG Activity_16'!K:K,'AGG Activity_16'!$A:$A,$B220)+SUMIFS('AGG Activity_EX'!K:K,'AGG Activity_EX'!$A:$A,$B220))-SUMIFS(Activity_EX!K:K,Activity_EX!$A:$A,$A220))/(SUMIFS('AGG Activity_16'!K:K,'AGG Activity_16'!$A:$A,$B220)),0))))</f>
        <v>0</v>
      </c>
    </row>
    <row r="221" spans="1:21" x14ac:dyDescent="0.25">
      <c r="A221" t="str">
        <f>PUBBDG_Split_Tech!A221</f>
        <v>PUBBDGSBDOldWH______STDELC</v>
      </c>
      <c r="B221" t="str">
        <f>PUBBDG_Split_Tech!B221</f>
        <v>PUBBDGSBDOldWH</v>
      </c>
      <c r="C221" t="str">
        <f>PUBBDG_Split_Tech!C221</f>
        <v>PUB</v>
      </c>
      <c r="D221" t="str">
        <f>PUBBDG_Split_Tech!D221</f>
        <v>BDG</v>
      </c>
      <c r="E221" t="str">
        <f>PUBBDG_Split_Tech!E221</f>
        <v>SBD</v>
      </c>
      <c r="F221" t="str">
        <f>PUBBDG_Split_Tech!F221</f>
        <v>Old</v>
      </c>
      <c r="G221" t="str">
        <f>PUBBDG_Split_Tech!G221</f>
        <v>WH</v>
      </c>
      <c r="H221" t="str">
        <f>PUBBDG_Split_Tech!H221</f>
        <v>___</v>
      </c>
      <c r="I221" t="str">
        <f>PUBBDG_Split_Tech!I221</f>
        <v>___</v>
      </c>
      <c r="J221" t="str">
        <f>PUBBDG_Split_Tech!J221</f>
        <v>STD</v>
      </c>
      <c r="K221" t="str">
        <f>PUBBDG_Split_Tech!K221</f>
        <v>ELC</v>
      </c>
      <c r="L221" s="7">
        <f>IF(L$1=2016,0,IF(PUBBDG_Split_Tech!L221=1,1,IF(PUBBDG_Split_Tech!L221="",0,IFERROR((PUBBDG_Split_Tech!L221*(SUMIFS('AGG Activity_16'!B:B,'AGG Activity_16'!$A:$A,$B221)+SUMIFS('AGG Activity_EX'!B:B,'AGG Activity_EX'!$A:$A,$B221))-SUMIFS(Activity_EX!B:B,Activity_EX!$A:$A,$A221))/(SUMIFS('AGG Activity_16'!B:B,'AGG Activity_16'!$A:$A,$B221)),0))))</f>
        <v>0</v>
      </c>
      <c r="M221" s="7">
        <f>IF(M$1=2016,0,IF(PUBBDG_Split_Tech!M221=1,1,IF(PUBBDG_Split_Tech!M221="",0,IFERROR((PUBBDG_Split_Tech!M221*(SUMIFS('AGG Activity_16'!C:C,'AGG Activity_16'!$A:$A,$B221)+SUMIFS('AGG Activity_EX'!C:C,'AGG Activity_EX'!$A:$A,$B221))-SUMIFS(Activity_EX!C:C,Activity_EX!$A:$A,$A221))/(SUMIFS('AGG Activity_16'!C:C,'AGG Activity_16'!$A:$A,$B221)),0))))</f>
        <v>0.16053420457090373</v>
      </c>
      <c r="N221" s="7">
        <f>IF(N$1=2016,0,IF(PUBBDG_Split_Tech!N221=1,1,IF(PUBBDG_Split_Tech!N221="",0,IFERROR((PUBBDG_Split_Tech!N221*(SUMIFS('AGG Activity_16'!D:D,'AGG Activity_16'!$A:$A,$B221)+SUMIFS('AGG Activity_EX'!D:D,'AGG Activity_EX'!$A:$A,$B221))-SUMIFS(Activity_EX!D:D,Activity_EX!$A:$A,$A221))/(SUMIFS('AGG Activity_16'!D:D,'AGG Activity_16'!$A:$A,$B221)),0))))</f>
        <v>6.6718936278038585E-2</v>
      </c>
      <c r="O221" s="7">
        <f>IF(O$1=2016,0,IF(PUBBDG_Split_Tech!O221=1,1,IF(PUBBDG_Split_Tech!O221="",0,IFERROR((PUBBDG_Split_Tech!O221*(SUMIFS('AGG Activity_16'!E:E,'AGG Activity_16'!$A:$A,$B221)+SUMIFS('AGG Activity_EX'!E:E,'AGG Activity_EX'!$A:$A,$B221))-SUMIFS(Activity_EX!E:E,Activity_EX!$A:$A,$A221))/(SUMIFS('AGG Activity_16'!E:E,'AGG Activity_16'!$A:$A,$B221)),0))))</f>
        <v>6.619268180801105E-2</v>
      </c>
      <c r="P221" s="7">
        <f>IF(P$1=2016,0,IF(PUBBDG_Split_Tech!P221=1,1,IF(PUBBDG_Split_Tech!P221="",0,IFERROR((PUBBDG_Split_Tech!P221*(SUMIFS('AGG Activity_16'!F:F,'AGG Activity_16'!$A:$A,$B221)+SUMIFS('AGG Activity_EX'!F:F,'AGG Activity_EX'!$A:$A,$B221))-SUMIFS(Activity_EX!F:F,Activity_EX!$A:$A,$A221))/(SUMIFS('AGG Activity_16'!F:F,'AGG Activity_16'!$A:$A,$B221)),0))))</f>
        <v>6.5585292522361768E-2</v>
      </c>
      <c r="Q221" s="7">
        <f>IF(Q$1=2016,0,IF(PUBBDG_Split_Tech!Q221=1,1,IF(PUBBDG_Split_Tech!Q221="",0,IFERROR((PUBBDG_Split_Tech!Q221*(SUMIFS('AGG Activity_16'!G:G,'AGG Activity_16'!$A:$A,$B221)+SUMIFS('AGG Activity_EX'!G:G,'AGG Activity_EX'!$A:$A,$B221))-SUMIFS(Activity_EX!G:G,Activity_EX!$A:$A,$A221))/(SUMIFS('AGG Activity_16'!G:G,'AGG Activity_16'!$A:$A,$B221)),0))))</f>
        <v>6.495753516047946E-2</v>
      </c>
      <c r="R221" s="7">
        <f>IF(R$1=2016,0,IF(PUBBDG_Split_Tech!R221=1,1,IF(PUBBDG_Split_Tech!R221="",0,IFERROR((PUBBDG_Split_Tech!R221*(SUMIFS('AGG Activity_16'!H:H,'AGG Activity_16'!$A:$A,$B221)+SUMIFS('AGG Activity_EX'!H:H,'AGG Activity_EX'!$A:$A,$B221))-SUMIFS(Activity_EX!H:H,Activity_EX!$A:$A,$A221))/(SUMIFS('AGG Activity_16'!H:H,'AGG Activity_16'!$A:$A,$B221)),0))))</f>
        <v>5.9239120601609359E-2</v>
      </c>
      <c r="S221" s="7">
        <f>IF(S$1=2016,0,IF(PUBBDG_Split_Tech!S221=1,1,IF(PUBBDG_Split_Tech!S221="",0,IFERROR((PUBBDG_Split_Tech!S221*(SUMIFS('AGG Activity_16'!I:I,'AGG Activity_16'!$A:$A,$B221)+SUMIFS('AGG Activity_EX'!I:I,'AGG Activity_EX'!$A:$A,$B221))-SUMIFS(Activity_EX!I:I,Activity_EX!$A:$A,$A221))/(SUMIFS('AGG Activity_16'!I:I,'AGG Activity_16'!$A:$A,$B221)),0))))</f>
        <v>0</v>
      </c>
      <c r="T221" s="7">
        <f>IF(T$1=2016,0,IF(PUBBDG_Split_Tech!T221=1,1,IF(PUBBDG_Split_Tech!T221="",0,IFERROR((PUBBDG_Split_Tech!T221*(SUMIFS('AGG Activity_16'!J:J,'AGG Activity_16'!$A:$A,$B221)+SUMIFS('AGG Activity_EX'!J:J,'AGG Activity_EX'!$A:$A,$B221))-SUMIFS(Activity_EX!J:J,Activity_EX!$A:$A,$A221))/(SUMIFS('AGG Activity_16'!J:J,'AGG Activity_16'!$A:$A,$B221)),0))))</f>
        <v>0</v>
      </c>
      <c r="U221" s="7">
        <f>IF(U$1=2016,0,IF(PUBBDG_Split_Tech!U221=1,1,IF(PUBBDG_Split_Tech!U221="",0,IFERROR((PUBBDG_Split_Tech!U221*(SUMIFS('AGG Activity_16'!K:K,'AGG Activity_16'!$A:$A,$B221)+SUMIFS('AGG Activity_EX'!K:K,'AGG Activity_EX'!$A:$A,$B221))-SUMIFS(Activity_EX!K:K,Activity_EX!$A:$A,$A221))/(SUMIFS('AGG Activity_16'!K:K,'AGG Activity_16'!$A:$A,$B221)),0))))</f>
        <v>0</v>
      </c>
    </row>
    <row r="222" spans="1:21" x14ac:dyDescent="0.25">
      <c r="A222" t="str">
        <f>PUBBDG_Split_Tech!A222</f>
        <v>PUBBDGSBDOldWH______STDHFO</v>
      </c>
      <c r="B222" t="str">
        <f>PUBBDG_Split_Tech!B222</f>
        <v>PUBBDGSBDOldWH</v>
      </c>
      <c r="C222" t="str">
        <f>PUBBDG_Split_Tech!C222</f>
        <v>PUB</v>
      </c>
      <c r="D222" t="str">
        <f>PUBBDG_Split_Tech!D222</f>
        <v>BDG</v>
      </c>
      <c r="E222" t="str">
        <f>PUBBDG_Split_Tech!E222</f>
        <v>SBD</v>
      </c>
      <c r="F222" t="str">
        <f>PUBBDG_Split_Tech!F222</f>
        <v>Old</v>
      </c>
      <c r="G222" t="str">
        <f>PUBBDG_Split_Tech!G222</f>
        <v>WH</v>
      </c>
      <c r="H222" t="str">
        <f>PUBBDG_Split_Tech!H222</f>
        <v>___</v>
      </c>
      <c r="I222" t="str">
        <f>PUBBDG_Split_Tech!I222</f>
        <v>___</v>
      </c>
      <c r="J222" t="str">
        <f>PUBBDG_Split_Tech!J222</f>
        <v>STD</v>
      </c>
      <c r="K222" t="str">
        <f>PUBBDG_Split_Tech!K222</f>
        <v>HFO</v>
      </c>
      <c r="L222" s="7">
        <f>IF(L$1=2016,0,IF(PUBBDG_Split_Tech!L222=1,1,IF(PUBBDG_Split_Tech!L222="",0,IFERROR((PUBBDG_Split_Tech!L222*(SUMIFS('AGG Activity_16'!B:B,'AGG Activity_16'!$A:$A,$B222)+SUMIFS('AGG Activity_EX'!B:B,'AGG Activity_EX'!$A:$A,$B222))-SUMIFS(Activity_EX!B:B,Activity_EX!$A:$A,$A222))/(SUMIFS('AGG Activity_16'!B:B,'AGG Activity_16'!$A:$A,$B222)),0))))</f>
        <v>0</v>
      </c>
      <c r="M222" s="7">
        <f>IF(M$1=2016,0,IF(PUBBDG_Split_Tech!M222=1,1,IF(PUBBDG_Split_Tech!M222="",0,IFERROR((PUBBDG_Split_Tech!M222*(SUMIFS('AGG Activity_16'!C:C,'AGG Activity_16'!$A:$A,$B222)+SUMIFS('AGG Activity_EX'!C:C,'AGG Activity_EX'!$A:$A,$B222))-SUMIFS(Activity_EX!C:C,Activity_EX!$A:$A,$A222))/(SUMIFS('AGG Activity_16'!C:C,'AGG Activity_16'!$A:$A,$B222)),0))))</f>
        <v>0</v>
      </c>
      <c r="N222" s="7">
        <f>IF(N$1=2016,0,IF(PUBBDG_Split_Tech!N222=1,1,IF(PUBBDG_Split_Tech!N222="",0,IFERROR((PUBBDG_Split_Tech!N222*(SUMIFS('AGG Activity_16'!D:D,'AGG Activity_16'!$A:$A,$B222)+SUMIFS('AGG Activity_EX'!D:D,'AGG Activity_EX'!$A:$A,$B222))-SUMIFS(Activity_EX!D:D,Activity_EX!$A:$A,$A222))/(SUMIFS('AGG Activity_16'!D:D,'AGG Activity_16'!$A:$A,$B222)),0))))</f>
        <v>0</v>
      </c>
      <c r="O222" s="7">
        <f>IF(O$1=2016,0,IF(PUBBDG_Split_Tech!O222=1,1,IF(PUBBDG_Split_Tech!O222="",0,IFERROR((PUBBDG_Split_Tech!O222*(SUMIFS('AGG Activity_16'!E:E,'AGG Activity_16'!$A:$A,$B222)+SUMIFS('AGG Activity_EX'!E:E,'AGG Activity_EX'!$A:$A,$B222))-SUMIFS(Activity_EX!E:E,Activity_EX!$A:$A,$A222))/(SUMIFS('AGG Activity_16'!E:E,'AGG Activity_16'!$A:$A,$B222)),0))))</f>
        <v>0</v>
      </c>
      <c r="P222" s="7">
        <f>IF(P$1=2016,0,IF(PUBBDG_Split_Tech!P222=1,1,IF(PUBBDG_Split_Tech!P222="",0,IFERROR((PUBBDG_Split_Tech!P222*(SUMIFS('AGG Activity_16'!F:F,'AGG Activity_16'!$A:$A,$B222)+SUMIFS('AGG Activity_EX'!F:F,'AGG Activity_EX'!$A:$A,$B222))-SUMIFS(Activity_EX!F:F,Activity_EX!$A:$A,$A222))/(SUMIFS('AGG Activity_16'!F:F,'AGG Activity_16'!$A:$A,$B222)),0))))</f>
        <v>0</v>
      </c>
      <c r="Q222" s="7">
        <f>IF(Q$1=2016,0,IF(PUBBDG_Split_Tech!Q222=1,1,IF(PUBBDG_Split_Tech!Q222="",0,IFERROR((PUBBDG_Split_Tech!Q222*(SUMIFS('AGG Activity_16'!G:G,'AGG Activity_16'!$A:$A,$B222)+SUMIFS('AGG Activity_EX'!G:G,'AGG Activity_EX'!$A:$A,$B222))-SUMIFS(Activity_EX!G:G,Activity_EX!$A:$A,$A222))/(SUMIFS('AGG Activity_16'!G:G,'AGG Activity_16'!$A:$A,$B222)),0))))</f>
        <v>0</v>
      </c>
      <c r="R222" s="7">
        <f>IF(R$1=2016,0,IF(PUBBDG_Split_Tech!R222=1,1,IF(PUBBDG_Split_Tech!R222="",0,IFERROR((PUBBDG_Split_Tech!R222*(SUMIFS('AGG Activity_16'!H:H,'AGG Activity_16'!$A:$A,$B222)+SUMIFS('AGG Activity_EX'!H:H,'AGG Activity_EX'!$A:$A,$B222))-SUMIFS(Activity_EX!H:H,Activity_EX!$A:$A,$A222))/(SUMIFS('AGG Activity_16'!H:H,'AGG Activity_16'!$A:$A,$B222)),0))))</f>
        <v>0</v>
      </c>
      <c r="S222" s="7">
        <f>IF(S$1=2016,0,IF(PUBBDG_Split_Tech!S222=1,1,IF(PUBBDG_Split_Tech!S222="",0,IFERROR((PUBBDG_Split_Tech!S222*(SUMIFS('AGG Activity_16'!I:I,'AGG Activity_16'!$A:$A,$B222)+SUMIFS('AGG Activity_EX'!I:I,'AGG Activity_EX'!$A:$A,$B222))-SUMIFS(Activity_EX!I:I,Activity_EX!$A:$A,$A222))/(SUMIFS('AGG Activity_16'!I:I,'AGG Activity_16'!$A:$A,$B222)),0))))</f>
        <v>0</v>
      </c>
      <c r="T222" s="7">
        <f>IF(T$1=2016,0,IF(PUBBDG_Split_Tech!T222=1,1,IF(PUBBDG_Split_Tech!T222="",0,IFERROR((PUBBDG_Split_Tech!T222*(SUMIFS('AGG Activity_16'!J:J,'AGG Activity_16'!$A:$A,$B222)+SUMIFS('AGG Activity_EX'!J:J,'AGG Activity_EX'!$A:$A,$B222))-SUMIFS(Activity_EX!J:J,Activity_EX!$A:$A,$A222))/(SUMIFS('AGG Activity_16'!J:J,'AGG Activity_16'!$A:$A,$B222)),0))))</f>
        <v>0</v>
      </c>
      <c r="U222" s="7">
        <f>IF(U$1=2016,0,IF(PUBBDG_Split_Tech!U222=1,1,IF(PUBBDG_Split_Tech!U222="",0,IFERROR((PUBBDG_Split_Tech!U222*(SUMIFS('AGG Activity_16'!K:K,'AGG Activity_16'!$A:$A,$B222)+SUMIFS('AGG Activity_EX'!K:K,'AGG Activity_EX'!$A:$A,$B222))-SUMIFS(Activity_EX!K:K,Activity_EX!$A:$A,$A222))/(SUMIFS('AGG Activity_16'!K:K,'AGG Activity_16'!$A:$A,$B222)),0))))</f>
        <v>0</v>
      </c>
    </row>
    <row r="223" spans="1:21" x14ac:dyDescent="0.25">
      <c r="A223" t="str">
        <f>PUBBDG_Split_Tech!A223</f>
        <v>PUBBDGSBDOldWH______STDKER</v>
      </c>
      <c r="B223" t="str">
        <f>PUBBDG_Split_Tech!B223</f>
        <v>PUBBDGSBDOldWH</v>
      </c>
      <c r="C223" t="str">
        <f>PUBBDG_Split_Tech!C223</f>
        <v>PUB</v>
      </c>
      <c r="D223" t="str">
        <f>PUBBDG_Split_Tech!D223</f>
        <v>BDG</v>
      </c>
      <c r="E223" t="str">
        <f>PUBBDG_Split_Tech!E223</f>
        <v>SBD</v>
      </c>
      <c r="F223" t="str">
        <f>PUBBDG_Split_Tech!F223</f>
        <v>Old</v>
      </c>
      <c r="G223" t="str">
        <f>PUBBDG_Split_Tech!G223</f>
        <v>WH</v>
      </c>
      <c r="H223" t="str">
        <f>PUBBDG_Split_Tech!H223</f>
        <v>___</v>
      </c>
      <c r="I223" t="str">
        <f>PUBBDG_Split_Tech!I223</f>
        <v>___</v>
      </c>
      <c r="J223" t="str">
        <f>PUBBDG_Split_Tech!J223</f>
        <v>STD</v>
      </c>
      <c r="K223" t="str">
        <f>PUBBDG_Split_Tech!K223</f>
        <v>KER</v>
      </c>
      <c r="L223" s="7">
        <f>IF(L$1=2016,0,IF(PUBBDG_Split_Tech!L223=1,1,IF(PUBBDG_Split_Tech!L223="",0,IFERROR((PUBBDG_Split_Tech!L223*(SUMIFS('AGG Activity_16'!B:B,'AGG Activity_16'!$A:$A,$B223)+SUMIFS('AGG Activity_EX'!B:B,'AGG Activity_EX'!$A:$A,$B223))-SUMIFS(Activity_EX!B:B,Activity_EX!$A:$A,$A223))/(SUMIFS('AGG Activity_16'!B:B,'AGG Activity_16'!$A:$A,$B223)),0))))</f>
        <v>0</v>
      </c>
      <c r="M223" s="7">
        <f>IF(M$1=2016,0,IF(PUBBDG_Split_Tech!M223=1,1,IF(PUBBDG_Split_Tech!M223="",0,IFERROR((PUBBDG_Split_Tech!M223*(SUMIFS('AGG Activity_16'!C:C,'AGG Activity_16'!$A:$A,$B223)+SUMIFS('AGG Activity_EX'!C:C,'AGG Activity_EX'!$A:$A,$B223))-SUMIFS(Activity_EX!C:C,Activity_EX!$A:$A,$A223))/(SUMIFS('AGG Activity_16'!C:C,'AGG Activity_16'!$A:$A,$B223)),0))))</f>
        <v>0</v>
      </c>
      <c r="N223" s="7">
        <f>IF(N$1=2016,0,IF(PUBBDG_Split_Tech!N223=1,1,IF(PUBBDG_Split_Tech!N223="",0,IFERROR((PUBBDG_Split_Tech!N223*(SUMIFS('AGG Activity_16'!D:D,'AGG Activity_16'!$A:$A,$B223)+SUMIFS('AGG Activity_EX'!D:D,'AGG Activity_EX'!$A:$A,$B223))-SUMIFS(Activity_EX!D:D,Activity_EX!$A:$A,$A223))/(SUMIFS('AGG Activity_16'!D:D,'AGG Activity_16'!$A:$A,$B223)),0))))</f>
        <v>0</v>
      </c>
      <c r="O223" s="7">
        <f>IF(O$1=2016,0,IF(PUBBDG_Split_Tech!O223=1,1,IF(PUBBDG_Split_Tech!O223="",0,IFERROR((PUBBDG_Split_Tech!O223*(SUMIFS('AGG Activity_16'!E:E,'AGG Activity_16'!$A:$A,$B223)+SUMIFS('AGG Activity_EX'!E:E,'AGG Activity_EX'!$A:$A,$B223))-SUMIFS(Activity_EX!E:E,Activity_EX!$A:$A,$A223))/(SUMIFS('AGG Activity_16'!E:E,'AGG Activity_16'!$A:$A,$B223)),0))))</f>
        <v>0</v>
      </c>
      <c r="P223" s="7">
        <f>IF(P$1=2016,0,IF(PUBBDG_Split_Tech!P223=1,1,IF(PUBBDG_Split_Tech!P223="",0,IFERROR((PUBBDG_Split_Tech!P223*(SUMIFS('AGG Activity_16'!F:F,'AGG Activity_16'!$A:$A,$B223)+SUMIFS('AGG Activity_EX'!F:F,'AGG Activity_EX'!$A:$A,$B223))-SUMIFS(Activity_EX!F:F,Activity_EX!$A:$A,$A223))/(SUMIFS('AGG Activity_16'!F:F,'AGG Activity_16'!$A:$A,$B223)),0))))</f>
        <v>0</v>
      </c>
      <c r="Q223" s="7">
        <f>IF(Q$1=2016,0,IF(PUBBDG_Split_Tech!Q223=1,1,IF(PUBBDG_Split_Tech!Q223="",0,IFERROR((PUBBDG_Split_Tech!Q223*(SUMIFS('AGG Activity_16'!G:G,'AGG Activity_16'!$A:$A,$B223)+SUMIFS('AGG Activity_EX'!G:G,'AGG Activity_EX'!$A:$A,$B223))-SUMIFS(Activity_EX!G:G,Activity_EX!$A:$A,$A223))/(SUMIFS('AGG Activity_16'!G:G,'AGG Activity_16'!$A:$A,$B223)),0))))</f>
        <v>0</v>
      </c>
      <c r="R223" s="7">
        <f>IF(R$1=2016,0,IF(PUBBDG_Split_Tech!R223=1,1,IF(PUBBDG_Split_Tech!R223="",0,IFERROR((PUBBDG_Split_Tech!R223*(SUMIFS('AGG Activity_16'!H:H,'AGG Activity_16'!$A:$A,$B223)+SUMIFS('AGG Activity_EX'!H:H,'AGG Activity_EX'!$A:$A,$B223))-SUMIFS(Activity_EX!H:H,Activity_EX!$A:$A,$A223))/(SUMIFS('AGG Activity_16'!H:H,'AGG Activity_16'!$A:$A,$B223)),0))))</f>
        <v>0</v>
      </c>
      <c r="S223" s="7">
        <f>IF(S$1=2016,0,IF(PUBBDG_Split_Tech!S223=1,1,IF(PUBBDG_Split_Tech!S223="",0,IFERROR((PUBBDG_Split_Tech!S223*(SUMIFS('AGG Activity_16'!I:I,'AGG Activity_16'!$A:$A,$B223)+SUMIFS('AGG Activity_EX'!I:I,'AGG Activity_EX'!$A:$A,$B223))-SUMIFS(Activity_EX!I:I,Activity_EX!$A:$A,$A223))/(SUMIFS('AGG Activity_16'!I:I,'AGG Activity_16'!$A:$A,$B223)),0))))</f>
        <v>0</v>
      </c>
      <c r="T223" s="7">
        <f>IF(T$1=2016,0,IF(PUBBDG_Split_Tech!T223=1,1,IF(PUBBDG_Split_Tech!T223="",0,IFERROR((PUBBDG_Split_Tech!T223*(SUMIFS('AGG Activity_16'!J:J,'AGG Activity_16'!$A:$A,$B223)+SUMIFS('AGG Activity_EX'!J:J,'AGG Activity_EX'!$A:$A,$B223))-SUMIFS(Activity_EX!J:J,Activity_EX!$A:$A,$A223))/(SUMIFS('AGG Activity_16'!J:J,'AGG Activity_16'!$A:$A,$B223)),0))))</f>
        <v>0</v>
      </c>
      <c r="U223" s="7">
        <f>IF(U$1=2016,0,IF(PUBBDG_Split_Tech!U223=1,1,IF(PUBBDG_Split_Tech!U223="",0,IFERROR((PUBBDG_Split_Tech!U223*(SUMIFS('AGG Activity_16'!K:K,'AGG Activity_16'!$A:$A,$B223)+SUMIFS('AGG Activity_EX'!K:K,'AGG Activity_EX'!$A:$A,$B223))-SUMIFS(Activity_EX!K:K,Activity_EX!$A:$A,$A223))/(SUMIFS('AGG Activity_16'!K:K,'AGG Activity_16'!$A:$A,$B223)),0))))</f>
        <v>0</v>
      </c>
    </row>
    <row r="224" spans="1:21" x14ac:dyDescent="0.25">
      <c r="A224" t="str">
        <f>PUBBDG_Split_Tech!A224</f>
        <v>PUBBDGSBDOldWH______STDLFO</v>
      </c>
      <c r="B224" t="str">
        <f>PUBBDG_Split_Tech!B224</f>
        <v>PUBBDGSBDOldWH</v>
      </c>
      <c r="C224" t="str">
        <f>PUBBDG_Split_Tech!C224</f>
        <v>PUB</v>
      </c>
      <c r="D224" t="str">
        <f>PUBBDG_Split_Tech!D224</f>
        <v>BDG</v>
      </c>
      <c r="E224" t="str">
        <f>PUBBDG_Split_Tech!E224</f>
        <v>SBD</v>
      </c>
      <c r="F224" t="str">
        <f>PUBBDG_Split_Tech!F224</f>
        <v>Old</v>
      </c>
      <c r="G224" t="str">
        <f>PUBBDG_Split_Tech!G224</f>
        <v>WH</v>
      </c>
      <c r="H224" t="str">
        <f>PUBBDG_Split_Tech!H224</f>
        <v>___</v>
      </c>
      <c r="I224" t="str">
        <f>PUBBDG_Split_Tech!I224</f>
        <v>___</v>
      </c>
      <c r="J224" t="str">
        <f>PUBBDG_Split_Tech!J224</f>
        <v>STD</v>
      </c>
      <c r="K224" t="str">
        <f>PUBBDG_Split_Tech!K224</f>
        <v>LFO</v>
      </c>
      <c r="L224" s="7">
        <f>IF(L$1=2016,0,IF(PUBBDG_Split_Tech!L224=1,1,IF(PUBBDG_Split_Tech!L224="",0,IFERROR((PUBBDG_Split_Tech!L224*(SUMIFS('AGG Activity_16'!B:B,'AGG Activity_16'!$A:$A,$B224)+SUMIFS('AGG Activity_EX'!B:B,'AGG Activity_EX'!$A:$A,$B224))-SUMIFS(Activity_EX!B:B,Activity_EX!$A:$A,$A224))/(SUMIFS('AGG Activity_16'!B:B,'AGG Activity_16'!$A:$A,$B224)),0))))</f>
        <v>0</v>
      </c>
      <c r="M224" s="7">
        <f>IF(M$1=2016,0,IF(PUBBDG_Split_Tech!M224=1,1,IF(PUBBDG_Split_Tech!M224="",0,IFERROR((PUBBDG_Split_Tech!M224*(SUMIFS('AGG Activity_16'!C:C,'AGG Activity_16'!$A:$A,$B224)+SUMIFS('AGG Activity_EX'!C:C,'AGG Activity_EX'!$A:$A,$B224))-SUMIFS(Activity_EX!C:C,Activity_EX!$A:$A,$A224))/(SUMIFS('AGG Activity_16'!C:C,'AGG Activity_16'!$A:$A,$B224)),0))))</f>
        <v>0</v>
      </c>
      <c r="N224" s="7">
        <f>IF(N$1=2016,0,IF(PUBBDG_Split_Tech!N224=1,1,IF(PUBBDG_Split_Tech!N224="",0,IFERROR((PUBBDG_Split_Tech!N224*(SUMIFS('AGG Activity_16'!D:D,'AGG Activity_16'!$A:$A,$B224)+SUMIFS('AGG Activity_EX'!D:D,'AGG Activity_EX'!$A:$A,$B224))-SUMIFS(Activity_EX!D:D,Activity_EX!$A:$A,$A224))/(SUMIFS('AGG Activity_16'!D:D,'AGG Activity_16'!$A:$A,$B224)),0))))</f>
        <v>0</v>
      </c>
      <c r="O224" s="7">
        <f>IF(O$1=2016,0,IF(PUBBDG_Split_Tech!O224=1,1,IF(PUBBDG_Split_Tech!O224="",0,IFERROR((PUBBDG_Split_Tech!O224*(SUMIFS('AGG Activity_16'!E:E,'AGG Activity_16'!$A:$A,$B224)+SUMIFS('AGG Activity_EX'!E:E,'AGG Activity_EX'!$A:$A,$B224))-SUMIFS(Activity_EX!E:E,Activity_EX!$A:$A,$A224))/(SUMIFS('AGG Activity_16'!E:E,'AGG Activity_16'!$A:$A,$B224)),0))))</f>
        <v>0</v>
      </c>
      <c r="P224" s="7">
        <f>IF(P$1=2016,0,IF(PUBBDG_Split_Tech!P224=1,1,IF(PUBBDG_Split_Tech!P224="",0,IFERROR((PUBBDG_Split_Tech!P224*(SUMIFS('AGG Activity_16'!F:F,'AGG Activity_16'!$A:$A,$B224)+SUMIFS('AGG Activity_EX'!F:F,'AGG Activity_EX'!$A:$A,$B224))-SUMIFS(Activity_EX!F:F,Activity_EX!$A:$A,$A224))/(SUMIFS('AGG Activity_16'!F:F,'AGG Activity_16'!$A:$A,$B224)),0))))</f>
        <v>0</v>
      </c>
      <c r="Q224" s="7">
        <f>IF(Q$1=2016,0,IF(PUBBDG_Split_Tech!Q224=1,1,IF(PUBBDG_Split_Tech!Q224="",0,IFERROR((PUBBDG_Split_Tech!Q224*(SUMIFS('AGG Activity_16'!G:G,'AGG Activity_16'!$A:$A,$B224)+SUMIFS('AGG Activity_EX'!G:G,'AGG Activity_EX'!$A:$A,$B224))-SUMIFS(Activity_EX!G:G,Activity_EX!$A:$A,$A224))/(SUMIFS('AGG Activity_16'!G:G,'AGG Activity_16'!$A:$A,$B224)),0))))</f>
        <v>0</v>
      </c>
      <c r="R224" s="7">
        <f>IF(R$1=2016,0,IF(PUBBDG_Split_Tech!R224=1,1,IF(PUBBDG_Split_Tech!R224="",0,IFERROR((PUBBDG_Split_Tech!R224*(SUMIFS('AGG Activity_16'!H:H,'AGG Activity_16'!$A:$A,$B224)+SUMIFS('AGG Activity_EX'!H:H,'AGG Activity_EX'!$A:$A,$B224))-SUMIFS(Activity_EX!H:H,Activity_EX!$A:$A,$A224))/(SUMIFS('AGG Activity_16'!H:H,'AGG Activity_16'!$A:$A,$B224)),0))))</f>
        <v>0</v>
      </c>
      <c r="S224" s="7">
        <f>IF(S$1=2016,0,IF(PUBBDG_Split_Tech!S224=1,1,IF(PUBBDG_Split_Tech!S224="",0,IFERROR((PUBBDG_Split_Tech!S224*(SUMIFS('AGG Activity_16'!I:I,'AGG Activity_16'!$A:$A,$B224)+SUMIFS('AGG Activity_EX'!I:I,'AGG Activity_EX'!$A:$A,$B224))-SUMIFS(Activity_EX!I:I,Activity_EX!$A:$A,$A224))/(SUMIFS('AGG Activity_16'!I:I,'AGG Activity_16'!$A:$A,$B224)),0))))</f>
        <v>0</v>
      </c>
      <c r="T224" s="7">
        <f>IF(T$1=2016,0,IF(PUBBDG_Split_Tech!T224=1,1,IF(PUBBDG_Split_Tech!T224="",0,IFERROR((PUBBDG_Split_Tech!T224*(SUMIFS('AGG Activity_16'!J:J,'AGG Activity_16'!$A:$A,$B224)+SUMIFS('AGG Activity_EX'!J:J,'AGG Activity_EX'!$A:$A,$B224))-SUMIFS(Activity_EX!J:J,Activity_EX!$A:$A,$A224))/(SUMIFS('AGG Activity_16'!J:J,'AGG Activity_16'!$A:$A,$B224)),0))))</f>
        <v>0</v>
      </c>
      <c r="U224" s="7">
        <f>IF(U$1=2016,0,IF(PUBBDG_Split_Tech!U224=1,1,IF(PUBBDG_Split_Tech!U224="",0,IFERROR((PUBBDG_Split_Tech!U224*(SUMIFS('AGG Activity_16'!K:K,'AGG Activity_16'!$A:$A,$B224)+SUMIFS('AGG Activity_EX'!K:K,'AGG Activity_EX'!$A:$A,$B224))-SUMIFS(Activity_EX!K:K,Activity_EX!$A:$A,$A224))/(SUMIFS('AGG Activity_16'!K:K,'AGG Activity_16'!$A:$A,$B224)),0))))</f>
        <v>0</v>
      </c>
    </row>
    <row r="225" spans="1:21" x14ac:dyDescent="0.25">
      <c r="A225" t="str">
        <f>PUBBDG_Split_Tech!A225</f>
        <v>PUBBDGSBDOldWH______STDNGA</v>
      </c>
      <c r="B225" t="str">
        <f>PUBBDG_Split_Tech!B225</f>
        <v>PUBBDGSBDOldWH</v>
      </c>
      <c r="C225" t="str">
        <f>PUBBDG_Split_Tech!C225</f>
        <v>PUB</v>
      </c>
      <c r="D225" t="str">
        <f>PUBBDG_Split_Tech!D225</f>
        <v>BDG</v>
      </c>
      <c r="E225" t="str">
        <f>PUBBDG_Split_Tech!E225</f>
        <v>SBD</v>
      </c>
      <c r="F225" t="str">
        <f>PUBBDG_Split_Tech!F225</f>
        <v>Old</v>
      </c>
      <c r="G225" t="str">
        <f>PUBBDG_Split_Tech!G225</f>
        <v>WH</v>
      </c>
      <c r="H225" t="str">
        <f>PUBBDG_Split_Tech!H225</f>
        <v>___</v>
      </c>
      <c r="I225" t="str">
        <f>PUBBDG_Split_Tech!I225</f>
        <v>___</v>
      </c>
      <c r="J225" t="str">
        <f>PUBBDG_Split_Tech!J225</f>
        <v>STD</v>
      </c>
      <c r="K225" t="str">
        <f>PUBBDG_Split_Tech!K225</f>
        <v>NGA</v>
      </c>
      <c r="L225" s="7">
        <f>IF(L$1=2016,0,IF(PUBBDG_Split_Tech!L225=1,1,IF(PUBBDG_Split_Tech!L225="",0,IFERROR((PUBBDG_Split_Tech!L225*(SUMIFS('AGG Activity_16'!B:B,'AGG Activity_16'!$A:$A,$B225)+SUMIFS('AGG Activity_EX'!B:B,'AGG Activity_EX'!$A:$A,$B225))-SUMIFS(Activity_EX!B:B,Activity_EX!$A:$A,$A225))/(SUMIFS('AGG Activity_16'!B:B,'AGG Activity_16'!$A:$A,$B225)),0))))</f>
        <v>0</v>
      </c>
      <c r="M225" s="7">
        <f>IF(M$1=2016,0,IF(PUBBDG_Split_Tech!M225=1,1,IF(PUBBDG_Split_Tech!M225="",0,IFERROR((PUBBDG_Split_Tech!M225*(SUMIFS('AGG Activity_16'!C:C,'AGG Activity_16'!$A:$A,$B225)+SUMIFS('AGG Activity_EX'!C:C,'AGG Activity_EX'!$A:$A,$B225))-SUMIFS(Activity_EX!C:C,Activity_EX!$A:$A,$A225))/(SUMIFS('AGG Activity_16'!C:C,'AGG Activity_16'!$A:$A,$B225)),0))))</f>
        <v>0.28374788772416248</v>
      </c>
      <c r="N225" s="7">
        <f>IF(N$1=2016,0,IF(PUBBDG_Split_Tech!N225=1,1,IF(PUBBDG_Split_Tech!N225="",0,IFERROR((PUBBDG_Split_Tech!N225*(SUMIFS('AGG Activity_16'!D:D,'AGG Activity_16'!$A:$A,$B225)+SUMIFS('AGG Activity_EX'!D:D,'AGG Activity_EX'!$A:$A,$B225))-SUMIFS(Activity_EX!D:D,Activity_EX!$A:$A,$A225))/(SUMIFS('AGG Activity_16'!D:D,'AGG Activity_16'!$A:$A,$B225)),0))))</f>
        <v>0.83681550657440418</v>
      </c>
      <c r="O225" s="7">
        <f>IF(O$1=2016,0,IF(PUBBDG_Split_Tech!O225=1,1,IF(PUBBDG_Split_Tech!O225="",0,IFERROR((PUBBDG_Split_Tech!O225*(SUMIFS('AGG Activity_16'!E:E,'AGG Activity_16'!$A:$A,$B225)+SUMIFS('AGG Activity_EX'!E:E,'AGG Activity_EX'!$A:$A,$B225))-SUMIFS(Activity_EX!E:E,Activity_EX!$A:$A,$A225))/(SUMIFS('AGG Activity_16'!E:E,'AGG Activity_16'!$A:$A,$B225)),0))))</f>
        <v>0.83811528971845972</v>
      </c>
      <c r="P225" s="7">
        <f>IF(P$1=2016,0,IF(PUBBDG_Split_Tech!P225=1,1,IF(PUBBDG_Split_Tech!P225="",0,IFERROR((PUBBDG_Split_Tech!P225*(SUMIFS('AGG Activity_16'!F:F,'AGG Activity_16'!$A:$A,$B225)+SUMIFS('AGG Activity_EX'!F:F,'AGG Activity_EX'!$A:$A,$B225))-SUMIFS(Activity_EX!F:F,Activity_EX!$A:$A,$A225))/(SUMIFS('AGG Activity_16'!F:F,'AGG Activity_16'!$A:$A,$B225)),0))))</f>
        <v>0.83963868017490573</v>
      </c>
      <c r="Q225" s="7">
        <f>IF(Q$1=2016,0,IF(PUBBDG_Split_Tech!Q225=1,1,IF(PUBBDG_Split_Tech!Q225="",0,IFERROR((PUBBDG_Split_Tech!Q225*(SUMIFS('AGG Activity_16'!G:G,'AGG Activity_16'!$A:$A,$B225)+SUMIFS('AGG Activity_EX'!G:G,'AGG Activity_EX'!$A:$A,$B225))-SUMIFS(Activity_EX!G:G,Activity_EX!$A:$A,$A225))/(SUMIFS('AGG Activity_16'!G:G,'AGG Activity_16'!$A:$A,$B225)),0))))</f>
        <v>0.84120470959970906</v>
      </c>
      <c r="R225" s="7">
        <f>IF(R$1=2016,0,IF(PUBBDG_Split_Tech!R225=1,1,IF(PUBBDG_Split_Tech!R225="",0,IFERROR((PUBBDG_Split_Tech!R225*(SUMIFS('AGG Activity_16'!H:H,'AGG Activity_16'!$A:$A,$B225)+SUMIFS('AGG Activity_EX'!H:H,'AGG Activity_EX'!$A:$A,$B225))-SUMIFS(Activity_EX!H:H,Activity_EX!$A:$A,$A225))/(SUMIFS('AGG Activity_16'!H:H,'AGG Activity_16'!$A:$A,$B225)),0))))</f>
        <v>0.81652486496354537</v>
      </c>
      <c r="S225" s="7">
        <f>IF(S$1=2016,0,IF(PUBBDG_Split_Tech!S225=1,1,IF(PUBBDG_Split_Tech!S225="",0,IFERROR((PUBBDG_Split_Tech!S225*(SUMIFS('AGG Activity_16'!I:I,'AGG Activity_16'!$A:$A,$B225)+SUMIFS('AGG Activity_EX'!I:I,'AGG Activity_EX'!$A:$A,$B225))-SUMIFS(Activity_EX!I:I,Activity_EX!$A:$A,$A225))/(SUMIFS('AGG Activity_16'!I:I,'AGG Activity_16'!$A:$A,$B225)),0))))</f>
        <v>0</v>
      </c>
      <c r="T225" s="7">
        <f>IF(T$1=2016,0,IF(PUBBDG_Split_Tech!T225=1,1,IF(PUBBDG_Split_Tech!T225="",0,IFERROR((PUBBDG_Split_Tech!T225*(SUMIFS('AGG Activity_16'!J:J,'AGG Activity_16'!$A:$A,$B225)+SUMIFS('AGG Activity_EX'!J:J,'AGG Activity_EX'!$A:$A,$B225))-SUMIFS(Activity_EX!J:J,Activity_EX!$A:$A,$A225))/(SUMIFS('AGG Activity_16'!J:J,'AGG Activity_16'!$A:$A,$B225)),0))))</f>
        <v>0</v>
      </c>
      <c r="U225" s="7">
        <f>IF(U$1=2016,0,IF(PUBBDG_Split_Tech!U225=1,1,IF(PUBBDG_Split_Tech!U225="",0,IFERROR((PUBBDG_Split_Tech!U225*(SUMIFS('AGG Activity_16'!K:K,'AGG Activity_16'!$A:$A,$B225)+SUMIFS('AGG Activity_EX'!K:K,'AGG Activity_EX'!$A:$A,$B225))-SUMIFS(Activity_EX!K:K,Activity_EX!$A:$A,$A225))/(SUMIFS('AGG Activity_16'!K:K,'AGG Activity_16'!$A:$A,$B225)),0))))</f>
        <v>0</v>
      </c>
    </row>
    <row r="226" spans="1:21" x14ac:dyDescent="0.25"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x14ac:dyDescent="0.25"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x14ac:dyDescent="0.25"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x14ac:dyDescent="0.25"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x14ac:dyDescent="0.25"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x14ac:dyDescent="0.25"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x14ac:dyDescent="0.25"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x14ac:dyDescent="0.25"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x14ac:dyDescent="0.25"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x14ac:dyDescent="0.25"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x14ac:dyDescent="0.25"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x14ac:dyDescent="0.25"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x14ac:dyDescent="0.25"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x14ac:dyDescent="0.25"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x14ac:dyDescent="0.25"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2:21" x14ac:dyDescent="0.25"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2:21" x14ac:dyDescent="0.25"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2:21" x14ac:dyDescent="0.25"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2:21" x14ac:dyDescent="0.25"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2:21" x14ac:dyDescent="0.25"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2:21" x14ac:dyDescent="0.25"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2:21" x14ac:dyDescent="0.25"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2:21" x14ac:dyDescent="0.25"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2:21" x14ac:dyDescent="0.25"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2:21" x14ac:dyDescent="0.25"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2:21" x14ac:dyDescent="0.25"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2:21" x14ac:dyDescent="0.25"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2:21" x14ac:dyDescent="0.25"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2:21" x14ac:dyDescent="0.25"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2:21" x14ac:dyDescent="0.25"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2:21" x14ac:dyDescent="0.25"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2:21" x14ac:dyDescent="0.25"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2:21" x14ac:dyDescent="0.25"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2:21" x14ac:dyDescent="0.25"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2:21" x14ac:dyDescent="0.25"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2:21" x14ac:dyDescent="0.25"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2:21" x14ac:dyDescent="0.25"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2:21" x14ac:dyDescent="0.25"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2:21" x14ac:dyDescent="0.25"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2:21" x14ac:dyDescent="0.25"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2:21" x14ac:dyDescent="0.25"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2:21" x14ac:dyDescent="0.25"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2:21" x14ac:dyDescent="0.25"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2:21" x14ac:dyDescent="0.25"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2:21" x14ac:dyDescent="0.25"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2:21" x14ac:dyDescent="0.25"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2:21" x14ac:dyDescent="0.25"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2:21" x14ac:dyDescent="0.25"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2:21" x14ac:dyDescent="0.25"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2:21" x14ac:dyDescent="0.25"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2:21" x14ac:dyDescent="0.25"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2:21" x14ac:dyDescent="0.25"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2:21" x14ac:dyDescent="0.25"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2:21" x14ac:dyDescent="0.25"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2:21" x14ac:dyDescent="0.25"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2:21" x14ac:dyDescent="0.25"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2:21" x14ac:dyDescent="0.25"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2:21" x14ac:dyDescent="0.25"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2:21" x14ac:dyDescent="0.25"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2:21" x14ac:dyDescent="0.25"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2:21" x14ac:dyDescent="0.25"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2:21" x14ac:dyDescent="0.25"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2:21" x14ac:dyDescent="0.25"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2:21" x14ac:dyDescent="0.25"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2:21" x14ac:dyDescent="0.25"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2:21" x14ac:dyDescent="0.25"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2:21" x14ac:dyDescent="0.25"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2:21" x14ac:dyDescent="0.25"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2:21" x14ac:dyDescent="0.25"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2:21" x14ac:dyDescent="0.25"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2:21" x14ac:dyDescent="0.25"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2:21" x14ac:dyDescent="0.25"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2:21" x14ac:dyDescent="0.25"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2:21" x14ac:dyDescent="0.25"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2:21" x14ac:dyDescent="0.25"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2:21" x14ac:dyDescent="0.25"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2:21" x14ac:dyDescent="0.25"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2:21" x14ac:dyDescent="0.25"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2:21" x14ac:dyDescent="0.25"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2:21" x14ac:dyDescent="0.25"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2:21" x14ac:dyDescent="0.25"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2:21" x14ac:dyDescent="0.25"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2:21" x14ac:dyDescent="0.25"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2:21" x14ac:dyDescent="0.25"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2:21" x14ac:dyDescent="0.25"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2:21" x14ac:dyDescent="0.25"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2:21" x14ac:dyDescent="0.25"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2:21" x14ac:dyDescent="0.25"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2:21" x14ac:dyDescent="0.25"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2:21" x14ac:dyDescent="0.25"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2:21" x14ac:dyDescent="0.25"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2:21" x14ac:dyDescent="0.25"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2:21" x14ac:dyDescent="0.25"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2:21" x14ac:dyDescent="0.25"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2:21" x14ac:dyDescent="0.25"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2:21" x14ac:dyDescent="0.25"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2:21" x14ac:dyDescent="0.25"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2:21" x14ac:dyDescent="0.25"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2:21" x14ac:dyDescent="0.25"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2:21" x14ac:dyDescent="0.25"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2:21" x14ac:dyDescent="0.25"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2:21" x14ac:dyDescent="0.25"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2:21" x14ac:dyDescent="0.25"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2:21" x14ac:dyDescent="0.25"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2:21" x14ac:dyDescent="0.25"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2:21" x14ac:dyDescent="0.25"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2:21" x14ac:dyDescent="0.25"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2:21" x14ac:dyDescent="0.25"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2:21" x14ac:dyDescent="0.25"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2:21" x14ac:dyDescent="0.25"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2:21" x14ac:dyDescent="0.25"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2:21" x14ac:dyDescent="0.25"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2:21" x14ac:dyDescent="0.25"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2:21" x14ac:dyDescent="0.25"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2:21" x14ac:dyDescent="0.25"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2:21" x14ac:dyDescent="0.25"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2:21" x14ac:dyDescent="0.25"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2:21" x14ac:dyDescent="0.25"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2:21" x14ac:dyDescent="0.25"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2:21" x14ac:dyDescent="0.25"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2:21" x14ac:dyDescent="0.25"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2:21" x14ac:dyDescent="0.25"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2:21" x14ac:dyDescent="0.25"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2:21" x14ac:dyDescent="0.25"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2:21" x14ac:dyDescent="0.25"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2:21" x14ac:dyDescent="0.25"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2:21" x14ac:dyDescent="0.25"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2:21" x14ac:dyDescent="0.25"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2:21" x14ac:dyDescent="0.25"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2:21" x14ac:dyDescent="0.25"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2:21" x14ac:dyDescent="0.25"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2:21" x14ac:dyDescent="0.25"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2:21" x14ac:dyDescent="0.25"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2:21" x14ac:dyDescent="0.25"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2:21" x14ac:dyDescent="0.25"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2:21" x14ac:dyDescent="0.25"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2:21" x14ac:dyDescent="0.25"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2:21" x14ac:dyDescent="0.25"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2:21" x14ac:dyDescent="0.25"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2:21" x14ac:dyDescent="0.25"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2:21" x14ac:dyDescent="0.25"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2:21" x14ac:dyDescent="0.25"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2:21" x14ac:dyDescent="0.25"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2:21" x14ac:dyDescent="0.25"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2:21" x14ac:dyDescent="0.25"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2:21" x14ac:dyDescent="0.25"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2:21" x14ac:dyDescent="0.25"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2:21" x14ac:dyDescent="0.25"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2:21" x14ac:dyDescent="0.25"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2:21" x14ac:dyDescent="0.25"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2:21" x14ac:dyDescent="0.25"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2:21" x14ac:dyDescent="0.25"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2:21" x14ac:dyDescent="0.25"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2:21" x14ac:dyDescent="0.25"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2:21" x14ac:dyDescent="0.25"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2:21" x14ac:dyDescent="0.25"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2:21" x14ac:dyDescent="0.25"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2:21" x14ac:dyDescent="0.25"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2:21" x14ac:dyDescent="0.25"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2:21" x14ac:dyDescent="0.25"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2:21" x14ac:dyDescent="0.25"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2:21" x14ac:dyDescent="0.25"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2:21" x14ac:dyDescent="0.25"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2:21" x14ac:dyDescent="0.25"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2:21" x14ac:dyDescent="0.25"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2:21" x14ac:dyDescent="0.25"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2:21" x14ac:dyDescent="0.25"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2:21" x14ac:dyDescent="0.25"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2:21" x14ac:dyDescent="0.25"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2:21" x14ac:dyDescent="0.25"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2:21" x14ac:dyDescent="0.25"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2:21" x14ac:dyDescent="0.25"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2:21" x14ac:dyDescent="0.25"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2:21" x14ac:dyDescent="0.25"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2:21" x14ac:dyDescent="0.25"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2:21" x14ac:dyDescent="0.25"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2:21" x14ac:dyDescent="0.25"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2:21" x14ac:dyDescent="0.25"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2:21" x14ac:dyDescent="0.25"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2:21" x14ac:dyDescent="0.25"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2:21" x14ac:dyDescent="0.25"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2:21" x14ac:dyDescent="0.25"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2:21" x14ac:dyDescent="0.25"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2:21" x14ac:dyDescent="0.25"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2:21" x14ac:dyDescent="0.25"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2:21" x14ac:dyDescent="0.25"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2:21" x14ac:dyDescent="0.25"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2:21" x14ac:dyDescent="0.25"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2:21" x14ac:dyDescent="0.25"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2:21" x14ac:dyDescent="0.25"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2:21" x14ac:dyDescent="0.25"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2:21" x14ac:dyDescent="0.25"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2:21" x14ac:dyDescent="0.25"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2:21" x14ac:dyDescent="0.25"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2:21" x14ac:dyDescent="0.25"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2:21" x14ac:dyDescent="0.25"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2:21" x14ac:dyDescent="0.25"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2:21" x14ac:dyDescent="0.25"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2:21" x14ac:dyDescent="0.25"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2:21" x14ac:dyDescent="0.25"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2:21" x14ac:dyDescent="0.25"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2:21" x14ac:dyDescent="0.25"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2:21" x14ac:dyDescent="0.25"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2:21" x14ac:dyDescent="0.25"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2:21" x14ac:dyDescent="0.25"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2:21" x14ac:dyDescent="0.25"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2:21" x14ac:dyDescent="0.25"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2:21" x14ac:dyDescent="0.25"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2:21" x14ac:dyDescent="0.25"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2:21" x14ac:dyDescent="0.25"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2:21" x14ac:dyDescent="0.25"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2:21" x14ac:dyDescent="0.25">
      <c r="L437" s="7"/>
      <c r="M437" s="7"/>
      <c r="N437" s="7"/>
      <c r="O437" s="7"/>
      <c r="P437" s="7"/>
      <c r="Q437" s="7"/>
      <c r="R437" s="7"/>
      <c r="S437" s="7"/>
      <c r="T437" s="7"/>
      <c r="U43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7030A0"/>
  </sheetPr>
  <dimension ref="A1:F1457"/>
  <sheetViews>
    <sheetView workbookViewId="0">
      <selection activeCell="D11" sqref="D11"/>
    </sheetView>
  </sheetViews>
  <sheetFormatPr defaultRowHeight="15" x14ac:dyDescent="0.25"/>
  <cols>
    <col min="3" max="3" width="39.85546875" bestFit="1" customWidth="1"/>
    <col min="4" max="4" width="10.5703125" bestFit="1" customWidth="1"/>
  </cols>
  <sheetData>
    <row r="1" spans="1:6" x14ac:dyDescent="0.25">
      <c r="A1" t="s">
        <v>42</v>
      </c>
      <c r="B1" t="s">
        <v>43</v>
      </c>
      <c r="C1" t="s">
        <v>41</v>
      </c>
      <c r="D1" t="s">
        <v>44</v>
      </c>
      <c r="E1" t="s">
        <v>45</v>
      </c>
      <c r="F1" t="s">
        <v>46</v>
      </c>
    </row>
    <row r="2" spans="1:6" x14ac:dyDescent="0.25">
      <c r="A2" t="s">
        <v>2</v>
      </c>
      <c r="B2">
        <v>2016</v>
      </c>
      <c r="C2" t="s">
        <v>119</v>
      </c>
      <c r="D2">
        <f>IF(VLOOKUP(LEFT(C2,LEN(C2)-3),PUBBDG_Replacement_Split_Tech!A:T,12+B2-2016,FALSE)&lt;0,0,VLOOKUP(LEFT(C2,LEN(C2)-3),PUBBDG_Replacement_Split_Tech!A:T,12+B2-2016,FALSE))*VLOOKUP(LEFT(C2,14),'AGG Activity_16'!A:K,B2-2016+2,FALSE)</f>
        <v>0</v>
      </c>
    </row>
    <row r="3" spans="1:6" x14ac:dyDescent="0.25">
      <c r="A3" t="s">
        <v>2</v>
      </c>
      <c r="B3">
        <v>2016</v>
      </c>
      <c r="C3" t="s">
        <v>120</v>
      </c>
      <c r="D3">
        <f>IF(VLOOKUP(LEFT(C3,LEN(C3)-3),PUBBDG_Replacement_Split_Tech!A:T,12+B3-2016,FALSE)&lt;0,0,VLOOKUP(LEFT(C3,LEN(C3)-3),PUBBDG_Replacement_Split_Tech!A:T,12+B3-2016,FALSE))*VLOOKUP(LEFT(C3,14),'AGG Activity_16'!A:K,B3-2016+2,FALSE)</f>
        <v>0</v>
      </c>
    </row>
    <row r="4" spans="1:6" x14ac:dyDescent="0.25">
      <c r="A4" t="s">
        <v>2</v>
      </c>
      <c r="B4">
        <v>2016</v>
      </c>
      <c r="C4" t="s">
        <v>122</v>
      </c>
      <c r="D4">
        <f>IF(VLOOKUP(LEFT(C4,LEN(C4)-3),PUBBDG_Replacement_Split_Tech!A:T,12+B4-2016,FALSE)&lt;0,0,VLOOKUP(LEFT(C4,LEN(C4)-3),PUBBDG_Replacement_Split_Tech!A:T,12+B4-2016,FALSE))*VLOOKUP(LEFT(C4,14),'AGG Activity_16'!A:K,B4-2016+2,FALSE)</f>
        <v>0</v>
      </c>
    </row>
    <row r="5" spans="1:6" x14ac:dyDescent="0.25">
      <c r="A5" t="s">
        <v>2</v>
      </c>
      <c r="B5">
        <v>2016</v>
      </c>
      <c r="C5" t="s">
        <v>124</v>
      </c>
      <c r="D5">
        <f>IF(VLOOKUP(LEFT(C5,LEN(C5)-3),PUBBDG_Replacement_Split_Tech!A:T,12+B5-2016,FALSE)&lt;0,0,VLOOKUP(LEFT(C5,LEN(C5)-3),PUBBDG_Replacement_Split_Tech!A:T,12+B5-2016,FALSE))*VLOOKUP(LEFT(C5,14),'AGG Activity_16'!A:K,B5-2016+2,FALSE)</f>
        <v>0</v>
      </c>
    </row>
    <row r="6" spans="1:6" x14ac:dyDescent="0.25">
      <c r="A6" t="s">
        <v>2</v>
      </c>
      <c r="B6">
        <v>2016</v>
      </c>
      <c r="C6" t="s">
        <v>131</v>
      </c>
      <c r="D6">
        <f>IF(VLOOKUP(LEFT(C6,LEN(C6)-3),PUBBDG_Replacement_Split_Tech!A:T,12+B6-2016,FALSE)&lt;0,0,VLOOKUP(LEFT(C6,LEN(C6)-3),PUBBDG_Replacement_Split_Tech!A:T,12+B6-2016,FALSE))*VLOOKUP(LEFT(C6,14),'AGG Activity_16'!A:K,B6-2016+2,FALSE)</f>
        <v>0</v>
      </c>
    </row>
    <row r="7" spans="1:6" x14ac:dyDescent="0.25">
      <c r="A7" t="s">
        <v>2</v>
      </c>
      <c r="B7">
        <v>2016</v>
      </c>
      <c r="C7" t="s">
        <v>132</v>
      </c>
      <c r="D7">
        <f>IF(VLOOKUP(LEFT(C7,LEN(C7)-3),PUBBDG_Replacement_Split_Tech!A:T,12+B7-2016,FALSE)&lt;0,0,VLOOKUP(LEFT(C7,LEN(C7)-3),PUBBDG_Replacement_Split_Tech!A:T,12+B7-2016,FALSE))*VLOOKUP(LEFT(C7,14),'AGG Activity_16'!A:K,B7-2016+2,FALSE)</f>
        <v>0</v>
      </c>
    </row>
    <row r="8" spans="1:6" x14ac:dyDescent="0.25">
      <c r="A8" t="s">
        <v>2</v>
      </c>
      <c r="B8">
        <v>2016</v>
      </c>
      <c r="C8" t="s">
        <v>133</v>
      </c>
      <c r="D8">
        <f>IF(VLOOKUP(LEFT(C8,LEN(C8)-3),PUBBDG_Replacement_Split_Tech!A:T,12+B8-2016,FALSE)&lt;0,0,VLOOKUP(LEFT(C8,LEN(C8)-3),PUBBDG_Replacement_Split_Tech!A:T,12+B8-2016,FALSE))*VLOOKUP(LEFT(C8,14),'AGG Activity_16'!A:K,B8-2016+2,FALSE)</f>
        <v>0</v>
      </c>
    </row>
    <row r="9" spans="1:6" x14ac:dyDescent="0.25">
      <c r="A9" t="s">
        <v>2</v>
      </c>
      <c r="B9">
        <v>2016</v>
      </c>
      <c r="C9" t="s">
        <v>135</v>
      </c>
      <c r="D9">
        <f>IF(VLOOKUP(LEFT(C9,LEN(C9)-3),PUBBDG_Replacement_Split_Tech!A:T,12+B9-2016,FALSE)&lt;0,0,VLOOKUP(LEFT(C9,LEN(C9)-3),PUBBDG_Replacement_Split_Tech!A:T,12+B9-2016,FALSE))*VLOOKUP(LEFT(C9,14),'AGG Activity_16'!A:K,B9-2016+2,FALSE)</f>
        <v>0</v>
      </c>
    </row>
    <row r="10" spans="1:6" x14ac:dyDescent="0.25">
      <c r="A10" t="s">
        <v>2</v>
      </c>
      <c r="B10">
        <v>2016</v>
      </c>
      <c r="C10" t="s">
        <v>137</v>
      </c>
      <c r="D10">
        <f>IF(VLOOKUP(LEFT(C10,LEN(C10)-3),PUBBDG_Replacement_Split_Tech!A:T,12+B10-2016,FALSE)&lt;0,0,VLOOKUP(LEFT(C10,LEN(C10)-3),PUBBDG_Replacement_Split_Tech!A:T,12+B10-2016,FALSE))*VLOOKUP(LEFT(C10,14),'AGG Activity_16'!A:K,B10-2016+2,FALSE)</f>
        <v>0</v>
      </c>
    </row>
    <row r="11" spans="1:6" x14ac:dyDescent="0.25">
      <c r="A11" t="s">
        <v>2</v>
      </c>
      <c r="B11">
        <v>2016</v>
      </c>
      <c r="C11" t="s">
        <v>144</v>
      </c>
      <c r="D11">
        <f>IF(VLOOKUP(LEFT(C11,LEN(C11)-3),PUBBDG_Replacement_Split_Tech!A:T,12+B11-2016,FALSE)&lt;0,0,VLOOKUP(LEFT(C11,LEN(C11)-3),PUBBDG_Replacement_Split_Tech!A:T,12+B11-2016,FALSE))*VLOOKUP(LEFT(C11,14),'AGG Activity_16'!A:K,B11-2016+2,FALSE)</f>
        <v>0</v>
      </c>
    </row>
    <row r="12" spans="1:6" x14ac:dyDescent="0.25">
      <c r="A12" t="s">
        <v>2</v>
      </c>
      <c r="B12">
        <v>2016</v>
      </c>
      <c r="C12" t="s">
        <v>145</v>
      </c>
      <c r="D12">
        <f>IF(VLOOKUP(LEFT(C12,LEN(C12)-3),PUBBDG_Replacement_Split_Tech!A:T,12+B12-2016,FALSE)&lt;0,0,VLOOKUP(LEFT(C12,LEN(C12)-3),PUBBDG_Replacement_Split_Tech!A:T,12+B12-2016,FALSE))*VLOOKUP(LEFT(C12,14),'AGG Activity_16'!A:K,B12-2016+2,FALSE)</f>
        <v>0</v>
      </c>
    </row>
    <row r="13" spans="1:6" x14ac:dyDescent="0.25">
      <c r="A13" t="s">
        <v>2</v>
      </c>
      <c r="B13">
        <v>2016</v>
      </c>
      <c r="C13" t="s">
        <v>146</v>
      </c>
      <c r="D13">
        <f>IF(VLOOKUP(LEFT(C13,LEN(C13)-3),PUBBDG_Replacement_Split_Tech!A:T,12+B13-2016,FALSE)&lt;0,0,VLOOKUP(LEFT(C13,LEN(C13)-3),PUBBDG_Replacement_Split_Tech!A:T,12+B13-2016,FALSE))*VLOOKUP(LEFT(C13,14),'AGG Activity_16'!A:K,B13-2016+2,FALSE)</f>
        <v>0</v>
      </c>
    </row>
    <row r="14" spans="1:6" x14ac:dyDescent="0.25">
      <c r="A14" t="s">
        <v>2</v>
      </c>
      <c r="B14">
        <v>2016</v>
      </c>
      <c r="C14" t="s">
        <v>148</v>
      </c>
      <c r="D14">
        <f>IF(VLOOKUP(LEFT(C14,LEN(C14)-3),PUBBDG_Replacement_Split_Tech!A:T,12+B14-2016,FALSE)&lt;0,0,VLOOKUP(LEFT(C14,LEN(C14)-3),PUBBDG_Replacement_Split_Tech!A:T,12+B14-2016,FALSE))*VLOOKUP(LEFT(C14,14),'AGG Activity_16'!A:K,B14-2016+2,FALSE)</f>
        <v>0</v>
      </c>
    </row>
    <row r="15" spans="1:6" x14ac:dyDescent="0.25">
      <c r="A15" t="s">
        <v>2</v>
      </c>
      <c r="B15">
        <v>2016</v>
      </c>
      <c r="C15" t="s">
        <v>150</v>
      </c>
      <c r="D15">
        <f>IF(VLOOKUP(LEFT(C15,LEN(C15)-3),PUBBDG_Replacement_Split_Tech!A:T,12+B15-2016,FALSE)&lt;0,0,VLOOKUP(LEFT(C15,LEN(C15)-3),PUBBDG_Replacement_Split_Tech!A:T,12+B15-2016,FALSE))*VLOOKUP(LEFT(C15,14),'AGG Activity_16'!A:K,B15-2016+2,FALSE)</f>
        <v>0</v>
      </c>
    </row>
    <row r="16" spans="1:6" x14ac:dyDescent="0.25">
      <c r="A16" t="s">
        <v>2</v>
      </c>
      <c r="B16">
        <v>2016</v>
      </c>
      <c r="C16" t="s">
        <v>157</v>
      </c>
      <c r="D16">
        <f>IF(VLOOKUP(LEFT(C16,LEN(C16)-3),PUBBDG_Replacement_Split_Tech!A:T,12+B16-2016,FALSE)&lt;0,0,VLOOKUP(LEFT(C16,LEN(C16)-3),PUBBDG_Replacement_Split_Tech!A:T,12+B16-2016,FALSE))*VLOOKUP(LEFT(C16,14),'AGG Activity_16'!A:K,B16-2016+2,FALSE)</f>
        <v>0</v>
      </c>
    </row>
    <row r="17" spans="1:4" x14ac:dyDescent="0.25">
      <c r="A17" t="s">
        <v>2</v>
      </c>
      <c r="B17">
        <v>2016</v>
      </c>
      <c r="C17" t="s">
        <v>158</v>
      </c>
      <c r="D17">
        <f>IF(VLOOKUP(LEFT(C17,LEN(C17)-3),PUBBDG_Replacement_Split_Tech!A:T,12+B17-2016,FALSE)&lt;0,0,VLOOKUP(LEFT(C17,LEN(C17)-3),PUBBDG_Replacement_Split_Tech!A:T,12+B17-2016,FALSE))*VLOOKUP(LEFT(C17,14),'AGG Activity_16'!A:K,B17-2016+2,FALSE)</f>
        <v>0</v>
      </c>
    </row>
    <row r="18" spans="1:4" x14ac:dyDescent="0.25">
      <c r="A18" t="s">
        <v>2</v>
      </c>
      <c r="B18">
        <v>2016</v>
      </c>
      <c r="C18" t="s">
        <v>159</v>
      </c>
      <c r="D18">
        <f>IF(VLOOKUP(LEFT(C18,LEN(C18)-3),PUBBDG_Replacement_Split_Tech!A:T,12+B18-2016,FALSE)&lt;0,0,VLOOKUP(LEFT(C18,LEN(C18)-3),PUBBDG_Replacement_Split_Tech!A:T,12+B18-2016,FALSE))*VLOOKUP(LEFT(C18,14),'AGG Activity_16'!A:K,B18-2016+2,FALSE)</f>
        <v>0</v>
      </c>
    </row>
    <row r="19" spans="1:4" x14ac:dyDescent="0.25">
      <c r="A19" t="s">
        <v>2</v>
      </c>
      <c r="B19">
        <v>2016</v>
      </c>
      <c r="C19" t="s">
        <v>161</v>
      </c>
      <c r="D19">
        <f>IF(VLOOKUP(LEFT(C19,LEN(C19)-3),PUBBDG_Replacement_Split_Tech!A:T,12+B19-2016,FALSE)&lt;0,0,VLOOKUP(LEFT(C19,LEN(C19)-3),PUBBDG_Replacement_Split_Tech!A:T,12+B19-2016,FALSE))*VLOOKUP(LEFT(C19,14),'AGG Activity_16'!A:K,B19-2016+2,FALSE)</f>
        <v>0</v>
      </c>
    </row>
    <row r="20" spans="1:4" x14ac:dyDescent="0.25">
      <c r="A20" t="s">
        <v>2</v>
      </c>
      <c r="B20">
        <v>2016</v>
      </c>
      <c r="C20" t="s">
        <v>163</v>
      </c>
      <c r="D20">
        <f>IF(VLOOKUP(LEFT(C20,LEN(C20)-3),PUBBDG_Replacement_Split_Tech!A:T,12+B20-2016,FALSE)&lt;0,0,VLOOKUP(LEFT(C20,LEN(C20)-3),PUBBDG_Replacement_Split_Tech!A:T,12+B20-2016,FALSE))*VLOOKUP(LEFT(C20,14),'AGG Activity_16'!A:K,B20-2016+2,FALSE)</f>
        <v>0</v>
      </c>
    </row>
    <row r="21" spans="1:4" x14ac:dyDescent="0.25">
      <c r="A21" t="s">
        <v>2</v>
      </c>
      <c r="B21">
        <v>2016</v>
      </c>
      <c r="C21" t="s">
        <v>170</v>
      </c>
      <c r="D21">
        <f>IF(VLOOKUP(LEFT(C21,LEN(C21)-3),PUBBDG_Replacement_Split_Tech!A:T,12+B21-2016,FALSE)&lt;0,0,VLOOKUP(LEFT(C21,LEN(C21)-3),PUBBDG_Replacement_Split_Tech!A:T,12+B21-2016,FALSE))*VLOOKUP(LEFT(C21,14),'AGG Activity_16'!A:K,B21-2016+2,FALSE)</f>
        <v>0</v>
      </c>
    </row>
    <row r="22" spans="1:4" x14ac:dyDescent="0.25">
      <c r="A22" t="s">
        <v>2</v>
      </c>
      <c r="B22">
        <v>2016</v>
      </c>
      <c r="C22" t="s">
        <v>171</v>
      </c>
      <c r="D22">
        <f>IF(VLOOKUP(LEFT(C22,LEN(C22)-3),PUBBDG_Replacement_Split_Tech!A:T,12+B22-2016,FALSE)&lt;0,0,VLOOKUP(LEFT(C22,LEN(C22)-3),PUBBDG_Replacement_Split_Tech!A:T,12+B22-2016,FALSE))*VLOOKUP(LEFT(C22,14),'AGG Activity_16'!A:K,B22-2016+2,FALSE)</f>
        <v>0</v>
      </c>
    </row>
    <row r="23" spans="1:4" x14ac:dyDescent="0.25">
      <c r="A23" t="s">
        <v>2</v>
      </c>
      <c r="B23">
        <v>2016</v>
      </c>
      <c r="C23" t="s">
        <v>172</v>
      </c>
      <c r="D23">
        <f>IF(VLOOKUP(LEFT(C23,LEN(C23)-3),PUBBDG_Replacement_Split_Tech!A:T,12+B23-2016,FALSE)&lt;0,0,VLOOKUP(LEFT(C23,LEN(C23)-3),PUBBDG_Replacement_Split_Tech!A:T,12+B23-2016,FALSE))*VLOOKUP(LEFT(C23,14),'AGG Activity_16'!A:K,B23-2016+2,FALSE)</f>
        <v>0</v>
      </c>
    </row>
    <row r="24" spans="1:4" x14ac:dyDescent="0.25">
      <c r="A24" t="s">
        <v>2</v>
      </c>
      <c r="B24">
        <v>2016</v>
      </c>
      <c r="C24" t="s">
        <v>174</v>
      </c>
      <c r="D24">
        <f>IF(VLOOKUP(LEFT(C24,LEN(C24)-3),PUBBDG_Replacement_Split_Tech!A:T,12+B24-2016,FALSE)&lt;0,0,VLOOKUP(LEFT(C24,LEN(C24)-3),PUBBDG_Replacement_Split_Tech!A:T,12+B24-2016,FALSE))*VLOOKUP(LEFT(C24,14),'AGG Activity_16'!A:K,B24-2016+2,FALSE)</f>
        <v>0</v>
      </c>
    </row>
    <row r="25" spans="1:4" x14ac:dyDescent="0.25">
      <c r="A25" t="s">
        <v>2</v>
      </c>
      <c r="B25">
        <v>2016</v>
      </c>
      <c r="C25" t="s">
        <v>176</v>
      </c>
      <c r="D25">
        <f>IF(VLOOKUP(LEFT(C25,LEN(C25)-3),PUBBDG_Replacement_Split_Tech!A:T,12+B25-2016,FALSE)&lt;0,0,VLOOKUP(LEFT(C25,LEN(C25)-3),PUBBDG_Replacement_Split_Tech!A:T,12+B25-2016,FALSE))*VLOOKUP(LEFT(C25,14),'AGG Activity_16'!A:K,B25-2016+2,FALSE)</f>
        <v>0</v>
      </c>
    </row>
    <row r="26" spans="1:4" x14ac:dyDescent="0.25">
      <c r="A26" t="s">
        <v>2</v>
      </c>
      <c r="B26">
        <v>2016</v>
      </c>
      <c r="C26" t="s">
        <v>183</v>
      </c>
      <c r="D26">
        <f>IF(VLOOKUP(LEFT(C26,LEN(C26)-3),PUBBDG_Replacement_Split_Tech!A:T,12+B26-2016,FALSE)&lt;0,0,VLOOKUP(LEFT(C26,LEN(C26)-3),PUBBDG_Replacement_Split_Tech!A:T,12+B26-2016,FALSE))*VLOOKUP(LEFT(C26,14),'AGG Activity_16'!A:K,B26-2016+2,FALSE)</f>
        <v>0</v>
      </c>
    </row>
    <row r="27" spans="1:4" x14ac:dyDescent="0.25">
      <c r="A27" t="s">
        <v>2</v>
      </c>
      <c r="B27">
        <v>2016</v>
      </c>
      <c r="C27" t="s">
        <v>184</v>
      </c>
      <c r="D27">
        <f>IF(VLOOKUP(LEFT(C27,LEN(C27)-3),PUBBDG_Replacement_Split_Tech!A:T,12+B27-2016,FALSE)&lt;0,0,VLOOKUP(LEFT(C27,LEN(C27)-3),PUBBDG_Replacement_Split_Tech!A:T,12+B27-2016,FALSE))*VLOOKUP(LEFT(C27,14),'AGG Activity_16'!A:K,B27-2016+2,FALSE)</f>
        <v>0</v>
      </c>
    </row>
    <row r="28" spans="1:4" x14ac:dyDescent="0.25">
      <c r="A28" t="s">
        <v>2</v>
      </c>
      <c r="B28">
        <v>2016</v>
      </c>
      <c r="C28" t="s">
        <v>185</v>
      </c>
      <c r="D28">
        <f>IF(VLOOKUP(LEFT(C28,LEN(C28)-3),PUBBDG_Replacement_Split_Tech!A:T,12+B28-2016,FALSE)&lt;0,0,VLOOKUP(LEFT(C28,LEN(C28)-3),PUBBDG_Replacement_Split_Tech!A:T,12+B28-2016,FALSE))*VLOOKUP(LEFT(C28,14),'AGG Activity_16'!A:K,B28-2016+2,FALSE)</f>
        <v>0</v>
      </c>
    </row>
    <row r="29" spans="1:4" x14ac:dyDescent="0.25">
      <c r="A29" t="s">
        <v>2</v>
      </c>
      <c r="B29">
        <v>2016</v>
      </c>
      <c r="C29" t="s">
        <v>187</v>
      </c>
      <c r="D29">
        <f>IF(VLOOKUP(LEFT(C29,LEN(C29)-3),PUBBDG_Replacement_Split_Tech!A:T,12+B29-2016,FALSE)&lt;0,0,VLOOKUP(LEFT(C29,LEN(C29)-3),PUBBDG_Replacement_Split_Tech!A:T,12+B29-2016,FALSE))*VLOOKUP(LEFT(C29,14),'AGG Activity_16'!A:K,B29-2016+2,FALSE)</f>
        <v>0</v>
      </c>
    </row>
    <row r="30" spans="1:4" x14ac:dyDescent="0.25">
      <c r="A30" t="s">
        <v>2</v>
      </c>
      <c r="B30">
        <v>2016</v>
      </c>
      <c r="C30" t="s">
        <v>189</v>
      </c>
      <c r="D30">
        <f>IF(VLOOKUP(LEFT(C30,LEN(C30)-3),PUBBDG_Replacement_Split_Tech!A:T,12+B30-2016,FALSE)&lt;0,0,VLOOKUP(LEFT(C30,LEN(C30)-3),PUBBDG_Replacement_Split_Tech!A:T,12+B30-2016,FALSE))*VLOOKUP(LEFT(C30,14),'AGG Activity_16'!A:K,B30-2016+2,FALSE)</f>
        <v>0</v>
      </c>
    </row>
    <row r="31" spans="1:4" x14ac:dyDescent="0.25">
      <c r="A31" t="s">
        <v>2</v>
      </c>
      <c r="B31">
        <v>2016</v>
      </c>
      <c r="C31" t="s">
        <v>196</v>
      </c>
      <c r="D31">
        <f>IF(VLOOKUP(LEFT(C31,LEN(C31)-3),PUBBDG_Replacement_Split_Tech!A:T,12+B31-2016,FALSE)&lt;0,0,VLOOKUP(LEFT(C31,LEN(C31)-3),PUBBDG_Replacement_Split_Tech!A:T,12+B31-2016,FALSE))*VLOOKUP(LEFT(C31,14),'AGG Activity_16'!A:K,B31-2016+2,FALSE)</f>
        <v>0</v>
      </c>
    </row>
    <row r="32" spans="1:4" x14ac:dyDescent="0.25">
      <c r="A32" t="s">
        <v>2</v>
      </c>
      <c r="B32">
        <v>2016</v>
      </c>
      <c r="C32" t="s">
        <v>197</v>
      </c>
      <c r="D32">
        <f>IF(VLOOKUP(LEFT(C32,LEN(C32)-3),PUBBDG_Replacement_Split_Tech!A:T,12+B32-2016,FALSE)&lt;0,0,VLOOKUP(LEFT(C32,LEN(C32)-3),PUBBDG_Replacement_Split_Tech!A:T,12+B32-2016,FALSE))*VLOOKUP(LEFT(C32,14),'AGG Activity_16'!A:K,B32-2016+2,FALSE)</f>
        <v>0</v>
      </c>
    </row>
    <row r="33" spans="1:4" x14ac:dyDescent="0.25">
      <c r="A33" t="s">
        <v>2</v>
      </c>
      <c r="B33">
        <v>2016</v>
      </c>
      <c r="C33" t="s">
        <v>198</v>
      </c>
      <c r="D33">
        <f>IF(VLOOKUP(LEFT(C33,LEN(C33)-3),PUBBDG_Replacement_Split_Tech!A:T,12+B33-2016,FALSE)&lt;0,0,VLOOKUP(LEFT(C33,LEN(C33)-3),PUBBDG_Replacement_Split_Tech!A:T,12+B33-2016,FALSE))*VLOOKUP(LEFT(C33,14),'AGG Activity_16'!A:K,B33-2016+2,FALSE)</f>
        <v>0</v>
      </c>
    </row>
    <row r="34" spans="1:4" x14ac:dyDescent="0.25">
      <c r="A34" t="s">
        <v>2</v>
      </c>
      <c r="B34">
        <v>2016</v>
      </c>
      <c r="C34" t="s">
        <v>200</v>
      </c>
      <c r="D34">
        <f>IF(VLOOKUP(LEFT(C34,LEN(C34)-3),PUBBDG_Replacement_Split_Tech!A:T,12+B34-2016,FALSE)&lt;0,0,VLOOKUP(LEFT(C34,LEN(C34)-3),PUBBDG_Replacement_Split_Tech!A:T,12+B34-2016,FALSE))*VLOOKUP(LEFT(C34,14),'AGG Activity_16'!A:K,B34-2016+2,FALSE)</f>
        <v>0</v>
      </c>
    </row>
    <row r="35" spans="1:4" x14ac:dyDescent="0.25">
      <c r="A35" t="s">
        <v>2</v>
      </c>
      <c r="B35">
        <v>2016</v>
      </c>
      <c r="C35" t="s">
        <v>202</v>
      </c>
      <c r="D35">
        <f>IF(VLOOKUP(LEFT(C35,LEN(C35)-3),PUBBDG_Replacement_Split_Tech!A:T,12+B35-2016,FALSE)&lt;0,0,VLOOKUP(LEFT(C35,LEN(C35)-3),PUBBDG_Replacement_Split_Tech!A:T,12+B35-2016,FALSE))*VLOOKUP(LEFT(C35,14),'AGG Activity_16'!A:K,B35-2016+2,FALSE)</f>
        <v>0</v>
      </c>
    </row>
    <row r="36" spans="1:4" x14ac:dyDescent="0.25">
      <c r="A36" t="s">
        <v>2</v>
      </c>
      <c r="B36">
        <v>2016</v>
      </c>
      <c r="C36" t="s">
        <v>209</v>
      </c>
      <c r="D36">
        <f>IF(VLOOKUP(LEFT(C36,LEN(C36)-3),PUBBDG_Replacement_Split_Tech!A:T,12+B36-2016,FALSE)&lt;0,0,VLOOKUP(LEFT(C36,LEN(C36)-3),PUBBDG_Replacement_Split_Tech!A:T,12+B36-2016,FALSE))*VLOOKUP(LEFT(C36,14),'AGG Activity_16'!A:K,B36-2016+2,FALSE)</f>
        <v>0</v>
      </c>
    </row>
    <row r="37" spans="1:4" x14ac:dyDescent="0.25">
      <c r="A37" t="s">
        <v>2</v>
      </c>
      <c r="B37">
        <v>2016</v>
      </c>
      <c r="C37" t="s">
        <v>210</v>
      </c>
      <c r="D37">
        <f>IF(VLOOKUP(LEFT(C37,LEN(C37)-3),PUBBDG_Replacement_Split_Tech!A:T,12+B37-2016,FALSE)&lt;0,0,VLOOKUP(LEFT(C37,LEN(C37)-3),PUBBDG_Replacement_Split_Tech!A:T,12+B37-2016,FALSE))*VLOOKUP(LEFT(C37,14),'AGG Activity_16'!A:K,B37-2016+2,FALSE)</f>
        <v>0</v>
      </c>
    </row>
    <row r="38" spans="1:4" x14ac:dyDescent="0.25">
      <c r="A38" t="s">
        <v>2</v>
      </c>
      <c r="B38">
        <v>2016</v>
      </c>
      <c r="C38" t="s">
        <v>211</v>
      </c>
      <c r="D38">
        <f>IF(VLOOKUP(LEFT(C38,LEN(C38)-3),PUBBDG_Replacement_Split_Tech!A:T,12+B38-2016,FALSE)&lt;0,0,VLOOKUP(LEFT(C38,LEN(C38)-3),PUBBDG_Replacement_Split_Tech!A:T,12+B38-2016,FALSE))*VLOOKUP(LEFT(C38,14),'AGG Activity_16'!A:K,B38-2016+2,FALSE)</f>
        <v>0</v>
      </c>
    </row>
    <row r="39" spans="1:4" x14ac:dyDescent="0.25">
      <c r="A39" t="s">
        <v>2</v>
      </c>
      <c r="B39">
        <v>2016</v>
      </c>
      <c r="C39" t="s">
        <v>213</v>
      </c>
      <c r="D39">
        <f>IF(VLOOKUP(LEFT(C39,LEN(C39)-3),PUBBDG_Replacement_Split_Tech!A:T,12+B39-2016,FALSE)&lt;0,0,VLOOKUP(LEFT(C39,LEN(C39)-3),PUBBDG_Replacement_Split_Tech!A:T,12+B39-2016,FALSE))*VLOOKUP(LEFT(C39,14),'AGG Activity_16'!A:K,B39-2016+2,FALSE)</f>
        <v>0</v>
      </c>
    </row>
    <row r="40" spans="1:4" x14ac:dyDescent="0.25">
      <c r="A40" t="s">
        <v>2</v>
      </c>
      <c r="B40">
        <v>2016</v>
      </c>
      <c r="C40" t="s">
        <v>215</v>
      </c>
      <c r="D40">
        <f>IF(VLOOKUP(LEFT(C40,LEN(C40)-3),PUBBDG_Replacement_Split_Tech!A:T,12+B40-2016,FALSE)&lt;0,0,VLOOKUP(LEFT(C40,LEN(C40)-3),PUBBDG_Replacement_Split_Tech!A:T,12+B40-2016,FALSE))*VLOOKUP(LEFT(C40,14),'AGG Activity_16'!A:K,B40-2016+2,FALSE)</f>
        <v>0</v>
      </c>
    </row>
    <row r="41" spans="1:4" x14ac:dyDescent="0.25">
      <c r="A41" t="s">
        <v>2</v>
      </c>
      <c r="B41">
        <v>2016</v>
      </c>
      <c r="C41" t="s">
        <v>222</v>
      </c>
      <c r="D41">
        <f>IF(VLOOKUP(LEFT(C41,LEN(C41)-3),PUBBDG_Replacement_Split_Tech!A:T,12+B41-2016,FALSE)&lt;0,0,VLOOKUP(LEFT(C41,LEN(C41)-3),PUBBDG_Replacement_Split_Tech!A:T,12+B41-2016,FALSE))*VLOOKUP(LEFT(C41,14),'AGG Activity_16'!A:K,B41-2016+2,FALSE)</f>
        <v>0</v>
      </c>
    </row>
    <row r="42" spans="1:4" x14ac:dyDescent="0.25">
      <c r="A42" t="s">
        <v>2</v>
      </c>
      <c r="B42">
        <v>2016</v>
      </c>
      <c r="C42" t="s">
        <v>234</v>
      </c>
      <c r="D42">
        <f>IF(VLOOKUP(LEFT(C42,LEN(C42)-3),PUBBDG_Replacement_Split_Tech!A:T,12+B42-2016,FALSE)&lt;0,0,VLOOKUP(LEFT(C42,LEN(C42)-3),PUBBDG_Replacement_Split_Tech!A:T,12+B42-2016,FALSE))*VLOOKUP(LEFT(C42,14),'AGG Activity_16'!A:K,B42-2016+2,FALSE)</f>
        <v>0</v>
      </c>
    </row>
    <row r="43" spans="1:4" x14ac:dyDescent="0.25">
      <c r="A43" t="s">
        <v>2</v>
      </c>
      <c r="B43">
        <v>2016</v>
      </c>
      <c r="C43" t="s">
        <v>235</v>
      </c>
      <c r="D43">
        <f>IF(VLOOKUP(LEFT(C43,LEN(C43)-3),PUBBDG_Replacement_Split_Tech!A:T,12+B43-2016,FALSE)&lt;0,0,VLOOKUP(LEFT(C43,LEN(C43)-3),PUBBDG_Replacement_Split_Tech!A:T,12+B43-2016,FALSE))*VLOOKUP(LEFT(C43,14),'AGG Activity_16'!A:K,B43-2016+2,FALSE)</f>
        <v>0</v>
      </c>
    </row>
    <row r="44" spans="1:4" x14ac:dyDescent="0.25">
      <c r="A44" t="s">
        <v>2</v>
      </c>
      <c r="B44">
        <v>2016</v>
      </c>
      <c r="C44" t="s">
        <v>237</v>
      </c>
      <c r="D44">
        <f>IF(VLOOKUP(LEFT(C44,LEN(C44)-3),PUBBDG_Replacement_Split_Tech!A:T,12+B44-2016,FALSE)&lt;0,0,VLOOKUP(LEFT(C44,LEN(C44)-3),PUBBDG_Replacement_Split_Tech!A:T,12+B44-2016,FALSE))*VLOOKUP(LEFT(C44,14),'AGG Activity_16'!A:K,B44-2016+2,FALSE)</f>
        <v>0</v>
      </c>
    </row>
    <row r="45" spans="1:4" x14ac:dyDescent="0.25">
      <c r="A45" t="s">
        <v>2</v>
      </c>
      <c r="B45">
        <v>2016</v>
      </c>
      <c r="C45" t="s">
        <v>238</v>
      </c>
      <c r="D45">
        <f>IF(VLOOKUP(LEFT(C45,LEN(C45)-3),PUBBDG_Replacement_Split_Tech!A:T,12+B45-2016,FALSE)&lt;0,0,VLOOKUP(LEFT(C45,LEN(C45)-3),PUBBDG_Replacement_Split_Tech!A:T,12+B45-2016,FALSE))*VLOOKUP(LEFT(C45,14),'AGG Activity_16'!A:K,B45-2016+2,FALSE)</f>
        <v>0</v>
      </c>
    </row>
    <row r="46" spans="1:4" x14ac:dyDescent="0.25">
      <c r="A46" t="s">
        <v>2</v>
      </c>
      <c r="B46">
        <v>2016</v>
      </c>
      <c r="C46" t="s">
        <v>240</v>
      </c>
      <c r="D46">
        <f>IF(VLOOKUP(LEFT(C46,LEN(C46)-3),PUBBDG_Replacement_Split_Tech!A:T,12+B46-2016,FALSE)&lt;0,0,VLOOKUP(LEFT(C46,LEN(C46)-3),PUBBDG_Replacement_Split_Tech!A:T,12+B46-2016,FALSE))*VLOOKUP(LEFT(C46,14),'AGG Activity_16'!A:K,B46-2016+2,FALSE)</f>
        <v>0</v>
      </c>
    </row>
    <row r="47" spans="1:4" x14ac:dyDescent="0.25">
      <c r="A47" t="s">
        <v>2</v>
      </c>
      <c r="B47">
        <v>2016</v>
      </c>
      <c r="C47" t="s">
        <v>241</v>
      </c>
      <c r="D47">
        <f>IF(VLOOKUP(LEFT(C47,LEN(C47)-3),PUBBDG_Replacement_Split_Tech!A:T,12+B47-2016,FALSE)&lt;0,0,VLOOKUP(LEFT(C47,LEN(C47)-3),PUBBDG_Replacement_Split_Tech!A:T,12+B47-2016,FALSE))*VLOOKUP(LEFT(C47,14),'AGG Activity_16'!A:K,B47-2016+2,FALSE)</f>
        <v>0</v>
      </c>
    </row>
    <row r="48" spans="1:4" x14ac:dyDescent="0.25">
      <c r="A48" t="s">
        <v>2</v>
      </c>
      <c r="B48">
        <v>2016</v>
      </c>
      <c r="C48" t="s">
        <v>243</v>
      </c>
      <c r="D48">
        <f>IF(VLOOKUP(LEFT(C48,LEN(C48)-3),PUBBDG_Replacement_Split_Tech!A:T,12+B48-2016,FALSE)&lt;0,0,VLOOKUP(LEFT(C48,LEN(C48)-3),PUBBDG_Replacement_Split_Tech!A:T,12+B48-2016,FALSE))*VLOOKUP(LEFT(C48,14),'AGG Activity_16'!A:K,B48-2016+2,FALSE)</f>
        <v>0</v>
      </c>
    </row>
    <row r="49" spans="1:4" x14ac:dyDescent="0.25">
      <c r="A49" t="s">
        <v>2</v>
      </c>
      <c r="B49">
        <v>2016</v>
      </c>
      <c r="C49" t="s">
        <v>244</v>
      </c>
      <c r="D49">
        <f>IF(VLOOKUP(LEFT(C49,LEN(C49)-3),PUBBDG_Replacement_Split_Tech!A:T,12+B49-2016,FALSE)&lt;0,0,VLOOKUP(LEFT(C49,LEN(C49)-3),PUBBDG_Replacement_Split_Tech!A:T,12+B49-2016,FALSE))*VLOOKUP(LEFT(C49,14),'AGG Activity_16'!A:K,B49-2016+2,FALSE)</f>
        <v>0</v>
      </c>
    </row>
    <row r="50" spans="1:4" x14ac:dyDescent="0.25">
      <c r="A50" t="s">
        <v>2</v>
      </c>
      <c r="B50">
        <v>2016</v>
      </c>
      <c r="C50" t="s">
        <v>245</v>
      </c>
      <c r="D50">
        <f>IF(VLOOKUP(LEFT(C50,LEN(C50)-3),PUBBDG_Replacement_Split_Tech!A:T,12+B50-2016,FALSE)&lt;0,0,VLOOKUP(LEFT(C50,LEN(C50)-3),PUBBDG_Replacement_Split_Tech!A:T,12+B50-2016,FALSE))*VLOOKUP(LEFT(C50,14),'AGG Activity_16'!A:K,B50-2016+2,FALSE)</f>
        <v>0</v>
      </c>
    </row>
    <row r="51" spans="1:4" x14ac:dyDescent="0.25">
      <c r="A51" t="s">
        <v>2</v>
      </c>
      <c r="B51">
        <v>2016</v>
      </c>
      <c r="C51" t="s">
        <v>247</v>
      </c>
      <c r="D51">
        <f>IF(VLOOKUP(LEFT(C51,LEN(C51)-3),PUBBDG_Replacement_Split_Tech!A:T,12+B51-2016,FALSE)&lt;0,0,VLOOKUP(LEFT(C51,LEN(C51)-3),PUBBDG_Replacement_Split_Tech!A:T,12+B51-2016,FALSE))*VLOOKUP(LEFT(C51,14),'AGG Activity_16'!A:K,B51-2016+2,FALSE)</f>
        <v>0</v>
      </c>
    </row>
    <row r="52" spans="1:4" x14ac:dyDescent="0.25">
      <c r="A52" t="s">
        <v>2</v>
      </c>
      <c r="B52">
        <v>2016</v>
      </c>
      <c r="C52" t="s">
        <v>250</v>
      </c>
      <c r="D52">
        <f>IF(VLOOKUP(LEFT(C52,LEN(C52)-3),PUBBDG_Replacement_Split_Tech!A:T,12+B52-2016,FALSE)&lt;0,0,VLOOKUP(LEFT(C52,LEN(C52)-3),PUBBDG_Replacement_Split_Tech!A:T,12+B52-2016,FALSE))*VLOOKUP(LEFT(C52,14),'AGG Activity_16'!A:K,B52-2016+2,FALSE)</f>
        <v>0</v>
      </c>
    </row>
    <row r="53" spans="1:4" x14ac:dyDescent="0.25">
      <c r="A53" t="s">
        <v>2</v>
      </c>
      <c r="B53">
        <v>2016</v>
      </c>
      <c r="C53" t="s">
        <v>256</v>
      </c>
      <c r="D53">
        <f>IF(VLOOKUP(LEFT(C53,LEN(C53)-3),PUBBDG_Replacement_Split_Tech!A:T,12+B53-2016,FALSE)&lt;0,0,VLOOKUP(LEFT(C53,LEN(C53)-3),PUBBDG_Replacement_Split_Tech!A:T,12+B53-2016,FALSE))*VLOOKUP(LEFT(C53,14),'AGG Activity_16'!A:K,B53-2016+2,FALSE)</f>
        <v>0</v>
      </c>
    </row>
    <row r="54" spans="1:4" x14ac:dyDescent="0.25">
      <c r="A54" t="s">
        <v>2</v>
      </c>
      <c r="B54">
        <v>2016</v>
      </c>
      <c r="C54" t="s">
        <v>258</v>
      </c>
      <c r="D54">
        <f>IF(VLOOKUP(LEFT(C54,LEN(C54)-3),PUBBDG_Replacement_Split_Tech!A:T,12+B54-2016,FALSE)&lt;0,0,VLOOKUP(LEFT(C54,LEN(C54)-3),PUBBDG_Replacement_Split_Tech!A:T,12+B54-2016,FALSE))*VLOOKUP(LEFT(C54,14),'AGG Activity_16'!A:K,B54-2016+2,FALSE)</f>
        <v>0</v>
      </c>
    </row>
    <row r="55" spans="1:4" x14ac:dyDescent="0.25">
      <c r="A55" t="s">
        <v>2</v>
      </c>
      <c r="B55">
        <v>2016</v>
      </c>
      <c r="C55" t="s">
        <v>260</v>
      </c>
      <c r="D55">
        <f>IF(VLOOKUP(LEFT(C55,LEN(C55)-3),PUBBDG_Replacement_Split_Tech!A:T,12+B55-2016,FALSE)&lt;0,0,VLOOKUP(LEFT(C55,LEN(C55)-3),PUBBDG_Replacement_Split_Tech!A:T,12+B55-2016,FALSE))*VLOOKUP(LEFT(C55,14),'AGG Activity_16'!A:K,B55-2016+2,FALSE)</f>
        <v>0</v>
      </c>
    </row>
    <row r="56" spans="1:4" x14ac:dyDescent="0.25">
      <c r="A56" t="s">
        <v>2</v>
      </c>
      <c r="B56">
        <v>2016</v>
      </c>
      <c r="C56" t="s">
        <v>263</v>
      </c>
      <c r="D56">
        <f>IF(VLOOKUP(LEFT(C56,LEN(C56)-3),PUBBDG_Replacement_Split_Tech!A:T,12+B56-2016,FALSE)&lt;0,0,VLOOKUP(LEFT(C56,LEN(C56)-3),PUBBDG_Replacement_Split_Tech!A:T,12+B56-2016,FALSE))*VLOOKUP(LEFT(C56,14),'AGG Activity_16'!A:K,B56-2016+2,FALSE)</f>
        <v>0</v>
      </c>
    </row>
    <row r="57" spans="1:4" x14ac:dyDescent="0.25">
      <c r="A57" t="s">
        <v>2</v>
      </c>
      <c r="B57">
        <v>2016</v>
      </c>
      <c r="C57" t="s">
        <v>1054</v>
      </c>
      <c r="D57">
        <f>IF(VLOOKUP(LEFT(C57,LEN(C57)-3),PUBBDG_Replacement_Split_Tech!A:T,12+B57-2016,FALSE)&lt;0,0,VLOOKUP(LEFT(C57,LEN(C57)-3),PUBBDG_Replacement_Split_Tech!A:T,12+B57-2016,FALSE))*VLOOKUP(LEFT(C57,14),'AGG Activity_16'!A:K,B57-2016+2,FALSE)</f>
        <v>0</v>
      </c>
    </row>
    <row r="58" spans="1:4" x14ac:dyDescent="0.25">
      <c r="A58" t="s">
        <v>2</v>
      </c>
      <c r="B58">
        <v>2016</v>
      </c>
      <c r="C58" t="s">
        <v>274</v>
      </c>
      <c r="D58">
        <f>IF(VLOOKUP(LEFT(C58,LEN(C58)-3),PUBBDG_Replacement_Split_Tech!A:T,12+B58-2016,FALSE)&lt;0,0,VLOOKUP(LEFT(C58,LEN(C58)-3),PUBBDG_Replacement_Split_Tech!A:T,12+B58-2016,FALSE))*VLOOKUP(LEFT(C58,14),'AGG Activity_16'!A:K,B58-2016+2,FALSE)</f>
        <v>0</v>
      </c>
    </row>
    <row r="59" spans="1:4" x14ac:dyDescent="0.25">
      <c r="A59" t="s">
        <v>2</v>
      </c>
      <c r="B59">
        <v>2016</v>
      </c>
      <c r="C59" t="s">
        <v>280</v>
      </c>
      <c r="D59">
        <f>IF(VLOOKUP(LEFT(C59,LEN(C59)-3),PUBBDG_Replacement_Split_Tech!A:T,12+B59-2016,FALSE)&lt;0,0,VLOOKUP(LEFT(C59,LEN(C59)-3),PUBBDG_Replacement_Split_Tech!A:T,12+B59-2016,FALSE))*VLOOKUP(LEFT(C59,14),'AGG Activity_16'!A:K,B59-2016+2,FALSE)</f>
        <v>0</v>
      </c>
    </row>
    <row r="60" spans="1:4" x14ac:dyDescent="0.25">
      <c r="A60" t="s">
        <v>2</v>
      </c>
      <c r="B60">
        <v>2016</v>
      </c>
      <c r="C60" t="s">
        <v>286</v>
      </c>
      <c r="D60">
        <f>IF(VLOOKUP(LEFT(C60,LEN(C60)-3),PUBBDG_Replacement_Split_Tech!A:T,12+B60-2016,FALSE)&lt;0,0,VLOOKUP(LEFT(C60,LEN(C60)-3),PUBBDG_Replacement_Split_Tech!A:T,12+B60-2016,FALSE))*VLOOKUP(LEFT(C60,14),'AGG Activity_16'!A:K,B60-2016+2,FALSE)</f>
        <v>0</v>
      </c>
    </row>
    <row r="61" spans="1:4" x14ac:dyDescent="0.25">
      <c r="A61" t="s">
        <v>2</v>
      </c>
      <c r="B61">
        <v>2016</v>
      </c>
      <c r="C61" t="s">
        <v>293</v>
      </c>
      <c r="D61">
        <f>IF(VLOOKUP(LEFT(C61,LEN(C61)-3),PUBBDG_Replacement_Split_Tech!A:T,12+B61-2016,FALSE)&lt;0,0,VLOOKUP(LEFT(C61,LEN(C61)-3),PUBBDG_Replacement_Split_Tech!A:T,12+B61-2016,FALSE))*VLOOKUP(LEFT(C61,14),'AGG Activity_16'!A:K,B61-2016+2,FALSE)</f>
        <v>0</v>
      </c>
    </row>
    <row r="62" spans="1:4" x14ac:dyDescent="0.25">
      <c r="A62" t="s">
        <v>2</v>
      </c>
      <c r="B62">
        <v>2016</v>
      </c>
      <c r="C62" t="s">
        <v>294</v>
      </c>
      <c r="D62">
        <f>IF(VLOOKUP(LEFT(C62,LEN(C62)-3),PUBBDG_Replacement_Split_Tech!A:T,12+B62-2016,FALSE)&lt;0,0,VLOOKUP(LEFT(C62,LEN(C62)-3),PUBBDG_Replacement_Split_Tech!A:T,12+B62-2016,FALSE))*VLOOKUP(LEFT(C62,14),'AGG Activity_16'!A:K,B62-2016+2,FALSE)</f>
        <v>0</v>
      </c>
    </row>
    <row r="63" spans="1:4" x14ac:dyDescent="0.25">
      <c r="A63" t="s">
        <v>2</v>
      </c>
      <c r="B63">
        <v>2016</v>
      </c>
      <c r="C63" t="s">
        <v>297</v>
      </c>
      <c r="D63">
        <f>IF(VLOOKUP(LEFT(C63,LEN(C63)-3),PUBBDG_Replacement_Split_Tech!A:T,12+B63-2016,FALSE)&lt;0,0,VLOOKUP(LEFT(C63,LEN(C63)-3),PUBBDG_Replacement_Split_Tech!A:T,12+B63-2016,FALSE))*VLOOKUP(LEFT(C63,14),'AGG Activity_16'!A:K,B63-2016+2,FALSE)</f>
        <v>0</v>
      </c>
    </row>
    <row r="64" spans="1:4" x14ac:dyDescent="0.25">
      <c r="A64" t="s">
        <v>2</v>
      </c>
      <c r="B64">
        <v>2016</v>
      </c>
      <c r="C64" t="s">
        <v>301</v>
      </c>
      <c r="D64">
        <f>IF(VLOOKUP(LEFT(C64,LEN(C64)-3),PUBBDG_Replacement_Split_Tech!A:T,12+B64-2016,FALSE)&lt;0,0,VLOOKUP(LEFT(C64,LEN(C64)-3),PUBBDG_Replacement_Split_Tech!A:T,12+B64-2016,FALSE))*VLOOKUP(LEFT(C64,14),'AGG Activity_16'!A:K,B64-2016+2,FALSE)</f>
        <v>0</v>
      </c>
    </row>
    <row r="65" spans="1:4" x14ac:dyDescent="0.25">
      <c r="A65" t="s">
        <v>2</v>
      </c>
      <c r="B65">
        <v>2016</v>
      </c>
      <c r="C65" t="s">
        <v>308</v>
      </c>
      <c r="D65">
        <f>IF(VLOOKUP(LEFT(C65,LEN(C65)-3),PUBBDG_Replacement_Split_Tech!A:T,12+B65-2016,FALSE)&lt;0,0,VLOOKUP(LEFT(C65,LEN(C65)-3),PUBBDG_Replacement_Split_Tech!A:T,12+B65-2016,FALSE))*VLOOKUP(LEFT(C65,14),'AGG Activity_16'!A:K,B65-2016+2,FALSE)</f>
        <v>0</v>
      </c>
    </row>
    <row r="66" spans="1:4" x14ac:dyDescent="0.25">
      <c r="A66" t="s">
        <v>2</v>
      </c>
      <c r="B66">
        <v>2016</v>
      </c>
      <c r="C66" t="s">
        <v>311</v>
      </c>
      <c r="D66">
        <f>IF(VLOOKUP(LEFT(C66,LEN(C66)-3),PUBBDG_Replacement_Split_Tech!A:T,12+B66-2016,FALSE)&lt;0,0,VLOOKUP(LEFT(C66,LEN(C66)-3),PUBBDG_Replacement_Split_Tech!A:T,12+B66-2016,FALSE))*VLOOKUP(LEFT(C66,14),'AGG Activity_16'!A:K,B66-2016+2,FALSE)</f>
        <v>0</v>
      </c>
    </row>
    <row r="67" spans="1:4" x14ac:dyDescent="0.25">
      <c r="A67" t="s">
        <v>2</v>
      </c>
      <c r="B67">
        <v>2016</v>
      </c>
      <c r="C67" t="s">
        <v>314</v>
      </c>
      <c r="D67">
        <f>IF(VLOOKUP(LEFT(C67,LEN(C67)-3),PUBBDG_Replacement_Split_Tech!A:T,12+B67-2016,FALSE)&lt;0,0,VLOOKUP(LEFT(C67,LEN(C67)-3),PUBBDG_Replacement_Split_Tech!A:T,12+B67-2016,FALSE))*VLOOKUP(LEFT(C67,14),'AGG Activity_16'!A:K,B67-2016+2,FALSE)</f>
        <v>0</v>
      </c>
    </row>
    <row r="68" spans="1:4" x14ac:dyDescent="0.25">
      <c r="A68" t="s">
        <v>2</v>
      </c>
      <c r="B68">
        <v>2016</v>
      </c>
      <c r="C68" t="s">
        <v>319</v>
      </c>
      <c r="D68">
        <f>IF(VLOOKUP(LEFT(C68,LEN(C68)-3),PUBBDG_Replacement_Split_Tech!A:T,12+B68-2016,FALSE)&lt;0,0,VLOOKUP(LEFT(C68,LEN(C68)-3),PUBBDG_Replacement_Split_Tech!A:T,12+B68-2016,FALSE))*VLOOKUP(LEFT(C68,14),'AGG Activity_16'!A:K,B68-2016+2,FALSE)</f>
        <v>0</v>
      </c>
    </row>
    <row r="69" spans="1:4" x14ac:dyDescent="0.25">
      <c r="A69" t="s">
        <v>2</v>
      </c>
      <c r="B69">
        <v>2016</v>
      </c>
      <c r="C69" t="s">
        <v>1055</v>
      </c>
      <c r="D69">
        <f>IF(VLOOKUP(LEFT(C69,LEN(C69)-3),PUBBDG_Replacement_Split_Tech!A:T,12+B69-2016,FALSE)&lt;0,0,VLOOKUP(LEFT(C69,LEN(C69)-3),PUBBDG_Replacement_Split_Tech!A:T,12+B69-2016,FALSE))*VLOOKUP(LEFT(C69,14),'AGG Activity_16'!A:K,B69-2016+2,FALSE)</f>
        <v>0</v>
      </c>
    </row>
    <row r="70" spans="1:4" x14ac:dyDescent="0.25">
      <c r="A70" t="s">
        <v>2</v>
      </c>
      <c r="B70">
        <v>2016</v>
      </c>
      <c r="C70" t="s">
        <v>332</v>
      </c>
      <c r="D70">
        <f>IF(VLOOKUP(LEFT(C70,LEN(C70)-3),PUBBDG_Replacement_Split_Tech!A:T,12+B70-2016,FALSE)&lt;0,0,VLOOKUP(LEFT(C70,LEN(C70)-3),PUBBDG_Replacement_Split_Tech!A:T,12+B70-2016,FALSE))*VLOOKUP(LEFT(C70,14),'AGG Activity_16'!A:K,B70-2016+2,FALSE)</f>
        <v>0</v>
      </c>
    </row>
    <row r="71" spans="1:4" x14ac:dyDescent="0.25">
      <c r="A71" t="s">
        <v>2</v>
      </c>
      <c r="B71">
        <v>2016</v>
      </c>
      <c r="C71" t="s">
        <v>339</v>
      </c>
      <c r="D71">
        <f>IF(VLOOKUP(LEFT(C71,LEN(C71)-3),PUBBDG_Replacement_Split_Tech!A:T,12+B71-2016,FALSE)&lt;0,0,VLOOKUP(LEFT(C71,LEN(C71)-3),PUBBDG_Replacement_Split_Tech!A:T,12+B71-2016,FALSE))*VLOOKUP(LEFT(C71,14),'AGG Activity_16'!A:K,B71-2016+2,FALSE)</f>
        <v>0</v>
      </c>
    </row>
    <row r="72" spans="1:4" x14ac:dyDescent="0.25">
      <c r="A72" t="s">
        <v>2</v>
      </c>
      <c r="B72">
        <v>2016</v>
      </c>
      <c r="C72" t="s">
        <v>345</v>
      </c>
      <c r="D72">
        <f>IF(VLOOKUP(LEFT(C72,LEN(C72)-3),PUBBDG_Replacement_Split_Tech!A:T,12+B72-2016,FALSE)&lt;0,0,VLOOKUP(LEFT(C72,LEN(C72)-3),PUBBDG_Replacement_Split_Tech!A:T,12+B72-2016,FALSE))*VLOOKUP(LEFT(C72,14),'AGG Activity_16'!A:K,B72-2016+2,FALSE)</f>
        <v>0</v>
      </c>
    </row>
    <row r="73" spans="1:4" x14ac:dyDescent="0.25">
      <c r="A73" t="s">
        <v>2</v>
      </c>
      <c r="B73">
        <v>2016</v>
      </c>
      <c r="C73" t="s">
        <v>353</v>
      </c>
      <c r="D73">
        <f>IF(VLOOKUP(LEFT(C73,LEN(C73)-3),PUBBDG_Replacement_Split_Tech!A:T,12+B73-2016,FALSE)&lt;0,0,VLOOKUP(LEFT(C73,LEN(C73)-3),PUBBDG_Replacement_Split_Tech!A:T,12+B73-2016,FALSE))*VLOOKUP(LEFT(C73,14),'AGG Activity_16'!A:K,B73-2016+2,FALSE)</f>
        <v>0</v>
      </c>
    </row>
    <row r="74" spans="1:4" x14ac:dyDescent="0.25">
      <c r="A74" t="s">
        <v>2</v>
      </c>
      <c r="B74">
        <v>2016</v>
      </c>
      <c r="C74" t="s">
        <v>355</v>
      </c>
      <c r="D74">
        <f>IF(VLOOKUP(LEFT(C74,LEN(C74)-3),PUBBDG_Replacement_Split_Tech!A:T,12+B74-2016,FALSE)&lt;0,0,VLOOKUP(LEFT(C74,LEN(C74)-3),PUBBDG_Replacement_Split_Tech!A:T,12+B74-2016,FALSE))*VLOOKUP(LEFT(C74,14),'AGG Activity_16'!A:K,B74-2016+2,FALSE)</f>
        <v>0</v>
      </c>
    </row>
    <row r="75" spans="1:4" x14ac:dyDescent="0.25">
      <c r="A75" t="s">
        <v>2</v>
      </c>
      <c r="B75">
        <v>2016</v>
      </c>
      <c r="C75" t="s">
        <v>357</v>
      </c>
      <c r="D75">
        <f>IF(VLOOKUP(LEFT(C75,LEN(C75)-3),PUBBDG_Replacement_Split_Tech!A:T,12+B75-2016,FALSE)&lt;0,0,VLOOKUP(LEFT(C75,LEN(C75)-3),PUBBDG_Replacement_Split_Tech!A:T,12+B75-2016,FALSE))*VLOOKUP(LEFT(C75,14),'AGG Activity_16'!A:K,B75-2016+2,FALSE)</f>
        <v>0</v>
      </c>
    </row>
    <row r="76" spans="1:4" x14ac:dyDescent="0.25">
      <c r="A76" t="s">
        <v>2</v>
      </c>
      <c r="B76">
        <v>2016</v>
      </c>
      <c r="C76" t="s">
        <v>360</v>
      </c>
      <c r="D76">
        <f>IF(VLOOKUP(LEFT(C76,LEN(C76)-3),PUBBDG_Replacement_Split_Tech!A:T,12+B76-2016,FALSE)&lt;0,0,VLOOKUP(LEFT(C76,LEN(C76)-3),PUBBDG_Replacement_Split_Tech!A:T,12+B76-2016,FALSE))*VLOOKUP(LEFT(C76,14),'AGG Activity_16'!A:K,B76-2016+2,FALSE)</f>
        <v>0</v>
      </c>
    </row>
    <row r="77" spans="1:4" x14ac:dyDescent="0.25">
      <c r="A77" t="s">
        <v>2</v>
      </c>
      <c r="B77">
        <v>2016</v>
      </c>
      <c r="C77" t="s">
        <v>366</v>
      </c>
      <c r="D77">
        <f>IF(VLOOKUP(LEFT(C77,LEN(C77)-3),PUBBDG_Replacement_Split_Tech!A:T,12+B77-2016,FALSE)&lt;0,0,VLOOKUP(LEFT(C77,LEN(C77)-3),PUBBDG_Replacement_Split_Tech!A:T,12+B77-2016,FALSE))*VLOOKUP(LEFT(C77,14),'AGG Activity_16'!A:K,B77-2016+2,FALSE)</f>
        <v>0</v>
      </c>
    </row>
    <row r="78" spans="1:4" x14ac:dyDescent="0.25">
      <c r="A78" t="s">
        <v>2</v>
      </c>
      <c r="B78">
        <v>2016</v>
      </c>
      <c r="C78" t="s">
        <v>368</v>
      </c>
      <c r="D78">
        <f>IF(VLOOKUP(LEFT(C78,LEN(C78)-3),PUBBDG_Replacement_Split_Tech!A:T,12+B78-2016,FALSE)&lt;0,0,VLOOKUP(LEFT(C78,LEN(C78)-3),PUBBDG_Replacement_Split_Tech!A:T,12+B78-2016,FALSE))*VLOOKUP(LEFT(C78,14),'AGG Activity_16'!A:K,B78-2016+2,FALSE)</f>
        <v>0</v>
      </c>
    </row>
    <row r="79" spans="1:4" x14ac:dyDescent="0.25">
      <c r="A79" t="s">
        <v>2</v>
      </c>
      <c r="B79">
        <v>2016</v>
      </c>
      <c r="C79" t="s">
        <v>370</v>
      </c>
      <c r="D79">
        <f>IF(VLOOKUP(LEFT(C79,LEN(C79)-3),PUBBDG_Replacement_Split_Tech!A:T,12+B79-2016,FALSE)&lt;0,0,VLOOKUP(LEFT(C79,LEN(C79)-3),PUBBDG_Replacement_Split_Tech!A:T,12+B79-2016,FALSE))*VLOOKUP(LEFT(C79,14),'AGG Activity_16'!A:K,B79-2016+2,FALSE)</f>
        <v>0</v>
      </c>
    </row>
    <row r="80" spans="1:4" x14ac:dyDescent="0.25">
      <c r="A80" t="s">
        <v>2</v>
      </c>
      <c r="B80">
        <v>2016</v>
      </c>
      <c r="C80" t="s">
        <v>373</v>
      </c>
      <c r="D80">
        <f>IF(VLOOKUP(LEFT(C80,LEN(C80)-3),PUBBDG_Replacement_Split_Tech!A:T,12+B80-2016,FALSE)&lt;0,0,VLOOKUP(LEFT(C80,LEN(C80)-3),PUBBDG_Replacement_Split_Tech!A:T,12+B80-2016,FALSE))*VLOOKUP(LEFT(C80,14),'AGG Activity_16'!A:K,B80-2016+2,FALSE)</f>
        <v>0</v>
      </c>
    </row>
    <row r="81" spans="1:4" x14ac:dyDescent="0.25">
      <c r="A81" t="s">
        <v>2</v>
      </c>
      <c r="B81">
        <v>2016</v>
      </c>
      <c r="C81" t="s">
        <v>1056</v>
      </c>
      <c r="D81">
        <f>IF(VLOOKUP(LEFT(C81,LEN(C81)-3),PUBBDG_Replacement_Split_Tech!A:T,12+B81-2016,FALSE)&lt;0,0,VLOOKUP(LEFT(C81,LEN(C81)-3),PUBBDG_Replacement_Split_Tech!A:T,12+B81-2016,FALSE))*VLOOKUP(LEFT(C81,14),'AGG Activity_16'!A:K,B81-2016+2,FALSE)</f>
        <v>0</v>
      </c>
    </row>
    <row r="82" spans="1:4" x14ac:dyDescent="0.25">
      <c r="A82" t="s">
        <v>2</v>
      </c>
      <c r="B82">
        <v>2016</v>
      </c>
      <c r="C82" t="s">
        <v>384</v>
      </c>
      <c r="D82">
        <f>IF(VLOOKUP(LEFT(C82,LEN(C82)-3),PUBBDG_Replacement_Split_Tech!A:T,12+B82-2016,FALSE)&lt;0,0,VLOOKUP(LEFT(C82,LEN(C82)-3),PUBBDG_Replacement_Split_Tech!A:T,12+B82-2016,FALSE))*VLOOKUP(LEFT(C82,14),'AGG Activity_16'!A:K,B82-2016+2,FALSE)</f>
        <v>0</v>
      </c>
    </row>
    <row r="83" spans="1:4" x14ac:dyDescent="0.25">
      <c r="A83" t="s">
        <v>2</v>
      </c>
      <c r="B83">
        <v>2016</v>
      </c>
      <c r="C83" t="s">
        <v>390</v>
      </c>
      <c r="D83">
        <f>IF(VLOOKUP(LEFT(C83,LEN(C83)-3),PUBBDG_Replacement_Split_Tech!A:T,12+B83-2016,FALSE)&lt;0,0,VLOOKUP(LEFT(C83,LEN(C83)-3),PUBBDG_Replacement_Split_Tech!A:T,12+B83-2016,FALSE))*VLOOKUP(LEFT(C83,14),'AGG Activity_16'!A:K,B83-2016+2,FALSE)</f>
        <v>0</v>
      </c>
    </row>
    <row r="84" spans="1:4" x14ac:dyDescent="0.25">
      <c r="A84" t="s">
        <v>2</v>
      </c>
      <c r="B84">
        <v>2016</v>
      </c>
      <c r="C84" t="s">
        <v>396</v>
      </c>
      <c r="D84">
        <f>IF(VLOOKUP(LEFT(C84,LEN(C84)-3),PUBBDG_Replacement_Split_Tech!A:T,12+B84-2016,FALSE)&lt;0,0,VLOOKUP(LEFT(C84,LEN(C84)-3),PUBBDG_Replacement_Split_Tech!A:T,12+B84-2016,FALSE))*VLOOKUP(LEFT(C84,14),'AGG Activity_16'!A:K,B84-2016+2,FALSE)</f>
        <v>0</v>
      </c>
    </row>
    <row r="85" spans="1:4" x14ac:dyDescent="0.25">
      <c r="A85" t="s">
        <v>2</v>
      </c>
      <c r="B85">
        <v>2016</v>
      </c>
      <c r="C85" t="s">
        <v>403</v>
      </c>
      <c r="D85">
        <f>IF(VLOOKUP(LEFT(C85,LEN(C85)-3),PUBBDG_Replacement_Split_Tech!A:T,12+B85-2016,FALSE)&lt;0,0,VLOOKUP(LEFT(C85,LEN(C85)-3),PUBBDG_Replacement_Split_Tech!A:T,12+B85-2016,FALSE))*VLOOKUP(LEFT(C85,14),'AGG Activity_16'!A:K,B85-2016+2,FALSE)</f>
        <v>0</v>
      </c>
    </row>
    <row r="86" spans="1:4" x14ac:dyDescent="0.25">
      <c r="A86" t="s">
        <v>2</v>
      </c>
      <c r="B86">
        <v>2016</v>
      </c>
      <c r="C86" t="s">
        <v>404</v>
      </c>
      <c r="D86">
        <f>IF(VLOOKUP(LEFT(C86,LEN(C86)-3),PUBBDG_Replacement_Split_Tech!A:T,12+B86-2016,FALSE)&lt;0,0,VLOOKUP(LEFT(C86,LEN(C86)-3),PUBBDG_Replacement_Split_Tech!A:T,12+B86-2016,FALSE))*VLOOKUP(LEFT(C86,14),'AGG Activity_16'!A:K,B86-2016+2,FALSE)</f>
        <v>0</v>
      </c>
    </row>
    <row r="87" spans="1:4" x14ac:dyDescent="0.25">
      <c r="A87" t="s">
        <v>2</v>
      </c>
      <c r="B87">
        <v>2016</v>
      </c>
      <c r="C87" t="s">
        <v>407</v>
      </c>
      <c r="D87">
        <f>IF(VLOOKUP(LEFT(C87,LEN(C87)-3),PUBBDG_Replacement_Split_Tech!A:T,12+B87-2016,FALSE)&lt;0,0,VLOOKUP(LEFT(C87,LEN(C87)-3),PUBBDG_Replacement_Split_Tech!A:T,12+B87-2016,FALSE))*VLOOKUP(LEFT(C87,14),'AGG Activity_16'!A:K,B87-2016+2,FALSE)</f>
        <v>0</v>
      </c>
    </row>
    <row r="88" spans="1:4" x14ac:dyDescent="0.25">
      <c r="A88" t="s">
        <v>2</v>
      </c>
      <c r="B88">
        <v>2016</v>
      </c>
      <c r="C88" t="s">
        <v>411</v>
      </c>
      <c r="D88">
        <f>IF(VLOOKUP(LEFT(C88,LEN(C88)-3),PUBBDG_Replacement_Split_Tech!A:T,12+B88-2016,FALSE)&lt;0,0,VLOOKUP(LEFT(C88,LEN(C88)-3),PUBBDG_Replacement_Split_Tech!A:T,12+B88-2016,FALSE))*VLOOKUP(LEFT(C88,14),'AGG Activity_16'!A:K,B88-2016+2,FALSE)</f>
        <v>0</v>
      </c>
    </row>
    <row r="89" spans="1:4" x14ac:dyDescent="0.25">
      <c r="A89" t="s">
        <v>2</v>
      </c>
      <c r="B89">
        <v>2016</v>
      </c>
      <c r="C89" t="s">
        <v>418</v>
      </c>
      <c r="D89">
        <f>IF(VLOOKUP(LEFT(C89,LEN(C89)-3),PUBBDG_Replacement_Split_Tech!A:T,12+B89-2016,FALSE)&lt;0,0,VLOOKUP(LEFT(C89,LEN(C89)-3),PUBBDG_Replacement_Split_Tech!A:T,12+B89-2016,FALSE))*VLOOKUP(LEFT(C89,14),'AGG Activity_16'!A:K,B89-2016+2,FALSE)</f>
        <v>0</v>
      </c>
    </row>
    <row r="90" spans="1:4" x14ac:dyDescent="0.25">
      <c r="A90" t="s">
        <v>2</v>
      </c>
      <c r="B90">
        <v>2016</v>
      </c>
      <c r="C90" t="s">
        <v>421</v>
      </c>
      <c r="D90">
        <f>IF(VLOOKUP(LEFT(C90,LEN(C90)-3),PUBBDG_Replacement_Split_Tech!A:T,12+B90-2016,FALSE)&lt;0,0,VLOOKUP(LEFT(C90,LEN(C90)-3),PUBBDG_Replacement_Split_Tech!A:T,12+B90-2016,FALSE))*VLOOKUP(LEFT(C90,14),'AGG Activity_16'!A:K,B90-2016+2,FALSE)</f>
        <v>0</v>
      </c>
    </row>
    <row r="91" spans="1:4" x14ac:dyDescent="0.25">
      <c r="A91" t="s">
        <v>2</v>
      </c>
      <c r="B91">
        <v>2016</v>
      </c>
      <c r="C91" t="s">
        <v>424</v>
      </c>
      <c r="D91">
        <f>IF(VLOOKUP(LEFT(C91,LEN(C91)-3),PUBBDG_Replacement_Split_Tech!A:T,12+B91-2016,FALSE)&lt;0,0,VLOOKUP(LEFT(C91,LEN(C91)-3),PUBBDG_Replacement_Split_Tech!A:T,12+B91-2016,FALSE))*VLOOKUP(LEFT(C91,14),'AGG Activity_16'!A:K,B91-2016+2,FALSE)</f>
        <v>0</v>
      </c>
    </row>
    <row r="92" spans="1:4" x14ac:dyDescent="0.25">
      <c r="A92" t="s">
        <v>2</v>
      </c>
      <c r="B92">
        <v>2016</v>
      </c>
      <c r="C92" t="s">
        <v>429</v>
      </c>
      <c r="D92">
        <f>IF(VLOOKUP(LEFT(C92,LEN(C92)-3),PUBBDG_Replacement_Split_Tech!A:T,12+B92-2016,FALSE)&lt;0,0,VLOOKUP(LEFT(C92,LEN(C92)-3),PUBBDG_Replacement_Split_Tech!A:T,12+B92-2016,FALSE))*VLOOKUP(LEFT(C92,14),'AGG Activity_16'!A:K,B92-2016+2,FALSE)</f>
        <v>0</v>
      </c>
    </row>
    <row r="93" spans="1:4" x14ac:dyDescent="0.25">
      <c r="A93" t="s">
        <v>2</v>
      </c>
      <c r="B93">
        <v>2016</v>
      </c>
      <c r="C93" t="s">
        <v>1057</v>
      </c>
      <c r="D93">
        <f>IF(VLOOKUP(LEFT(C93,LEN(C93)-3),PUBBDG_Replacement_Split_Tech!A:T,12+B93-2016,FALSE)&lt;0,0,VLOOKUP(LEFT(C93,LEN(C93)-3),PUBBDG_Replacement_Split_Tech!A:T,12+B93-2016,FALSE))*VLOOKUP(LEFT(C93,14),'AGG Activity_16'!A:K,B93-2016+2,FALSE)</f>
        <v>0</v>
      </c>
    </row>
    <row r="94" spans="1:4" x14ac:dyDescent="0.25">
      <c r="A94" t="s">
        <v>2</v>
      </c>
      <c r="B94">
        <v>2016</v>
      </c>
      <c r="C94" t="s">
        <v>442</v>
      </c>
      <c r="D94">
        <f>IF(VLOOKUP(LEFT(C94,LEN(C94)-3),PUBBDG_Replacement_Split_Tech!A:T,12+B94-2016,FALSE)&lt;0,0,VLOOKUP(LEFT(C94,LEN(C94)-3),PUBBDG_Replacement_Split_Tech!A:T,12+B94-2016,FALSE))*VLOOKUP(LEFT(C94,14),'AGG Activity_16'!A:K,B94-2016+2,FALSE)</f>
        <v>0</v>
      </c>
    </row>
    <row r="95" spans="1:4" x14ac:dyDescent="0.25">
      <c r="A95" t="s">
        <v>2</v>
      </c>
      <c r="B95">
        <v>2016</v>
      </c>
      <c r="C95" t="s">
        <v>449</v>
      </c>
      <c r="D95">
        <f>IF(VLOOKUP(LEFT(C95,LEN(C95)-3),PUBBDG_Replacement_Split_Tech!A:T,12+B95-2016,FALSE)&lt;0,0,VLOOKUP(LEFT(C95,LEN(C95)-3),PUBBDG_Replacement_Split_Tech!A:T,12+B95-2016,FALSE))*VLOOKUP(LEFT(C95,14),'AGG Activity_16'!A:K,B95-2016+2,FALSE)</f>
        <v>0</v>
      </c>
    </row>
    <row r="96" spans="1:4" x14ac:dyDescent="0.25">
      <c r="A96" t="s">
        <v>2</v>
      </c>
      <c r="B96">
        <v>2016</v>
      </c>
      <c r="C96" t="s">
        <v>455</v>
      </c>
      <c r="D96">
        <f>IF(VLOOKUP(LEFT(C96,LEN(C96)-3),PUBBDG_Replacement_Split_Tech!A:T,12+B96-2016,FALSE)&lt;0,0,VLOOKUP(LEFT(C96,LEN(C96)-3),PUBBDG_Replacement_Split_Tech!A:T,12+B96-2016,FALSE))*VLOOKUP(LEFT(C96,14),'AGG Activity_16'!A:K,B96-2016+2,FALSE)</f>
        <v>0</v>
      </c>
    </row>
    <row r="97" spans="1:4" x14ac:dyDescent="0.25">
      <c r="A97" t="s">
        <v>2</v>
      </c>
      <c r="B97">
        <v>2016</v>
      </c>
      <c r="C97" t="s">
        <v>463</v>
      </c>
      <c r="D97">
        <f>IF(VLOOKUP(LEFT(C97,LEN(C97)-3),PUBBDG_Replacement_Split_Tech!A:T,12+B97-2016,FALSE)&lt;0,0,VLOOKUP(LEFT(C97,LEN(C97)-3),PUBBDG_Replacement_Split_Tech!A:T,12+B97-2016,FALSE))*VLOOKUP(LEFT(C97,14),'AGG Activity_16'!A:K,B97-2016+2,FALSE)</f>
        <v>0</v>
      </c>
    </row>
    <row r="98" spans="1:4" x14ac:dyDescent="0.25">
      <c r="A98" t="s">
        <v>2</v>
      </c>
      <c r="B98">
        <v>2016</v>
      </c>
      <c r="C98" t="s">
        <v>465</v>
      </c>
      <c r="D98">
        <f>IF(VLOOKUP(LEFT(C98,LEN(C98)-3),PUBBDG_Replacement_Split_Tech!A:T,12+B98-2016,FALSE)&lt;0,0,VLOOKUP(LEFT(C98,LEN(C98)-3),PUBBDG_Replacement_Split_Tech!A:T,12+B98-2016,FALSE))*VLOOKUP(LEFT(C98,14),'AGG Activity_16'!A:K,B98-2016+2,FALSE)</f>
        <v>0</v>
      </c>
    </row>
    <row r="99" spans="1:4" x14ac:dyDescent="0.25">
      <c r="A99" t="s">
        <v>2</v>
      </c>
      <c r="B99">
        <v>2016</v>
      </c>
      <c r="C99" t="s">
        <v>467</v>
      </c>
      <c r="D99">
        <f>IF(VLOOKUP(LEFT(C99,LEN(C99)-3),PUBBDG_Replacement_Split_Tech!A:T,12+B99-2016,FALSE)&lt;0,0,VLOOKUP(LEFT(C99,LEN(C99)-3),PUBBDG_Replacement_Split_Tech!A:T,12+B99-2016,FALSE))*VLOOKUP(LEFT(C99,14),'AGG Activity_16'!A:K,B99-2016+2,FALSE)</f>
        <v>0</v>
      </c>
    </row>
    <row r="100" spans="1:4" x14ac:dyDescent="0.25">
      <c r="A100" t="s">
        <v>2</v>
      </c>
      <c r="B100">
        <v>2016</v>
      </c>
      <c r="C100" t="s">
        <v>470</v>
      </c>
      <c r="D100">
        <f>IF(VLOOKUP(LEFT(C100,LEN(C100)-3),PUBBDG_Replacement_Split_Tech!A:T,12+B100-2016,FALSE)&lt;0,0,VLOOKUP(LEFT(C100,LEN(C100)-3),PUBBDG_Replacement_Split_Tech!A:T,12+B100-2016,FALSE))*VLOOKUP(LEFT(C100,14),'AGG Activity_16'!A:K,B100-2016+2,FALSE)</f>
        <v>0</v>
      </c>
    </row>
    <row r="101" spans="1:4" x14ac:dyDescent="0.25">
      <c r="A101" t="s">
        <v>2</v>
      </c>
      <c r="B101">
        <v>2016</v>
      </c>
      <c r="C101" t="s">
        <v>476</v>
      </c>
      <c r="D101">
        <f>IF(VLOOKUP(LEFT(C101,LEN(C101)-3),PUBBDG_Replacement_Split_Tech!A:T,12+B101-2016,FALSE)&lt;0,0,VLOOKUP(LEFT(C101,LEN(C101)-3),PUBBDG_Replacement_Split_Tech!A:T,12+B101-2016,FALSE))*VLOOKUP(LEFT(C101,14),'AGG Activity_16'!A:K,B101-2016+2,FALSE)</f>
        <v>0</v>
      </c>
    </row>
    <row r="102" spans="1:4" x14ac:dyDescent="0.25">
      <c r="A102" t="s">
        <v>2</v>
      </c>
      <c r="B102">
        <v>2016</v>
      </c>
      <c r="C102" t="s">
        <v>478</v>
      </c>
      <c r="D102">
        <f>IF(VLOOKUP(LEFT(C102,LEN(C102)-3),PUBBDG_Replacement_Split_Tech!A:T,12+B102-2016,FALSE)&lt;0,0,VLOOKUP(LEFT(C102,LEN(C102)-3),PUBBDG_Replacement_Split_Tech!A:T,12+B102-2016,FALSE))*VLOOKUP(LEFT(C102,14),'AGG Activity_16'!A:K,B102-2016+2,FALSE)</f>
        <v>0</v>
      </c>
    </row>
    <row r="103" spans="1:4" x14ac:dyDescent="0.25">
      <c r="A103" t="s">
        <v>2</v>
      </c>
      <c r="B103">
        <v>2016</v>
      </c>
      <c r="C103" t="s">
        <v>480</v>
      </c>
      <c r="D103">
        <f>IF(VLOOKUP(LEFT(C103,LEN(C103)-3),PUBBDG_Replacement_Split_Tech!A:T,12+B103-2016,FALSE)&lt;0,0,VLOOKUP(LEFT(C103,LEN(C103)-3),PUBBDG_Replacement_Split_Tech!A:T,12+B103-2016,FALSE))*VLOOKUP(LEFT(C103,14),'AGG Activity_16'!A:K,B103-2016+2,FALSE)</f>
        <v>0</v>
      </c>
    </row>
    <row r="104" spans="1:4" x14ac:dyDescent="0.25">
      <c r="A104" t="s">
        <v>2</v>
      </c>
      <c r="B104">
        <v>2016</v>
      </c>
      <c r="C104" t="s">
        <v>483</v>
      </c>
      <c r="D104">
        <f>IF(VLOOKUP(LEFT(C104,LEN(C104)-3),PUBBDG_Replacement_Split_Tech!A:T,12+B104-2016,FALSE)&lt;0,0,VLOOKUP(LEFT(C104,LEN(C104)-3),PUBBDG_Replacement_Split_Tech!A:T,12+B104-2016,FALSE))*VLOOKUP(LEFT(C104,14),'AGG Activity_16'!A:K,B104-2016+2,FALSE)</f>
        <v>0</v>
      </c>
    </row>
    <row r="105" spans="1:4" x14ac:dyDescent="0.25">
      <c r="A105" t="s">
        <v>2</v>
      </c>
      <c r="B105">
        <v>2016</v>
      </c>
      <c r="C105" t="s">
        <v>1058</v>
      </c>
      <c r="D105">
        <f>IF(VLOOKUP(LEFT(C105,LEN(C105)-3),PUBBDG_Replacement_Split_Tech!A:T,12+B105-2016,FALSE)&lt;0,0,VLOOKUP(LEFT(C105,LEN(C105)-3),PUBBDG_Replacement_Split_Tech!A:T,12+B105-2016,FALSE))*VLOOKUP(LEFT(C105,14),'AGG Activity_16'!A:K,B105-2016+2,FALSE)</f>
        <v>0</v>
      </c>
    </row>
    <row r="106" spans="1:4" x14ac:dyDescent="0.25">
      <c r="A106" t="s">
        <v>2</v>
      </c>
      <c r="B106">
        <v>2016</v>
      </c>
      <c r="C106" t="s">
        <v>494</v>
      </c>
      <c r="D106">
        <f>IF(VLOOKUP(LEFT(C106,LEN(C106)-3),PUBBDG_Replacement_Split_Tech!A:T,12+B106-2016,FALSE)&lt;0,0,VLOOKUP(LEFT(C106,LEN(C106)-3),PUBBDG_Replacement_Split_Tech!A:T,12+B106-2016,FALSE))*VLOOKUP(LEFT(C106,14),'AGG Activity_16'!A:K,B106-2016+2,FALSE)</f>
        <v>0</v>
      </c>
    </row>
    <row r="107" spans="1:4" x14ac:dyDescent="0.25">
      <c r="A107" t="s">
        <v>2</v>
      </c>
      <c r="B107">
        <v>2016</v>
      </c>
      <c r="C107" t="s">
        <v>500</v>
      </c>
      <c r="D107">
        <f>IF(VLOOKUP(LEFT(C107,LEN(C107)-3),PUBBDG_Replacement_Split_Tech!A:T,12+B107-2016,FALSE)&lt;0,0,VLOOKUP(LEFT(C107,LEN(C107)-3),PUBBDG_Replacement_Split_Tech!A:T,12+B107-2016,FALSE))*VLOOKUP(LEFT(C107,14),'AGG Activity_16'!A:K,B107-2016+2,FALSE)</f>
        <v>0</v>
      </c>
    </row>
    <row r="108" spans="1:4" x14ac:dyDescent="0.25">
      <c r="A108" t="s">
        <v>2</v>
      </c>
      <c r="B108">
        <v>2016</v>
      </c>
      <c r="C108" t="s">
        <v>506</v>
      </c>
      <c r="D108">
        <f>IF(VLOOKUP(LEFT(C108,LEN(C108)-3),PUBBDG_Replacement_Split_Tech!A:T,12+B108-2016,FALSE)&lt;0,0,VLOOKUP(LEFT(C108,LEN(C108)-3),PUBBDG_Replacement_Split_Tech!A:T,12+B108-2016,FALSE))*VLOOKUP(LEFT(C108,14),'AGG Activity_16'!A:K,B108-2016+2,FALSE)</f>
        <v>0</v>
      </c>
    </row>
    <row r="109" spans="1:4" x14ac:dyDescent="0.25">
      <c r="A109" t="s">
        <v>2</v>
      </c>
      <c r="B109">
        <v>2016</v>
      </c>
      <c r="C109" t="s">
        <v>513</v>
      </c>
      <c r="D109">
        <f>IF(VLOOKUP(LEFT(C109,LEN(C109)-3),PUBBDG_Replacement_Split_Tech!A:T,12+B109-2016,FALSE)&lt;0,0,VLOOKUP(LEFT(C109,LEN(C109)-3),PUBBDG_Replacement_Split_Tech!A:T,12+B109-2016,FALSE))*VLOOKUP(LEFT(C109,14),'AGG Activity_16'!A:K,B109-2016+2,FALSE)</f>
        <v>0</v>
      </c>
    </row>
    <row r="110" spans="1:4" x14ac:dyDescent="0.25">
      <c r="A110" t="s">
        <v>2</v>
      </c>
      <c r="B110">
        <v>2016</v>
      </c>
      <c r="C110" t="s">
        <v>514</v>
      </c>
      <c r="D110">
        <f>IF(VLOOKUP(LEFT(C110,LEN(C110)-3),PUBBDG_Replacement_Split_Tech!A:T,12+B110-2016,FALSE)&lt;0,0,VLOOKUP(LEFT(C110,LEN(C110)-3),PUBBDG_Replacement_Split_Tech!A:T,12+B110-2016,FALSE))*VLOOKUP(LEFT(C110,14),'AGG Activity_16'!A:K,B110-2016+2,FALSE)</f>
        <v>0</v>
      </c>
    </row>
    <row r="111" spans="1:4" x14ac:dyDescent="0.25">
      <c r="A111" t="s">
        <v>2</v>
      </c>
      <c r="B111">
        <v>2016</v>
      </c>
      <c r="C111" t="s">
        <v>517</v>
      </c>
      <c r="D111">
        <f>IF(VLOOKUP(LEFT(C111,LEN(C111)-3),PUBBDG_Replacement_Split_Tech!A:T,12+B111-2016,FALSE)&lt;0,0,VLOOKUP(LEFT(C111,LEN(C111)-3),PUBBDG_Replacement_Split_Tech!A:T,12+B111-2016,FALSE))*VLOOKUP(LEFT(C111,14),'AGG Activity_16'!A:K,B111-2016+2,FALSE)</f>
        <v>0</v>
      </c>
    </row>
    <row r="112" spans="1:4" x14ac:dyDescent="0.25">
      <c r="A112" t="s">
        <v>2</v>
      </c>
      <c r="B112">
        <v>2016</v>
      </c>
      <c r="C112" t="s">
        <v>521</v>
      </c>
      <c r="D112">
        <f>IF(VLOOKUP(LEFT(C112,LEN(C112)-3),PUBBDG_Replacement_Split_Tech!A:T,12+B112-2016,FALSE)&lt;0,0,VLOOKUP(LEFT(C112,LEN(C112)-3),PUBBDG_Replacement_Split_Tech!A:T,12+B112-2016,FALSE))*VLOOKUP(LEFT(C112,14),'AGG Activity_16'!A:K,B112-2016+2,FALSE)</f>
        <v>0</v>
      </c>
    </row>
    <row r="113" spans="1:4" x14ac:dyDescent="0.25">
      <c r="A113" t="s">
        <v>2</v>
      </c>
      <c r="B113">
        <v>2016</v>
      </c>
      <c r="C113" t="s">
        <v>528</v>
      </c>
      <c r="D113">
        <f>IF(VLOOKUP(LEFT(C113,LEN(C113)-3),PUBBDG_Replacement_Split_Tech!A:T,12+B113-2016,FALSE)&lt;0,0,VLOOKUP(LEFT(C113,LEN(C113)-3),PUBBDG_Replacement_Split_Tech!A:T,12+B113-2016,FALSE))*VLOOKUP(LEFT(C113,14),'AGG Activity_16'!A:K,B113-2016+2,FALSE)</f>
        <v>0</v>
      </c>
    </row>
    <row r="114" spans="1:4" x14ac:dyDescent="0.25">
      <c r="A114" t="s">
        <v>2</v>
      </c>
      <c r="B114">
        <v>2016</v>
      </c>
      <c r="C114" t="s">
        <v>531</v>
      </c>
      <c r="D114">
        <f>IF(VLOOKUP(LEFT(C114,LEN(C114)-3),PUBBDG_Replacement_Split_Tech!A:T,12+B114-2016,FALSE)&lt;0,0,VLOOKUP(LEFT(C114,LEN(C114)-3),PUBBDG_Replacement_Split_Tech!A:T,12+B114-2016,FALSE))*VLOOKUP(LEFT(C114,14),'AGG Activity_16'!A:K,B114-2016+2,FALSE)</f>
        <v>0</v>
      </c>
    </row>
    <row r="115" spans="1:4" x14ac:dyDescent="0.25">
      <c r="A115" t="s">
        <v>2</v>
      </c>
      <c r="B115">
        <v>2016</v>
      </c>
      <c r="C115" t="s">
        <v>534</v>
      </c>
      <c r="D115">
        <f>IF(VLOOKUP(LEFT(C115,LEN(C115)-3),PUBBDG_Replacement_Split_Tech!A:T,12+B115-2016,FALSE)&lt;0,0,VLOOKUP(LEFT(C115,LEN(C115)-3),PUBBDG_Replacement_Split_Tech!A:T,12+B115-2016,FALSE))*VLOOKUP(LEFT(C115,14),'AGG Activity_16'!A:K,B115-2016+2,FALSE)</f>
        <v>0</v>
      </c>
    </row>
    <row r="116" spans="1:4" x14ac:dyDescent="0.25">
      <c r="A116" t="s">
        <v>2</v>
      </c>
      <c r="B116">
        <v>2016</v>
      </c>
      <c r="C116" t="s">
        <v>539</v>
      </c>
      <c r="D116">
        <f>IF(VLOOKUP(LEFT(C116,LEN(C116)-3),PUBBDG_Replacement_Split_Tech!A:T,12+B116-2016,FALSE)&lt;0,0,VLOOKUP(LEFT(C116,LEN(C116)-3),PUBBDG_Replacement_Split_Tech!A:T,12+B116-2016,FALSE))*VLOOKUP(LEFT(C116,14),'AGG Activity_16'!A:K,B116-2016+2,FALSE)</f>
        <v>0</v>
      </c>
    </row>
    <row r="117" spans="1:4" x14ac:dyDescent="0.25">
      <c r="A117" t="s">
        <v>2</v>
      </c>
      <c r="B117">
        <v>2016</v>
      </c>
      <c r="C117" t="s">
        <v>1059</v>
      </c>
      <c r="D117">
        <f>IF(VLOOKUP(LEFT(C117,LEN(C117)-3),PUBBDG_Replacement_Split_Tech!A:T,12+B117-2016,FALSE)&lt;0,0,VLOOKUP(LEFT(C117,LEN(C117)-3),PUBBDG_Replacement_Split_Tech!A:T,12+B117-2016,FALSE))*VLOOKUP(LEFT(C117,14),'AGG Activity_16'!A:K,B117-2016+2,FALSE)</f>
        <v>0</v>
      </c>
    </row>
    <row r="118" spans="1:4" x14ac:dyDescent="0.25">
      <c r="A118" t="s">
        <v>2</v>
      </c>
      <c r="B118">
        <v>2016</v>
      </c>
      <c r="C118" t="s">
        <v>552</v>
      </c>
      <c r="D118">
        <f>IF(VLOOKUP(LEFT(C118,LEN(C118)-3),PUBBDG_Replacement_Split_Tech!A:T,12+B118-2016,FALSE)&lt;0,0,VLOOKUP(LEFT(C118,LEN(C118)-3),PUBBDG_Replacement_Split_Tech!A:T,12+B118-2016,FALSE))*VLOOKUP(LEFT(C118,14),'AGG Activity_16'!A:K,B118-2016+2,FALSE)</f>
        <v>0</v>
      </c>
    </row>
    <row r="119" spans="1:4" x14ac:dyDescent="0.25">
      <c r="A119" t="s">
        <v>2</v>
      </c>
      <c r="B119">
        <v>2016</v>
      </c>
      <c r="C119" t="s">
        <v>559</v>
      </c>
      <c r="D119">
        <f>IF(VLOOKUP(LEFT(C119,LEN(C119)-3),PUBBDG_Replacement_Split_Tech!A:T,12+B119-2016,FALSE)&lt;0,0,VLOOKUP(LEFT(C119,LEN(C119)-3),PUBBDG_Replacement_Split_Tech!A:T,12+B119-2016,FALSE))*VLOOKUP(LEFT(C119,14),'AGG Activity_16'!A:K,B119-2016+2,FALSE)</f>
        <v>0</v>
      </c>
    </row>
    <row r="120" spans="1:4" x14ac:dyDescent="0.25">
      <c r="A120" t="s">
        <v>2</v>
      </c>
      <c r="B120">
        <v>2016</v>
      </c>
      <c r="C120" t="s">
        <v>565</v>
      </c>
      <c r="D120">
        <f>IF(VLOOKUP(LEFT(C120,LEN(C120)-3),PUBBDG_Replacement_Split_Tech!A:T,12+B120-2016,FALSE)&lt;0,0,VLOOKUP(LEFT(C120,LEN(C120)-3),PUBBDG_Replacement_Split_Tech!A:T,12+B120-2016,FALSE))*VLOOKUP(LEFT(C120,14),'AGG Activity_16'!A:K,B120-2016+2,FALSE)</f>
        <v>0</v>
      </c>
    </row>
    <row r="121" spans="1:4" x14ac:dyDescent="0.25">
      <c r="A121" t="s">
        <v>2</v>
      </c>
      <c r="B121">
        <v>2016</v>
      </c>
      <c r="C121" t="s">
        <v>573</v>
      </c>
      <c r="D121">
        <f>IF(VLOOKUP(LEFT(C121,LEN(C121)-3),PUBBDG_Replacement_Split_Tech!A:T,12+B121-2016,FALSE)&lt;0,0,VLOOKUP(LEFT(C121,LEN(C121)-3),PUBBDG_Replacement_Split_Tech!A:T,12+B121-2016,FALSE))*VLOOKUP(LEFT(C121,14),'AGG Activity_16'!A:K,B121-2016+2,FALSE)</f>
        <v>0</v>
      </c>
    </row>
    <row r="122" spans="1:4" x14ac:dyDescent="0.25">
      <c r="A122" t="s">
        <v>2</v>
      </c>
      <c r="B122">
        <v>2016</v>
      </c>
      <c r="C122" t="s">
        <v>575</v>
      </c>
      <c r="D122">
        <f>IF(VLOOKUP(LEFT(C122,LEN(C122)-3),PUBBDG_Replacement_Split_Tech!A:T,12+B122-2016,FALSE)&lt;0,0,VLOOKUP(LEFT(C122,LEN(C122)-3),PUBBDG_Replacement_Split_Tech!A:T,12+B122-2016,FALSE))*VLOOKUP(LEFT(C122,14),'AGG Activity_16'!A:K,B122-2016+2,FALSE)</f>
        <v>0</v>
      </c>
    </row>
    <row r="123" spans="1:4" x14ac:dyDescent="0.25">
      <c r="A123" t="s">
        <v>2</v>
      </c>
      <c r="B123">
        <v>2016</v>
      </c>
      <c r="C123" t="s">
        <v>577</v>
      </c>
      <c r="D123">
        <f>IF(VLOOKUP(LEFT(C123,LEN(C123)-3),PUBBDG_Replacement_Split_Tech!A:T,12+B123-2016,FALSE)&lt;0,0,VLOOKUP(LEFT(C123,LEN(C123)-3),PUBBDG_Replacement_Split_Tech!A:T,12+B123-2016,FALSE))*VLOOKUP(LEFT(C123,14),'AGG Activity_16'!A:K,B123-2016+2,FALSE)</f>
        <v>0</v>
      </c>
    </row>
    <row r="124" spans="1:4" x14ac:dyDescent="0.25">
      <c r="A124" t="s">
        <v>2</v>
      </c>
      <c r="B124">
        <v>2016</v>
      </c>
      <c r="C124" t="s">
        <v>580</v>
      </c>
      <c r="D124">
        <f>IF(VLOOKUP(LEFT(C124,LEN(C124)-3),PUBBDG_Replacement_Split_Tech!A:T,12+B124-2016,FALSE)&lt;0,0,VLOOKUP(LEFT(C124,LEN(C124)-3),PUBBDG_Replacement_Split_Tech!A:T,12+B124-2016,FALSE))*VLOOKUP(LEFT(C124,14),'AGG Activity_16'!A:K,B124-2016+2,FALSE)</f>
        <v>0</v>
      </c>
    </row>
    <row r="125" spans="1:4" x14ac:dyDescent="0.25">
      <c r="A125" t="s">
        <v>2</v>
      </c>
      <c r="B125">
        <v>2016</v>
      </c>
      <c r="C125" t="s">
        <v>586</v>
      </c>
      <c r="D125">
        <f>IF(VLOOKUP(LEFT(C125,LEN(C125)-3),PUBBDG_Replacement_Split_Tech!A:T,12+B125-2016,FALSE)&lt;0,0,VLOOKUP(LEFT(C125,LEN(C125)-3),PUBBDG_Replacement_Split_Tech!A:T,12+B125-2016,FALSE))*VLOOKUP(LEFT(C125,14),'AGG Activity_16'!A:K,B125-2016+2,FALSE)</f>
        <v>0</v>
      </c>
    </row>
    <row r="126" spans="1:4" x14ac:dyDescent="0.25">
      <c r="A126" t="s">
        <v>2</v>
      </c>
      <c r="B126">
        <v>2016</v>
      </c>
      <c r="C126" t="s">
        <v>588</v>
      </c>
      <c r="D126">
        <f>IF(VLOOKUP(LEFT(C126,LEN(C126)-3),PUBBDG_Replacement_Split_Tech!A:T,12+B126-2016,FALSE)&lt;0,0,VLOOKUP(LEFT(C126,LEN(C126)-3),PUBBDG_Replacement_Split_Tech!A:T,12+B126-2016,FALSE))*VLOOKUP(LEFT(C126,14),'AGG Activity_16'!A:K,B126-2016+2,FALSE)</f>
        <v>0</v>
      </c>
    </row>
    <row r="127" spans="1:4" x14ac:dyDescent="0.25">
      <c r="A127" t="s">
        <v>2</v>
      </c>
      <c r="B127">
        <v>2016</v>
      </c>
      <c r="C127" t="s">
        <v>590</v>
      </c>
      <c r="D127">
        <f>IF(VLOOKUP(LEFT(C127,LEN(C127)-3),PUBBDG_Replacement_Split_Tech!A:T,12+B127-2016,FALSE)&lt;0,0,VLOOKUP(LEFT(C127,LEN(C127)-3),PUBBDG_Replacement_Split_Tech!A:T,12+B127-2016,FALSE))*VLOOKUP(LEFT(C127,14),'AGG Activity_16'!A:K,B127-2016+2,FALSE)</f>
        <v>0</v>
      </c>
    </row>
    <row r="128" spans="1:4" x14ac:dyDescent="0.25">
      <c r="A128" t="s">
        <v>2</v>
      </c>
      <c r="B128">
        <v>2016</v>
      </c>
      <c r="C128" t="s">
        <v>593</v>
      </c>
      <c r="D128">
        <f>IF(VLOOKUP(LEFT(C128,LEN(C128)-3),PUBBDG_Replacement_Split_Tech!A:T,12+B128-2016,FALSE)&lt;0,0,VLOOKUP(LEFT(C128,LEN(C128)-3),PUBBDG_Replacement_Split_Tech!A:T,12+B128-2016,FALSE))*VLOOKUP(LEFT(C128,14),'AGG Activity_16'!A:K,B128-2016+2,FALSE)</f>
        <v>0</v>
      </c>
    </row>
    <row r="129" spans="1:4" x14ac:dyDescent="0.25">
      <c r="A129" t="s">
        <v>2</v>
      </c>
      <c r="B129">
        <v>2016</v>
      </c>
      <c r="C129" t="s">
        <v>1060</v>
      </c>
      <c r="D129">
        <f>IF(VLOOKUP(LEFT(C129,LEN(C129)-3),PUBBDG_Replacement_Split_Tech!A:T,12+B129-2016,FALSE)&lt;0,0,VLOOKUP(LEFT(C129,LEN(C129)-3),PUBBDG_Replacement_Split_Tech!A:T,12+B129-2016,FALSE))*VLOOKUP(LEFT(C129,14),'AGG Activity_16'!A:K,B129-2016+2,FALSE)</f>
        <v>0</v>
      </c>
    </row>
    <row r="130" spans="1:4" x14ac:dyDescent="0.25">
      <c r="A130" t="s">
        <v>2</v>
      </c>
      <c r="B130">
        <v>2016</v>
      </c>
      <c r="C130" t="s">
        <v>604</v>
      </c>
      <c r="D130">
        <f>IF(VLOOKUP(LEFT(C130,LEN(C130)-3),PUBBDG_Replacement_Split_Tech!A:T,12+B130-2016,FALSE)&lt;0,0,VLOOKUP(LEFT(C130,LEN(C130)-3),PUBBDG_Replacement_Split_Tech!A:T,12+B130-2016,FALSE))*VLOOKUP(LEFT(C130,14),'AGG Activity_16'!A:K,B130-2016+2,FALSE)</f>
        <v>0</v>
      </c>
    </row>
    <row r="131" spans="1:4" x14ac:dyDescent="0.25">
      <c r="A131" t="s">
        <v>2</v>
      </c>
      <c r="B131">
        <v>2016</v>
      </c>
      <c r="C131" t="s">
        <v>610</v>
      </c>
      <c r="D131">
        <f>IF(VLOOKUP(LEFT(C131,LEN(C131)-3),PUBBDG_Replacement_Split_Tech!A:T,12+B131-2016,FALSE)&lt;0,0,VLOOKUP(LEFT(C131,LEN(C131)-3),PUBBDG_Replacement_Split_Tech!A:T,12+B131-2016,FALSE))*VLOOKUP(LEFT(C131,14),'AGG Activity_16'!A:K,B131-2016+2,FALSE)</f>
        <v>0</v>
      </c>
    </row>
    <row r="132" spans="1:4" x14ac:dyDescent="0.25">
      <c r="A132" t="s">
        <v>2</v>
      </c>
      <c r="B132">
        <v>2016</v>
      </c>
      <c r="C132" t="s">
        <v>616</v>
      </c>
      <c r="D132">
        <f>IF(VLOOKUP(LEFT(C132,LEN(C132)-3),PUBBDG_Replacement_Split_Tech!A:T,12+B132-2016,FALSE)&lt;0,0,VLOOKUP(LEFT(C132,LEN(C132)-3),PUBBDG_Replacement_Split_Tech!A:T,12+B132-2016,FALSE))*VLOOKUP(LEFT(C132,14),'AGG Activity_16'!A:K,B132-2016+2,FALSE)</f>
        <v>0</v>
      </c>
    </row>
    <row r="133" spans="1:4" x14ac:dyDescent="0.25">
      <c r="A133" t="s">
        <v>2</v>
      </c>
      <c r="B133">
        <v>2016</v>
      </c>
      <c r="C133" t="s">
        <v>623</v>
      </c>
      <c r="D133">
        <f>IF(VLOOKUP(LEFT(C133,LEN(C133)-3),PUBBDG_Replacement_Split_Tech!A:T,12+B133-2016,FALSE)&lt;0,0,VLOOKUP(LEFT(C133,LEN(C133)-3),PUBBDG_Replacement_Split_Tech!A:T,12+B133-2016,FALSE))*VLOOKUP(LEFT(C133,14),'AGG Activity_16'!A:K,B133-2016+2,FALSE)</f>
        <v>0</v>
      </c>
    </row>
    <row r="134" spans="1:4" x14ac:dyDescent="0.25">
      <c r="A134" t="s">
        <v>2</v>
      </c>
      <c r="B134">
        <v>2016</v>
      </c>
      <c r="C134" t="s">
        <v>624</v>
      </c>
      <c r="D134">
        <f>IF(VLOOKUP(LEFT(C134,LEN(C134)-3),PUBBDG_Replacement_Split_Tech!A:T,12+B134-2016,FALSE)&lt;0,0,VLOOKUP(LEFT(C134,LEN(C134)-3),PUBBDG_Replacement_Split_Tech!A:T,12+B134-2016,FALSE))*VLOOKUP(LEFT(C134,14),'AGG Activity_16'!A:K,B134-2016+2,FALSE)</f>
        <v>0</v>
      </c>
    </row>
    <row r="135" spans="1:4" x14ac:dyDescent="0.25">
      <c r="A135" t="s">
        <v>2</v>
      </c>
      <c r="B135">
        <v>2016</v>
      </c>
      <c r="C135" t="s">
        <v>627</v>
      </c>
      <c r="D135">
        <f>IF(VLOOKUP(LEFT(C135,LEN(C135)-3),PUBBDG_Replacement_Split_Tech!A:T,12+B135-2016,FALSE)&lt;0,0,VLOOKUP(LEFT(C135,LEN(C135)-3),PUBBDG_Replacement_Split_Tech!A:T,12+B135-2016,FALSE))*VLOOKUP(LEFT(C135,14),'AGG Activity_16'!A:K,B135-2016+2,FALSE)</f>
        <v>0</v>
      </c>
    </row>
    <row r="136" spans="1:4" x14ac:dyDescent="0.25">
      <c r="A136" t="s">
        <v>2</v>
      </c>
      <c r="B136">
        <v>2016</v>
      </c>
      <c r="C136" t="s">
        <v>631</v>
      </c>
      <c r="D136">
        <f>IF(VLOOKUP(LEFT(C136,LEN(C136)-3),PUBBDG_Replacement_Split_Tech!A:T,12+B136-2016,FALSE)&lt;0,0,VLOOKUP(LEFT(C136,LEN(C136)-3),PUBBDG_Replacement_Split_Tech!A:T,12+B136-2016,FALSE))*VLOOKUP(LEFT(C136,14),'AGG Activity_16'!A:K,B136-2016+2,FALSE)</f>
        <v>0</v>
      </c>
    </row>
    <row r="137" spans="1:4" x14ac:dyDescent="0.25">
      <c r="A137" t="s">
        <v>2</v>
      </c>
      <c r="B137">
        <v>2016</v>
      </c>
      <c r="C137" t="s">
        <v>638</v>
      </c>
      <c r="D137">
        <f>IF(VLOOKUP(LEFT(C137,LEN(C137)-3),PUBBDG_Replacement_Split_Tech!A:T,12+B137-2016,FALSE)&lt;0,0,VLOOKUP(LEFT(C137,LEN(C137)-3),PUBBDG_Replacement_Split_Tech!A:T,12+B137-2016,FALSE))*VLOOKUP(LEFT(C137,14),'AGG Activity_16'!A:K,B137-2016+2,FALSE)</f>
        <v>0</v>
      </c>
    </row>
    <row r="138" spans="1:4" x14ac:dyDescent="0.25">
      <c r="A138" t="s">
        <v>2</v>
      </c>
      <c r="B138">
        <v>2016</v>
      </c>
      <c r="C138" t="s">
        <v>641</v>
      </c>
      <c r="D138">
        <f>IF(VLOOKUP(LEFT(C138,LEN(C138)-3),PUBBDG_Replacement_Split_Tech!A:T,12+B138-2016,FALSE)&lt;0,0,VLOOKUP(LEFT(C138,LEN(C138)-3),PUBBDG_Replacement_Split_Tech!A:T,12+B138-2016,FALSE))*VLOOKUP(LEFT(C138,14),'AGG Activity_16'!A:K,B138-2016+2,FALSE)</f>
        <v>0</v>
      </c>
    </row>
    <row r="139" spans="1:4" x14ac:dyDescent="0.25">
      <c r="A139" t="s">
        <v>2</v>
      </c>
      <c r="B139">
        <v>2016</v>
      </c>
      <c r="C139" t="s">
        <v>644</v>
      </c>
      <c r="D139">
        <f>IF(VLOOKUP(LEFT(C139,LEN(C139)-3),PUBBDG_Replacement_Split_Tech!A:T,12+B139-2016,FALSE)&lt;0,0,VLOOKUP(LEFT(C139,LEN(C139)-3),PUBBDG_Replacement_Split_Tech!A:T,12+B139-2016,FALSE))*VLOOKUP(LEFT(C139,14),'AGG Activity_16'!A:K,B139-2016+2,FALSE)</f>
        <v>0</v>
      </c>
    </row>
    <row r="140" spans="1:4" x14ac:dyDescent="0.25">
      <c r="A140" t="s">
        <v>2</v>
      </c>
      <c r="B140">
        <v>2016</v>
      </c>
      <c r="C140" t="s">
        <v>649</v>
      </c>
      <c r="D140">
        <f>IF(VLOOKUP(LEFT(C140,LEN(C140)-3),PUBBDG_Replacement_Split_Tech!A:T,12+B140-2016,FALSE)&lt;0,0,VLOOKUP(LEFT(C140,LEN(C140)-3),PUBBDG_Replacement_Split_Tech!A:T,12+B140-2016,FALSE))*VLOOKUP(LEFT(C140,14),'AGG Activity_16'!A:K,B140-2016+2,FALSE)</f>
        <v>0</v>
      </c>
    </row>
    <row r="141" spans="1:4" x14ac:dyDescent="0.25">
      <c r="A141" t="s">
        <v>2</v>
      </c>
      <c r="B141">
        <v>2016</v>
      </c>
      <c r="C141" t="s">
        <v>1061</v>
      </c>
      <c r="D141">
        <f>IF(VLOOKUP(LEFT(C141,LEN(C141)-3),PUBBDG_Replacement_Split_Tech!A:T,12+B141-2016,FALSE)&lt;0,0,VLOOKUP(LEFT(C141,LEN(C141)-3),PUBBDG_Replacement_Split_Tech!A:T,12+B141-2016,FALSE))*VLOOKUP(LEFT(C141,14),'AGG Activity_16'!A:K,B141-2016+2,FALSE)</f>
        <v>0</v>
      </c>
    </row>
    <row r="142" spans="1:4" x14ac:dyDescent="0.25">
      <c r="A142" t="s">
        <v>2</v>
      </c>
      <c r="B142">
        <v>2016</v>
      </c>
      <c r="C142" t="s">
        <v>662</v>
      </c>
      <c r="D142">
        <f>IF(VLOOKUP(LEFT(C142,LEN(C142)-3),PUBBDG_Replacement_Split_Tech!A:T,12+B142-2016,FALSE)&lt;0,0,VLOOKUP(LEFT(C142,LEN(C142)-3),PUBBDG_Replacement_Split_Tech!A:T,12+B142-2016,FALSE))*VLOOKUP(LEFT(C142,14),'AGG Activity_16'!A:K,B142-2016+2,FALSE)</f>
        <v>0</v>
      </c>
    </row>
    <row r="143" spans="1:4" x14ac:dyDescent="0.25">
      <c r="A143" t="s">
        <v>2</v>
      </c>
      <c r="B143">
        <v>2016</v>
      </c>
      <c r="C143" t="s">
        <v>669</v>
      </c>
      <c r="D143">
        <f>IF(VLOOKUP(LEFT(C143,LEN(C143)-3),PUBBDG_Replacement_Split_Tech!A:T,12+B143-2016,FALSE)&lt;0,0,VLOOKUP(LEFT(C143,LEN(C143)-3),PUBBDG_Replacement_Split_Tech!A:T,12+B143-2016,FALSE))*VLOOKUP(LEFT(C143,14),'AGG Activity_16'!A:K,B143-2016+2,FALSE)</f>
        <v>0</v>
      </c>
    </row>
    <row r="144" spans="1:4" x14ac:dyDescent="0.25">
      <c r="A144" t="s">
        <v>2</v>
      </c>
      <c r="B144">
        <v>2016</v>
      </c>
      <c r="C144" t="s">
        <v>675</v>
      </c>
      <c r="D144">
        <f>IF(VLOOKUP(LEFT(C144,LEN(C144)-3),PUBBDG_Replacement_Split_Tech!A:T,12+B144-2016,FALSE)&lt;0,0,VLOOKUP(LEFT(C144,LEN(C144)-3),PUBBDG_Replacement_Split_Tech!A:T,12+B144-2016,FALSE))*VLOOKUP(LEFT(C144,14),'AGG Activity_16'!A:K,B144-2016+2,FALSE)</f>
        <v>0</v>
      </c>
    </row>
    <row r="145" spans="1:4" x14ac:dyDescent="0.25">
      <c r="A145" t="s">
        <v>2</v>
      </c>
      <c r="B145">
        <v>2016</v>
      </c>
      <c r="C145" t="s">
        <v>683</v>
      </c>
      <c r="D145">
        <f>IF(VLOOKUP(LEFT(C145,LEN(C145)-3),PUBBDG_Replacement_Split_Tech!A:T,12+B145-2016,FALSE)&lt;0,0,VLOOKUP(LEFT(C145,LEN(C145)-3),PUBBDG_Replacement_Split_Tech!A:T,12+B145-2016,FALSE))*VLOOKUP(LEFT(C145,14),'AGG Activity_16'!A:K,B145-2016+2,FALSE)</f>
        <v>0</v>
      </c>
    </row>
    <row r="146" spans="1:4" x14ac:dyDescent="0.25">
      <c r="A146" t="s">
        <v>2</v>
      </c>
      <c r="B146">
        <v>2016</v>
      </c>
      <c r="C146" t="s">
        <v>782</v>
      </c>
      <c r="D146">
        <f>IF(VLOOKUP(LEFT(C146,LEN(C146)-3),PUBBDG_Replacement_Split_Tech!A:T,12+B146-2016,FALSE)&lt;0,0,VLOOKUP(LEFT(C146,LEN(C146)-3),PUBBDG_Replacement_Split_Tech!A:T,12+B146-2016,FALSE))*VLOOKUP(LEFT(C146,14),'AGG Activity_16'!A:K,B146-2016+2,FALSE)</f>
        <v>0</v>
      </c>
    </row>
    <row r="147" spans="1:4" x14ac:dyDescent="0.25">
      <c r="A147" t="s">
        <v>2</v>
      </c>
      <c r="B147">
        <v>2016</v>
      </c>
      <c r="C147" t="s">
        <v>785</v>
      </c>
      <c r="D147">
        <f>IF(VLOOKUP(LEFT(C147,LEN(C147)-3),PUBBDG_Replacement_Split_Tech!A:T,12+B147-2016,FALSE)&lt;0,0,VLOOKUP(LEFT(C147,LEN(C147)-3),PUBBDG_Replacement_Split_Tech!A:T,12+B147-2016,FALSE))*VLOOKUP(LEFT(C147,14),'AGG Activity_16'!A:K,B147-2016+2,FALSE)</f>
        <v>0</v>
      </c>
    </row>
    <row r="148" spans="1:4" x14ac:dyDescent="0.25">
      <c r="A148" t="s">
        <v>2</v>
      </c>
      <c r="B148">
        <v>2016</v>
      </c>
      <c r="C148" t="s">
        <v>787</v>
      </c>
      <c r="D148">
        <f>IF(VLOOKUP(LEFT(C148,LEN(C148)-3),PUBBDG_Replacement_Split_Tech!A:T,12+B148-2016,FALSE)&lt;0,0,VLOOKUP(LEFT(C148,LEN(C148)-3),PUBBDG_Replacement_Split_Tech!A:T,12+B148-2016,FALSE))*VLOOKUP(LEFT(C148,14),'AGG Activity_16'!A:K,B148-2016+2,FALSE)</f>
        <v>0</v>
      </c>
    </row>
    <row r="149" spans="1:4" x14ac:dyDescent="0.25">
      <c r="A149" t="s">
        <v>2</v>
      </c>
      <c r="B149">
        <v>2016</v>
      </c>
      <c r="C149" t="s">
        <v>790</v>
      </c>
      <c r="D149">
        <f>IF(VLOOKUP(LEFT(C149,LEN(C149)-3),PUBBDG_Replacement_Split_Tech!A:T,12+B149-2016,FALSE)&lt;0,0,VLOOKUP(LEFT(C149,LEN(C149)-3),PUBBDG_Replacement_Split_Tech!A:T,12+B149-2016,FALSE))*VLOOKUP(LEFT(C149,14),'AGG Activity_16'!A:K,B149-2016+2,FALSE)</f>
        <v>0</v>
      </c>
    </row>
    <row r="150" spans="1:4" x14ac:dyDescent="0.25">
      <c r="A150" t="s">
        <v>2</v>
      </c>
      <c r="B150">
        <v>2016</v>
      </c>
      <c r="C150" t="s">
        <v>792</v>
      </c>
      <c r="D150">
        <f>IF(VLOOKUP(LEFT(C150,LEN(C150)-3),PUBBDG_Replacement_Split_Tech!A:T,12+B150-2016,FALSE)&lt;0,0,VLOOKUP(LEFT(C150,LEN(C150)-3),PUBBDG_Replacement_Split_Tech!A:T,12+B150-2016,FALSE))*VLOOKUP(LEFT(C150,14),'AGG Activity_16'!A:K,B150-2016+2,FALSE)</f>
        <v>0</v>
      </c>
    </row>
    <row r="151" spans="1:4" x14ac:dyDescent="0.25">
      <c r="A151" t="s">
        <v>2</v>
      </c>
      <c r="B151">
        <v>2016</v>
      </c>
      <c r="C151" t="s">
        <v>795</v>
      </c>
      <c r="D151">
        <f>IF(VLOOKUP(LEFT(C151,LEN(C151)-3),PUBBDG_Replacement_Split_Tech!A:T,12+B151-2016,FALSE)&lt;0,0,VLOOKUP(LEFT(C151,LEN(C151)-3),PUBBDG_Replacement_Split_Tech!A:T,12+B151-2016,FALSE))*VLOOKUP(LEFT(C151,14),'AGG Activity_16'!A:K,B151-2016+2,FALSE)</f>
        <v>0</v>
      </c>
    </row>
    <row r="152" spans="1:4" x14ac:dyDescent="0.25">
      <c r="A152" t="s">
        <v>2</v>
      </c>
      <c r="B152">
        <v>2016</v>
      </c>
      <c r="C152" t="s">
        <v>797</v>
      </c>
      <c r="D152">
        <f>IF(VLOOKUP(LEFT(C152,LEN(C152)-3),PUBBDG_Replacement_Split_Tech!A:T,12+B152-2016,FALSE)&lt;0,0,VLOOKUP(LEFT(C152,LEN(C152)-3),PUBBDG_Replacement_Split_Tech!A:T,12+B152-2016,FALSE))*VLOOKUP(LEFT(C152,14),'AGG Activity_16'!A:K,B152-2016+2,FALSE)</f>
        <v>0</v>
      </c>
    </row>
    <row r="153" spans="1:4" x14ac:dyDescent="0.25">
      <c r="A153" t="s">
        <v>2</v>
      </c>
      <c r="B153">
        <v>2016</v>
      </c>
      <c r="C153" t="s">
        <v>800</v>
      </c>
      <c r="D153">
        <f>IF(VLOOKUP(LEFT(C153,LEN(C153)-3),PUBBDG_Replacement_Split_Tech!A:T,12+B153-2016,FALSE)&lt;0,0,VLOOKUP(LEFT(C153,LEN(C153)-3),PUBBDG_Replacement_Split_Tech!A:T,12+B153-2016,FALSE))*VLOOKUP(LEFT(C153,14),'AGG Activity_16'!A:K,B153-2016+2,FALSE)</f>
        <v>0</v>
      </c>
    </row>
    <row r="154" spans="1:4" x14ac:dyDescent="0.25">
      <c r="A154" t="s">
        <v>2</v>
      </c>
      <c r="B154">
        <v>2016</v>
      </c>
      <c r="C154" t="s">
        <v>802</v>
      </c>
      <c r="D154">
        <f>IF(VLOOKUP(LEFT(C154,LEN(C154)-3),PUBBDG_Replacement_Split_Tech!A:T,12+B154-2016,FALSE)&lt;0,0,VLOOKUP(LEFT(C154,LEN(C154)-3),PUBBDG_Replacement_Split_Tech!A:T,12+B154-2016,FALSE))*VLOOKUP(LEFT(C154,14),'AGG Activity_16'!A:K,B154-2016+2,FALSE)</f>
        <v>0</v>
      </c>
    </row>
    <row r="155" spans="1:4" x14ac:dyDescent="0.25">
      <c r="A155" t="s">
        <v>2</v>
      </c>
      <c r="B155">
        <v>2016</v>
      </c>
      <c r="C155" t="s">
        <v>805</v>
      </c>
      <c r="D155">
        <f>IF(VLOOKUP(LEFT(C155,LEN(C155)-3),PUBBDG_Replacement_Split_Tech!A:T,12+B155-2016,FALSE)&lt;0,0,VLOOKUP(LEFT(C155,LEN(C155)-3),PUBBDG_Replacement_Split_Tech!A:T,12+B155-2016,FALSE))*VLOOKUP(LEFT(C155,14),'AGG Activity_16'!A:K,B155-2016+2,FALSE)</f>
        <v>0</v>
      </c>
    </row>
    <row r="156" spans="1:4" x14ac:dyDescent="0.25">
      <c r="A156" t="s">
        <v>2</v>
      </c>
      <c r="B156">
        <v>2016</v>
      </c>
      <c r="C156" t="s">
        <v>807</v>
      </c>
      <c r="D156">
        <f>IF(VLOOKUP(LEFT(C156,LEN(C156)-3),PUBBDG_Replacement_Split_Tech!A:T,12+B156-2016,FALSE)&lt;0,0,VLOOKUP(LEFT(C156,LEN(C156)-3),PUBBDG_Replacement_Split_Tech!A:T,12+B156-2016,FALSE))*VLOOKUP(LEFT(C156,14),'AGG Activity_16'!A:K,B156-2016+2,FALSE)</f>
        <v>0</v>
      </c>
    </row>
    <row r="157" spans="1:4" x14ac:dyDescent="0.25">
      <c r="A157" t="s">
        <v>2</v>
      </c>
      <c r="B157">
        <v>2016</v>
      </c>
      <c r="C157" t="s">
        <v>810</v>
      </c>
      <c r="D157">
        <f>IF(VLOOKUP(LEFT(C157,LEN(C157)-3),PUBBDG_Replacement_Split_Tech!A:T,12+B157-2016,FALSE)&lt;0,0,VLOOKUP(LEFT(C157,LEN(C157)-3),PUBBDG_Replacement_Split_Tech!A:T,12+B157-2016,FALSE))*VLOOKUP(LEFT(C157,14),'AGG Activity_16'!A:K,B157-2016+2,FALSE)</f>
        <v>0</v>
      </c>
    </row>
    <row r="158" spans="1:4" x14ac:dyDescent="0.25">
      <c r="A158" t="s">
        <v>2</v>
      </c>
      <c r="B158">
        <v>2016</v>
      </c>
      <c r="C158" t="s">
        <v>812</v>
      </c>
      <c r="D158">
        <f>IF(VLOOKUP(LEFT(C158,LEN(C158)-3),PUBBDG_Replacement_Split_Tech!A:T,12+B158-2016,FALSE)&lt;0,0,VLOOKUP(LEFT(C158,LEN(C158)-3),PUBBDG_Replacement_Split_Tech!A:T,12+B158-2016,FALSE))*VLOOKUP(LEFT(C158,14),'AGG Activity_16'!A:K,B158-2016+2,FALSE)</f>
        <v>0</v>
      </c>
    </row>
    <row r="159" spans="1:4" x14ac:dyDescent="0.25">
      <c r="A159" t="s">
        <v>2</v>
      </c>
      <c r="B159">
        <v>2016</v>
      </c>
      <c r="C159" t="s">
        <v>815</v>
      </c>
      <c r="D159">
        <f>IF(VLOOKUP(LEFT(C159,LEN(C159)-3),PUBBDG_Replacement_Split_Tech!A:T,12+B159-2016,FALSE)&lt;0,0,VLOOKUP(LEFT(C159,LEN(C159)-3),PUBBDG_Replacement_Split_Tech!A:T,12+B159-2016,FALSE))*VLOOKUP(LEFT(C159,14),'AGG Activity_16'!A:K,B159-2016+2,FALSE)</f>
        <v>0</v>
      </c>
    </row>
    <row r="160" spans="1:4" x14ac:dyDescent="0.25">
      <c r="A160" t="s">
        <v>2</v>
      </c>
      <c r="B160">
        <v>2016</v>
      </c>
      <c r="C160" t="s">
        <v>817</v>
      </c>
      <c r="D160">
        <f>IF(VLOOKUP(LEFT(C160,LEN(C160)-3),PUBBDG_Replacement_Split_Tech!A:T,12+B160-2016,FALSE)&lt;0,0,VLOOKUP(LEFT(C160,LEN(C160)-3),PUBBDG_Replacement_Split_Tech!A:T,12+B160-2016,FALSE))*VLOOKUP(LEFT(C160,14),'AGG Activity_16'!A:K,B160-2016+2,FALSE)</f>
        <v>0</v>
      </c>
    </row>
    <row r="161" spans="1:4" x14ac:dyDescent="0.25">
      <c r="A161" t="s">
        <v>2</v>
      </c>
      <c r="B161">
        <v>2016</v>
      </c>
      <c r="C161" t="s">
        <v>820</v>
      </c>
      <c r="D161">
        <f>IF(VLOOKUP(LEFT(C161,LEN(C161)-3),PUBBDG_Replacement_Split_Tech!A:T,12+B161-2016,FALSE)&lt;0,0,VLOOKUP(LEFT(C161,LEN(C161)-3),PUBBDG_Replacement_Split_Tech!A:T,12+B161-2016,FALSE))*VLOOKUP(LEFT(C161,14),'AGG Activity_16'!A:K,B161-2016+2,FALSE)</f>
        <v>0</v>
      </c>
    </row>
    <row r="162" spans="1:4" x14ac:dyDescent="0.25">
      <c r="A162" t="s">
        <v>2</v>
      </c>
      <c r="B162">
        <v>2016</v>
      </c>
      <c r="C162" t="s">
        <v>845</v>
      </c>
      <c r="D162">
        <f>IF(VLOOKUP(LEFT(C162,LEN(C162)-3),PUBBDG_Replacement_Split_Tech!A:T,12+B162-2016,FALSE)&lt;0,0,VLOOKUP(LEFT(C162,LEN(C162)-3),PUBBDG_Replacement_Split_Tech!A:T,12+B162-2016,FALSE))*VLOOKUP(LEFT(C162,14),'AGG Activity_16'!A:K,B162-2016+2,FALSE)</f>
        <v>0</v>
      </c>
    </row>
    <row r="163" spans="1:4" x14ac:dyDescent="0.25">
      <c r="A163" t="s">
        <v>2</v>
      </c>
      <c r="B163">
        <v>2016</v>
      </c>
      <c r="C163" t="s">
        <v>848</v>
      </c>
      <c r="D163">
        <f>IF(VLOOKUP(LEFT(C163,LEN(C163)-3),PUBBDG_Replacement_Split_Tech!A:T,12+B163-2016,FALSE)&lt;0,0,VLOOKUP(LEFT(C163,LEN(C163)-3),PUBBDG_Replacement_Split_Tech!A:T,12+B163-2016,FALSE))*VLOOKUP(LEFT(C163,14),'AGG Activity_16'!A:K,B163-2016+2,FALSE)</f>
        <v>0</v>
      </c>
    </row>
    <row r="164" spans="1:4" x14ac:dyDescent="0.25">
      <c r="A164" t="s">
        <v>2</v>
      </c>
      <c r="B164">
        <v>2016</v>
      </c>
      <c r="C164" t="s">
        <v>849</v>
      </c>
      <c r="D164">
        <f>IF(VLOOKUP(LEFT(C164,LEN(C164)-3),PUBBDG_Replacement_Split_Tech!A:T,12+B164-2016,FALSE)&lt;0,0,VLOOKUP(LEFT(C164,LEN(C164)-3),PUBBDG_Replacement_Split_Tech!A:T,12+B164-2016,FALSE))*VLOOKUP(LEFT(C164,14),'AGG Activity_16'!A:K,B164-2016+2,FALSE)</f>
        <v>0</v>
      </c>
    </row>
    <row r="165" spans="1:4" x14ac:dyDescent="0.25">
      <c r="A165" t="s">
        <v>2</v>
      </c>
      <c r="B165">
        <v>2016</v>
      </c>
      <c r="C165" t="s">
        <v>852</v>
      </c>
      <c r="D165">
        <f>IF(VLOOKUP(LEFT(C165,LEN(C165)-3),PUBBDG_Replacement_Split_Tech!A:T,12+B165-2016,FALSE)&lt;0,0,VLOOKUP(LEFT(C165,LEN(C165)-3),PUBBDG_Replacement_Split_Tech!A:T,12+B165-2016,FALSE))*VLOOKUP(LEFT(C165,14),'AGG Activity_16'!A:K,B165-2016+2,FALSE)</f>
        <v>0</v>
      </c>
    </row>
    <row r="166" spans="1:4" x14ac:dyDescent="0.25">
      <c r="A166" t="s">
        <v>2</v>
      </c>
      <c r="B166">
        <v>2016</v>
      </c>
      <c r="C166" t="s">
        <v>853</v>
      </c>
      <c r="D166">
        <f>IF(VLOOKUP(LEFT(C166,LEN(C166)-3),PUBBDG_Replacement_Split_Tech!A:T,12+B166-2016,FALSE)&lt;0,0,VLOOKUP(LEFT(C166,LEN(C166)-3),PUBBDG_Replacement_Split_Tech!A:T,12+B166-2016,FALSE))*VLOOKUP(LEFT(C166,14),'AGG Activity_16'!A:K,B166-2016+2,FALSE)</f>
        <v>0</v>
      </c>
    </row>
    <row r="167" spans="1:4" x14ac:dyDescent="0.25">
      <c r="A167" t="s">
        <v>2</v>
      </c>
      <c r="B167">
        <v>2016</v>
      </c>
      <c r="C167" t="s">
        <v>856</v>
      </c>
      <c r="D167">
        <f>IF(VLOOKUP(LEFT(C167,LEN(C167)-3),PUBBDG_Replacement_Split_Tech!A:T,12+B167-2016,FALSE)&lt;0,0,VLOOKUP(LEFT(C167,LEN(C167)-3),PUBBDG_Replacement_Split_Tech!A:T,12+B167-2016,FALSE))*VLOOKUP(LEFT(C167,14),'AGG Activity_16'!A:K,B167-2016+2,FALSE)</f>
        <v>0</v>
      </c>
    </row>
    <row r="168" spans="1:4" x14ac:dyDescent="0.25">
      <c r="A168" t="s">
        <v>2</v>
      </c>
      <c r="B168">
        <v>2016</v>
      </c>
      <c r="C168" t="s">
        <v>857</v>
      </c>
      <c r="D168">
        <f>IF(VLOOKUP(LEFT(C168,LEN(C168)-3),PUBBDG_Replacement_Split_Tech!A:T,12+B168-2016,FALSE)&lt;0,0,VLOOKUP(LEFT(C168,LEN(C168)-3),PUBBDG_Replacement_Split_Tech!A:T,12+B168-2016,FALSE))*VLOOKUP(LEFT(C168,14),'AGG Activity_16'!A:K,B168-2016+2,FALSE)</f>
        <v>0</v>
      </c>
    </row>
    <row r="169" spans="1:4" x14ac:dyDescent="0.25">
      <c r="A169" t="s">
        <v>2</v>
      </c>
      <c r="B169">
        <v>2016</v>
      </c>
      <c r="C169" t="s">
        <v>860</v>
      </c>
      <c r="D169">
        <f>IF(VLOOKUP(LEFT(C169,LEN(C169)-3),PUBBDG_Replacement_Split_Tech!A:T,12+B169-2016,FALSE)&lt;0,0,VLOOKUP(LEFT(C169,LEN(C169)-3),PUBBDG_Replacement_Split_Tech!A:T,12+B169-2016,FALSE))*VLOOKUP(LEFT(C169,14),'AGG Activity_16'!A:K,B169-2016+2,FALSE)</f>
        <v>0</v>
      </c>
    </row>
    <row r="170" spans="1:4" x14ac:dyDescent="0.25">
      <c r="A170" t="s">
        <v>2</v>
      </c>
      <c r="B170">
        <v>2016</v>
      </c>
      <c r="C170" t="s">
        <v>861</v>
      </c>
      <c r="D170">
        <f>IF(VLOOKUP(LEFT(C170,LEN(C170)-3),PUBBDG_Replacement_Split_Tech!A:T,12+B170-2016,FALSE)&lt;0,0,VLOOKUP(LEFT(C170,LEN(C170)-3),PUBBDG_Replacement_Split_Tech!A:T,12+B170-2016,FALSE))*VLOOKUP(LEFT(C170,14),'AGG Activity_16'!A:K,B170-2016+2,FALSE)</f>
        <v>0</v>
      </c>
    </row>
    <row r="171" spans="1:4" x14ac:dyDescent="0.25">
      <c r="A171" t="s">
        <v>2</v>
      </c>
      <c r="B171">
        <v>2016</v>
      </c>
      <c r="C171" t="s">
        <v>864</v>
      </c>
      <c r="D171">
        <f>IF(VLOOKUP(LEFT(C171,LEN(C171)-3),PUBBDG_Replacement_Split_Tech!A:T,12+B171-2016,FALSE)&lt;0,0,VLOOKUP(LEFT(C171,LEN(C171)-3),PUBBDG_Replacement_Split_Tech!A:T,12+B171-2016,FALSE))*VLOOKUP(LEFT(C171,14),'AGG Activity_16'!A:K,B171-2016+2,FALSE)</f>
        <v>0</v>
      </c>
    </row>
    <row r="172" spans="1:4" x14ac:dyDescent="0.25">
      <c r="A172" t="s">
        <v>2</v>
      </c>
      <c r="B172">
        <v>2016</v>
      </c>
      <c r="C172" t="s">
        <v>865</v>
      </c>
      <c r="D172">
        <f>IF(VLOOKUP(LEFT(C172,LEN(C172)-3),PUBBDG_Replacement_Split_Tech!A:T,12+B172-2016,FALSE)&lt;0,0,VLOOKUP(LEFT(C172,LEN(C172)-3),PUBBDG_Replacement_Split_Tech!A:T,12+B172-2016,FALSE))*VLOOKUP(LEFT(C172,14),'AGG Activity_16'!A:K,B172-2016+2,FALSE)</f>
        <v>0</v>
      </c>
    </row>
    <row r="173" spans="1:4" x14ac:dyDescent="0.25">
      <c r="A173" t="s">
        <v>2</v>
      </c>
      <c r="B173">
        <v>2016</v>
      </c>
      <c r="C173" t="s">
        <v>868</v>
      </c>
      <c r="D173">
        <f>IF(VLOOKUP(LEFT(C173,LEN(C173)-3),PUBBDG_Replacement_Split_Tech!A:T,12+B173-2016,FALSE)&lt;0,0,VLOOKUP(LEFT(C173,LEN(C173)-3),PUBBDG_Replacement_Split_Tech!A:T,12+B173-2016,FALSE))*VLOOKUP(LEFT(C173,14),'AGG Activity_16'!A:K,B173-2016+2,FALSE)</f>
        <v>0</v>
      </c>
    </row>
    <row r="174" spans="1:4" x14ac:dyDescent="0.25">
      <c r="A174" t="s">
        <v>2</v>
      </c>
      <c r="B174">
        <v>2016</v>
      </c>
      <c r="C174" t="s">
        <v>869</v>
      </c>
      <c r="D174">
        <f>IF(VLOOKUP(LEFT(C174,LEN(C174)-3),PUBBDG_Replacement_Split_Tech!A:T,12+B174-2016,FALSE)&lt;0,0,VLOOKUP(LEFT(C174,LEN(C174)-3),PUBBDG_Replacement_Split_Tech!A:T,12+B174-2016,FALSE))*VLOOKUP(LEFT(C174,14),'AGG Activity_16'!A:K,B174-2016+2,FALSE)</f>
        <v>0</v>
      </c>
    </row>
    <row r="175" spans="1:4" x14ac:dyDescent="0.25">
      <c r="A175" t="s">
        <v>2</v>
      </c>
      <c r="B175">
        <v>2016</v>
      </c>
      <c r="C175" t="s">
        <v>872</v>
      </c>
      <c r="D175">
        <f>IF(VLOOKUP(LEFT(C175,LEN(C175)-3),PUBBDG_Replacement_Split_Tech!A:T,12+B175-2016,FALSE)&lt;0,0,VLOOKUP(LEFT(C175,LEN(C175)-3),PUBBDG_Replacement_Split_Tech!A:T,12+B175-2016,FALSE))*VLOOKUP(LEFT(C175,14),'AGG Activity_16'!A:K,B175-2016+2,FALSE)</f>
        <v>0</v>
      </c>
    </row>
    <row r="176" spans="1:4" x14ac:dyDescent="0.25">
      <c r="A176" t="s">
        <v>2</v>
      </c>
      <c r="B176">
        <v>2016</v>
      </c>
      <c r="C176" t="s">
        <v>873</v>
      </c>
      <c r="D176">
        <f>IF(VLOOKUP(LEFT(C176,LEN(C176)-3),PUBBDG_Replacement_Split_Tech!A:T,12+B176-2016,FALSE)&lt;0,0,VLOOKUP(LEFT(C176,LEN(C176)-3),PUBBDG_Replacement_Split_Tech!A:T,12+B176-2016,FALSE))*VLOOKUP(LEFT(C176,14),'AGG Activity_16'!A:K,B176-2016+2,FALSE)</f>
        <v>0</v>
      </c>
    </row>
    <row r="177" spans="1:4" x14ac:dyDescent="0.25">
      <c r="A177" t="s">
        <v>2</v>
      </c>
      <c r="B177">
        <v>2016</v>
      </c>
      <c r="C177" t="s">
        <v>876</v>
      </c>
      <c r="D177">
        <f>IF(VLOOKUP(LEFT(C177,LEN(C177)-3),PUBBDG_Replacement_Split_Tech!A:T,12+B177-2016,FALSE)&lt;0,0,VLOOKUP(LEFT(C177,LEN(C177)-3),PUBBDG_Replacement_Split_Tech!A:T,12+B177-2016,FALSE))*VLOOKUP(LEFT(C177,14),'AGG Activity_16'!A:K,B177-2016+2,FALSE)</f>
        <v>0</v>
      </c>
    </row>
    <row r="178" spans="1:4" x14ac:dyDescent="0.25">
      <c r="A178" t="s">
        <v>2</v>
      </c>
      <c r="B178">
        <v>2016</v>
      </c>
      <c r="C178" t="s">
        <v>878</v>
      </c>
      <c r="D178">
        <f>IF(VLOOKUP(LEFT(C178,LEN(C178)-3),PUBBDG_Replacement_Split_Tech!A:T,12+B178-2016,FALSE)&lt;0,0,VLOOKUP(LEFT(C178,LEN(C178)-3),PUBBDG_Replacement_Split_Tech!A:T,12+B178-2016,FALSE))*VLOOKUP(LEFT(C178,14),'AGG Activity_16'!A:K,B178-2016+2,FALSE)</f>
        <v>0</v>
      </c>
    </row>
    <row r="179" spans="1:4" x14ac:dyDescent="0.25">
      <c r="A179" t="s">
        <v>2</v>
      </c>
      <c r="B179">
        <v>2016</v>
      </c>
      <c r="C179" t="s">
        <v>881</v>
      </c>
      <c r="D179">
        <f>IF(VLOOKUP(LEFT(C179,LEN(C179)-3),PUBBDG_Replacement_Split_Tech!A:T,12+B179-2016,FALSE)&lt;0,0,VLOOKUP(LEFT(C179,LEN(C179)-3),PUBBDG_Replacement_Split_Tech!A:T,12+B179-2016,FALSE))*VLOOKUP(LEFT(C179,14),'AGG Activity_16'!A:K,B179-2016+2,FALSE)</f>
        <v>0</v>
      </c>
    </row>
    <row r="180" spans="1:4" x14ac:dyDescent="0.25">
      <c r="A180" t="s">
        <v>2</v>
      </c>
      <c r="B180">
        <v>2016</v>
      </c>
      <c r="C180" t="s">
        <v>883</v>
      </c>
      <c r="D180">
        <f>IF(VLOOKUP(LEFT(C180,LEN(C180)-3),PUBBDG_Replacement_Split_Tech!A:T,12+B180-2016,FALSE)&lt;0,0,VLOOKUP(LEFT(C180,LEN(C180)-3),PUBBDG_Replacement_Split_Tech!A:T,12+B180-2016,FALSE))*VLOOKUP(LEFT(C180,14),'AGG Activity_16'!A:K,B180-2016+2,FALSE)</f>
        <v>0</v>
      </c>
    </row>
    <row r="181" spans="1:4" x14ac:dyDescent="0.25">
      <c r="A181" t="s">
        <v>2</v>
      </c>
      <c r="B181">
        <v>2016</v>
      </c>
      <c r="C181" t="s">
        <v>887</v>
      </c>
      <c r="D181">
        <f>IF(VLOOKUP(LEFT(C181,LEN(C181)-3),PUBBDG_Replacement_Split_Tech!A:T,12+B181-2016,FALSE)&lt;0,0,VLOOKUP(LEFT(C181,LEN(C181)-3),PUBBDG_Replacement_Split_Tech!A:T,12+B181-2016,FALSE))*VLOOKUP(LEFT(C181,14),'AGG Activity_16'!A:K,B181-2016+2,FALSE)</f>
        <v>0</v>
      </c>
    </row>
    <row r="182" spans="1:4" x14ac:dyDescent="0.25">
      <c r="A182" t="s">
        <v>2</v>
      </c>
      <c r="B182">
        <v>2016</v>
      </c>
      <c r="C182" t="s">
        <v>890</v>
      </c>
      <c r="D182">
        <f>IF(VLOOKUP(LEFT(C182,LEN(C182)-3),PUBBDG_Replacement_Split_Tech!A:T,12+B182-2016,FALSE)&lt;0,0,VLOOKUP(LEFT(C182,LEN(C182)-3),PUBBDG_Replacement_Split_Tech!A:T,12+B182-2016,FALSE))*VLOOKUP(LEFT(C182,14),'AGG Activity_16'!A:K,B182-2016+2,FALSE)</f>
        <v>0</v>
      </c>
    </row>
    <row r="183" spans="1:4" x14ac:dyDescent="0.25">
      <c r="A183" t="s">
        <v>2</v>
      </c>
      <c r="B183">
        <v>2016</v>
      </c>
      <c r="C183" t="s">
        <v>893</v>
      </c>
      <c r="D183">
        <f>IF(VLOOKUP(LEFT(C183,LEN(C183)-3),PUBBDG_Replacement_Split_Tech!A:T,12+B183-2016,FALSE)&lt;0,0,VLOOKUP(LEFT(C183,LEN(C183)-3),PUBBDG_Replacement_Split_Tech!A:T,12+B183-2016,FALSE))*VLOOKUP(LEFT(C183,14),'AGG Activity_16'!A:K,B183-2016+2,FALSE)</f>
        <v>0</v>
      </c>
    </row>
    <row r="184" spans="1:4" x14ac:dyDescent="0.25">
      <c r="A184" t="s">
        <v>2</v>
      </c>
      <c r="B184">
        <v>2016</v>
      </c>
      <c r="C184" t="s">
        <v>895</v>
      </c>
      <c r="D184">
        <f>IF(VLOOKUP(LEFT(C184,LEN(C184)-3),PUBBDG_Replacement_Split_Tech!A:T,12+B184-2016,FALSE)&lt;0,0,VLOOKUP(LEFT(C184,LEN(C184)-3),PUBBDG_Replacement_Split_Tech!A:T,12+B184-2016,FALSE))*VLOOKUP(LEFT(C184,14),'AGG Activity_16'!A:K,B184-2016+2,FALSE)</f>
        <v>0</v>
      </c>
    </row>
    <row r="185" spans="1:4" x14ac:dyDescent="0.25">
      <c r="A185" t="s">
        <v>2</v>
      </c>
      <c r="B185">
        <v>2016</v>
      </c>
      <c r="C185" t="s">
        <v>898</v>
      </c>
      <c r="D185">
        <f>IF(VLOOKUP(LEFT(C185,LEN(C185)-3),PUBBDG_Replacement_Split_Tech!A:T,12+B185-2016,FALSE)&lt;0,0,VLOOKUP(LEFT(C185,LEN(C185)-3),PUBBDG_Replacement_Split_Tech!A:T,12+B185-2016,FALSE))*VLOOKUP(LEFT(C185,14),'AGG Activity_16'!A:K,B185-2016+2,FALSE)</f>
        <v>0</v>
      </c>
    </row>
    <row r="186" spans="1:4" x14ac:dyDescent="0.25">
      <c r="A186" t="s">
        <v>2</v>
      </c>
      <c r="B186">
        <v>2016</v>
      </c>
      <c r="C186" t="s">
        <v>900</v>
      </c>
      <c r="D186">
        <f>IF(VLOOKUP(LEFT(C186,LEN(C186)-3),PUBBDG_Replacement_Split_Tech!A:T,12+B186-2016,FALSE)&lt;0,0,VLOOKUP(LEFT(C186,LEN(C186)-3),PUBBDG_Replacement_Split_Tech!A:T,12+B186-2016,FALSE))*VLOOKUP(LEFT(C186,14),'AGG Activity_16'!A:K,B186-2016+2,FALSE)</f>
        <v>0</v>
      </c>
    </row>
    <row r="187" spans="1:4" x14ac:dyDescent="0.25">
      <c r="A187" t="s">
        <v>2</v>
      </c>
      <c r="B187">
        <v>2016</v>
      </c>
      <c r="C187" t="s">
        <v>903</v>
      </c>
      <c r="D187">
        <f>IF(VLOOKUP(LEFT(C187,LEN(C187)-3),PUBBDG_Replacement_Split_Tech!A:T,12+B187-2016,FALSE)&lt;0,0,VLOOKUP(LEFT(C187,LEN(C187)-3),PUBBDG_Replacement_Split_Tech!A:T,12+B187-2016,FALSE))*VLOOKUP(LEFT(C187,14),'AGG Activity_16'!A:K,B187-2016+2,FALSE)</f>
        <v>0</v>
      </c>
    </row>
    <row r="188" spans="1:4" x14ac:dyDescent="0.25">
      <c r="A188" t="s">
        <v>2</v>
      </c>
      <c r="B188">
        <v>2016</v>
      </c>
      <c r="C188" t="s">
        <v>905</v>
      </c>
      <c r="D188">
        <f>IF(VLOOKUP(LEFT(C188,LEN(C188)-3),PUBBDG_Replacement_Split_Tech!A:T,12+B188-2016,FALSE)&lt;0,0,VLOOKUP(LEFT(C188,LEN(C188)-3),PUBBDG_Replacement_Split_Tech!A:T,12+B188-2016,FALSE))*VLOOKUP(LEFT(C188,14),'AGG Activity_16'!A:K,B188-2016+2,FALSE)</f>
        <v>0</v>
      </c>
    </row>
    <row r="189" spans="1:4" x14ac:dyDescent="0.25">
      <c r="A189" t="s">
        <v>2</v>
      </c>
      <c r="B189">
        <v>2016</v>
      </c>
      <c r="C189" t="s">
        <v>909</v>
      </c>
      <c r="D189">
        <f>IF(VLOOKUP(LEFT(C189,LEN(C189)-3),PUBBDG_Replacement_Split_Tech!A:T,12+B189-2016,FALSE)&lt;0,0,VLOOKUP(LEFT(C189,LEN(C189)-3),PUBBDG_Replacement_Split_Tech!A:T,12+B189-2016,FALSE))*VLOOKUP(LEFT(C189,14),'AGG Activity_16'!A:K,B189-2016+2,FALSE)</f>
        <v>0</v>
      </c>
    </row>
    <row r="190" spans="1:4" x14ac:dyDescent="0.25">
      <c r="A190" t="s">
        <v>2</v>
      </c>
      <c r="B190">
        <v>2016</v>
      </c>
      <c r="C190" t="s">
        <v>912</v>
      </c>
      <c r="D190">
        <f>IF(VLOOKUP(LEFT(C190,LEN(C190)-3),PUBBDG_Replacement_Split_Tech!A:T,12+B190-2016,FALSE)&lt;0,0,VLOOKUP(LEFT(C190,LEN(C190)-3),PUBBDG_Replacement_Split_Tech!A:T,12+B190-2016,FALSE))*VLOOKUP(LEFT(C190,14),'AGG Activity_16'!A:K,B190-2016+2,FALSE)</f>
        <v>0</v>
      </c>
    </row>
    <row r="191" spans="1:4" x14ac:dyDescent="0.25">
      <c r="A191" t="s">
        <v>2</v>
      </c>
      <c r="B191">
        <v>2016</v>
      </c>
      <c r="C191" t="s">
        <v>915</v>
      </c>
      <c r="D191">
        <f>IF(VLOOKUP(LEFT(C191,LEN(C191)-3),PUBBDG_Replacement_Split_Tech!A:T,12+B191-2016,FALSE)&lt;0,0,VLOOKUP(LEFT(C191,LEN(C191)-3),PUBBDG_Replacement_Split_Tech!A:T,12+B191-2016,FALSE))*VLOOKUP(LEFT(C191,14),'AGG Activity_16'!A:K,B191-2016+2,FALSE)</f>
        <v>0</v>
      </c>
    </row>
    <row r="192" spans="1:4" x14ac:dyDescent="0.25">
      <c r="A192" t="s">
        <v>2</v>
      </c>
      <c r="B192">
        <v>2016</v>
      </c>
      <c r="C192" t="s">
        <v>917</v>
      </c>
      <c r="D192">
        <f>IF(VLOOKUP(LEFT(C192,LEN(C192)-3),PUBBDG_Replacement_Split_Tech!A:T,12+B192-2016,FALSE)&lt;0,0,VLOOKUP(LEFT(C192,LEN(C192)-3),PUBBDG_Replacement_Split_Tech!A:T,12+B192-2016,FALSE))*VLOOKUP(LEFT(C192,14),'AGG Activity_16'!A:K,B192-2016+2,FALSE)</f>
        <v>0</v>
      </c>
    </row>
    <row r="193" spans="1:4" x14ac:dyDescent="0.25">
      <c r="A193" t="s">
        <v>2</v>
      </c>
      <c r="B193">
        <v>2016</v>
      </c>
      <c r="C193" t="s">
        <v>920</v>
      </c>
      <c r="D193">
        <f>IF(VLOOKUP(LEFT(C193,LEN(C193)-3),PUBBDG_Replacement_Split_Tech!A:T,12+B193-2016,FALSE)&lt;0,0,VLOOKUP(LEFT(C193,LEN(C193)-3),PUBBDG_Replacement_Split_Tech!A:T,12+B193-2016,FALSE))*VLOOKUP(LEFT(C193,14),'AGG Activity_16'!A:K,B193-2016+2,FALSE)</f>
        <v>0</v>
      </c>
    </row>
    <row r="194" spans="1:4" x14ac:dyDescent="0.25">
      <c r="A194" t="s">
        <v>2</v>
      </c>
      <c r="B194">
        <v>2016</v>
      </c>
      <c r="C194" t="s">
        <v>969</v>
      </c>
      <c r="D194">
        <f>IF(VLOOKUP(LEFT(C194,LEN(C194)-3),PUBBDG_Replacement_Split_Tech!A:T,12+B194-2016,FALSE)&lt;0,0,VLOOKUP(LEFT(C194,LEN(C194)-3),PUBBDG_Replacement_Split_Tech!A:T,12+B194-2016,FALSE))*VLOOKUP(LEFT(C194,14),'AGG Activity_16'!A:K,B194-2016+2,FALSE)</f>
        <v>0</v>
      </c>
    </row>
    <row r="195" spans="1:4" x14ac:dyDescent="0.25">
      <c r="A195" t="s">
        <v>2</v>
      </c>
      <c r="B195">
        <v>2016</v>
      </c>
      <c r="C195" t="s">
        <v>973</v>
      </c>
      <c r="D195">
        <f>IF(VLOOKUP(LEFT(C195,LEN(C195)-3),PUBBDG_Replacement_Split_Tech!A:T,12+B195-2016,FALSE)&lt;0,0,VLOOKUP(LEFT(C195,LEN(C195)-3),PUBBDG_Replacement_Split_Tech!A:T,12+B195-2016,FALSE))*VLOOKUP(LEFT(C195,14),'AGG Activity_16'!A:K,B195-2016+2,FALSE)</f>
        <v>0</v>
      </c>
    </row>
    <row r="196" spans="1:4" x14ac:dyDescent="0.25">
      <c r="A196" t="s">
        <v>2</v>
      </c>
      <c r="B196">
        <v>2016</v>
      </c>
      <c r="C196" t="s">
        <v>976</v>
      </c>
      <c r="D196">
        <f>IF(VLOOKUP(LEFT(C196,LEN(C196)-3),PUBBDG_Replacement_Split_Tech!A:T,12+B196-2016,FALSE)&lt;0,0,VLOOKUP(LEFT(C196,LEN(C196)-3),PUBBDG_Replacement_Split_Tech!A:T,12+B196-2016,FALSE))*VLOOKUP(LEFT(C196,14),'AGG Activity_16'!A:K,B196-2016+2,FALSE)</f>
        <v>0</v>
      </c>
    </row>
    <row r="197" spans="1:4" x14ac:dyDescent="0.25">
      <c r="A197" t="s">
        <v>2</v>
      </c>
      <c r="B197">
        <v>2016</v>
      </c>
      <c r="C197" t="s">
        <v>980</v>
      </c>
      <c r="D197">
        <f>IF(VLOOKUP(LEFT(C197,LEN(C197)-3),PUBBDG_Replacement_Split_Tech!A:T,12+B197-2016,FALSE)&lt;0,0,VLOOKUP(LEFT(C197,LEN(C197)-3),PUBBDG_Replacement_Split_Tech!A:T,12+B197-2016,FALSE))*VLOOKUP(LEFT(C197,14),'AGG Activity_16'!A:K,B197-2016+2,FALSE)</f>
        <v>0</v>
      </c>
    </row>
    <row r="198" spans="1:4" x14ac:dyDescent="0.25">
      <c r="A198" t="s">
        <v>2</v>
      </c>
      <c r="B198">
        <v>2016</v>
      </c>
      <c r="C198" t="s">
        <v>983</v>
      </c>
      <c r="D198">
        <f>IF(VLOOKUP(LEFT(C198,LEN(C198)-3),PUBBDG_Replacement_Split_Tech!A:T,12+B198-2016,FALSE)&lt;0,0,VLOOKUP(LEFT(C198,LEN(C198)-3),PUBBDG_Replacement_Split_Tech!A:T,12+B198-2016,FALSE))*VLOOKUP(LEFT(C198,14),'AGG Activity_16'!A:K,B198-2016+2,FALSE)</f>
        <v>0</v>
      </c>
    </row>
    <row r="199" spans="1:4" x14ac:dyDescent="0.25">
      <c r="A199" t="s">
        <v>2</v>
      </c>
      <c r="B199">
        <v>2016</v>
      </c>
      <c r="C199" t="s">
        <v>987</v>
      </c>
      <c r="D199">
        <f>IF(VLOOKUP(LEFT(C199,LEN(C199)-3),PUBBDG_Replacement_Split_Tech!A:T,12+B199-2016,FALSE)&lt;0,0,VLOOKUP(LEFT(C199,LEN(C199)-3),PUBBDG_Replacement_Split_Tech!A:T,12+B199-2016,FALSE))*VLOOKUP(LEFT(C199,14),'AGG Activity_16'!A:K,B199-2016+2,FALSE)</f>
        <v>0</v>
      </c>
    </row>
    <row r="200" spans="1:4" x14ac:dyDescent="0.25">
      <c r="A200" t="s">
        <v>2</v>
      </c>
      <c r="B200">
        <v>2016</v>
      </c>
      <c r="C200" t="s">
        <v>990</v>
      </c>
      <c r="D200">
        <f>IF(VLOOKUP(LEFT(C200,LEN(C200)-3),PUBBDG_Replacement_Split_Tech!A:T,12+B200-2016,FALSE)&lt;0,0,VLOOKUP(LEFT(C200,LEN(C200)-3),PUBBDG_Replacement_Split_Tech!A:T,12+B200-2016,FALSE))*VLOOKUP(LEFT(C200,14),'AGG Activity_16'!A:K,B200-2016+2,FALSE)</f>
        <v>0</v>
      </c>
    </row>
    <row r="201" spans="1:4" x14ac:dyDescent="0.25">
      <c r="A201" t="s">
        <v>2</v>
      </c>
      <c r="B201">
        <v>2016</v>
      </c>
      <c r="C201" t="s">
        <v>994</v>
      </c>
      <c r="D201">
        <f>IF(VLOOKUP(LEFT(C201,LEN(C201)-3),PUBBDG_Replacement_Split_Tech!A:T,12+B201-2016,FALSE)&lt;0,0,VLOOKUP(LEFT(C201,LEN(C201)-3),PUBBDG_Replacement_Split_Tech!A:T,12+B201-2016,FALSE))*VLOOKUP(LEFT(C201,14),'AGG Activity_16'!A:K,B201-2016+2,FALSE)</f>
        <v>0</v>
      </c>
    </row>
    <row r="202" spans="1:4" x14ac:dyDescent="0.25">
      <c r="A202" t="s">
        <v>2</v>
      </c>
      <c r="B202">
        <v>2016</v>
      </c>
      <c r="C202" t="s">
        <v>997</v>
      </c>
      <c r="D202">
        <f>IF(VLOOKUP(LEFT(C202,LEN(C202)-3),PUBBDG_Replacement_Split_Tech!A:T,12+B202-2016,FALSE)&lt;0,0,VLOOKUP(LEFT(C202,LEN(C202)-3),PUBBDG_Replacement_Split_Tech!A:T,12+B202-2016,FALSE))*VLOOKUP(LEFT(C202,14),'AGG Activity_16'!A:K,B202-2016+2,FALSE)</f>
        <v>0</v>
      </c>
    </row>
    <row r="203" spans="1:4" x14ac:dyDescent="0.25">
      <c r="A203" t="s">
        <v>2</v>
      </c>
      <c r="B203">
        <v>2016</v>
      </c>
      <c r="C203" t="s">
        <v>1001</v>
      </c>
      <c r="D203">
        <f>IF(VLOOKUP(LEFT(C203,LEN(C203)-3),PUBBDG_Replacement_Split_Tech!A:T,12+B203-2016,FALSE)&lt;0,0,VLOOKUP(LEFT(C203,LEN(C203)-3),PUBBDG_Replacement_Split_Tech!A:T,12+B203-2016,FALSE))*VLOOKUP(LEFT(C203,14),'AGG Activity_16'!A:K,B203-2016+2,FALSE)</f>
        <v>0</v>
      </c>
    </row>
    <row r="204" spans="1:4" x14ac:dyDescent="0.25">
      <c r="A204" t="s">
        <v>2</v>
      </c>
      <c r="B204">
        <v>2016</v>
      </c>
      <c r="C204" t="s">
        <v>1004</v>
      </c>
      <c r="D204">
        <f>IF(VLOOKUP(LEFT(C204,LEN(C204)-3),PUBBDG_Replacement_Split_Tech!A:T,12+B204-2016,FALSE)&lt;0,0,VLOOKUP(LEFT(C204,LEN(C204)-3),PUBBDG_Replacement_Split_Tech!A:T,12+B204-2016,FALSE))*VLOOKUP(LEFT(C204,14),'AGG Activity_16'!A:K,B204-2016+2,FALSE)</f>
        <v>0</v>
      </c>
    </row>
    <row r="205" spans="1:4" x14ac:dyDescent="0.25">
      <c r="A205" t="s">
        <v>2</v>
      </c>
      <c r="B205">
        <v>2016</v>
      </c>
      <c r="C205" t="s">
        <v>1008</v>
      </c>
      <c r="D205">
        <f>IF(VLOOKUP(LEFT(C205,LEN(C205)-3),PUBBDG_Replacement_Split_Tech!A:T,12+B205-2016,FALSE)&lt;0,0,VLOOKUP(LEFT(C205,LEN(C205)-3),PUBBDG_Replacement_Split_Tech!A:T,12+B205-2016,FALSE))*VLOOKUP(LEFT(C205,14),'AGG Activity_16'!A:K,B205-2016+2,FALSE)</f>
        <v>0</v>
      </c>
    </row>
    <row r="206" spans="1:4" x14ac:dyDescent="0.25">
      <c r="A206" t="s">
        <v>2</v>
      </c>
      <c r="B206">
        <v>2016</v>
      </c>
      <c r="C206" t="s">
        <v>1011</v>
      </c>
      <c r="D206">
        <f>IF(VLOOKUP(LEFT(C206,LEN(C206)-3),PUBBDG_Replacement_Split_Tech!A:T,12+B206-2016,FALSE)&lt;0,0,VLOOKUP(LEFT(C206,LEN(C206)-3),PUBBDG_Replacement_Split_Tech!A:T,12+B206-2016,FALSE))*VLOOKUP(LEFT(C206,14),'AGG Activity_16'!A:K,B206-2016+2,FALSE)</f>
        <v>0</v>
      </c>
    </row>
    <row r="207" spans="1:4" x14ac:dyDescent="0.25">
      <c r="A207" t="s">
        <v>2</v>
      </c>
      <c r="B207">
        <v>2016</v>
      </c>
      <c r="C207" t="s">
        <v>1015</v>
      </c>
      <c r="D207">
        <f>IF(VLOOKUP(LEFT(C207,LEN(C207)-3),PUBBDG_Replacement_Split_Tech!A:T,12+B207-2016,FALSE)&lt;0,0,VLOOKUP(LEFT(C207,LEN(C207)-3),PUBBDG_Replacement_Split_Tech!A:T,12+B207-2016,FALSE))*VLOOKUP(LEFT(C207,14),'AGG Activity_16'!A:K,B207-2016+2,FALSE)</f>
        <v>0</v>
      </c>
    </row>
    <row r="208" spans="1:4" x14ac:dyDescent="0.25">
      <c r="A208" t="s">
        <v>2</v>
      </c>
      <c r="B208">
        <v>2016</v>
      </c>
      <c r="C208" t="s">
        <v>1018</v>
      </c>
      <c r="D208">
        <f>IF(VLOOKUP(LEFT(C208,LEN(C208)-3),PUBBDG_Replacement_Split_Tech!A:T,12+B208-2016,FALSE)&lt;0,0,VLOOKUP(LEFT(C208,LEN(C208)-3),PUBBDG_Replacement_Split_Tech!A:T,12+B208-2016,FALSE))*VLOOKUP(LEFT(C208,14),'AGG Activity_16'!A:K,B208-2016+2,FALSE)</f>
        <v>0</v>
      </c>
    </row>
    <row r="209" spans="1:4" x14ac:dyDescent="0.25">
      <c r="A209" t="s">
        <v>2</v>
      </c>
      <c r="B209">
        <v>2016</v>
      </c>
      <c r="C209" t="s">
        <v>1022</v>
      </c>
      <c r="D209">
        <f>IF(VLOOKUP(LEFT(C209,LEN(C209)-3),PUBBDG_Replacement_Split_Tech!A:T,12+B209-2016,FALSE)&lt;0,0,VLOOKUP(LEFT(C209,LEN(C209)-3),PUBBDG_Replacement_Split_Tech!A:T,12+B209-2016,FALSE))*VLOOKUP(LEFT(C209,14),'AGG Activity_16'!A:K,B209-2016+2,FALSE)</f>
        <v>0</v>
      </c>
    </row>
    <row r="210" spans="1:4" x14ac:dyDescent="0.25">
      <c r="A210" t="s">
        <v>2</v>
      </c>
      <c r="B210">
        <f>B2+1</f>
        <v>2017</v>
      </c>
      <c r="C210" t="str">
        <f>C2</f>
        <v>PUBBDGHSPNewAE______STDNGA_16</v>
      </c>
      <c r="D210">
        <f>IF(VLOOKUP(LEFT(C210,LEN(C210)-3),PUBBDG_Replacement_Split_Tech!A:T,12+B210-2016,FALSE)&lt;0,0,VLOOKUP(LEFT(C210,LEN(C210)-3),PUBBDG_Replacement_Split_Tech!A:T,12+B210-2016,FALSE))*VLOOKUP(LEFT(C210,14),'AGG Activity_16'!A:K,B210-2016+2,FALSE)</f>
        <v>0</v>
      </c>
    </row>
    <row r="211" spans="1:4" x14ac:dyDescent="0.25">
      <c r="A211" t="s">
        <v>2</v>
      </c>
      <c r="B211">
        <f t="shared" ref="B211:B274" si="0">B3+1</f>
        <v>2017</v>
      </c>
      <c r="C211" t="str">
        <f t="shared" ref="C211:C274" si="1">C3</f>
        <v>PUBBDGHSPNewSC______STDNGA_16</v>
      </c>
      <c r="D211">
        <f>IF(VLOOKUP(LEFT(C211,LEN(C211)-3),PUBBDG_Replacement_Split_Tech!A:T,12+B211-2016,FALSE)&lt;0,0,VLOOKUP(LEFT(C211,LEN(C211)-3),PUBBDG_Replacement_Split_Tech!A:T,12+B211-2016,FALSE))*VLOOKUP(LEFT(C211,14),'AGG Activity_16'!A:K,B211-2016+2,FALSE)</f>
        <v>0</v>
      </c>
    </row>
    <row r="212" spans="1:4" x14ac:dyDescent="0.25">
      <c r="A212" t="s">
        <v>2</v>
      </c>
      <c r="B212">
        <f t="shared" si="0"/>
        <v>2017</v>
      </c>
      <c r="C212" t="str">
        <f t="shared" si="1"/>
        <v>PUBBDGHSPNewSHFUR___HIGNGA_16</v>
      </c>
      <c r="D212">
        <f>IF(VLOOKUP(LEFT(C212,LEN(C212)-3),PUBBDG_Replacement_Split_Tech!A:T,12+B212-2016,FALSE)&lt;0,0,VLOOKUP(LEFT(C212,LEN(C212)-3),PUBBDG_Replacement_Split_Tech!A:T,12+B212-2016,FALSE))*VLOOKUP(LEFT(C212,14),'AGG Activity_16'!A:K,B212-2016+2,FALSE)</f>
        <v>0</v>
      </c>
    </row>
    <row r="213" spans="1:4" x14ac:dyDescent="0.25">
      <c r="A213" t="s">
        <v>2</v>
      </c>
      <c r="B213">
        <f t="shared" si="0"/>
        <v>2017</v>
      </c>
      <c r="C213" t="str">
        <f t="shared" si="1"/>
        <v>PUBBDGHSPNewSHFUR___STDNGA_16</v>
      </c>
      <c r="D213">
        <f>IF(VLOOKUP(LEFT(C213,LEN(C213)-3),PUBBDG_Replacement_Split_Tech!A:T,12+B213-2016,FALSE)&lt;0,0,VLOOKUP(LEFT(C213,LEN(C213)-3),PUBBDG_Replacement_Split_Tech!A:T,12+B213-2016,FALSE))*VLOOKUP(LEFT(C213,14),'AGG Activity_16'!A:K,B213-2016+2,FALSE)</f>
        <v>0</v>
      </c>
    </row>
    <row r="214" spans="1:4" x14ac:dyDescent="0.25">
      <c r="A214" t="s">
        <v>2</v>
      </c>
      <c r="B214">
        <f t="shared" si="0"/>
        <v>2017</v>
      </c>
      <c r="C214" t="str">
        <f t="shared" si="1"/>
        <v>PUBBDGHSPNewWH______STDNGA_16</v>
      </c>
      <c r="D214">
        <f>IF(VLOOKUP(LEFT(C214,LEN(C214)-3),PUBBDG_Replacement_Split_Tech!A:T,12+B214-2016,FALSE)&lt;0,0,VLOOKUP(LEFT(C214,LEN(C214)-3),PUBBDG_Replacement_Split_Tech!A:T,12+B214-2016,FALSE))*VLOOKUP(LEFT(C214,14),'AGG Activity_16'!A:K,B214-2016+2,FALSE)</f>
        <v>0</v>
      </c>
    </row>
    <row r="215" spans="1:4" x14ac:dyDescent="0.25">
      <c r="A215" t="s">
        <v>2</v>
      </c>
      <c r="B215">
        <f t="shared" si="0"/>
        <v>2017</v>
      </c>
      <c r="C215" t="str">
        <f t="shared" si="1"/>
        <v>PUBBDGHSPOldAE______STDNGA_16</v>
      </c>
      <c r="D215">
        <f>IF(VLOOKUP(LEFT(C215,LEN(C215)-3),PUBBDG_Replacement_Split_Tech!A:T,12+B215-2016,FALSE)&lt;0,0,VLOOKUP(LEFT(C215,LEN(C215)-3),PUBBDG_Replacement_Split_Tech!A:T,12+B215-2016,FALSE))*VLOOKUP(LEFT(C215,14),'AGG Activity_16'!A:K,B215-2016+2,FALSE)</f>
        <v>0.16565818121656406</v>
      </c>
    </row>
    <row r="216" spans="1:4" x14ac:dyDescent="0.25">
      <c r="A216" t="s">
        <v>2</v>
      </c>
      <c r="B216">
        <f t="shared" si="0"/>
        <v>2017</v>
      </c>
      <c r="C216" t="str">
        <f t="shared" si="1"/>
        <v>PUBBDGHSPOldSC______STDNGA_16</v>
      </c>
      <c r="D216">
        <f>IF(VLOOKUP(LEFT(C216,LEN(C216)-3),PUBBDG_Replacement_Split_Tech!A:T,12+B216-2016,FALSE)&lt;0,0,VLOOKUP(LEFT(C216,LEN(C216)-3),PUBBDG_Replacement_Split_Tech!A:T,12+B216-2016,FALSE))*VLOOKUP(LEFT(C216,14),'AGG Activity_16'!A:K,B216-2016+2,FALSE)</f>
        <v>0.27192710580229829</v>
      </c>
    </row>
    <row r="217" spans="1:4" x14ac:dyDescent="0.25">
      <c r="A217" t="s">
        <v>2</v>
      </c>
      <c r="B217">
        <f t="shared" si="0"/>
        <v>2017</v>
      </c>
      <c r="C217" t="str">
        <f t="shared" si="1"/>
        <v>PUBBDGHSPOldSHFUR___HIGNGA_16</v>
      </c>
      <c r="D217">
        <f>IF(VLOOKUP(LEFT(C217,LEN(C217)-3),PUBBDG_Replacement_Split_Tech!A:T,12+B217-2016,FALSE)&lt;0,0,VLOOKUP(LEFT(C217,LEN(C217)-3),PUBBDG_Replacement_Split_Tech!A:T,12+B217-2016,FALSE))*VLOOKUP(LEFT(C217,14),'AGG Activity_16'!A:K,B217-2016+2,FALSE)</f>
        <v>0</v>
      </c>
    </row>
    <row r="218" spans="1:4" x14ac:dyDescent="0.25">
      <c r="A218" t="s">
        <v>2</v>
      </c>
      <c r="B218">
        <f t="shared" si="0"/>
        <v>2017</v>
      </c>
      <c r="C218" t="str">
        <f t="shared" si="1"/>
        <v>PUBBDGHSPOldSHFUR___STDNGA_16</v>
      </c>
      <c r="D218">
        <f>IF(VLOOKUP(LEFT(C218,LEN(C218)-3),PUBBDG_Replacement_Split_Tech!A:T,12+B218-2016,FALSE)&lt;0,0,VLOOKUP(LEFT(C218,LEN(C218)-3),PUBBDG_Replacement_Split_Tech!A:T,12+B218-2016,FALSE))*VLOOKUP(LEFT(C218,14),'AGG Activity_16'!A:K,B218-2016+2,FALSE)</f>
        <v>5.0297762386305749</v>
      </c>
    </row>
    <row r="219" spans="1:4" x14ac:dyDescent="0.25">
      <c r="A219" t="s">
        <v>2</v>
      </c>
      <c r="B219">
        <f t="shared" si="0"/>
        <v>2017</v>
      </c>
      <c r="C219" t="str">
        <f t="shared" si="1"/>
        <v>PUBBDGHSPOldWH______STDNGA_16</v>
      </c>
      <c r="D219">
        <f>IF(VLOOKUP(LEFT(C219,LEN(C219)-3),PUBBDG_Replacement_Split_Tech!A:T,12+B219-2016,FALSE)&lt;0,0,VLOOKUP(LEFT(C219,LEN(C219)-3),PUBBDG_Replacement_Split_Tech!A:T,12+B219-2016,FALSE))*VLOOKUP(LEFT(C219,14),'AGG Activity_16'!A:K,B219-2016+2,FALSE)</f>
        <v>9.5293864091121065</v>
      </c>
    </row>
    <row r="220" spans="1:4" x14ac:dyDescent="0.25">
      <c r="A220" t="s">
        <v>2</v>
      </c>
      <c r="B220">
        <f t="shared" si="0"/>
        <v>2017</v>
      </c>
      <c r="C220" t="str">
        <f t="shared" si="1"/>
        <v>PUBBDGMUNNewAE______STDNGA_16</v>
      </c>
      <c r="D220">
        <f>IF(VLOOKUP(LEFT(C220,LEN(C220)-3),PUBBDG_Replacement_Split_Tech!A:T,12+B220-2016,FALSE)&lt;0,0,VLOOKUP(LEFT(C220,LEN(C220)-3),PUBBDG_Replacement_Split_Tech!A:T,12+B220-2016,FALSE))*VLOOKUP(LEFT(C220,14),'AGG Activity_16'!A:K,B220-2016+2,FALSE)</f>
        <v>0</v>
      </c>
    </row>
    <row r="221" spans="1:4" x14ac:dyDescent="0.25">
      <c r="A221" t="s">
        <v>2</v>
      </c>
      <c r="B221">
        <f t="shared" si="0"/>
        <v>2017</v>
      </c>
      <c r="C221" t="str">
        <f t="shared" si="1"/>
        <v>PUBBDGMUNNewSC______STDNGA_16</v>
      </c>
      <c r="D221">
        <f>IF(VLOOKUP(LEFT(C221,LEN(C221)-3),PUBBDG_Replacement_Split_Tech!A:T,12+B221-2016,FALSE)&lt;0,0,VLOOKUP(LEFT(C221,LEN(C221)-3),PUBBDG_Replacement_Split_Tech!A:T,12+B221-2016,FALSE))*VLOOKUP(LEFT(C221,14),'AGG Activity_16'!A:K,B221-2016+2,FALSE)</f>
        <v>0</v>
      </c>
    </row>
    <row r="222" spans="1:4" x14ac:dyDescent="0.25">
      <c r="A222" t="s">
        <v>2</v>
      </c>
      <c r="B222">
        <f t="shared" si="0"/>
        <v>2017</v>
      </c>
      <c r="C222" t="str">
        <f t="shared" si="1"/>
        <v>PUBBDGMUNNewSHFUR___HIGNGA_16</v>
      </c>
      <c r="D222">
        <f>IF(VLOOKUP(LEFT(C222,LEN(C222)-3),PUBBDG_Replacement_Split_Tech!A:T,12+B222-2016,FALSE)&lt;0,0,VLOOKUP(LEFT(C222,LEN(C222)-3),PUBBDG_Replacement_Split_Tech!A:T,12+B222-2016,FALSE))*VLOOKUP(LEFT(C222,14),'AGG Activity_16'!A:K,B222-2016+2,FALSE)</f>
        <v>0</v>
      </c>
    </row>
    <row r="223" spans="1:4" x14ac:dyDescent="0.25">
      <c r="A223" t="s">
        <v>2</v>
      </c>
      <c r="B223">
        <f t="shared" si="0"/>
        <v>2017</v>
      </c>
      <c r="C223" t="str">
        <f t="shared" si="1"/>
        <v>PUBBDGMUNNewSHFUR___STDNGA_16</v>
      </c>
      <c r="D223">
        <f>IF(VLOOKUP(LEFT(C223,LEN(C223)-3),PUBBDG_Replacement_Split_Tech!A:T,12+B223-2016,FALSE)&lt;0,0,VLOOKUP(LEFT(C223,LEN(C223)-3),PUBBDG_Replacement_Split_Tech!A:T,12+B223-2016,FALSE))*VLOOKUP(LEFT(C223,14),'AGG Activity_16'!A:K,B223-2016+2,FALSE)</f>
        <v>0</v>
      </c>
    </row>
    <row r="224" spans="1:4" x14ac:dyDescent="0.25">
      <c r="A224" t="s">
        <v>2</v>
      </c>
      <c r="B224">
        <f t="shared" si="0"/>
        <v>2017</v>
      </c>
      <c r="C224" t="str">
        <f t="shared" si="1"/>
        <v>PUBBDGMUNNewWH______STDNGA_16</v>
      </c>
      <c r="D224">
        <f>IF(VLOOKUP(LEFT(C224,LEN(C224)-3),PUBBDG_Replacement_Split_Tech!A:T,12+B224-2016,FALSE)&lt;0,0,VLOOKUP(LEFT(C224,LEN(C224)-3),PUBBDG_Replacement_Split_Tech!A:T,12+B224-2016,FALSE))*VLOOKUP(LEFT(C224,14),'AGG Activity_16'!A:K,B224-2016+2,FALSE)</f>
        <v>0</v>
      </c>
    </row>
    <row r="225" spans="1:4" x14ac:dyDescent="0.25">
      <c r="A225" t="s">
        <v>2</v>
      </c>
      <c r="B225">
        <f t="shared" si="0"/>
        <v>2017</v>
      </c>
      <c r="C225" t="str">
        <f t="shared" si="1"/>
        <v>PUBBDGMUNOldAE______STDNGA_16</v>
      </c>
      <c r="D225">
        <f>IF(VLOOKUP(LEFT(C225,LEN(C225)-3),PUBBDG_Replacement_Split_Tech!A:T,12+B225-2016,FALSE)&lt;0,0,VLOOKUP(LEFT(C225,LEN(C225)-3),PUBBDG_Replacement_Split_Tech!A:T,12+B225-2016,FALSE))*VLOOKUP(LEFT(C225,14),'AGG Activity_16'!A:K,B225-2016+2,FALSE)</f>
        <v>6.9531179179237235E-2</v>
      </c>
    </row>
    <row r="226" spans="1:4" x14ac:dyDescent="0.25">
      <c r="A226" t="s">
        <v>2</v>
      </c>
      <c r="B226">
        <f t="shared" si="0"/>
        <v>2017</v>
      </c>
      <c r="C226" t="str">
        <f t="shared" si="1"/>
        <v>PUBBDGMUNOldSC______STDNGA_16</v>
      </c>
      <c r="D226">
        <f>IF(VLOOKUP(LEFT(C226,LEN(C226)-3),PUBBDG_Replacement_Split_Tech!A:T,12+B226-2016,FALSE)&lt;0,0,VLOOKUP(LEFT(C226,LEN(C226)-3),PUBBDG_Replacement_Split_Tech!A:T,12+B226-2016,FALSE))*VLOOKUP(LEFT(C226,14),'AGG Activity_16'!A:K,B226-2016+2,FALSE)</f>
        <v>0.69250794918900738</v>
      </c>
    </row>
    <row r="227" spans="1:4" x14ac:dyDescent="0.25">
      <c r="A227" t="s">
        <v>2</v>
      </c>
      <c r="B227">
        <f t="shared" si="0"/>
        <v>2017</v>
      </c>
      <c r="C227" t="str">
        <f t="shared" si="1"/>
        <v>PUBBDGMUNOldSHFUR___HIGNGA_16</v>
      </c>
      <c r="D227">
        <f>IF(VLOOKUP(LEFT(C227,LEN(C227)-3),PUBBDG_Replacement_Split_Tech!A:T,12+B227-2016,FALSE)&lt;0,0,VLOOKUP(LEFT(C227,LEN(C227)-3),PUBBDG_Replacement_Split_Tech!A:T,12+B227-2016,FALSE))*VLOOKUP(LEFT(C227,14),'AGG Activity_16'!A:K,B227-2016+2,FALSE)</f>
        <v>0</v>
      </c>
    </row>
    <row r="228" spans="1:4" x14ac:dyDescent="0.25">
      <c r="A228" t="s">
        <v>2</v>
      </c>
      <c r="B228">
        <f t="shared" si="0"/>
        <v>2017</v>
      </c>
      <c r="C228" t="str">
        <f t="shared" si="1"/>
        <v>PUBBDGMUNOldSHFUR___STDNGA_16</v>
      </c>
      <c r="D228">
        <f>IF(VLOOKUP(LEFT(C228,LEN(C228)-3),PUBBDG_Replacement_Split_Tech!A:T,12+B228-2016,FALSE)&lt;0,0,VLOOKUP(LEFT(C228,LEN(C228)-3),PUBBDG_Replacement_Split_Tech!A:T,12+B228-2016,FALSE))*VLOOKUP(LEFT(C228,14),'AGG Activity_16'!A:K,B228-2016+2,FALSE)</f>
        <v>15.676291726961834</v>
      </c>
    </row>
    <row r="229" spans="1:4" x14ac:dyDescent="0.25">
      <c r="A229" t="s">
        <v>2</v>
      </c>
      <c r="B229">
        <f t="shared" si="0"/>
        <v>2017</v>
      </c>
      <c r="C229" t="str">
        <f t="shared" si="1"/>
        <v>PUBBDGMUNOldWH______STDNGA_16</v>
      </c>
      <c r="D229">
        <f>IF(VLOOKUP(LEFT(C229,LEN(C229)-3),PUBBDG_Replacement_Split_Tech!A:T,12+B229-2016,FALSE)&lt;0,0,VLOOKUP(LEFT(C229,LEN(C229)-3),PUBBDG_Replacement_Split_Tech!A:T,12+B229-2016,FALSE))*VLOOKUP(LEFT(C229,14),'AGG Activity_16'!A:K,B229-2016+2,FALSE)</f>
        <v>2.4439025172808755</v>
      </c>
    </row>
    <row r="230" spans="1:4" x14ac:dyDescent="0.25">
      <c r="A230" t="s">
        <v>2</v>
      </c>
      <c r="B230">
        <f t="shared" si="0"/>
        <v>2017</v>
      </c>
      <c r="C230" t="str">
        <f t="shared" si="1"/>
        <v>PUBBDGPSINewAE______STDNGA_16</v>
      </c>
      <c r="D230">
        <f>IF(VLOOKUP(LEFT(C230,LEN(C230)-3),PUBBDG_Replacement_Split_Tech!A:T,12+B230-2016,FALSE)&lt;0,0,VLOOKUP(LEFT(C230,LEN(C230)-3),PUBBDG_Replacement_Split_Tech!A:T,12+B230-2016,FALSE))*VLOOKUP(LEFT(C230,14),'AGG Activity_16'!A:K,B230-2016+2,FALSE)</f>
        <v>0</v>
      </c>
    </row>
    <row r="231" spans="1:4" x14ac:dyDescent="0.25">
      <c r="A231" t="s">
        <v>2</v>
      </c>
      <c r="B231">
        <f t="shared" si="0"/>
        <v>2017</v>
      </c>
      <c r="C231" t="str">
        <f t="shared" si="1"/>
        <v>PUBBDGPSINewSC______STDNGA_16</v>
      </c>
      <c r="D231">
        <f>IF(VLOOKUP(LEFT(C231,LEN(C231)-3),PUBBDG_Replacement_Split_Tech!A:T,12+B231-2016,FALSE)&lt;0,0,VLOOKUP(LEFT(C231,LEN(C231)-3),PUBBDG_Replacement_Split_Tech!A:T,12+B231-2016,FALSE))*VLOOKUP(LEFT(C231,14),'AGG Activity_16'!A:K,B231-2016+2,FALSE)</f>
        <v>0</v>
      </c>
    </row>
    <row r="232" spans="1:4" x14ac:dyDescent="0.25">
      <c r="A232" t="s">
        <v>2</v>
      </c>
      <c r="B232">
        <f t="shared" si="0"/>
        <v>2017</v>
      </c>
      <c r="C232" t="str">
        <f t="shared" si="1"/>
        <v>PUBBDGPSINewSHFUR___HIGNGA_16</v>
      </c>
      <c r="D232">
        <f>IF(VLOOKUP(LEFT(C232,LEN(C232)-3),PUBBDG_Replacement_Split_Tech!A:T,12+B232-2016,FALSE)&lt;0,0,VLOOKUP(LEFT(C232,LEN(C232)-3),PUBBDG_Replacement_Split_Tech!A:T,12+B232-2016,FALSE))*VLOOKUP(LEFT(C232,14),'AGG Activity_16'!A:K,B232-2016+2,FALSE)</f>
        <v>0</v>
      </c>
    </row>
    <row r="233" spans="1:4" x14ac:dyDescent="0.25">
      <c r="A233" t="s">
        <v>2</v>
      </c>
      <c r="B233">
        <f t="shared" si="0"/>
        <v>2017</v>
      </c>
      <c r="C233" t="str">
        <f t="shared" si="1"/>
        <v>PUBBDGPSINewSHFUR___STDNGA_16</v>
      </c>
      <c r="D233">
        <f>IF(VLOOKUP(LEFT(C233,LEN(C233)-3),PUBBDG_Replacement_Split_Tech!A:T,12+B233-2016,FALSE)&lt;0,0,VLOOKUP(LEFT(C233,LEN(C233)-3),PUBBDG_Replacement_Split_Tech!A:T,12+B233-2016,FALSE))*VLOOKUP(LEFT(C233,14),'AGG Activity_16'!A:K,B233-2016+2,FALSE)</f>
        <v>0</v>
      </c>
    </row>
    <row r="234" spans="1:4" x14ac:dyDescent="0.25">
      <c r="A234" t="s">
        <v>2</v>
      </c>
      <c r="B234">
        <f t="shared" si="0"/>
        <v>2017</v>
      </c>
      <c r="C234" t="str">
        <f t="shared" si="1"/>
        <v>PUBBDGPSINewWH______STDNGA_16</v>
      </c>
      <c r="D234">
        <f>IF(VLOOKUP(LEFT(C234,LEN(C234)-3),PUBBDG_Replacement_Split_Tech!A:T,12+B234-2016,FALSE)&lt;0,0,VLOOKUP(LEFT(C234,LEN(C234)-3),PUBBDG_Replacement_Split_Tech!A:T,12+B234-2016,FALSE))*VLOOKUP(LEFT(C234,14),'AGG Activity_16'!A:K,B234-2016+2,FALSE)</f>
        <v>0</v>
      </c>
    </row>
    <row r="235" spans="1:4" x14ac:dyDescent="0.25">
      <c r="A235" t="s">
        <v>2</v>
      </c>
      <c r="B235">
        <f t="shared" si="0"/>
        <v>2017</v>
      </c>
      <c r="C235" t="str">
        <f t="shared" si="1"/>
        <v>PUBBDGPSIOldAE______STDNGA_16</v>
      </c>
      <c r="D235">
        <f>IF(VLOOKUP(LEFT(C235,LEN(C235)-3),PUBBDG_Replacement_Split_Tech!A:T,12+B235-2016,FALSE)&lt;0,0,VLOOKUP(LEFT(C235,LEN(C235)-3),PUBBDG_Replacement_Split_Tech!A:T,12+B235-2016,FALSE))*VLOOKUP(LEFT(C235,14),'AGG Activity_16'!A:K,B235-2016+2,FALSE)</f>
        <v>2.704847834813684E-2</v>
      </c>
    </row>
    <row r="236" spans="1:4" x14ac:dyDescent="0.25">
      <c r="A236" t="s">
        <v>2</v>
      </c>
      <c r="B236">
        <f t="shared" si="0"/>
        <v>2017</v>
      </c>
      <c r="C236" t="str">
        <f t="shared" si="1"/>
        <v>PUBBDGPSIOldSC______STDNGA_16</v>
      </c>
      <c r="D236">
        <f>IF(VLOOKUP(LEFT(C236,LEN(C236)-3),PUBBDG_Replacement_Split_Tech!A:T,12+B236-2016,FALSE)&lt;0,0,VLOOKUP(LEFT(C236,LEN(C236)-3),PUBBDG_Replacement_Split_Tech!A:T,12+B236-2016,FALSE))*VLOOKUP(LEFT(C236,14),'AGG Activity_16'!A:K,B236-2016+2,FALSE)</f>
        <v>0.20201617031423777</v>
      </c>
    </row>
    <row r="237" spans="1:4" x14ac:dyDescent="0.25">
      <c r="A237" t="s">
        <v>2</v>
      </c>
      <c r="B237">
        <f t="shared" si="0"/>
        <v>2017</v>
      </c>
      <c r="C237" t="str">
        <f t="shared" si="1"/>
        <v>PUBBDGPSIOldSHFUR___HIGNGA_16</v>
      </c>
      <c r="D237">
        <f>IF(VLOOKUP(LEFT(C237,LEN(C237)-3),PUBBDG_Replacement_Split_Tech!A:T,12+B237-2016,FALSE)&lt;0,0,VLOOKUP(LEFT(C237,LEN(C237)-3),PUBBDG_Replacement_Split_Tech!A:T,12+B237-2016,FALSE))*VLOOKUP(LEFT(C237,14),'AGG Activity_16'!A:K,B237-2016+2,FALSE)</f>
        <v>0</v>
      </c>
    </row>
    <row r="238" spans="1:4" x14ac:dyDescent="0.25">
      <c r="A238" t="s">
        <v>2</v>
      </c>
      <c r="B238">
        <f t="shared" si="0"/>
        <v>2017</v>
      </c>
      <c r="C238" t="str">
        <f t="shared" si="1"/>
        <v>PUBBDGPSIOldSHFUR___STDNGA_16</v>
      </c>
      <c r="D238">
        <f>IF(VLOOKUP(LEFT(C238,LEN(C238)-3),PUBBDG_Replacement_Split_Tech!A:T,12+B238-2016,FALSE)&lt;0,0,VLOOKUP(LEFT(C238,LEN(C238)-3),PUBBDG_Replacement_Split_Tech!A:T,12+B238-2016,FALSE))*VLOOKUP(LEFT(C238,14),'AGG Activity_16'!A:K,B238-2016+2,FALSE)</f>
        <v>4.0900874416224724</v>
      </c>
    </row>
    <row r="239" spans="1:4" x14ac:dyDescent="0.25">
      <c r="A239" t="s">
        <v>2</v>
      </c>
      <c r="B239">
        <f t="shared" si="0"/>
        <v>2017</v>
      </c>
      <c r="C239" t="str">
        <f t="shared" si="1"/>
        <v>PUBBDGPSIOldWH______STDNGA_16</v>
      </c>
      <c r="D239">
        <f>IF(VLOOKUP(LEFT(C239,LEN(C239)-3),PUBBDG_Replacement_Split_Tech!A:T,12+B239-2016,FALSE)&lt;0,0,VLOOKUP(LEFT(C239,LEN(C239)-3),PUBBDG_Replacement_Split_Tech!A:T,12+B239-2016,FALSE))*VLOOKUP(LEFT(C239,14),'AGG Activity_16'!A:K,B239-2016+2,FALSE)</f>
        <v>11.727283403222998</v>
      </c>
    </row>
    <row r="240" spans="1:4" x14ac:dyDescent="0.25">
      <c r="A240" t="s">
        <v>2</v>
      </c>
      <c r="B240">
        <f t="shared" si="0"/>
        <v>2017</v>
      </c>
      <c r="C240" t="str">
        <f t="shared" si="1"/>
        <v>PUBBDGSBDNewAE______STDNGA_16</v>
      </c>
      <c r="D240">
        <f>IF(VLOOKUP(LEFT(C240,LEN(C240)-3),PUBBDG_Replacement_Split_Tech!A:T,12+B240-2016,FALSE)&lt;0,0,VLOOKUP(LEFT(C240,LEN(C240)-3),PUBBDG_Replacement_Split_Tech!A:T,12+B240-2016,FALSE))*VLOOKUP(LEFT(C240,14),'AGG Activity_16'!A:K,B240-2016+2,FALSE)</f>
        <v>0</v>
      </c>
    </row>
    <row r="241" spans="1:4" x14ac:dyDescent="0.25">
      <c r="A241" t="s">
        <v>2</v>
      </c>
      <c r="B241">
        <f t="shared" si="0"/>
        <v>2017</v>
      </c>
      <c r="C241" t="str">
        <f t="shared" si="1"/>
        <v>PUBBDGSBDNewSC______STDNGA_16</v>
      </c>
      <c r="D241">
        <f>IF(VLOOKUP(LEFT(C241,LEN(C241)-3),PUBBDG_Replacement_Split_Tech!A:T,12+B241-2016,FALSE)&lt;0,0,VLOOKUP(LEFT(C241,LEN(C241)-3),PUBBDG_Replacement_Split_Tech!A:T,12+B241-2016,FALSE))*VLOOKUP(LEFT(C241,14),'AGG Activity_16'!A:K,B241-2016+2,FALSE)</f>
        <v>0</v>
      </c>
    </row>
    <row r="242" spans="1:4" x14ac:dyDescent="0.25">
      <c r="A242" t="s">
        <v>2</v>
      </c>
      <c r="B242">
        <f t="shared" si="0"/>
        <v>2017</v>
      </c>
      <c r="C242" t="str">
        <f t="shared" si="1"/>
        <v>PUBBDGSBDNewSHFUR___HIGNGA_16</v>
      </c>
      <c r="D242">
        <f>IF(VLOOKUP(LEFT(C242,LEN(C242)-3),PUBBDG_Replacement_Split_Tech!A:T,12+B242-2016,FALSE)&lt;0,0,VLOOKUP(LEFT(C242,LEN(C242)-3),PUBBDG_Replacement_Split_Tech!A:T,12+B242-2016,FALSE))*VLOOKUP(LEFT(C242,14),'AGG Activity_16'!A:K,B242-2016+2,FALSE)</f>
        <v>0</v>
      </c>
    </row>
    <row r="243" spans="1:4" x14ac:dyDescent="0.25">
      <c r="A243" t="s">
        <v>2</v>
      </c>
      <c r="B243">
        <f t="shared" si="0"/>
        <v>2017</v>
      </c>
      <c r="C243" t="str">
        <f t="shared" si="1"/>
        <v>PUBBDGSBDNewSHFUR___STDNGA_16</v>
      </c>
      <c r="D243">
        <f>IF(VLOOKUP(LEFT(C243,LEN(C243)-3),PUBBDG_Replacement_Split_Tech!A:T,12+B243-2016,FALSE)&lt;0,0,VLOOKUP(LEFT(C243,LEN(C243)-3),PUBBDG_Replacement_Split_Tech!A:T,12+B243-2016,FALSE))*VLOOKUP(LEFT(C243,14),'AGG Activity_16'!A:K,B243-2016+2,FALSE)</f>
        <v>0</v>
      </c>
    </row>
    <row r="244" spans="1:4" x14ac:dyDescent="0.25">
      <c r="A244" t="s">
        <v>2</v>
      </c>
      <c r="B244">
        <f t="shared" si="0"/>
        <v>2017</v>
      </c>
      <c r="C244" t="str">
        <f t="shared" si="1"/>
        <v>PUBBDGSBDNewWH______STDNGA_16</v>
      </c>
      <c r="D244">
        <f>IF(VLOOKUP(LEFT(C244,LEN(C244)-3),PUBBDG_Replacement_Split_Tech!A:T,12+B244-2016,FALSE)&lt;0,0,VLOOKUP(LEFT(C244,LEN(C244)-3),PUBBDG_Replacement_Split_Tech!A:T,12+B244-2016,FALSE))*VLOOKUP(LEFT(C244,14),'AGG Activity_16'!A:K,B244-2016+2,FALSE)</f>
        <v>0</v>
      </c>
    </row>
    <row r="245" spans="1:4" x14ac:dyDescent="0.25">
      <c r="A245" t="s">
        <v>2</v>
      </c>
      <c r="B245">
        <f t="shared" si="0"/>
        <v>2017</v>
      </c>
      <c r="C245" t="str">
        <f t="shared" si="1"/>
        <v>PUBBDGSBDOldAE______STDNGA_16</v>
      </c>
      <c r="D245">
        <f>IF(VLOOKUP(LEFT(C245,LEN(C245)-3),PUBBDG_Replacement_Split_Tech!A:T,12+B245-2016,FALSE)&lt;0,0,VLOOKUP(LEFT(C245,LEN(C245)-3),PUBBDG_Replacement_Split_Tech!A:T,12+B245-2016,FALSE))*VLOOKUP(LEFT(C245,14),'AGG Activity_16'!A:K,B245-2016+2,FALSE)</f>
        <v>1.2742606118934816</v>
      </c>
    </row>
    <row r="246" spans="1:4" x14ac:dyDescent="0.25">
      <c r="A246" t="s">
        <v>2</v>
      </c>
      <c r="B246">
        <f t="shared" si="0"/>
        <v>2017</v>
      </c>
      <c r="C246" t="str">
        <f t="shared" si="1"/>
        <v>PUBBDGSBDOldSC______STDNGA_16</v>
      </c>
      <c r="D246">
        <f>IF(VLOOKUP(LEFT(C246,LEN(C246)-3),PUBBDG_Replacement_Split_Tech!A:T,12+B246-2016,FALSE)&lt;0,0,VLOOKUP(LEFT(C246,LEN(C246)-3),PUBBDG_Replacement_Split_Tech!A:T,12+B246-2016,FALSE))*VLOOKUP(LEFT(C246,14),'AGG Activity_16'!A:K,B246-2016+2,FALSE)</f>
        <v>2.006542340985277</v>
      </c>
    </row>
    <row r="247" spans="1:4" x14ac:dyDescent="0.25">
      <c r="A247" t="s">
        <v>2</v>
      </c>
      <c r="B247">
        <f t="shared" si="0"/>
        <v>2017</v>
      </c>
      <c r="C247" t="str">
        <f t="shared" si="1"/>
        <v>PUBBDGSBDOldSHFUR___HIGNGA_16</v>
      </c>
      <c r="D247">
        <f>IF(VLOOKUP(LEFT(C247,LEN(C247)-3),PUBBDG_Replacement_Split_Tech!A:T,12+B247-2016,FALSE)&lt;0,0,VLOOKUP(LEFT(C247,LEN(C247)-3),PUBBDG_Replacement_Split_Tech!A:T,12+B247-2016,FALSE))*VLOOKUP(LEFT(C247,14),'AGG Activity_16'!A:K,B247-2016+2,FALSE)</f>
        <v>0</v>
      </c>
    </row>
    <row r="248" spans="1:4" x14ac:dyDescent="0.25">
      <c r="A248" t="s">
        <v>2</v>
      </c>
      <c r="B248">
        <f t="shared" si="0"/>
        <v>2017</v>
      </c>
      <c r="C248" t="str">
        <f t="shared" si="1"/>
        <v>PUBBDGSBDOldSHFUR___STDNGA_16</v>
      </c>
      <c r="D248">
        <f>IF(VLOOKUP(LEFT(C248,LEN(C248)-3),PUBBDG_Replacement_Split_Tech!A:T,12+B248-2016,FALSE)&lt;0,0,VLOOKUP(LEFT(C248,LEN(C248)-3),PUBBDG_Replacement_Split_Tech!A:T,12+B248-2016,FALSE))*VLOOKUP(LEFT(C248,14),'AGG Activity_16'!A:K,B248-2016+2,FALSE)</f>
        <v>11.403855093705033</v>
      </c>
    </row>
    <row r="249" spans="1:4" x14ac:dyDescent="0.25">
      <c r="A249" t="s">
        <v>2</v>
      </c>
      <c r="B249">
        <f t="shared" si="0"/>
        <v>2017</v>
      </c>
      <c r="C249" t="str">
        <f t="shared" si="1"/>
        <v>PUBBDGSBDOldWH______STDNGA_16</v>
      </c>
      <c r="D249">
        <f>IF(VLOOKUP(LEFT(C249,LEN(C249)-3),PUBBDG_Replacement_Split_Tech!A:T,12+B249-2016,FALSE)&lt;0,0,VLOOKUP(LEFT(C249,LEN(C249)-3),PUBBDG_Replacement_Split_Tech!A:T,12+B249-2016,FALSE))*VLOOKUP(LEFT(C249,14),'AGG Activity_16'!A:K,B249-2016+2,FALSE)</f>
        <v>5.5572639670681099</v>
      </c>
    </row>
    <row r="250" spans="1:4" x14ac:dyDescent="0.25">
      <c r="A250" t="s">
        <v>2</v>
      </c>
      <c r="B250">
        <f t="shared" si="0"/>
        <v>2017</v>
      </c>
      <c r="C250" t="str">
        <f t="shared" si="1"/>
        <v>PUBBDGHSPNewSH_________DHE_16</v>
      </c>
      <c r="D250">
        <f>IF(VLOOKUP(LEFT(C250,LEN(C250)-3),PUBBDG_Replacement_Split_Tech!A:T,12+B250-2016,FALSE)&lt;0,0,VLOOKUP(LEFT(C250,LEN(C250)-3),PUBBDG_Replacement_Split_Tech!A:T,12+B250-2016,FALSE))*VLOOKUP(LEFT(C250,14),'AGG Activity_16'!A:K,B250-2016+2,FALSE)</f>
        <v>0</v>
      </c>
    </row>
    <row r="251" spans="1:4" x14ac:dyDescent="0.25">
      <c r="A251" t="s">
        <v>2</v>
      </c>
      <c r="B251">
        <f t="shared" si="0"/>
        <v>2017</v>
      </c>
      <c r="C251" t="str">
        <f t="shared" si="1"/>
        <v>PUBBDGHSPOldSH_________DHE_16</v>
      </c>
      <c r="D251">
        <f>IF(VLOOKUP(LEFT(C251,LEN(C251)-3),PUBBDG_Replacement_Split_Tech!A:T,12+B251-2016,FALSE)&lt;0,0,VLOOKUP(LEFT(C251,LEN(C251)-3),PUBBDG_Replacement_Split_Tech!A:T,12+B251-2016,FALSE))*VLOOKUP(LEFT(C251,14),'AGG Activity_16'!A:K,B251-2016+2,FALSE)</f>
        <v>67.368599538791727</v>
      </c>
    </row>
    <row r="252" spans="1:4" x14ac:dyDescent="0.25">
      <c r="A252" t="s">
        <v>2</v>
      </c>
      <c r="B252">
        <f t="shared" si="0"/>
        <v>2017</v>
      </c>
      <c r="C252" t="str">
        <f t="shared" si="1"/>
        <v>PUBBDGMUNNewSH_________DHE_16</v>
      </c>
      <c r="D252">
        <f>IF(VLOOKUP(LEFT(C252,LEN(C252)-3),PUBBDG_Replacement_Split_Tech!A:T,12+B252-2016,FALSE)&lt;0,0,VLOOKUP(LEFT(C252,LEN(C252)-3),PUBBDG_Replacement_Split_Tech!A:T,12+B252-2016,FALSE))*VLOOKUP(LEFT(C252,14),'AGG Activity_16'!A:K,B252-2016+2,FALSE)</f>
        <v>0</v>
      </c>
    </row>
    <row r="253" spans="1:4" x14ac:dyDescent="0.25">
      <c r="A253" t="s">
        <v>2</v>
      </c>
      <c r="B253">
        <f t="shared" si="0"/>
        <v>2017</v>
      </c>
      <c r="C253" t="str">
        <f t="shared" si="1"/>
        <v>PUBBDGMUNOldSH_________DHE_16</v>
      </c>
      <c r="D253">
        <f>IF(VLOOKUP(LEFT(C253,LEN(C253)-3),PUBBDG_Replacement_Split_Tech!A:T,12+B253-2016,FALSE)&lt;0,0,VLOOKUP(LEFT(C253,LEN(C253)-3),PUBBDG_Replacement_Split_Tech!A:T,12+B253-2016,FALSE))*VLOOKUP(LEFT(C253,14),'AGG Activity_16'!A:K,B253-2016+2,FALSE)</f>
        <v>12.995239344033017</v>
      </c>
    </row>
    <row r="254" spans="1:4" x14ac:dyDescent="0.25">
      <c r="A254" t="s">
        <v>2</v>
      </c>
      <c r="B254">
        <f t="shared" si="0"/>
        <v>2017</v>
      </c>
      <c r="C254" t="str">
        <f t="shared" si="1"/>
        <v>PUBBDGPSINewSH_________DHE_16</v>
      </c>
      <c r="D254">
        <f>IF(VLOOKUP(LEFT(C254,LEN(C254)-3),PUBBDG_Replacement_Split_Tech!A:T,12+B254-2016,FALSE)&lt;0,0,VLOOKUP(LEFT(C254,LEN(C254)-3),PUBBDG_Replacement_Split_Tech!A:T,12+B254-2016,FALSE))*VLOOKUP(LEFT(C254,14),'AGG Activity_16'!A:K,B254-2016+2,FALSE)</f>
        <v>0</v>
      </c>
    </row>
    <row r="255" spans="1:4" x14ac:dyDescent="0.25">
      <c r="A255" t="s">
        <v>2</v>
      </c>
      <c r="B255">
        <f t="shared" si="0"/>
        <v>2017</v>
      </c>
      <c r="C255" t="str">
        <f t="shared" si="1"/>
        <v>PUBBDGPSIOldSH_________DHE_16</v>
      </c>
      <c r="D255">
        <f>IF(VLOOKUP(LEFT(C255,LEN(C255)-3),PUBBDG_Replacement_Split_Tech!A:T,12+B255-2016,FALSE)&lt;0,0,VLOOKUP(LEFT(C255,LEN(C255)-3),PUBBDG_Replacement_Split_Tech!A:T,12+B255-2016,FALSE))*VLOOKUP(LEFT(C255,14),'AGG Activity_16'!A:K,B255-2016+2,FALSE)</f>
        <v>179.11400608733447</v>
      </c>
    </row>
    <row r="256" spans="1:4" x14ac:dyDescent="0.25">
      <c r="A256" t="s">
        <v>2</v>
      </c>
      <c r="B256">
        <f t="shared" si="0"/>
        <v>2017</v>
      </c>
      <c r="C256" t="str">
        <f t="shared" si="1"/>
        <v>PUBBDGSBDNewSH_________DHE_16</v>
      </c>
      <c r="D256">
        <f>IF(VLOOKUP(LEFT(C256,LEN(C256)-3),PUBBDG_Replacement_Split_Tech!A:T,12+B256-2016,FALSE)&lt;0,0,VLOOKUP(LEFT(C256,LEN(C256)-3),PUBBDG_Replacement_Split_Tech!A:T,12+B256-2016,FALSE))*VLOOKUP(LEFT(C256,14),'AGG Activity_16'!A:K,B256-2016+2,FALSE)</f>
        <v>0</v>
      </c>
    </row>
    <row r="257" spans="1:4" x14ac:dyDescent="0.25">
      <c r="A257" t="s">
        <v>2</v>
      </c>
      <c r="B257">
        <f t="shared" si="0"/>
        <v>2017</v>
      </c>
      <c r="C257" t="str">
        <f t="shared" si="1"/>
        <v>PUBBDGSBDOldSH_________DHE_16</v>
      </c>
      <c r="D257">
        <f>IF(VLOOKUP(LEFT(C257,LEN(C257)-3),PUBBDG_Replacement_Split_Tech!A:T,12+B257-2016,FALSE)&lt;0,0,VLOOKUP(LEFT(C257,LEN(C257)-3),PUBBDG_Replacement_Split_Tech!A:T,12+B257-2016,FALSE))*VLOOKUP(LEFT(C257,14),'AGG Activity_16'!A:K,B257-2016+2,FALSE)</f>
        <v>43.703562518495829</v>
      </c>
    </row>
    <row r="258" spans="1:4" x14ac:dyDescent="0.25">
      <c r="A258" t="s">
        <v>2</v>
      </c>
      <c r="B258">
        <f t="shared" si="0"/>
        <v>2017</v>
      </c>
      <c r="C258" t="str">
        <f t="shared" si="1"/>
        <v>PUBBDGHSPNewAE______STDELC_16</v>
      </c>
      <c r="D258">
        <f>IF(VLOOKUP(LEFT(C258,LEN(C258)-3),PUBBDG_Replacement_Split_Tech!A:T,12+B258-2016,FALSE)&lt;0,0,VLOOKUP(LEFT(C258,LEN(C258)-3),PUBBDG_Replacement_Split_Tech!A:T,12+B258-2016,FALSE))*VLOOKUP(LEFT(C258,14),'AGG Activity_16'!A:K,B258-2016+2,FALSE)</f>
        <v>0</v>
      </c>
    </row>
    <row r="259" spans="1:4" x14ac:dyDescent="0.25">
      <c r="A259" t="s">
        <v>2</v>
      </c>
      <c r="B259">
        <f t="shared" si="0"/>
        <v>2017</v>
      </c>
      <c r="C259" t="str">
        <f t="shared" si="1"/>
        <v>PUBBDGHSPNewAM______STDELC_16</v>
      </c>
      <c r="D259">
        <f>IF(VLOOKUP(LEFT(C259,LEN(C259)-3),PUBBDG_Replacement_Split_Tech!A:T,12+B259-2016,FALSE)&lt;0,0,VLOOKUP(LEFT(C259,LEN(C259)-3),PUBBDG_Replacement_Split_Tech!A:T,12+B259-2016,FALSE))*VLOOKUP(LEFT(C259,14),'AGG Activity_16'!A:K,B259-2016+2,FALSE)</f>
        <v>0</v>
      </c>
    </row>
    <row r="260" spans="1:4" x14ac:dyDescent="0.25">
      <c r="A260" t="s">
        <v>2</v>
      </c>
      <c r="B260">
        <f t="shared" si="0"/>
        <v>2017</v>
      </c>
      <c r="C260" t="str">
        <f t="shared" si="1"/>
        <v>PUBBDGHSPNewLIFLC___STDELC_16</v>
      </c>
      <c r="D260">
        <f>IF(VLOOKUP(LEFT(C260,LEN(C260)-3),PUBBDG_Replacement_Split_Tech!A:T,12+B260-2016,FALSE)&lt;0,0,VLOOKUP(LEFT(C260,LEN(C260)-3),PUBBDG_Replacement_Split_Tech!A:T,12+B260-2016,FALSE))*VLOOKUP(LEFT(C260,14),'AGG Activity_16'!A:K,B260-2016+2,FALSE)</f>
        <v>0</v>
      </c>
    </row>
    <row r="261" spans="1:4" x14ac:dyDescent="0.25">
      <c r="A261" t="s">
        <v>2</v>
      </c>
      <c r="B261">
        <f t="shared" si="0"/>
        <v>2017</v>
      </c>
      <c r="C261" t="str">
        <f t="shared" si="1"/>
        <v>PUBBDGHSPNewLIFLU___STDELC_16</v>
      </c>
      <c r="D261">
        <f>IF(VLOOKUP(LEFT(C261,LEN(C261)-3),PUBBDG_Replacement_Split_Tech!A:T,12+B261-2016,FALSE)&lt;0,0,VLOOKUP(LEFT(C261,LEN(C261)-3),PUBBDG_Replacement_Split_Tech!A:T,12+B261-2016,FALSE))*VLOOKUP(LEFT(C261,14),'AGG Activity_16'!A:K,B261-2016+2,FALSE)</f>
        <v>0</v>
      </c>
    </row>
    <row r="262" spans="1:4" x14ac:dyDescent="0.25">
      <c r="A262" t="s">
        <v>2</v>
      </c>
      <c r="B262">
        <f t="shared" si="0"/>
        <v>2017</v>
      </c>
      <c r="C262" t="str">
        <f t="shared" si="1"/>
        <v>PUBBDGHSPNewLIHAL___STDELC_16</v>
      </c>
      <c r="D262">
        <f>IF(VLOOKUP(LEFT(C262,LEN(C262)-3),PUBBDG_Replacement_Split_Tech!A:T,12+B262-2016,FALSE)&lt;0,0,VLOOKUP(LEFT(C262,LEN(C262)-3),PUBBDG_Replacement_Split_Tech!A:T,12+B262-2016,FALSE))*VLOOKUP(LEFT(C262,14),'AGG Activity_16'!A:K,B262-2016+2,FALSE)</f>
        <v>0</v>
      </c>
    </row>
    <row r="263" spans="1:4" x14ac:dyDescent="0.25">
      <c r="A263" t="s">
        <v>2</v>
      </c>
      <c r="B263">
        <f t="shared" si="0"/>
        <v>2017</v>
      </c>
      <c r="C263" t="str">
        <f t="shared" si="1"/>
        <v>PUBBDGHSPNewLIINC___STDELC_16</v>
      </c>
      <c r="D263">
        <f>IF(VLOOKUP(LEFT(C263,LEN(C263)-3),PUBBDG_Replacement_Split_Tech!A:T,12+B263-2016,FALSE)&lt;0,0,VLOOKUP(LEFT(C263,LEN(C263)-3),PUBBDG_Replacement_Split_Tech!A:T,12+B263-2016,FALSE))*VLOOKUP(LEFT(C263,14),'AGG Activity_16'!A:K,B263-2016+2,FALSE)</f>
        <v>0</v>
      </c>
    </row>
    <row r="264" spans="1:4" x14ac:dyDescent="0.25">
      <c r="A264" t="s">
        <v>2</v>
      </c>
      <c r="B264">
        <f t="shared" si="0"/>
        <v>2017</v>
      </c>
      <c r="C264" t="str">
        <f t="shared" si="1"/>
        <v>PUBBDGHSPNewLILED___STDELC_16</v>
      </c>
      <c r="D264">
        <f>IF(VLOOKUP(LEFT(C264,LEN(C264)-3),PUBBDG_Replacement_Split_Tech!A:T,12+B264-2016,FALSE)&lt;0,0,VLOOKUP(LEFT(C264,LEN(C264)-3),PUBBDG_Replacement_Split_Tech!A:T,12+B264-2016,FALSE))*VLOOKUP(LEFT(C264,14),'AGG Activity_16'!A:K,B264-2016+2,FALSE)</f>
        <v>0</v>
      </c>
    </row>
    <row r="265" spans="1:4" x14ac:dyDescent="0.25">
      <c r="A265" t="s">
        <v>2</v>
      </c>
      <c r="B265">
        <f t="shared" si="0"/>
        <v>2017</v>
      </c>
      <c r="C265" t="str">
        <f t="shared" si="1"/>
        <v>PUBBDGHSPNewSC______STDELC_16</v>
      </c>
      <c r="D265">
        <f>IF(VLOOKUP(LEFT(C265,LEN(C265)-3),PUBBDG_Replacement_Split_Tech!A:T,12+B265-2016,FALSE)&lt;0,0,VLOOKUP(LEFT(C265,LEN(C265)-3),PUBBDG_Replacement_Split_Tech!A:T,12+B265-2016,FALSE))*VLOOKUP(LEFT(C265,14),'AGG Activity_16'!A:K,B265-2016+2,FALSE)</f>
        <v>0</v>
      </c>
    </row>
    <row r="266" spans="1:4" x14ac:dyDescent="0.25">
      <c r="A266" t="s">
        <v>2</v>
      </c>
      <c r="B266">
        <f t="shared" si="0"/>
        <v>2017</v>
      </c>
      <c r="C266" t="str">
        <f t="shared" si="1"/>
        <v>PUBBDGHSPNewSHFUR___STDELC_16</v>
      </c>
      <c r="D266">
        <f>IF(VLOOKUP(LEFT(C266,LEN(C266)-3),PUBBDG_Replacement_Split_Tech!A:T,12+B266-2016,FALSE)&lt;0,0,VLOOKUP(LEFT(C266,LEN(C266)-3),PUBBDG_Replacement_Split_Tech!A:T,12+B266-2016,FALSE))*VLOOKUP(LEFT(C266,14),'AGG Activity_16'!A:K,B266-2016+2,FALSE)</f>
        <v>0</v>
      </c>
    </row>
    <row r="267" spans="1:4" x14ac:dyDescent="0.25">
      <c r="A267" t="s">
        <v>2</v>
      </c>
      <c r="B267">
        <f t="shared" si="0"/>
        <v>2017</v>
      </c>
      <c r="C267" t="str">
        <f t="shared" si="1"/>
        <v>PUBBDGHSPNewSHHEP___STDELC_16</v>
      </c>
      <c r="D267">
        <f>IF(VLOOKUP(LEFT(C267,LEN(C267)-3),PUBBDG_Replacement_Split_Tech!A:T,12+B267-2016,FALSE)&lt;0,0,VLOOKUP(LEFT(C267,LEN(C267)-3),PUBBDG_Replacement_Split_Tech!A:T,12+B267-2016,FALSE))*VLOOKUP(LEFT(C267,14),'AGG Activity_16'!A:K,B267-2016+2,FALSE)</f>
        <v>0</v>
      </c>
    </row>
    <row r="268" spans="1:4" x14ac:dyDescent="0.25">
      <c r="A268" t="s">
        <v>2</v>
      </c>
      <c r="B268">
        <f t="shared" si="0"/>
        <v>2017</v>
      </c>
      <c r="C268" t="str">
        <f t="shared" si="1"/>
        <v>PUBBDGHSPNewSHPLT___STDELC_16</v>
      </c>
      <c r="D268">
        <f>IF(VLOOKUP(LEFT(C268,LEN(C268)-3),PUBBDG_Replacement_Split_Tech!A:T,12+B268-2016,FALSE)&lt;0,0,VLOOKUP(LEFT(C268,LEN(C268)-3),PUBBDG_Replacement_Split_Tech!A:T,12+B268-2016,FALSE))*VLOOKUP(LEFT(C268,14),'AGG Activity_16'!A:K,B268-2016+2,FALSE)</f>
        <v>0</v>
      </c>
    </row>
    <row r="269" spans="1:4" x14ac:dyDescent="0.25">
      <c r="A269" t="s">
        <v>2</v>
      </c>
      <c r="B269">
        <f t="shared" si="0"/>
        <v>2017</v>
      </c>
      <c r="C269" t="str">
        <f t="shared" si="1"/>
        <v>PUBBDGHSPNewWH______STDELC_16</v>
      </c>
      <c r="D269">
        <f>IF(VLOOKUP(LEFT(C269,LEN(C269)-3),PUBBDG_Replacement_Split_Tech!A:T,12+B269-2016,FALSE)&lt;0,0,VLOOKUP(LEFT(C269,LEN(C269)-3),PUBBDG_Replacement_Split_Tech!A:T,12+B269-2016,FALSE))*VLOOKUP(LEFT(C269,14),'AGG Activity_16'!A:K,B269-2016+2,FALSE)</f>
        <v>0</v>
      </c>
    </row>
    <row r="270" spans="1:4" x14ac:dyDescent="0.25">
      <c r="A270" t="s">
        <v>2</v>
      </c>
      <c r="B270">
        <f t="shared" si="0"/>
        <v>2017</v>
      </c>
      <c r="C270" t="str">
        <f t="shared" si="1"/>
        <v>PUBBDGHSPOldAE______STDELC_16</v>
      </c>
      <c r="D270">
        <f>IF(VLOOKUP(LEFT(C270,LEN(C270)-3),PUBBDG_Replacement_Split_Tech!A:T,12+B270-2016,FALSE)&lt;0,0,VLOOKUP(LEFT(C270,LEN(C270)-3),PUBBDG_Replacement_Split_Tech!A:T,12+B270-2016,FALSE))*VLOOKUP(LEFT(C270,14),'AGG Activity_16'!A:K,B270-2016+2,FALSE)</f>
        <v>3.024762484750454</v>
      </c>
    </row>
    <row r="271" spans="1:4" x14ac:dyDescent="0.25">
      <c r="A271" t="s">
        <v>2</v>
      </c>
      <c r="B271">
        <f t="shared" si="0"/>
        <v>2017</v>
      </c>
      <c r="C271" t="str">
        <f t="shared" si="1"/>
        <v>PUBBDGHSPOldAM______STDELC_16</v>
      </c>
      <c r="D271">
        <f>IF(VLOOKUP(LEFT(C271,LEN(C271)-3),PUBBDG_Replacement_Split_Tech!A:T,12+B271-2016,FALSE)&lt;0,0,VLOOKUP(LEFT(C271,LEN(C271)-3),PUBBDG_Replacement_Split_Tech!A:T,12+B271-2016,FALSE))*VLOOKUP(LEFT(C271,14),'AGG Activity_16'!A:K,B271-2016+2,FALSE)</f>
        <v>0.5595933442455977</v>
      </c>
    </row>
    <row r="272" spans="1:4" x14ac:dyDescent="0.25">
      <c r="A272" t="s">
        <v>2</v>
      </c>
      <c r="B272">
        <f t="shared" si="0"/>
        <v>2017</v>
      </c>
      <c r="C272" t="str">
        <f t="shared" si="1"/>
        <v>PUBBDGHSPOldLIFLC___STDELC_16</v>
      </c>
      <c r="D272">
        <f>IF(VLOOKUP(LEFT(C272,LEN(C272)-3),PUBBDG_Replacement_Split_Tech!A:T,12+B272-2016,FALSE)&lt;0,0,VLOOKUP(LEFT(C272,LEN(C272)-3),PUBBDG_Replacement_Split_Tech!A:T,12+B272-2016,FALSE))*VLOOKUP(LEFT(C272,14),'AGG Activity_16'!A:K,B272-2016+2,FALSE)</f>
        <v>6.1813184824369927E-2</v>
      </c>
    </row>
    <row r="273" spans="1:4" x14ac:dyDescent="0.25">
      <c r="A273" t="s">
        <v>2</v>
      </c>
      <c r="B273">
        <f t="shared" si="0"/>
        <v>2017</v>
      </c>
      <c r="C273" t="str">
        <f t="shared" si="1"/>
        <v>PUBBDGHSPOldLIFLU___STDELC_16</v>
      </c>
      <c r="D273">
        <f>IF(VLOOKUP(LEFT(C273,LEN(C273)-3),PUBBDG_Replacement_Split_Tech!A:T,12+B273-2016,FALSE)&lt;0,0,VLOOKUP(LEFT(C273,LEN(C273)-3),PUBBDG_Replacement_Split_Tech!A:T,12+B273-2016,FALSE))*VLOOKUP(LEFT(C273,14),'AGG Activity_16'!A:K,B273-2016+2,FALSE)</f>
        <v>0.45206563747501605</v>
      </c>
    </row>
    <row r="274" spans="1:4" x14ac:dyDescent="0.25">
      <c r="A274" t="s">
        <v>2</v>
      </c>
      <c r="B274">
        <f t="shared" si="0"/>
        <v>2017</v>
      </c>
      <c r="C274" t="str">
        <f t="shared" si="1"/>
        <v>PUBBDGHSPOldLIHAL___STDELC_16</v>
      </c>
      <c r="D274">
        <f>IF(VLOOKUP(LEFT(C274,LEN(C274)-3),PUBBDG_Replacement_Split_Tech!A:T,12+B274-2016,FALSE)&lt;0,0,VLOOKUP(LEFT(C274,LEN(C274)-3),PUBBDG_Replacement_Split_Tech!A:T,12+B274-2016,FALSE))*VLOOKUP(LEFT(C274,14),'AGG Activity_16'!A:K,B274-2016+2,FALSE)</f>
        <v>43.527283304992068</v>
      </c>
    </row>
    <row r="275" spans="1:4" x14ac:dyDescent="0.25">
      <c r="A275" t="s">
        <v>2</v>
      </c>
      <c r="B275">
        <f t="shared" ref="B275:B338" si="2">B67+1</f>
        <v>2017</v>
      </c>
      <c r="C275" t="str">
        <f t="shared" ref="C275:C338" si="3">C67</f>
        <v>PUBBDGHSPOldLIINC___STDELC_16</v>
      </c>
      <c r="D275">
        <f>IF(VLOOKUP(LEFT(C275,LEN(C275)-3),PUBBDG_Replacement_Split_Tech!A:T,12+B275-2016,FALSE)&lt;0,0,VLOOKUP(LEFT(C275,LEN(C275)-3),PUBBDG_Replacement_Split_Tech!A:T,12+B275-2016,FALSE))*VLOOKUP(LEFT(C275,14),'AGG Activity_16'!A:K,B275-2016+2,FALSE)</f>
        <v>139.80051341284278</v>
      </c>
    </row>
    <row r="276" spans="1:4" x14ac:dyDescent="0.25">
      <c r="A276" t="s">
        <v>2</v>
      </c>
      <c r="B276">
        <f t="shared" si="2"/>
        <v>2017</v>
      </c>
      <c r="C276" t="str">
        <f t="shared" si="3"/>
        <v>PUBBDGHSPOldLILED___STDELC_16</v>
      </c>
      <c r="D276">
        <f>IF(VLOOKUP(LEFT(C276,LEN(C276)-3),PUBBDG_Replacement_Split_Tech!A:T,12+B276-2016,FALSE)&lt;0,0,VLOOKUP(LEFT(C276,LEN(C276)-3),PUBBDG_Replacement_Split_Tech!A:T,12+B276-2016,FALSE))*VLOOKUP(LEFT(C276,14),'AGG Activity_16'!A:K,B276-2016+2,FALSE)</f>
        <v>2.0009651045421739E-3</v>
      </c>
    </row>
    <row r="277" spans="1:4" x14ac:dyDescent="0.25">
      <c r="A277" t="s">
        <v>2</v>
      </c>
      <c r="B277">
        <f t="shared" si="2"/>
        <v>2017</v>
      </c>
      <c r="C277" t="str">
        <f t="shared" si="3"/>
        <v>PUBBDGHSPOldSC______STDELC_16</v>
      </c>
      <c r="D277">
        <f>IF(VLOOKUP(LEFT(C277,LEN(C277)-3),PUBBDG_Replacement_Split_Tech!A:T,12+B277-2016,FALSE)&lt;0,0,VLOOKUP(LEFT(C277,LEN(C277)-3),PUBBDG_Replacement_Split_Tech!A:T,12+B277-2016,FALSE))*VLOOKUP(LEFT(C277,14),'AGG Activity_16'!A:K,B277-2016+2,FALSE)</f>
        <v>5.3892196701881403</v>
      </c>
    </row>
    <row r="278" spans="1:4" x14ac:dyDescent="0.25">
      <c r="A278" t="s">
        <v>2</v>
      </c>
      <c r="B278">
        <f t="shared" si="2"/>
        <v>2017</v>
      </c>
      <c r="C278" t="str">
        <f t="shared" si="3"/>
        <v>PUBBDGHSPOldSHFUR___STDELC_16</v>
      </c>
      <c r="D278">
        <f>IF(VLOOKUP(LEFT(C278,LEN(C278)-3),PUBBDG_Replacement_Split_Tech!A:T,12+B278-2016,FALSE)&lt;0,0,VLOOKUP(LEFT(C278,LEN(C278)-3),PUBBDG_Replacement_Split_Tech!A:T,12+B278-2016,FALSE))*VLOOKUP(LEFT(C278,14),'AGG Activity_16'!A:K,B278-2016+2,FALSE)</f>
        <v>0.28911608047584281</v>
      </c>
    </row>
    <row r="279" spans="1:4" x14ac:dyDescent="0.25">
      <c r="A279" t="s">
        <v>2</v>
      </c>
      <c r="B279">
        <f t="shared" si="2"/>
        <v>2017</v>
      </c>
      <c r="C279" t="str">
        <f t="shared" si="3"/>
        <v>PUBBDGHSPOldSHHEP___STDELC_16</v>
      </c>
      <c r="D279">
        <f>IF(VLOOKUP(LEFT(C279,LEN(C279)-3),PUBBDG_Replacement_Split_Tech!A:T,12+B279-2016,FALSE)&lt;0,0,VLOOKUP(LEFT(C279,LEN(C279)-3),PUBBDG_Replacement_Split_Tech!A:T,12+B279-2016,FALSE))*VLOOKUP(LEFT(C279,14),'AGG Activity_16'!A:K,B279-2016+2,FALSE)</f>
        <v>0</v>
      </c>
    </row>
    <row r="280" spans="1:4" x14ac:dyDescent="0.25">
      <c r="A280" t="s">
        <v>2</v>
      </c>
      <c r="B280">
        <f t="shared" si="2"/>
        <v>2017</v>
      </c>
      <c r="C280" t="str">
        <f t="shared" si="3"/>
        <v>PUBBDGHSPOldSHPLT___STDELC_16</v>
      </c>
      <c r="D280">
        <f>IF(VLOOKUP(LEFT(C280,LEN(C280)-3),PUBBDG_Replacement_Split_Tech!A:T,12+B280-2016,FALSE)&lt;0,0,VLOOKUP(LEFT(C280,LEN(C280)-3),PUBBDG_Replacement_Split_Tech!A:T,12+B280-2016,FALSE))*VLOOKUP(LEFT(C280,14),'AGG Activity_16'!A:K,B280-2016+2,FALSE)</f>
        <v>0.49155877073187071</v>
      </c>
    </row>
    <row r="281" spans="1:4" x14ac:dyDescent="0.25">
      <c r="A281" t="s">
        <v>2</v>
      </c>
      <c r="B281">
        <f t="shared" si="2"/>
        <v>2017</v>
      </c>
      <c r="C281" t="str">
        <f t="shared" si="3"/>
        <v>PUBBDGHSPOldWH______STDELC_16</v>
      </c>
      <c r="D281">
        <f>IF(VLOOKUP(LEFT(C281,LEN(C281)-3),PUBBDG_Replacement_Split_Tech!A:T,12+B281-2016,FALSE)&lt;0,0,VLOOKUP(LEFT(C281,LEN(C281)-3),PUBBDG_Replacement_Split_Tech!A:T,12+B281-2016,FALSE))*VLOOKUP(LEFT(C281,14),'AGG Activity_16'!A:K,B281-2016+2,FALSE)</f>
        <v>3.1687734222789627</v>
      </c>
    </row>
    <row r="282" spans="1:4" x14ac:dyDescent="0.25">
      <c r="A282" t="s">
        <v>2</v>
      </c>
      <c r="B282">
        <f t="shared" si="2"/>
        <v>2017</v>
      </c>
      <c r="C282" t="str">
        <f t="shared" si="3"/>
        <v>PUBBDGMUNNewAE______STDELC_16</v>
      </c>
      <c r="D282">
        <f>IF(VLOOKUP(LEFT(C282,LEN(C282)-3),PUBBDG_Replacement_Split_Tech!A:T,12+B282-2016,FALSE)&lt;0,0,VLOOKUP(LEFT(C282,LEN(C282)-3),PUBBDG_Replacement_Split_Tech!A:T,12+B282-2016,FALSE))*VLOOKUP(LEFT(C282,14),'AGG Activity_16'!A:K,B282-2016+2,FALSE)</f>
        <v>0</v>
      </c>
    </row>
    <row r="283" spans="1:4" x14ac:dyDescent="0.25">
      <c r="A283" t="s">
        <v>2</v>
      </c>
      <c r="B283">
        <f t="shared" si="2"/>
        <v>2017</v>
      </c>
      <c r="C283" t="str">
        <f t="shared" si="3"/>
        <v>PUBBDGMUNNewAM______STDELC_16</v>
      </c>
      <c r="D283">
        <f>IF(VLOOKUP(LEFT(C283,LEN(C283)-3),PUBBDG_Replacement_Split_Tech!A:T,12+B283-2016,FALSE)&lt;0,0,VLOOKUP(LEFT(C283,LEN(C283)-3),PUBBDG_Replacement_Split_Tech!A:T,12+B283-2016,FALSE))*VLOOKUP(LEFT(C283,14),'AGG Activity_16'!A:K,B283-2016+2,FALSE)</f>
        <v>0</v>
      </c>
    </row>
    <row r="284" spans="1:4" x14ac:dyDescent="0.25">
      <c r="A284" t="s">
        <v>2</v>
      </c>
      <c r="B284">
        <f t="shared" si="2"/>
        <v>2017</v>
      </c>
      <c r="C284" t="str">
        <f t="shared" si="3"/>
        <v>PUBBDGMUNNewLIFLC___STDELC_16</v>
      </c>
      <c r="D284">
        <f>IF(VLOOKUP(LEFT(C284,LEN(C284)-3),PUBBDG_Replacement_Split_Tech!A:T,12+B284-2016,FALSE)&lt;0,0,VLOOKUP(LEFT(C284,LEN(C284)-3),PUBBDG_Replacement_Split_Tech!A:T,12+B284-2016,FALSE))*VLOOKUP(LEFT(C284,14),'AGG Activity_16'!A:K,B284-2016+2,FALSE)</f>
        <v>0</v>
      </c>
    </row>
    <row r="285" spans="1:4" x14ac:dyDescent="0.25">
      <c r="A285" t="s">
        <v>2</v>
      </c>
      <c r="B285">
        <f t="shared" si="2"/>
        <v>2017</v>
      </c>
      <c r="C285" t="str">
        <f t="shared" si="3"/>
        <v>PUBBDGMUNNewLIFLU___STDELC_16</v>
      </c>
      <c r="D285">
        <f>IF(VLOOKUP(LEFT(C285,LEN(C285)-3),PUBBDG_Replacement_Split_Tech!A:T,12+B285-2016,FALSE)&lt;0,0,VLOOKUP(LEFT(C285,LEN(C285)-3),PUBBDG_Replacement_Split_Tech!A:T,12+B285-2016,FALSE))*VLOOKUP(LEFT(C285,14),'AGG Activity_16'!A:K,B285-2016+2,FALSE)</f>
        <v>0</v>
      </c>
    </row>
    <row r="286" spans="1:4" x14ac:dyDescent="0.25">
      <c r="A286" t="s">
        <v>2</v>
      </c>
      <c r="B286">
        <f t="shared" si="2"/>
        <v>2017</v>
      </c>
      <c r="C286" t="str">
        <f t="shared" si="3"/>
        <v>PUBBDGMUNNewLIHAL___STDELC_16</v>
      </c>
      <c r="D286">
        <f>IF(VLOOKUP(LEFT(C286,LEN(C286)-3),PUBBDG_Replacement_Split_Tech!A:T,12+B286-2016,FALSE)&lt;0,0,VLOOKUP(LEFT(C286,LEN(C286)-3),PUBBDG_Replacement_Split_Tech!A:T,12+B286-2016,FALSE))*VLOOKUP(LEFT(C286,14),'AGG Activity_16'!A:K,B286-2016+2,FALSE)</f>
        <v>0</v>
      </c>
    </row>
    <row r="287" spans="1:4" x14ac:dyDescent="0.25">
      <c r="A287" t="s">
        <v>2</v>
      </c>
      <c r="B287">
        <f t="shared" si="2"/>
        <v>2017</v>
      </c>
      <c r="C287" t="str">
        <f t="shared" si="3"/>
        <v>PUBBDGMUNNewLIINC___STDELC_16</v>
      </c>
      <c r="D287">
        <f>IF(VLOOKUP(LEFT(C287,LEN(C287)-3),PUBBDG_Replacement_Split_Tech!A:T,12+B287-2016,FALSE)&lt;0,0,VLOOKUP(LEFT(C287,LEN(C287)-3),PUBBDG_Replacement_Split_Tech!A:T,12+B287-2016,FALSE))*VLOOKUP(LEFT(C287,14),'AGG Activity_16'!A:K,B287-2016+2,FALSE)</f>
        <v>0</v>
      </c>
    </row>
    <row r="288" spans="1:4" x14ac:dyDescent="0.25">
      <c r="A288" t="s">
        <v>2</v>
      </c>
      <c r="B288">
        <f t="shared" si="2"/>
        <v>2017</v>
      </c>
      <c r="C288" t="str">
        <f t="shared" si="3"/>
        <v>PUBBDGMUNNewLILED___STDELC_16</v>
      </c>
      <c r="D288">
        <f>IF(VLOOKUP(LEFT(C288,LEN(C288)-3),PUBBDG_Replacement_Split_Tech!A:T,12+B288-2016,FALSE)&lt;0,0,VLOOKUP(LEFT(C288,LEN(C288)-3),PUBBDG_Replacement_Split_Tech!A:T,12+B288-2016,FALSE))*VLOOKUP(LEFT(C288,14),'AGG Activity_16'!A:K,B288-2016+2,FALSE)</f>
        <v>0</v>
      </c>
    </row>
    <row r="289" spans="1:4" x14ac:dyDescent="0.25">
      <c r="A289" t="s">
        <v>2</v>
      </c>
      <c r="B289">
        <f t="shared" si="2"/>
        <v>2017</v>
      </c>
      <c r="C289" t="str">
        <f t="shared" si="3"/>
        <v>PUBBDGMUNNewSC______STDELC_16</v>
      </c>
      <c r="D289">
        <f>IF(VLOOKUP(LEFT(C289,LEN(C289)-3),PUBBDG_Replacement_Split_Tech!A:T,12+B289-2016,FALSE)&lt;0,0,VLOOKUP(LEFT(C289,LEN(C289)-3),PUBBDG_Replacement_Split_Tech!A:T,12+B289-2016,FALSE))*VLOOKUP(LEFT(C289,14),'AGG Activity_16'!A:K,B289-2016+2,FALSE)</f>
        <v>0</v>
      </c>
    </row>
    <row r="290" spans="1:4" x14ac:dyDescent="0.25">
      <c r="A290" t="s">
        <v>2</v>
      </c>
      <c r="B290">
        <f t="shared" si="2"/>
        <v>2017</v>
      </c>
      <c r="C290" t="str">
        <f t="shared" si="3"/>
        <v>PUBBDGMUNNewSHFUR___STDELC_16</v>
      </c>
      <c r="D290">
        <f>IF(VLOOKUP(LEFT(C290,LEN(C290)-3),PUBBDG_Replacement_Split_Tech!A:T,12+B290-2016,FALSE)&lt;0,0,VLOOKUP(LEFT(C290,LEN(C290)-3),PUBBDG_Replacement_Split_Tech!A:T,12+B290-2016,FALSE))*VLOOKUP(LEFT(C290,14),'AGG Activity_16'!A:K,B290-2016+2,FALSE)</f>
        <v>0</v>
      </c>
    </row>
    <row r="291" spans="1:4" x14ac:dyDescent="0.25">
      <c r="A291" t="s">
        <v>2</v>
      </c>
      <c r="B291">
        <f t="shared" si="2"/>
        <v>2017</v>
      </c>
      <c r="C291" t="str">
        <f t="shared" si="3"/>
        <v>PUBBDGMUNNewSHHEP___STDELC_16</v>
      </c>
      <c r="D291">
        <f>IF(VLOOKUP(LEFT(C291,LEN(C291)-3),PUBBDG_Replacement_Split_Tech!A:T,12+B291-2016,FALSE)&lt;0,0,VLOOKUP(LEFT(C291,LEN(C291)-3),PUBBDG_Replacement_Split_Tech!A:T,12+B291-2016,FALSE))*VLOOKUP(LEFT(C291,14),'AGG Activity_16'!A:K,B291-2016+2,FALSE)</f>
        <v>0</v>
      </c>
    </row>
    <row r="292" spans="1:4" x14ac:dyDescent="0.25">
      <c r="A292" t="s">
        <v>2</v>
      </c>
      <c r="B292">
        <f t="shared" si="2"/>
        <v>2017</v>
      </c>
      <c r="C292" t="str">
        <f t="shared" si="3"/>
        <v>PUBBDGMUNNewSHPLT___STDELC_16</v>
      </c>
      <c r="D292">
        <f>IF(VLOOKUP(LEFT(C292,LEN(C292)-3),PUBBDG_Replacement_Split_Tech!A:T,12+B292-2016,FALSE)&lt;0,0,VLOOKUP(LEFT(C292,LEN(C292)-3),PUBBDG_Replacement_Split_Tech!A:T,12+B292-2016,FALSE))*VLOOKUP(LEFT(C292,14),'AGG Activity_16'!A:K,B292-2016+2,FALSE)</f>
        <v>0</v>
      </c>
    </row>
    <row r="293" spans="1:4" x14ac:dyDescent="0.25">
      <c r="A293" t="s">
        <v>2</v>
      </c>
      <c r="B293">
        <f t="shared" si="2"/>
        <v>2017</v>
      </c>
      <c r="C293" t="str">
        <f t="shared" si="3"/>
        <v>PUBBDGMUNNewWH______STDELC_16</v>
      </c>
      <c r="D293">
        <f>IF(VLOOKUP(LEFT(C293,LEN(C293)-3),PUBBDG_Replacement_Split_Tech!A:T,12+B293-2016,FALSE)&lt;0,0,VLOOKUP(LEFT(C293,LEN(C293)-3),PUBBDG_Replacement_Split_Tech!A:T,12+B293-2016,FALSE))*VLOOKUP(LEFT(C293,14),'AGG Activity_16'!A:K,B293-2016+2,FALSE)</f>
        <v>0</v>
      </c>
    </row>
    <row r="294" spans="1:4" x14ac:dyDescent="0.25">
      <c r="A294" t="s">
        <v>2</v>
      </c>
      <c r="B294">
        <f t="shared" si="2"/>
        <v>2017</v>
      </c>
      <c r="C294" t="str">
        <f t="shared" si="3"/>
        <v>PUBBDGMUNOldAE______STDELC_16</v>
      </c>
      <c r="D294">
        <f>IF(VLOOKUP(LEFT(C294,LEN(C294)-3),PUBBDG_Replacement_Split_Tech!A:T,12+B294-2016,FALSE)&lt;0,0,VLOOKUP(LEFT(C294,LEN(C294)-3),PUBBDG_Replacement_Split_Tech!A:T,12+B294-2016,FALSE))*VLOOKUP(LEFT(C294,14),'AGG Activity_16'!A:K,B294-2016+2,FALSE)</f>
        <v>3.8208536832475488</v>
      </c>
    </row>
    <row r="295" spans="1:4" x14ac:dyDescent="0.25">
      <c r="A295" t="s">
        <v>2</v>
      </c>
      <c r="B295">
        <f t="shared" si="2"/>
        <v>2017</v>
      </c>
      <c r="C295" t="str">
        <f t="shared" si="3"/>
        <v>PUBBDGMUNOldAM______STDELC_16</v>
      </c>
      <c r="D295">
        <f>IF(VLOOKUP(LEFT(C295,LEN(C295)-3),PUBBDG_Replacement_Split_Tech!A:T,12+B295-2016,FALSE)&lt;0,0,VLOOKUP(LEFT(C295,LEN(C295)-3),PUBBDG_Replacement_Split_Tech!A:T,12+B295-2016,FALSE))*VLOOKUP(LEFT(C295,14),'AGG Activity_16'!A:K,B295-2016+2,FALSE)</f>
        <v>1.243849330509939</v>
      </c>
    </row>
    <row r="296" spans="1:4" x14ac:dyDescent="0.25">
      <c r="A296" t="s">
        <v>2</v>
      </c>
      <c r="B296">
        <f t="shared" si="2"/>
        <v>2017</v>
      </c>
      <c r="C296" t="str">
        <f t="shared" si="3"/>
        <v>PUBBDGMUNOldLIFLC___STDELC_16</v>
      </c>
      <c r="D296">
        <f>IF(VLOOKUP(LEFT(C296,LEN(C296)-3),PUBBDG_Replacement_Split_Tech!A:T,12+B296-2016,FALSE)&lt;0,0,VLOOKUP(LEFT(C296,LEN(C296)-3),PUBBDG_Replacement_Split_Tech!A:T,12+B296-2016,FALSE))*VLOOKUP(LEFT(C296,14),'AGG Activity_16'!A:K,B296-2016+2,FALSE)</f>
        <v>0.15936396843995126</v>
      </c>
    </row>
    <row r="297" spans="1:4" x14ac:dyDescent="0.25">
      <c r="A297" t="s">
        <v>2</v>
      </c>
      <c r="B297">
        <f t="shared" si="2"/>
        <v>2017</v>
      </c>
      <c r="C297" t="str">
        <f t="shared" si="3"/>
        <v>PUBBDGMUNOldLIFLU___STDELC_16</v>
      </c>
      <c r="D297">
        <f>IF(VLOOKUP(LEFT(C297,LEN(C297)-3),PUBBDG_Replacement_Split_Tech!A:T,12+B297-2016,FALSE)&lt;0,0,VLOOKUP(LEFT(C297,LEN(C297)-3),PUBBDG_Replacement_Split_Tech!A:T,12+B297-2016,FALSE))*VLOOKUP(LEFT(C297,14),'AGG Activity_16'!A:K,B297-2016+2,FALSE)</f>
        <v>1.1656447319767551</v>
      </c>
    </row>
    <row r="298" spans="1:4" x14ac:dyDescent="0.25">
      <c r="A298" t="s">
        <v>2</v>
      </c>
      <c r="B298">
        <f t="shared" si="2"/>
        <v>2017</v>
      </c>
      <c r="C298" t="str">
        <f t="shared" si="3"/>
        <v>PUBBDGMUNOldLIHAL___STDELC_16</v>
      </c>
      <c r="D298">
        <f>IF(VLOOKUP(LEFT(C298,LEN(C298)-3),PUBBDG_Replacement_Split_Tech!A:T,12+B298-2016,FALSE)&lt;0,0,VLOOKUP(LEFT(C298,LEN(C298)-3),PUBBDG_Replacement_Split_Tech!A:T,12+B298-2016,FALSE))*VLOOKUP(LEFT(C298,14),'AGG Activity_16'!A:K,B298-2016+2,FALSE)</f>
        <v>27.793955233656053</v>
      </c>
    </row>
    <row r="299" spans="1:4" x14ac:dyDescent="0.25">
      <c r="A299" t="s">
        <v>2</v>
      </c>
      <c r="B299">
        <f t="shared" si="2"/>
        <v>2017</v>
      </c>
      <c r="C299" t="str">
        <f t="shared" si="3"/>
        <v>PUBBDGMUNOldLIINC___STDELC_16</v>
      </c>
      <c r="D299">
        <f>IF(VLOOKUP(LEFT(C299,LEN(C299)-3),PUBBDG_Replacement_Split_Tech!A:T,12+B299-2016,FALSE)&lt;0,0,VLOOKUP(LEFT(C299,LEN(C299)-3),PUBBDG_Replacement_Split_Tech!A:T,12+B299-2016,FALSE))*VLOOKUP(LEFT(C299,14),'AGG Activity_16'!A:K,B299-2016+2,FALSE)</f>
        <v>89.268360357170536</v>
      </c>
    </row>
    <row r="300" spans="1:4" x14ac:dyDescent="0.25">
      <c r="A300" t="s">
        <v>2</v>
      </c>
      <c r="B300">
        <f t="shared" si="2"/>
        <v>2017</v>
      </c>
      <c r="C300" t="str">
        <f t="shared" si="3"/>
        <v>PUBBDGMUNOldLILED___STDELC_16</v>
      </c>
      <c r="D300">
        <f>IF(VLOOKUP(LEFT(C300,LEN(C300)-3),PUBBDG_Replacement_Split_Tech!A:T,12+B300-2016,FALSE)&lt;0,0,VLOOKUP(LEFT(C300,LEN(C300)-3),PUBBDG_Replacement_Split_Tech!A:T,12+B300-2016,FALSE))*VLOOKUP(LEFT(C300,14),'AGG Activity_16'!A:K,B300-2016+2,FALSE)</f>
        <v>5.1359832856799348E-3</v>
      </c>
    </row>
    <row r="301" spans="1:4" x14ac:dyDescent="0.25">
      <c r="A301" t="s">
        <v>2</v>
      </c>
      <c r="B301">
        <f t="shared" si="2"/>
        <v>2017</v>
      </c>
      <c r="C301" t="str">
        <f t="shared" si="3"/>
        <v>PUBBDGMUNOldSC______STDELC_16</v>
      </c>
      <c r="D301">
        <f>IF(VLOOKUP(LEFT(C301,LEN(C301)-3),PUBBDG_Replacement_Split_Tech!A:T,12+B301-2016,FALSE)&lt;0,0,VLOOKUP(LEFT(C301,LEN(C301)-3),PUBBDG_Replacement_Split_Tech!A:T,12+B301-2016,FALSE))*VLOOKUP(LEFT(C301,14),'AGG Activity_16'!A:K,B301-2016+2,FALSE)</f>
        <v>10.767675400854387</v>
      </c>
    </row>
    <row r="302" spans="1:4" x14ac:dyDescent="0.25">
      <c r="A302" t="s">
        <v>2</v>
      </c>
      <c r="B302">
        <f t="shared" si="2"/>
        <v>2017</v>
      </c>
      <c r="C302" t="str">
        <f t="shared" si="3"/>
        <v>PUBBDGMUNOldSHFUR___STDELC_16</v>
      </c>
      <c r="D302">
        <f>IF(VLOOKUP(LEFT(C302,LEN(C302)-3),PUBBDG_Replacement_Split_Tech!A:T,12+B302-2016,FALSE)&lt;0,0,VLOOKUP(LEFT(C302,LEN(C302)-3),PUBBDG_Replacement_Split_Tech!A:T,12+B302-2016,FALSE))*VLOOKUP(LEFT(C302,14),'AGG Activity_16'!A:K,B302-2016+2,FALSE)</f>
        <v>0.65413092964239894</v>
      </c>
    </row>
    <row r="303" spans="1:4" x14ac:dyDescent="0.25">
      <c r="A303" t="s">
        <v>2</v>
      </c>
      <c r="B303">
        <f t="shared" si="2"/>
        <v>2017</v>
      </c>
      <c r="C303" t="str">
        <f t="shared" si="3"/>
        <v>PUBBDGMUNOldSHHEP___STDELC_16</v>
      </c>
      <c r="D303">
        <f>IF(VLOOKUP(LEFT(C303,LEN(C303)-3),PUBBDG_Replacement_Split_Tech!A:T,12+B303-2016,FALSE)&lt;0,0,VLOOKUP(LEFT(C303,LEN(C303)-3),PUBBDG_Replacement_Split_Tech!A:T,12+B303-2016,FALSE))*VLOOKUP(LEFT(C303,14),'AGG Activity_16'!A:K,B303-2016+2,FALSE)</f>
        <v>0</v>
      </c>
    </row>
    <row r="304" spans="1:4" x14ac:dyDescent="0.25">
      <c r="A304" t="s">
        <v>2</v>
      </c>
      <c r="B304">
        <f t="shared" si="2"/>
        <v>2017</v>
      </c>
      <c r="C304" t="str">
        <f t="shared" si="3"/>
        <v>PUBBDGMUNOldSHPLT___STDELC_16</v>
      </c>
      <c r="D304">
        <f>IF(VLOOKUP(LEFT(C304,LEN(C304)-3),PUBBDG_Replacement_Split_Tech!A:T,12+B304-2016,FALSE)&lt;0,0,VLOOKUP(LEFT(C304,LEN(C304)-3),PUBBDG_Replacement_Split_Tech!A:T,12+B304-2016,FALSE))*VLOOKUP(LEFT(C304,14),'AGG Activity_16'!A:K,B304-2016+2,FALSE)</f>
        <v>1.1123216166208891</v>
      </c>
    </row>
    <row r="305" spans="1:4" x14ac:dyDescent="0.25">
      <c r="A305" t="s">
        <v>2</v>
      </c>
      <c r="B305">
        <f t="shared" si="2"/>
        <v>2017</v>
      </c>
      <c r="C305" t="str">
        <f t="shared" si="3"/>
        <v>PUBBDGMUNOldWH______STDELC_16</v>
      </c>
      <c r="D305">
        <f>IF(VLOOKUP(LEFT(C305,LEN(C305)-3),PUBBDG_Replacement_Split_Tech!A:T,12+B305-2016,FALSE)&lt;0,0,VLOOKUP(LEFT(C305,LEN(C305)-3),PUBBDG_Replacement_Split_Tech!A:T,12+B305-2016,FALSE))*VLOOKUP(LEFT(C305,14),'AGG Activity_16'!A:K,B305-2016+2,FALSE)</f>
        <v>1.1780623264738637</v>
      </c>
    </row>
    <row r="306" spans="1:4" x14ac:dyDescent="0.25">
      <c r="A306" t="s">
        <v>2</v>
      </c>
      <c r="B306">
        <f t="shared" si="2"/>
        <v>2017</v>
      </c>
      <c r="C306" t="str">
        <f t="shared" si="3"/>
        <v>PUBBDGPSINewAE______STDELC_16</v>
      </c>
      <c r="D306">
        <f>IF(VLOOKUP(LEFT(C306,LEN(C306)-3),PUBBDG_Replacement_Split_Tech!A:T,12+B306-2016,FALSE)&lt;0,0,VLOOKUP(LEFT(C306,LEN(C306)-3),PUBBDG_Replacement_Split_Tech!A:T,12+B306-2016,FALSE))*VLOOKUP(LEFT(C306,14),'AGG Activity_16'!A:K,B306-2016+2,FALSE)</f>
        <v>0</v>
      </c>
    </row>
    <row r="307" spans="1:4" x14ac:dyDescent="0.25">
      <c r="A307" t="s">
        <v>2</v>
      </c>
      <c r="B307">
        <f t="shared" si="2"/>
        <v>2017</v>
      </c>
      <c r="C307" t="str">
        <f t="shared" si="3"/>
        <v>PUBBDGPSINewAM______STDELC_16</v>
      </c>
      <c r="D307">
        <f>IF(VLOOKUP(LEFT(C307,LEN(C307)-3),PUBBDG_Replacement_Split_Tech!A:T,12+B307-2016,FALSE)&lt;0,0,VLOOKUP(LEFT(C307,LEN(C307)-3),PUBBDG_Replacement_Split_Tech!A:T,12+B307-2016,FALSE))*VLOOKUP(LEFT(C307,14),'AGG Activity_16'!A:K,B307-2016+2,FALSE)</f>
        <v>0</v>
      </c>
    </row>
    <row r="308" spans="1:4" x14ac:dyDescent="0.25">
      <c r="A308" t="s">
        <v>2</v>
      </c>
      <c r="B308">
        <f t="shared" si="2"/>
        <v>2017</v>
      </c>
      <c r="C308" t="str">
        <f t="shared" si="3"/>
        <v>PUBBDGPSINewLIFLC___STDELC_16</v>
      </c>
      <c r="D308">
        <f>IF(VLOOKUP(LEFT(C308,LEN(C308)-3),PUBBDG_Replacement_Split_Tech!A:T,12+B308-2016,FALSE)&lt;0,0,VLOOKUP(LEFT(C308,LEN(C308)-3),PUBBDG_Replacement_Split_Tech!A:T,12+B308-2016,FALSE))*VLOOKUP(LEFT(C308,14),'AGG Activity_16'!A:K,B308-2016+2,FALSE)</f>
        <v>0</v>
      </c>
    </row>
    <row r="309" spans="1:4" x14ac:dyDescent="0.25">
      <c r="A309" t="s">
        <v>2</v>
      </c>
      <c r="B309">
        <f t="shared" si="2"/>
        <v>2017</v>
      </c>
      <c r="C309" t="str">
        <f t="shared" si="3"/>
        <v>PUBBDGPSINewLIFLU___STDELC_16</v>
      </c>
      <c r="D309">
        <f>IF(VLOOKUP(LEFT(C309,LEN(C309)-3),PUBBDG_Replacement_Split_Tech!A:T,12+B309-2016,FALSE)&lt;0,0,VLOOKUP(LEFT(C309,LEN(C309)-3),PUBBDG_Replacement_Split_Tech!A:T,12+B309-2016,FALSE))*VLOOKUP(LEFT(C309,14),'AGG Activity_16'!A:K,B309-2016+2,FALSE)</f>
        <v>0</v>
      </c>
    </row>
    <row r="310" spans="1:4" x14ac:dyDescent="0.25">
      <c r="A310" t="s">
        <v>2</v>
      </c>
      <c r="B310">
        <f t="shared" si="2"/>
        <v>2017</v>
      </c>
      <c r="C310" t="str">
        <f t="shared" si="3"/>
        <v>PUBBDGPSINewLIHAL___STDELC_16</v>
      </c>
      <c r="D310">
        <f>IF(VLOOKUP(LEFT(C310,LEN(C310)-3),PUBBDG_Replacement_Split_Tech!A:T,12+B310-2016,FALSE)&lt;0,0,VLOOKUP(LEFT(C310,LEN(C310)-3),PUBBDG_Replacement_Split_Tech!A:T,12+B310-2016,FALSE))*VLOOKUP(LEFT(C310,14),'AGG Activity_16'!A:K,B310-2016+2,FALSE)</f>
        <v>0</v>
      </c>
    </row>
    <row r="311" spans="1:4" x14ac:dyDescent="0.25">
      <c r="A311" t="s">
        <v>2</v>
      </c>
      <c r="B311">
        <f t="shared" si="2"/>
        <v>2017</v>
      </c>
      <c r="C311" t="str">
        <f t="shared" si="3"/>
        <v>PUBBDGPSINewLIINC___STDELC_16</v>
      </c>
      <c r="D311">
        <f>IF(VLOOKUP(LEFT(C311,LEN(C311)-3),PUBBDG_Replacement_Split_Tech!A:T,12+B311-2016,FALSE)&lt;0,0,VLOOKUP(LEFT(C311,LEN(C311)-3),PUBBDG_Replacement_Split_Tech!A:T,12+B311-2016,FALSE))*VLOOKUP(LEFT(C311,14),'AGG Activity_16'!A:K,B311-2016+2,FALSE)</f>
        <v>0</v>
      </c>
    </row>
    <row r="312" spans="1:4" x14ac:dyDescent="0.25">
      <c r="A312" t="s">
        <v>2</v>
      </c>
      <c r="B312">
        <f t="shared" si="2"/>
        <v>2017</v>
      </c>
      <c r="C312" t="str">
        <f t="shared" si="3"/>
        <v>PUBBDGPSINewLILED___STDELC_16</v>
      </c>
      <c r="D312">
        <f>IF(VLOOKUP(LEFT(C312,LEN(C312)-3),PUBBDG_Replacement_Split_Tech!A:T,12+B312-2016,FALSE)&lt;0,0,VLOOKUP(LEFT(C312,LEN(C312)-3),PUBBDG_Replacement_Split_Tech!A:T,12+B312-2016,FALSE))*VLOOKUP(LEFT(C312,14),'AGG Activity_16'!A:K,B312-2016+2,FALSE)</f>
        <v>0</v>
      </c>
    </row>
    <row r="313" spans="1:4" x14ac:dyDescent="0.25">
      <c r="A313" t="s">
        <v>2</v>
      </c>
      <c r="B313">
        <f t="shared" si="2"/>
        <v>2017</v>
      </c>
      <c r="C313" t="str">
        <f t="shared" si="3"/>
        <v>PUBBDGPSINewSC______STDELC_16</v>
      </c>
      <c r="D313">
        <f>IF(VLOOKUP(LEFT(C313,LEN(C313)-3),PUBBDG_Replacement_Split_Tech!A:T,12+B313-2016,FALSE)&lt;0,0,VLOOKUP(LEFT(C313,LEN(C313)-3),PUBBDG_Replacement_Split_Tech!A:T,12+B313-2016,FALSE))*VLOOKUP(LEFT(C313,14),'AGG Activity_16'!A:K,B313-2016+2,FALSE)</f>
        <v>0</v>
      </c>
    </row>
    <row r="314" spans="1:4" x14ac:dyDescent="0.25">
      <c r="A314" t="s">
        <v>2</v>
      </c>
      <c r="B314">
        <f t="shared" si="2"/>
        <v>2017</v>
      </c>
      <c r="C314" t="str">
        <f t="shared" si="3"/>
        <v>PUBBDGPSINewSHFUR___STDELC_16</v>
      </c>
      <c r="D314">
        <f>IF(VLOOKUP(LEFT(C314,LEN(C314)-3),PUBBDG_Replacement_Split_Tech!A:T,12+B314-2016,FALSE)&lt;0,0,VLOOKUP(LEFT(C314,LEN(C314)-3),PUBBDG_Replacement_Split_Tech!A:T,12+B314-2016,FALSE))*VLOOKUP(LEFT(C314,14),'AGG Activity_16'!A:K,B314-2016+2,FALSE)</f>
        <v>0</v>
      </c>
    </row>
    <row r="315" spans="1:4" x14ac:dyDescent="0.25">
      <c r="A315" t="s">
        <v>2</v>
      </c>
      <c r="B315">
        <f t="shared" si="2"/>
        <v>2017</v>
      </c>
      <c r="C315" t="str">
        <f t="shared" si="3"/>
        <v>PUBBDGPSINewSHHEP___STDELC_16</v>
      </c>
      <c r="D315">
        <f>IF(VLOOKUP(LEFT(C315,LEN(C315)-3),PUBBDG_Replacement_Split_Tech!A:T,12+B315-2016,FALSE)&lt;0,0,VLOOKUP(LEFT(C315,LEN(C315)-3),PUBBDG_Replacement_Split_Tech!A:T,12+B315-2016,FALSE))*VLOOKUP(LEFT(C315,14),'AGG Activity_16'!A:K,B315-2016+2,FALSE)</f>
        <v>0</v>
      </c>
    </row>
    <row r="316" spans="1:4" x14ac:dyDescent="0.25">
      <c r="A316" t="s">
        <v>2</v>
      </c>
      <c r="B316">
        <f t="shared" si="2"/>
        <v>2017</v>
      </c>
      <c r="C316" t="str">
        <f t="shared" si="3"/>
        <v>PUBBDGPSINewSHPLT___STDELC_16</v>
      </c>
      <c r="D316">
        <f>IF(VLOOKUP(LEFT(C316,LEN(C316)-3),PUBBDG_Replacement_Split_Tech!A:T,12+B316-2016,FALSE)&lt;0,0,VLOOKUP(LEFT(C316,LEN(C316)-3),PUBBDG_Replacement_Split_Tech!A:T,12+B316-2016,FALSE))*VLOOKUP(LEFT(C316,14),'AGG Activity_16'!A:K,B316-2016+2,FALSE)</f>
        <v>0</v>
      </c>
    </row>
    <row r="317" spans="1:4" x14ac:dyDescent="0.25">
      <c r="A317" t="s">
        <v>2</v>
      </c>
      <c r="B317">
        <f t="shared" si="2"/>
        <v>2017</v>
      </c>
      <c r="C317" t="str">
        <f t="shared" si="3"/>
        <v>PUBBDGPSINewWH______STDELC_16</v>
      </c>
      <c r="D317">
        <f>IF(VLOOKUP(LEFT(C317,LEN(C317)-3),PUBBDG_Replacement_Split_Tech!A:T,12+B317-2016,FALSE)&lt;0,0,VLOOKUP(LEFT(C317,LEN(C317)-3),PUBBDG_Replacement_Split_Tech!A:T,12+B317-2016,FALSE))*VLOOKUP(LEFT(C317,14),'AGG Activity_16'!A:K,B317-2016+2,FALSE)</f>
        <v>0</v>
      </c>
    </row>
    <row r="318" spans="1:4" x14ac:dyDescent="0.25">
      <c r="A318" t="s">
        <v>2</v>
      </c>
      <c r="B318">
        <f t="shared" si="2"/>
        <v>2017</v>
      </c>
      <c r="C318" t="str">
        <f t="shared" si="3"/>
        <v>PUBBDGPSIOldAE______STDELC_16</v>
      </c>
      <c r="D318">
        <f>IF(VLOOKUP(LEFT(C318,LEN(C318)-3),PUBBDG_Replacement_Split_Tech!A:T,12+B318-2016,FALSE)&lt;0,0,VLOOKUP(LEFT(C318,LEN(C318)-3),PUBBDG_Replacement_Split_Tech!A:T,12+B318-2016,FALSE))*VLOOKUP(LEFT(C318,14),'AGG Activity_16'!A:K,B318-2016+2,FALSE)</f>
        <v>1.7831947420744427</v>
      </c>
    </row>
    <row r="319" spans="1:4" x14ac:dyDescent="0.25">
      <c r="A319" t="s">
        <v>2</v>
      </c>
      <c r="B319">
        <f t="shared" si="2"/>
        <v>2017</v>
      </c>
      <c r="C319" t="str">
        <f t="shared" si="3"/>
        <v>PUBBDGPSIOldAM______STDELC_16</v>
      </c>
      <c r="D319">
        <f>IF(VLOOKUP(LEFT(C319,LEN(C319)-3),PUBBDG_Replacement_Split_Tech!A:T,12+B319-2016,FALSE)&lt;0,0,VLOOKUP(LEFT(C319,LEN(C319)-3),PUBBDG_Replacement_Split_Tech!A:T,12+B319-2016,FALSE))*VLOOKUP(LEFT(C319,14),'AGG Activity_16'!A:K,B319-2016+2,FALSE)</f>
        <v>0.38586458233423082</v>
      </c>
    </row>
    <row r="320" spans="1:4" x14ac:dyDescent="0.25">
      <c r="A320" t="s">
        <v>2</v>
      </c>
      <c r="B320">
        <f t="shared" si="2"/>
        <v>2017</v>
      </c>
      <c r="C320" t="str">
        <f t="shared" si="3"/>
        <v>PUBBDGPSIOldLIFLC___STDELC_16</v>
      </c>
      <c r="D320">
        <f>IF(VLOOKUP(LEFT(C320,LEN(C320)-3),PUBBDG_Replacement_Split_Tech!A:T,12+B320-2016,FALSE)&lt;0,0,VLOOKUP(LEFT(C320,LEN(C320)-3),PUBBDG_Replacement_Split_Tech!A:T,12+B320-2016,FALSE))*VLOOKUP(LEFT(C320,14),'AGG Activity_16'!A:K,B320-2016+2,FALSE)</f>
        <v>9.5682859548986698E-3</v>
      </c>
    </row>
    <row r="321" spans="1:4" x14ac:dyDescent="0.25">
      <c r="A321" t="s">
        <v>2</v>
      </c>
      <c r="B321">
        <f t="shared" si="2"/>
        <v>2017</v>
      </c>
      <c r="C321" t="str">
        <f t="shared" si="3"/>
        <v>PUBBDGPSIOldLIFLU___STDELC_16</v>
      </c>
      <c r="D321">
        <f>IF(VLOOKUP(LEFT(C321,LEN(C321)-3),PUBBDG_Replacement_Split_Tech!A:T,12+B321-2016,FALSE)&lt;0,0,VLOOKUP(LEFT(C321,LEN(C321)-3),PUBBDG_Replacement_Split_Tech!A:T,12+B321-2016,FALSE))*VLOOKUP(LEFT(C321,14),'AGG Activity_16'!A:K,B321-2016+2,FALSE)</f>
        <v>6.9896804605008356E-2</v>
      </c>
    </row>
    <row r="322" spans="1:4" x14ac:dyDescent="0.25">
      <c r="A322" t="s">
        <v>2</v>
      </c>
      <c r="B322">
        <f t="shared" si="2"/>
        <v>2017</v>
      </c>
      <c r="C322" t="str">
        <f t="shared" si="3"/>
        <v>PUBBDGPSIOldLIHAL___STDELC_16</v>
      </c>
      <c r="D322">
        <f>IF(VLOOKUP(LEFT(C322,LEN(C322)-3),PUBBDG_Replacement_Split_Tech!A:T,12+B322-2016,FALSE)&lt;0,0,VLOOKUP(LEFT(C322,LEN(C322)-3),PUBBDG_Replacement_Split_Tech!A:T,12+B322-2016,FALSE))*VLOOKUP(LEFT(C322,14),'AGG Activity_16'!A:K,B322-2016+2,FALSE)</f>
        <v>66.061965113799261</v>
      </c>
    </row>
    <row r="323" spans="1:4" x14ac:dyDescent="0.25">
      <c r="A323" t="s">
        <v>2</v>
      </c>
      <c r="B323">
        <f t="shared" si="2"/>
        <v>2017</v>
      </c>
      <c r="C323" t="str">
        <f t="shared" si="3"/>
        <v>PUBBDGPSIOldLIINC___STDELC_16</v>
      </c>
      <c r="D323">
        <f>IF(VLOOKUP(LEFT(C323,LEN(C323)-3),PUBBDG_Replacement_Split_Tech!A:T,12+B323-2016,FALSE)&lt;0,0,VLOOKUP(LEFT(C323,LEN(C323)-3),PUBBDG_Replacement_Split_Tech!A:T,12+B323-2016,FALSE))*VLOOKUP(LEFT(C323,14),'AGG Activity_16'!A:K,B323-2016+2,FALSE)</f>
        <v>212.17718954013472</v>
      </c>
    </row>
    <row r="324" spans="1:4" x14ac:dyDescent="0.25">
      <c r="A324" t="s">
        <v>2</v>
      </c>
      <c r="B324">
        <f t="shared" si="2"/>
        <v>2017</v>
      </c>
      <c r="C324" t="str">
        <f t="shared" si="3"/>
        <v>PUBBDGPSIOldLILED___STDELC_16</v>
      </c>
      <c r="D324">
        <f>IF(VLOOKUP(LEFT(C324,LEN(C324)-3),PUBBDG_Replacement_Split_Tech!A:T,12+B324-2016,FALSE)&lt;0,0,VLOOKUP(LEFT(C324,LEN(C324)-3),PUBBDG_Replacement_Split_Tech!A:T,12+B324-2016,FALSE))*VLOOKUP(LEFT(C324,14),'AGG Activity_16'!A:K,B324-2016+2,FALSE)</f>
        <v>3.2196256106742371E-4</v>
      </c>
    </row>
    <row r="325" spans="1:4" x14ac:dyDescent="0.25">
      <c r="A325" t="s">
        <v>2</v>
      </c>
      <c r="B325">
        <f t="shared" si="2"/>
        <v>2017</v>
      </c>
      <c r="C325" t="str">
        <f t="shared" si="3"/>
        <v>PUBBDGPSIOldSC______STDELC_16</v>
      </c>
      <c r="D325">
        <f>IF(VLOOKUP(LEFT(C325,LEN(C325)-3),PUBBDG_Replacement_Split_Tech!A:T,12+B325-2016,FALSE)&lt;0,0,VLOOKUP(LEFT(C325,LEN(C325)-3),PUBBDG_Replacement_Split_Tech!A:T,12+B325-2016,FALSE))*VLOOKUP(LEFT(C325,14),'AGG Activity_16'!A:K,B325-2016+2,FALSE)</f>
        <v>2.8075796359457854</v>
      </c>
    </row>
    <row r="326" spans="1:4" x14ac:dyDescent="0.25">
      <c r="A326" t="s">
        <v>2</v>
      </c>
      <c r="B326">
        <f t="shared" si="2"/>
        <v>2017</v>
      </c>
      <c r="C326" t="str">
        <f t="shared" si="3"/>
        <v>PUBBDGPSIOldSHFUR___STDELC_16</v>
      </c>
      <c r="D326">
        <f>IF(VLOOKUP(LEFT(C326,LEN(C326)-3),PUBBDG_Replacement_Split_Tech!A:T,12+B326-2016,FALSE)&lt;0,0,VLOOKUP(LEFT(C326,LEN(C326)-3),PUBBDG_Replacement_Split_Tech!A:T,12+B326-2016,FALSE))*VLOOKUP(LEFT(C326,14),'AGG Activity_16'!A:K,B326-2016+2,FALSE)</f>
        <v>0.23219460185796947</v>
      </c>
    </row>
    <row r="327" spans="1:4" x14ac:dyDescent="0.25">
      <c r="A327" t="s">
        <v>2</v>
      </c>
      <c r="B327">
        <f t="shared" si="2"/>
        <v>2017</v>
      </c>
      <c r="C327" t="str">
        <f t="shared" si="3"/>
        <v>PUBBDGPSIOldSHHEP___STDELC_16</v>
      </c>
      <c r="D327">
        <f>IF(VLOOKUP(LEFT(C327,LEN(C327)-3),PUBBDG_Replacement_Split_Tech!A:T,12+B327-2016,FALSE)&lt;0,0,VLOOKUP(LEFT(C327,LEN(C327)-3),PUBBDG_Replacement_Split_Tech!A:T,12+B327-2016,FALSE))*VLOOKUP(LEFT(C327,14),'AGG Activity_16'!A:K,B327-2016+2,FALSE)</f>
        <v>0</v>
      </c>
    </row>
    <row r="328" spans="1:4" x14ac:dyDescent="0.25">
      <c r="A328" t="s">
        <v>2</v>
      </c>
      <c r="B328">
        <f t="shared" si="2"/>
        <v>2017</v>
      </c>
      <c r="C328" t="str">
        <f t="shared" si="3"/>
        <v>PUBBDGPSIOldSHPLT___STDELC_16</v>
      </c>
      <c r="D328">
        <f>IF(VLOOKUP(LEFT(C328,LEN(C328)-3),PUBBDG_Replacement_Split_Tech!A:T,12+B328-2016,FALSE)&lt;0,0,VLOOKUP(LEFT(C328,LEN(C328)-3),PUBBDG_Replacement_Split_Tech!A:T,12+B328-2016,FALSE))*VLOOKUP(LEFT(C328,14),'AGG Activity_16'!A:K,B328-2016+2,FALSE)</f>
        <v>0.39475738193161186</v>
      </c>
    </row>
    <row r="329" spans="1:4" x14ac:dyDescent="0.25">
      <c r="A329" t="s">
        <v>2</v>
      </c>
      <c r="B329">
        <f t="shared" si="2"/>
        <v>2017</v>
      </c>
      <c r="C329" t="str">
        <f t="shared" si="3"/>
        <v>PUBBDGPSIOldWH______STDELC_16</v>
      </c>
      <c r="D329">
        <f>IF(VLOOKUP(LEFT(C329,LEN(C329)-3),PUBBDG_Replacement_Split_Tech!A:T,12+B329-2016,FALSE)&lt;0,0,VLOOKUP(LEFT(C329,LEN(C329)-3),PUBBDG_Replacement_Split_Tech!A:T,12+B329-2016,FALSE))*VLOOKUP(LEFT(C329,14),'AGG Activity_16'!A:K,B329-2016+2,FALSE)</f>
        <v>2.2766855749395973</v>
      </c>
    </row>
    <row r="330" spans="1:4" x14ac:dyDescent="0.25">
      <c r="A330" t="s">
        <v>2</v>
      </c>
      <c r="B330">
        <f t="shared" si="2"/>
        <v>2017</v>
      </c>
      <c r="C330" t="str">
        <f t="shared" si="3"/>
        <v>PUBBDGSBDNewAE______STDELC_16</v>
      </c>
      <c r="D330">
        <f>IF(VLOOKUP(LEFT(C330,LEN(C330)-3),PUBBDG_Replacement_Split_Tech!A:T,12+B330-2016,FALSE)&lt;0,0,VLOOKUP(LEFT(C330,LEN(C330)-3),PUBBDG_Replacement_Split_Tech!A:T,12+B330-2016,FALSE))*VLOOKUP(LEFT(C330,14),'AGG Activity_16'!A:K,B330-2016+2,FALSE)</f>
        <v>0</v>
      </c>
    </row>
    <row r="331" spans="1:4" x14ac:dyDescent="0.25">
      <c r="A331" t="s">
        <v>2</v>
      </c>
      <c r="B331">
        <f t="shared" si="2"/>
        <v>2017</v>
      </c>
      <c r="C331" t="str">
        <f t="shared" si="3"/>
        <v>PUBBDGSBDNewAM______STDELC_16</v>
      </c>
      <c r="D331">
        <f>IF(VLOOKUP(LEFT(C331,LEN(C331)-3),PUBBDG_Replacement_Split_Tech!A:T,12+B331-2016,FALSE)&lt;0,0,VLOOKUP(LEFT(C331,LEN(C331)-3),PUBBDG_Replacement_Split_Tech!A:T,12+B331-2016,FALSE))*VLOOKUP(LEFT(C331,14),'AGG Activity_16'!A:K,B331-2016+2,FALSE)</f>
        <v>0</v>
      </c>
    </row>
    <row r="332" spans="1:4" x14ac:dyDescent="0.25">
      <c r="A332" t="s">
        <v>2</v>
      </c>
      <c r="B332">
        <f t="shared" si="2"/>
        <v>2017</v>
      </c>
      <c r="C332" t="str">
        <f t="shared" si="3"/>
        <v>PUBBDGSBDNewLIFLC___STDELC_16</v>
      </c>
      <c r="D332">
        <f>IF(VLOOKUP(LEFT(C332,LEN(C332)-3),PUBBDG_Replacement_Split_Tech!A:T,12+B332-2016,FALSE)&lt;0,0,VLOOKUP(LEFT(C332,LEN(C332)-3),PUBBDG_Replacement_Split_Tech!A:T,12+B332-2016,FALSE))*VLOOKUP(LEFT(C332,14),'AGG Activity_16'!A:K,B332-2016+2,FALSE)</f>
        <v>0</v>
      </c>
    </row>
    <row r="333" spans="1:4" x14ac:dyDescent="0.25">
      <c r="A333" t="s">
        <v>2</v>
      </c>
      <c r="B333">
        <f t="shared" si="2"/>
        <v>2017</v>
      </c>
      <c r="C333" t="str">
        <f t="shared" si="3"/>
        <v>PUBBDGSBDNewLIFLU___STDELC_16</v>
      </c>
      <c r="D333">
        <f>IF(VLOOKUP(LEFT(C333,LEN(C333)-3),PUBBDG_Replacement_Split_Tech!A:T,12+B333-2016,FALSE)&lt;0,0,VLOOKUP(LEFT(C333,LEN(C333)-3),PUBBDG_Replacement_Split_Tech!A:T,12+B333-2016,FALSE))*VLOOKUP(LEFT(C333,14),'AGG Activity_16'!A:K,B333-2016+2,FALSE)</f>
        <v>0</v>
      </c>
    </row>
    <row r="334" spans="1:4" x14ac:dyDescent="0.25">
      <c r="A334" t="s">
        <v>2</v>
      </c>
      <c r="B334">
        <f t="shared" si="2"/>
        <v>2017</v>
      </c>
      <c r="C334" t="str">
        <f t="shared" si="3"/>
        <v>PUBBDGSBDNewLIHAL___STDELC_16</v>
      </c>
      <c r="D334">
        <f>IF(VLOOKUP(LEFT(C334,LEN(C334)-3),PUBBDG_Replacement_Split_Tech!A:T,12+B334-2016,FALSE)&lt;0,0,VLOOKUP(LEFT(C334,LEN(C334)-3),PUBBDG_Replacement_Split_Tech!A:T,12+B334-2016,FALSE))*VLOOKUP(LEFT(C334,14),'AGG Activity_16'!A:K,B334-2016+2,FALSE)</f>
        <v>0</v>
      </c>
    </row>
    <row r="335" spans="1:4" x14ac:dyDescent="0.25">
      <c r="A335" t="s">
        <v>2</v>
      </c>
      <c r="B335">
        <f t="shared" si="2"/>
        <v>2017</v>
      </c>
      <c r="C335" t="str">
        <f t="shared" si="3"/>
        <v>PUBBDGSBDNewLIINC___STDELC_16</v>
      </c>
      <c r="D335">
        <f>IF(VLOOKUP(LEFT(C335,LEN(C335)-3),PUBBDG_Replacement_Split_Tech!A:T,12+B335-2016,FALSE)&lt;0,0,VLOOKUP(LEFT(C335,LEN(C335)-3),PUBBDG_Replacement_Split_Tech!A:T,12+B335-2016,FALSE))*VLOOKUP(LEFT(C335,14),'AGG Activity_16'!A:K,B335-2016+2,FALSE)</f>
        <v>0</v>
      </c>
    </row>
    <row r="336" spans="1:4" x14ac:dyDescent="0.25">
      <c r="A336" t="s">
        <v>2</v>
      </c>
      <c r="B336">
        <f t="shared" si="2"/>
        <v>2017</v>
      </c>
      <c r="C336" t="str">
        <f t="shared" si="3"/>
        <v>PUBBDGSBDNewLILED___STDELC_16</v>
      </c>
      <c r="D336">
        <f>IF(VLOOKUP(LEFT(C336,LEN(C336)-3),PUBBDG_Replacement_Split_Tech!A:T,12+B336-2016,FALSE)&lt;0,0,VLOOKUP(LEFT(C336,LEN(C336)-3),PUBBDG_Replacement_Split_Tech!A:T,12+B336-2016,FALSE))*VLOOKUP(LEFT(C336,14),'AGG Activity_16'!A:K,B336-2016+2,FALSE)</f>
        <v>0</v>
      </c>
    </row>
    <row r="337" spans="1:4" x14ac:dyDescent="0.25">
      <c r="A337" t="s">
        <v>2</v>
      </c>
      <c r="B337">
        <f t="shared" si="2"/>
        <v>2017</v>
      </c>
      <c r="C337" t="str">
        <f t="shared" si="3"/>
        <v>PUBBDGSBDNewSC______STDELC_16</v>
      </c>
      <c r="D337">
        <f>IF(VLOOKUP(LEFT(C337,LEN(C337)-3),PUBBDG_Replacement_Split_Tech!A:T,12+B337-2016,FALSE)&lt;0,0,VLOOKUP(LEFT(C337,LEN(C337)-3),PUBBDG_Replacement_Split_Tech!A:T,12+B337-2016,FALSE))*VLOOKUP(LEFT(C337,14),'AGG Activity_16'!A:K,B337-2016+2,FALSE)</f>
        <v>0</v>
      </c>
    </row>
    <row r="338" spans="1:4" x14ac:dyDescent="0.25">
      <c r="A338" t="s">
        <v>2</v>
      </c>
      <c r="B338">
        <f t="shared" si="2"/>
        <v>2017</v>
      </c>
      <c r="C338" t="str">
        <f t="shared" si="3"/>
        <v>PUBBDGSBDNewSHFUR___STDELC_16</v>
      </c>
      <c r="D338">
        <f>IF(VLOOKUP(LEFT(C338,LEN(C338)-3),PUBBDG_Replacement_Split_Tech!A:T,12+B338-2016,FALSE)&lt;0,0,VLOOKUP(LEFT(C338,LEN(C338)-3),PUBBDG_Replacement_Split_Tech!A:T,12+B338-2016,FALSE))*VLOOKUP(LEFT(C338,14),'AGG Activity_16'!A:K,B338-2016+2,FALSE)</f>
        <v>0</v>
      </c>
    </row>
    <row r="339" spans="1:4" x14ac:dyDescent="0.25">
      <c r="A339" t="s">
        <v>2</v>
      </c>
      <c r="B339">
        <f t="shared" ref="B339:B402" si="4">B131+1</f>
        <v>2017</v>
      </c>
      <c r="C339" t="str">
        <f t="shared" ref="C339:C402" si="5">C131</f>
        <v>PUBBDGSBDNewSHHEP___STDELC_16</v>
      </c>
      <c r="D339">
        <f>IF(VLOOKUP(LEFT(C339,LEN(C339)-3),PUBBDG_Replacement_Split_Tech!A:T,12+B339-2016,FALSE)&lt;0,0,VLOOKUP(LEFT(C339,LEN(C339)-3),PUBBDG_Replacement_Split_Tech!A:T,12+B339-2016,FALSE))*VLOOKUP(LEFT(C339,14),'AGG Activity_16'!A:K,B339-2016+2,FALSE)</f>
        <v>0</v>
      </c>
    </row>
    <row r="340" spans="1:4" x14ac:dyDescent="0.25">
      <c r="A340" t="s">
        <v>2</v>
      </c>
      <c r="B340">
        <f t="shared" si="4"/>
        <v>2017</v>
      </c>
      <c r="C340" t="str">
        <f t="shared" si="5"/>
        <v>PUBBDGSBDNewSHPLT___STDELC_16</v>
      </c>
      <c r="D340">
        <f>IF(VLOOKUP(LEFT(C340,LEN(C340)-3),PUBBDG_Replacement_Split_Tech!A:T,12+B340-2016,FALSE)&lt;0,0,VLOOKUP(LEFT(C340,LEN(C340)-3),PUBBDG_Replacement_Split_Tech!A:T,12+B340-2016,FALSE))*VLOOKUP(LEFT(C340,14),'AGG Activity_16'!A:K,B340-2016+2,FALSE)</f>
        <v>0</v>
      </c>
    </row>
    <row r="341" spans="1:4" x14ac:dyDescent="0.25">
      <c r="A341" t="s">
        <v>2</v>
      </c>
      <c r="B341">
        <f t="shared" si="4"/>
        <v>2017</v>
      </c>
      <c r="C341" t="str">
        <f t="shared" si="5"/>
        <v>PUBBDGSBDNewWH______STDELC_16</v>
      </c>
      <c r="D341">
        <f>IF(VLOOKUP(LEFT(C341,LEN(C341)-3),PUBBDG_Replacement_Split_Tech!A:T,12+B341-2016,FALSE)&lt;0,0,VLOOKUP(LEFT(C341,LEN(C341)-3),PUBBDG_Replacement_Split_Tech!A:T,12+B341-2016,FALSE))*VLOOKUP(LEFT(C341,14),'AGG Activity_16'!A:K,B341-2016+2,FALSE)</f>
        <v>0</v>
      </c>
    </row>
    <row r="342" spans="1:4" x14ac:dyDescent="0.25">
      <c r="A342" t="s">
        <v>2</v>
      </c>
      <c r="B342">
        <f t="shared" si="4"/>
        <v>2017</v>
      </c>
      <c r="C342" t="str">
        <f t="shared" si="5"/>
        <v>PUBBDGSBDOldAE______STDELC_16</v>
      </c>
      <c r="D342">
        <f>IF(VLOOKUP(LEFT(C342,LEN(C342)-3),PUBBDG_Replacement_Split_Tech!A:T,12+B342-2016,FALSE)&lt;0,0,VLOOKUP(LEFT(C342,LEN(C342)-3),PUBBDG_Replacement_Split_Tech!A:T,12+B342-2016,FALSE))*VLOOKUP(LEFT(C342,14),'AGG Activity_16'!A:K,B342-2016+2,FALSE)</f>
        <v>1.9596011544218754</v>
      </c>
    </row>
    <row r="343" spans="1:4" x14ac:dyDescent="0.25">
      <c r="A343" t="s">
        <v>2</v>
      </c>
      <c r="B343">
        <f t="shared" si="4"/>
        <v>2017</v>
      </c>
      <c r="C343" t="str">
        <f t="shared" si="5"/>
        <v>PUBBDGSBDOldAM______STDELC_16</v>
      </c>
      <c r="D343">
        <f>IF(VLOOKUP(LEFT(C343,LEN(C343)-3),PUBBDG_Replacement_Split_Tech!A:T,12+B343-2016,FALSE)&lt;0,0,VLOOKUP(LEFT(C343,LEN(C343)-3),PUBBDG_Replacement_Split_Tech!A:T,12+B343-2016,FALSE))*VLOOKUP(LEFT(C343,14),'AGG Activity_16'!A:K,B343-2016+2,FALSE)</f>
        <v>0.82779127004240938</v>
      </c>
    </row>
    <row r="344" spans="1:4" x14ac:dyDescent="0.25">
      <c r="A344" t="s">
        <v>2</v>
      </c>
      <c r="B344">
        <f t="shared" si="4"/>
        <v>2017</v>
      </c>
      <c r="C344" t="str">
        <f t="shared" si="5"/>
        <v>PUBBDGSBDOldLIFLC___STDELC_16</v>
      </c>
      <c r="D344">
        <f>IF(VLOOKUP(LEFT(C344,LEN(C344)-3),PUBBDG_Replacement_Split_Tech!A:T,12+B344-2016,FALSE)&lt;0,0,VLOOKUP(LEFT(C344,LEN(C344)-3),PUBBDG_Replacement_Split_Tech!A:T,12+B344-2016,FALSE))*VLOOKUP(LEFT(C344,14),'AGG Activity_16'!A:K,B344-2016+2,FALSE)</f>
        <v>0.10158382688334554</v>
      </c>
    </row>
    <row r="345" spans="1:4" x14ac:dyDescent="0.25">
      <c r="A345" t="s">
        <v>2</v>
      </c>
      <c r="B345">
        <f t="shared" si="4"/>
        <v>2017</v>
      </c>
      <c r="C345" t="str">
        <f t="shared" si="5"/>
        <v>PUBBDGSBDOldLIFLU___STDELC_16</v>
      </c>
      <c r="D345">
        <f>IF(VLOOKUP(LEFT(C345,LEN(C345)-3),PUBBDG_Replacement_Split_Tech!A:T,12+B345-2016,FALSE)&lt;0,0,VLOOKUP(LEFT(C345,LEN(C345)-3),PUBBDG_Replacement_Split_Tech!A:T,12+B345-2016,FALSE))*VLOOKUP(LEFT(C345,14),'AGG Activity_16'!A:K,B345-2016+2,FALSE)</f>
        <v>0.74298584921163524</v>
      </c>
    </row>
    <row r="346" spans="1:4" x14ac:dyDescent="0.25">
      <c r="A346" t="s">
        <v>2</v>
      </c>
      <c r="B346">
        <f t="shared" si="4"/>
        <v>2017</v>
      </c>
      <c r="C346" t="str">
        <f t="shared" si="5"/>
        <v>PUBBDGSBDOldLIHAL___STDELC_16</v>
      </c>
      <c r="D346">
        <f>IF(VLOOKUP(LEFT(C346,LEN(C346)-3),PUBBDG_Replacement_Split_Tech!A:T,12+B346-2016,FALSE)&lt;0,0,VLOOKUP(LEFT(C346,LEN(C346)-3),PUBBDG_Replacement_Split_Tech!A:T,12+B346-2016,FALSE))*VLOOKUP(LEFT(C346,14),'AGG Activity_16'!A:K,B346-2016+2,FALSE)</f>
        <v>47.957570095012009</v>
      </c>
    </row>
    <row r="347" spans="1:4" x14ac:dyDescent="0.25">
      <c r="A347" t="s">
        <v>2</v>
      </c>
      <c r="B347">
        <f t="shared" si="4"/>
        <v>2017</v>
      </c>
      <c r="C347" t="str">
        <f t="shared" si="5"/>
        <v>PUBBDGSBDOldLIINC___STDELC_16</v>
      </c>
      <c r="D347">
        <f>IF(VLOOKUP(LEFT(C347,LEN(C347)-3),PUBBDG_Replacement_Split_Tech!A:T,12+B347-2016,FALSE)&lt;0,0,VLOOKUP(LEFT(C347,LEN(C347)-3),PUBBDG_Replacement_Split_Tech!A:T,12+B347-2016,FALSE))*VLOOKUP(LEFT(C347,14),'AGG Activity_16'!A:K,B347-2016+2,FALSE)</f>
        <v>154.02966627476491</v>
      </c>
    </row>
    <row r="348" spans="1:4" x14ac:dyDescent="0.25">
      <c r="A348" t="s">
        <v>2</v>
      </c>
      <c r="B348">
        <f t="shared" si="4"/>
        <v>2017</v>
      </c>
      <c r="C348" t="str">
        <f t="shared" si="5"/>
        <v>PUBBDGSBDOldLILED___STDELC_16</v>
      </c>
      <c r="D348">
        <f>IF(VLOOKUP(LEFT(C348,LEN(C348)-3),PUBBDG_Replacement_Split_Tech!A:T,12+B348-2016,FALSE)&lt;0,0,VLOOKUP(LEFT(C348,LEN(C348)-3),PUBBDG_Replacement_Split_Tech!A:T,12+B348-2016,FALSE))*VLOOKUP(LEFT(C348,14),'AGG Activity_16'!A:K,B348-2016+2,FALSE)</f>
        <v>3.2791078313132438E-3</v>
      </c>
    </row>
    <row r="349" spans="1:4" x14ac:dyDescent="0.25">
      <c r="A349" t="s">
        <v>2</v>
      </c>
      <c r="B349">
        <f t="shared" si="4"/>
        <v>2017</v>
      </c>
      <c r="C349" t="str">
        <f t="shared" si="5"/>
        <v>PUBBDGSBDOldSC______STDELC_16</v>
      </c>
      <c r="D349">
        <f>IF(VLOOKUP(LEFT(C349,LEN(C349)-3),PUBBDG_Replacement_Split_Tech!A:T,12+B349-2016,FALSE)&lt;0,0,VLOOKUP(LEFT(C349,LEN(C349)-3),PUBBDG_Replacement_Split_Tech!A:T,12+B349-2016,FALSE))*VLOOKUP(LEFT(C349,14),'AGG Activity_16'!A:K,B349-2016+2,FALSE)</f>
        <v>6.1392608344024211</v>
      </c>
    </row>
    <row r="350" spans="1:4" x14ac:dyDescent="0.25">
      <c r="A350" t="s">
        <v>2</v>
      </c>
      <c r="B350">
        <f t="shared" si="4"/>
        <v>2017</v>
      </c>
      <c r="C350" t="str">
        <f t="shared" si="5"/>
        <v>PUBBDGSBDOldSHFUR___STDELC_16</v>
      </c>
      <c r="D350">
        <f>IF(VLOOKUP(LEFT(C350,LEN(C350)-3),PUBBDG_Replacement_Split_Tech!A:T,12+B350-2016,FALSE)&lt;0,0,VLOOKUP(LEFT(C350,LEN(C350)-3),PUBBDG_Replacement_Split_Tech!A:T,12+B350-2016,FALSE))*VLOOKUP(LEFT(C350,14),'AGG Activity_16'!A:K,B350-2016+2,FALSE)</f>
        <v>0.49911192474175442</v>
      </c>
    </row>
    <row r="351" spans="1:4" x14ac:dyDescent="0.25">
      <c r="A351" t="s">
        <v>2</v>
      </c>
      <c r="B351">
        <f t="shared" si="4"/>
        <v>2017</v>
      </c>
      <c r="C351" t="str">
        <f t="shared" si="5"/>
        <v>PUBBDGSBDOldSHHEP___STDELC_16</v>
      </c>
      <c r="D351">
        <f>IF(VLOOKUP(LEFT(C351,LEN(C351)-3),PUBBDG_Replacement_Split_Tech!A:T,12+B351-2016,FALSE)&lt;0,0,VLOOKUP(LEFT(C351,LEN(C351)-3),PUBBDG_Replacement_Split_Tech!A:T,12+B351-2016,FALSE))*VLOOKUP(LEFT(C351,14),'AGG Activity_16'!A:K,B351-2016+2,FALSE)</f>
        <v>0</v>
      </c>
    </row>
    <row r="352" spans="1:4" x14ac:dyDescent="0.25">
      <c r="A352" t="s">
        <v>2</v>
      </c>
      <c r="B352">
        <f t="shared" si="4"/>
        <v>2017</v>
      </c>
      <c r="C352" t="str">
        <f t="shared" si="5"/>
        <v>PUBBDGSBDOldSHPLT___STDELC_16</v>
      </c>
      <c r="D352">
        <f>IF(VLOOKUP(LEFT(C352,LEN(C352)-3),PUBBDG_Replacement_Split_Tech!A:T,12+B352-2016,FALSE)&lt;0,0,VLOOKUP(LEFT(C352,LEN(C352)-3),PUBBDG_Replacement_Split_Tech!A:T,12+B352-2016,FALSE))*VLOOKUP(LEFT(C352,14),'AGG Activity_16'!A:K,B352-2016+2,FALSE)</f>
        <v>0.84869616978232898</v>
      </c>
    </row>
    <row r="353" spans="1:4" x14ac:dyDescent="0.25">
      <c r="A353" t="s">
        <v>2</v>
      </c>
      <c r="B353">
        <f t="shared" si="4"/>
        <v>2017</v>
      </c>
      <c r="C353" t="str">
        <f t="shared" si="5"/>
        <v>PUBBDGSBDOldWH______STDELC_16</v>
      </c>
      <c r="D353">
        <f>IF(VLOOKUP(LEFT(C353,LEN(C353)-3),PUBBDG_Replacement_Split_Tech!A:T,12+B353-2016,FALSE)&lt;0,0,VLOOKUP(LEFT(C353,LEN(C353)-3),PUBBDG_Replacement_Split_Tech!A:T,12+B353-2016,FALSE))*VLOOKUP(LEFT(C353,14),'AGG Activity_16'!A:K,B353-2016+2,FALSE)</f>
        <v>3.1440972396280316</v>
      </c>
    </row>
    <row r="354" spans="1:4" x14ac:dyDescent="0.25">
      <c r="A354" t="s">
        <v>2</v>
      </c>
      <c r="B354">
        <f t="shared" si="4"/>
        <v>2017</v>
      </c>
      <c r="C354" t="str">
        <f t="shared" si="5"/>
        <v>PUBBDGHSPNewSHFUR___STDHFO_16</v>
      </c>
      <c r="D354">
        <f>IF(VLOOKUP(LEFT(C354,LEN(C354)-3),PUBBDG_Replacement_Split_Tech!A:T,12+B354-2016,FALSE)&lt;0,0,VLOOKUP(LEFT(C354,LEN(C354)-3),PUBBDG_Replacement_Split_Tech!A:T,12+B354-2016,FALSE))*VLOOKUP(LEFT(C354,14),'AGG Activity_16'!A:K,B354-2016+2,FALSE)</f>
        <v>0</v>
      </c>
    </row>
    <row r="355" spans="1:4" x14ac:dyDescent="0.25">
      <c r="A355" t="s">
        <v>2</v>
      </c>
      <c r="B355">
        <f t="shared" si="4"/>
        <v>2017</v>
      </c>
      <c r="C355" t="str">
        <f t="shared" si="5"/>
        <v>PUBBDGHSPNewWH______STDHFO_16</v>
      </c>
      <c r="D355">
        <f>IF(VLOOKUP(LEFT(C355,LEN(C355)-3),PUBBDG_Replacement_Split_Tech!A:T,12+B355-2016,FALSE)&lt;0,0,VLOOKUP(LEFT(C355,LEN(C355)-3),PUBBDG_Replacement_Split_Tech!A:T,12+B355-2016,FALSE))*VLOOKUP(LEFT(C355,14),'AGG Activity_16'!A:K,B355-2016+2,FALSE)</f>
        <v>0</v>
      </c>
    </row>
    <row r="356" spans="1:4" x14ac:dyDescent="0.25">
      <c r="A356" t="s">
        <v>2</v>
      </c>
      <c r="B356">
        <f t="shared" si="4"/>
        <v>2017</v>
      </c>
      <c r="C356" t="str">
        <f t="shared" si="5"/>
        <v>PUBBDGHSPOldSHFUR___STDHFO_16</v>
      </c>
      <c r="D356">
        <f>IF(VLOOKUP(LEFT(C356,LEN(C356)-3),PUBBDG_Replacement_Split_Tech!A:T,12+B356-2016,FALSE)&lt;0,0,VLOOKUP(LEFT(C356,LEN(C356)-3),PUBBDG_Replacement_Split_Tech!A:T,12+B356-2016,FALSE))*VLOOKUP(LEFT(C356,14),'AGG Activity_16'!A:K,B356-2016+2,FALSE)</f>
        <v>0</v>
      </c>
    </row>
    <row r="357" spans="1:4" x14ac:dyDescent="0.25">
      <c r="A357" t="s">
        <v>2</v>
      </c>
      <c r="B357">
        <f t="shared" si="4"/>
        <v>2017</v>
      </c>
      <c r="C357" t="str">
        <f t="shared" si="5"/>
        <v>PUBBDGHSPOldWH______STDHFO_16</v>
      </c>
      <c r="D357">
        <f>IF(VLOOKUP(LEFT(C357,LEN(C357)-3),PUBBDG_Replacement_Split_Tech!A:T,12+B357-2016,FALSE)&lt;0,0,VLOOKUP(LEFT(C357,LEN(C357)-3),PUBBDG_Replacement_Split_Tech!A:T,12+B357-2016,FALSE))*VLOOKUP(LEFT(C357,14),'AGG Activity_16'!A:K,B357-2016+2,FALSE)</f>
        <v>0</v>
      </c>
    </row>
    <row r="358" spans="1:4" x14ac:dyDescent="0.25">
      <c r="A358" t="s">
        <v>2</v>
      </c>
      <c r="B358">
        <f t="shared" si="4"/>
        <v>2017</v>
      </c>
      <c r="C358" t="str">
        <f t="shared" si="5"/>
        <v>PUBBDGMUNNewSHFUR___STDHFO_16</v>
      </c>
      <c r="D358">
        <f>IF(VLOOKUP(LEFT(C358,LEN(C358)-3),PUBBDG_Replacement_Split_Tech!A:T,12+B358-2016,FALSE)&lt;0,0,VLOOKUP(LEFT(C358,LEN(C358)-3),PUBBDG_Replacement_Split_Tech!A:T,12+B358-2016,FALSE))*VLOOKUP(LEFT(C358,14),'AGG Activity_16'!A:K,B358-2016+2,FALSE)</f>
        <v>0</v>
      </c>
    </row>
    <row r="359" spans="1:4" x14ac:dyDescent="0.25">
      <c r="A359" t="s">
        <v>2</v>
      </c>
      <c r="B359">
        <f t="shared" si="4"/>
        <v>2017</v>
      </c>
      <c r="C359" t="str">
        <f t="shared" si="5"/>
        <v>PUBBDGMUNNewWH______STDHFO_16</v>
      </c>
      <c r="D359">
        <f>IF(VLOOKUP(LEFT(C359,LEN(C359)-3),PUBBDG_Replacement_Split_Tech!A:T,12+B359-2016,FALSE)&lt;0,0,VLOOKUP(LEFT(C359,LEN(C359)-3),PUBBDG_Replacement_Split_Tech!A:T,12+B359-2016,FALSE))*VLOOKUP(LEFT(C359,14),'AGG Activity_16'!A:K,B359-2016+2,FALSE)</f>
        <v>0</v>
      </c>
    </row>
    <row r="360" spans="1:4" x14ac:dyDescent="0.25">
      <c r="A360" t="s">
        <v>2</v>
      </c>
      <c r="B360">
        <f t="shared" si="4"/>
        <v>2017</v>
      </c>
      <c r="C360" t="str">
        <f t="shared" si="5"/>
        <v>PUBBDGMUNOldSHFUR___STDHFO_16</v>
      </c>
      <c r="D360">
        <f>IF(VLOOKUP(LEFT(C360,LEN(C360)-3),PUBBDG_Replacement_Split_Tech!A:T,12+B360-2016,FALSE)&lt;0,0,VLOOKUP(LEFT(C360,LEN(C360)-3),PUBBDG_Replacement_Split_Tech!A:T,12+B360-2016,FALSE))*VLOOKUP(LEFT(C360,14),'AGG Activity_16'!A:K,B360-2016+2,FALSE)</f>
        <v>0</v>
      </c>
    </row>
    <row r="361" spans="1:4" x14ac:dyDescent="0.25">
      <c r="A361" t="s">
        <v>2</v>
      </c>
      <c r="B361">
        <f t="shared" si="4"/>
        <v>2017</v>
      </c>
      <c r="C361" t="str">
        <f t="shared" si="5"/>
        <v>PUBBDGMUNOldWH______STDHFO_16</v>
      </c>
      <c r="D361">
        <f>IF(VLOOKUP(LEFT(C361,LEN(C361)-3),PUBBDG_Replacement_Split_Tech!A:T,12+B361-2016,FALSE)&lt;0,0,VLOOKUP(LEFT(C361,LEN(C361)-3),PUBBDG_Replacement_Split_Tech!A:T,12+B361-2016,FALSE))*VLOOKUP(LEFT(C361,14),'AGG Activity_16'!A:K,B361-2016+2,FALSE)</f>
        <v>0</v>
      </c>
    </row>
    <row r="362" spans="1:4" x14ac:dyDescent="0.25">
      <c r="A362" t="s">
        <v>2</v>
      </c>
      <c r="B362">
        <f t="shared" si="4"/>
        <v>2017</v>
      </c>
      <c r="C362" t="str">
        <f t="shared" si="5"/>
        <v>PUBBDGPSINewSHFUR___STDHFO_16</v>
      </c>
      <c r="D362">
        <f>IF(VLOOKUP(LEFT(C362,LEN(C362)-3),PUBBDG_Replacement_Split_Tech!A:T,12+B362-2016,FALSE)&lt;0,0,VLOOKUP(LEFT(C362,LEN(C362)-3),PUBBDG_Replacement_Split_Tech!A:T,12+B362-2016,FALSE))*VLOOKUP(LEFT(C362,14),'AGG Activity_16'!A:K,B362-2016+2,FALSE)</f>
        <v>0</v>
      </c>
    </row>
    <row r="363" spans="1:4" x14ac:dyDescent="0.25">
      <c r="A363" t="s">
        <v>2</v>
      </c>
      <c r="B363">
        <f t="shared" si="4"/>
        <v>2017</v>
      </c>
      <c r="C363" t="str">
        <f t="shared" si="5"/>
        <v>PUBBDGPSINewWH______STDHFO_16</v>
      </c>
      <c r="D363">
        <f>IF(VLOOKUP(LEFT(C363,LEN(C363)-3),PUBBDG_Replacement_Split_Tech!A:T,12+B363-2016,FALSE)&lt;0,0,VLOOKUP(LEFT(C363,LEN(C363)-3),PUBBDG_Replacement_Split_Tech!A:T,12+B363-2016,FALSE))*VLOOKUP(LEFT(C363,14),'AGG Activity_16'!A:K,B363-2016+2,FALSE)</f>
        <v>0</v>
      </c>
    </row>
    <row r="364" spans="1:4" x14ac:dyDescent="0.25">
      <c r="A364" t="s">
        <v>2</v>
      </c>
      <c r="B364">
        <f t="shared" si="4"/>
        <v>2017</v>
      </c>
      <c r="C364" t="str">
        <f t="shared" si="5"/>
        <v>PUBBDGPSIOldSHFUR___STDHFO_16</v>
      </c>
      <c r="D364">
        <f>IF(VLOOKUP(LEFT(C364,LEN(C364)-3),PUBBDG_Replacement_Split_Tech!A:T,12+B364-2016,FALSE)&lt;0,0,VLOOKUP(LEFT(C364,LEN(C364)-3),PUBBDG_Replacement_Split_Tech!A:T,12+B364-2016,FALSE))*VLOOKUP(LEFT(C364,14),'AGG Activity_16'!A:K,B364-2016+2,FALSE)</f>
        <v>0</v>
      </c>
    </row>
    <row r="365" spans="1:4" x14ac:dyDescent="0.25">
      <c r="A365" t="s">
        <v>2</v>
      </c>
      <c r="B365">
        <f t="shared" si="4"/>
        <v>2017</v>
      </c>
      <c r="C365" t="str">
        <f t="shared" si="5"/>
        <v>PUBBDGPSIOldWH______STDHFO_16</v>
      </c>
      <c r="D365">
        <f>IF(VLOOKUP(LEFT(C365,LEN(C365)-3),PUBBDG_Replacement_Split_Tech!A:T,12+B365-2016,FALSE)&lt;0,0,VLOOKUP(LEFT(C365,LEN(C365)-3),PUBBDG_Replacement_Split_Tech!A:T,12+B365-2016,FALSE))*VLOOKUP(LEFT(C365,14),'AGG Activity_16'!A:K,B365-2016+2,FALSE)</f>
        <v>0</v>
      </c>
    </row>
    <row r="366" spans="1:4" x14ac:dyDescent="0.25">
      <c r="A366" t="s">
        <v>2</v>
      </c>
      <c r="B366">
        <f t="shared" si="4"/>
        <v>2017</v>
      </c>
      <c r="C366" t="str">
        <f t="shared" si="5"/>
        <v>PUBBDGSBDNewSHFUR___STDHFO_16</v>
      </c>
      <c r="D366">
        <f>IF(VLOOKUP(LEFT(C366,LEN(C366)-3),PUBBDG_Replacement_Split_Tech!A:T,12+B366-2016,FALSE)&lt;0,0,VLOOKUP(LEFT(C366,LEN(C366)-3),PUBBDG_Replacement_Split_Tech!A:T,12+B366-2016,FALSE))*VLOOKUP(LEFT(C366,14),'AGG Activity_16'!A:K,B366-2016+2,FALSE)</f>
        <v>0</v>
      </c>
    </row>
    <row r="367" spans="1:4" x14ac:dyDescent="0.25">
      <c r="A367" t="s">
        <v>2</v>
      </c>
      <c r="B367">
        <f t="shared" si="4"/>
        <v>2017</v>
      </c>
      <c r="C367" t="str">
        <f t="shared" si="5"/>
        <v>PUBBDGSBDNewWH______STDHFO_16</v>
      </c>
      <c r="D367">
        <f>IF(VLOOKUP(LEFT(C367,LEN(C367)-3),PUBBDG_Replacement_Split_Tech!A:T,12+B367-2016,FALSE)&lt;0,0,VLOOKUP(LEFT(C367,LEN(C367)-3),PUBBDG_Replacement_Split_Tech!A:T,12+B367-2016,FALSE))*VLOOKUP(LEFT(C367,14),'AGG Activity_16'!A:K,B367-2016+2,FALSE)</f>
        <v>0</v>
      </c>
    </row>
    <row r="368" spans="1:4" x14ac:dyDescent="0.25">
      <c r="A368" t="s">
        <v>2</v>
      </c>
      <c r="B368">
        <f t="shared" si="4"/>
        <v>2017</v>
      </c>
      <c r="C368" t="str">
        <f t="shared" si="5"/>
        <v>PUBBDGSBDOldSHFUR___STDHFO_16</v>
      </c>
      <c r="D368">
        <f>IF(VLOOKUP(LEFT(C368,LEN(C368)-3),PUBBDG_Replacement_Split_Tech!A:T,12+B368-2016,FALSE)&lt;0,0,VLOOKUP(LEFT(C368,LEN(C368)-3),PUBBDG_Replacement_Split_Tech!A:T,12+B368-2016,FALSE))*VLOOKUP(LEFT(C368,14),'AGG Activity_16'!A:K,B368-2016+2,FALSE)</f>
        <v>0</v>
      </c>
    </row>
    <row r="369" spans="1:4" x14ac:dyDescent="0.25">
      <c r="A369" t="s">
        <v>2</v>
      </c>
      <c r="B369">
        <f t="shared" si="4"/>
        <v>2017</v>
      </c>
      <c r="C369" t="str">
        <f t="shared" si="5"/>
        <v>PUBBDGSBDOldWH______STDHFO_16</v>
      </c>
      <c r="D369">
        <f>IF(VLOOKUP(LEFT(C369,LEN(C369)-3),PUBBDG_Replacement_Split_Tech!A:T,12+B369-2016,FALSE)&lt;0,0,VLOOKUP(LEFT(C369,LEN(C369)-3),PUBBDG_Replacement_Split_Tech!A:T,12+B369-2016,FALSE))*VLOOKUP(LEFT(C369,14),'AGG Activity_16'!A:K,B369-2016+2,FALSE)</f>
        <v>0</v>
      </c>
    </row>
    <row r="370" spans="1:4" x14ac:dyDescent="0.25">
      <c r="A370" t="s">
        <v>2</v>
      </c>
      <c r="B370">
        <f t="shared" si="4"/>
        <v>2017</v>
      </c>
      <c r="C370" t="str">
        <f t="shared" si="5"/>
        <v>PUBBDGHSPNewSHFUR___STDKER_16</v>
      </c>
      <c r="D370">
        <f>IF(VLOOKUP(LEFT(C370,LEN(C370)-3),PUBBDG_Replacement_Split_Tech!A:T,12+B370-2016,FALSE)&lt;0,0,VLOOKUP(LEFT(C370,LEN(C370)-3),PUBBDG_Replacement_Split_Tech!A:T,12+B370-2016,FALSE))*VLOOKUP(LEFT(C370,14),'AGG Activity_16'!A:K,B370-2016+2,FALSE)</f>
        <v>0</v>
      </c>
    </row>
    <row r="371" spans="1:4" x14ac:dyDescent="0.25">
      <c r="A371" t="s">
        <v>2</v>
      </c>
      <c r="B371">
        <f t="shared" si="4"/>
        <v>2017</v>
      </c>
      <c r="C371" t="str">
        <f t="shared" si="5"/>
        <v>PUBBDGHSPNewWH______STDKER_16</v>
      </c>
      <c r="D371">
        <f>IF(VLOOKUP(LEFT(C371,LEN(C371)-3),PUBBDG_Replacement_Split_Tech!A:T,12+B371-2016,FALSE)&lt;0,0,VLOOKUP(LEFT(C371,LEN(C371)-3),PUBBDG_Replacement_Split_Tech!A:T,12+B371-2016,FALSE))*VLOOKUP(LEFT(C371,14),'AGG Activity_16'!A:K,B371-2016+2,FALSE)</f>
        <v>0</v>
      </c>
    </row>
    <row r="372" spans="1:4" x14ac:dyDescent="0.25">
      <c r="A372" t="s">
        <v>2</v>
      </c>
      <c r="B372">
        <f t="shared" si="4"/>
        <v>2017</v>
      </c>
      <c r="C372" t="str">
        <f t="shared" si="5"/>
        <v>PUBBDGHSPOldSHFUR___STDKER_16</v>
      </c>
      <c r="D372">
        <f>IF(VLOOKUP(LEFT(C372,LEN(C372)-3),PUBBDG_Replacement_Split_Tech!A:T,12+B372-2016,FALSE)&lt;0,0,VLOOKUP(LEFT(C372,LEN(C372)-3),PUBBDG_Replacement_Split_Tech!A:T,12+B372-2016,FALSE))*VLOOKUP(LEFT(C372,14),'AGG Activity_16'!A:K,B372-2016+2,FALSE)</f>
        <v>0</v>
      </c>
    </row>
    <row r="373" spans="1:4" x14ac:dyDescent="0.25">
      <c r="A373" t="s">
        <v>2</v>
      </c>
      <c r="B373">
        <f t="shared" si="4"/>
        <v>2017</v>
      </c>
      <c r="C373" t="str">
        <f t="shared" si="5"/>
        <v>PUBBDGHSPOldWH______STDKER_16</v>
      </c>
      <c r="D373">
        <f>IF(VLOOKUP(LEFT(C373,LEN(C373)-3),PUBBDG_Replacement_Split_Tech!A:T,12+B373-2016,FALSE)&lt;0,0,VLOOKUP(LEFT(C373,LEN(C373)-3),PUBBDG_Replacement_Split_Tech!A:T,12+B373-2016,FALSE))*VLOOKUP(LEFT(C373,14),'AGG Activity_16'!A:K,B373-2016+2,FALSE)</f>
        <v>0</v>
      </c>
    </row>
    <row r="374" spans="1:4" x14ac:dyDescent="0.25">
      <c r="A374" t="s">
        <v>2</v>
      </c>
      <c r="B374">
        <f t="shared" si="4"/>
        <v>2017</v>
      </c>
      <c r="C374" t="str">
        <f t="shared" si="5"/>
        <v>PUBBDGMUNNewSHFUR___STDKER_16</v>
      </c>
      <c r="D374">
        <f>IF(VLOOKUP(LEFT(C374,LEN(C374)-3),PUBBDG_Replacement_Split_Tech!A:T,12+B374-2016,FALSE)&lt;0,0,VLOOKUP(LEFT(C374,LEN(C374)-3),PUBBDG_Replacement_Split_Tech!A:T,12+B374-2016,FALSE))*VLOOKUP(LEFT(C374,14),'AGG Activity_16'!A:K,B374-2016+2,FALSE)</f>
        <v>0</v>
      </c>
    </row>
    <row r="375" spans="1:4" x14ac:dyDescent="0.25">
      <c r="A375" t="s">
        <v>2</v>
      </c>
      <c r="B375">
        <f t="shared" si="4"/>
        <v>2017</v>
      </c>
      <c r="C375" t="str">
        <f t="shared" si="5"/>
        <v>PUBBDGMUNNewWH______STDKER_16</v>
      </c>
      <c r="D375">
        <f>IF(VLOOKUP(LEFT(C375,LEN(C375)-3),PUBBDG_Replacement_Split_Tech!A:T,12+B375-2016,FALSE)&lt;0,0,VLOOKUP(LEFT(C375,LEN(C375)-3),PUBBDG_Replacement_Split_Tech!A:T,12+B375-2016,FALSE))*VLOOKUP(LEFT(C375,14),'AGG Activity_16'!A:K,B375-2016+2,FALSE)</f>
        <v>0</v>
      </c>
    </row>
    <row r="376" spans="1:4" x14ac:dyDescent="0.25">
      <c r="A376" t="s">
        <v>2</v>
      </c>
      <c r="B376">
        <f t="shared" si="4"/>
        <v>2017</v>
      </c>
      <c r="C376" t="str">
        <f t="shared" si="5"/>
        <v>PUBBDGMUNOldSHFUR___STDKER_16</v>
      </c>
      <c r="D376">
        <f>IF(VLOOKUP(LEFT(C376,LEN(C376)-3),PUBBDG_Replacement_Split_Tech!A:T,12+B376-2016,FALSE)&lt;0,0,VLOOKUP(LEFT(C376,LEN(C376)-3),PUBBDG_Replacement_Split_Tech!A:T,12+B376-2016,FALSE))*VLOOKUP(LEFT(C376,14),'AGG Activity_16'!A:K,B376-2016+2,FALSE)</f>
        <v>0</v>
      </c>
    </row>
    <row r="377" spans="1:4" x14ac:dyDescent="0.25">
      <c r="A377" t="s">
        <v>2</v>
      </c>
      <c r="B377">
        <f t="shared" si="4"/>
        <v>2017</v>
      </c>
      <c r="C377" t="str">
        <f t="shared" si="5"/>
        <v>PUBBDGMUNOldWH______STDKER_16</v>
      </c>
      <c r="D377">
        <f>IF(VLOOKUP(LEFT(C377,LEN(C377)-3),PUBBDG_Replacement_Split_Tech!A:T,12+B377-2016,FALSE)&lt;0,0,VLOOKUP(LEFT(C377,LEN(C377)-3),PUBBDG_Replacement_Split_Tech!A:T,12+B377-2016,FALSE))*VLOOKUP(LEFT(C377,14),'AGG Activity_16'!A:K,B377-2016+2,FALSE)</f>
        <v>0</v>
      </c>
    </row>
    <row r="378" spans="1:4" x14ac:dyDescent="0.25">
      <c r="A378" t="s">
        <v>2</v>
      </c>
      <c r="B378">
        <f t="shared" si="4"/>
        <v>2017</v>
      </c>
      <c r="C378" t="str">
        <f t="shared" si="5"/>
        <v>PUBBDGPSINewSHFUR___STDKER_16</v>
      </c>
      <c r="D378">
        <f>IF(VLOOKUP(LEFT(C378,LEN(C378)-3),PUBBDG_Replacement_Split_Tech!A:T,12+B378-2016,FALSE)&lt;0,0,VLOOKUP(LEFT(C378,LEN(C378)-3),PUBBDG_Replacement_Split_Tech!A:T,12+B378-2016,FALSE))*VLOOKUP(LEFT(C378,14),'AGG Activity_16'!A:K,B378-2016+2,FALSE)</f>
        <v>0</v>
      </c>
    </row>
    <row r="379" spans="1:4" x14ac:dyDescent="0.25">
      <c r="A379" t="s">
        <v>2</v>
      </c>
      <c r="B379">
        <f t="shared" si="4"/>
        <v>2017</v>
      </c>
      <c r="C379" t="str">
        <f t="shared" si="5"/>
        <v>PUBBDGPSINewWH______STDKER_16</v>
      </c>
      <c r="D379">
        <f>IF(VLOOKUP(LEFT(C379,LEN(C379)-3),PUBBDG_Replacement_Split_Tech!A:T,12+B379-2016,FALSE)&lt;0,0,VLOOKUP(LEFT(C379,LEN(C379)-3),PUBBDG_Replacement_Split_Tech!A:T,12+B379-2016,FALSE))*VLOOKUP(LEFT(C379,14),'AGG Activity_16'!A:K,B379-2016+2,FALSE)</f>
        <v>0</v>
      </c>
    </row>
    <row r="380" spans="1:4" x14ac:dyDescent="0.25">
      <c r="A380" t="s">
        <v>2</v>
      </c>
      <c r="B380">
        <f t="shared" si="4"/>
        <v>2017</v>
      </c>
      <c r="C380" t="str">
        <f t="shared" si="5"/>
        <v>PUBBDGPSIOldSHFUR___STDKER_16</v>
      </c>
      <c r="D380">
        <f>IF(VLOOKUP(LEFT(C380,LEN(C380)-3),PUBBDG_Replacement_Split_Tech!A:T,12+B380-2016,FALSE)&lt;0,0,VLOOKUP(LEFT(C380,LEN(C380)-3),PUBBDG_Replacement_Split_Tech!A:T,12+B380-2016,FALSE))*VLOOKUP(LEFT(C380,14),'AGG Activity_16'!A:K,B380-2016+2,FALSE)</f>
        <v>0</v>
      </c>
    </row>
    <row r="381" spans="1:4" x14ac:dyDescent="0.25">
      <c r="A381" t="s">
        <v>2</v>
      </c>
      <c r="B381">
        <f t="shared" si="4"/>
        <v>2017</v>
      </c>
      <c r="C381" t="str">
        <f t="shared" si="5"/>
        <v>PUBBDGPSIOldWH______STDKER_16</v>
      </c>
      <c r="D381">
        <f>IF(VLOOKUP(LEFT(C381,LEN(C381)-3),PUBBDG_Replacement_Split_Tech!A:T,12+B381-2016,FALSE)&lt;0,0,VLOOKUP(LEFT(C381,LEN(C381)-3),PUBBDG_Replacement_Split_Tech!A:T,12+B381-2016,FALSE))*VLOOKUP(LEFT(C381,14),'AGG Activity_16'!A:K,B381-2016+2,FALSE)</f>
        <v>0</v>
      </c>
    </row>
    <row r="382" spans="1:4" x14ac:dyDescent="0.25">
      <c r="A382" t="s">
        <v>2</v>
      </c>
      <c r="B382">
        <f t="shared" si="4"/>
        <v>2017</v>
      </c>
      <c r="C382" t="str">
        <f t="shared" si="5"/>
        <v>PUBBDGSBDNewSHFUR___STDKER_16</v>
      </c>
      <c r="D382">
        <f>IF(VLOOKUP(LEFT(C382,LEN(C382)-3),PUBBDG_Replacement_Split_Tech!A:T,12+B382-2016,FALSE)&lt;0,0,VLOOKUP(LEFT(C382,LEN(C382)-3),PUBBDG_Replacement_Split_Tech!A:T,12+B382-2016,FALSE))*VLOOKUP(LEFT(C382,14),'AGG Activity_16'!A:K,B382-2016+2,FALSE)</f>
        <v>0</v>
      </c>
    </row>
    <row r="383" spans="1:4" x14ac:dyDescent="0.25">
      <c r="A383" t="s">
        <v>2</v>
      </c>
      <c r="B383">
        <f t="shared" si="4"/>
        <v>2017</v>
      </c>
      <c r="C383" t="str">
        <f t="shared" si="5"/>
        <v>PUBBDGSBDNewWH______STDKER_16</v>
      </c>
      <c r="D383">
        <f>IF(VLOOKUP(LEFT(C383,LEN(C383)-3),PUBBDG_Replacement_Split_Tech!A:T,12+B383-2016,FALSE)&lt;0,0,VLOOKUP(LEFT(C383,LEN(C383)-3),PUBBDG_Replacement_Split_Tech!A:T,12+B383-2016,FALSE))*VLOOKUP(LEFT(C383,14),'AGG Activity_16'!A:K,B383-2016+2,FALSE)</f>
        <v>0</v>
      </c>
    </row>
    <row r="384" spans="1:4" x14ac:dyDescent="0.25">
      <c r="A384" t="s">
        <v>2</v>
      </c>
      <c r="B384">
        <f t="shared" si="4"/>
        <v>2017</v>
      </c>
      <c r="C384" t="str">
        <f t="shared" si="5"/>
        <v>PUBBDGSBDOldSHFUR___STDKER_16</v>
      </c>
      <c r="D384">
        <f>IF(VLOOKUP(LEFT(C384,LEN(C384)-3),PUBBDG_Replacement_Split_Tech!A:T,12+B384-2016,FALSE)&lt;0,0,VLOOKUP(LEFT(C384,LEN(C384)-3),PUBBDG_Replacement_Split_Tech!A:T,12+B384-2016,FALSE))*VLOOKUP(LEFT(C384,14),'AGG Activity_16'!A:K,B384-2016+2,FALSE)</f>
        <v>0</v>
      </c>
    </row>
    <row r="385" spans="1:4" x14ac:dyDescent="0.25">
      <c r="A385" t="s">
        <v>2</v>
      </c>
      <c r="B385">
        <f t="shared" si="4"/>
        <v>2017</v>
      </c>
      <c r="C385" t="str">
        <f t="shared" si="5"/>
        <v>PUBBDGSBDOldWH______STDKER_16</v>
      </c>
      <c r="D385">
        <f>IF(VLOOKUP(LEFT(C385,LEN(C385)-3),PUBBDG_Replacement_Split_Tech!A:T,12+B385-2016,FALSE)&lt;0,0,VLOOKUP(LEFT(C385,LEN(C385)-3),PUBBDG_Replacement_Split_Tech!A:T,12+B385-2016,FALSE))*VLOOKUP(LEFT(C385,14),'AGG Activity_16'!A:K,B385-2016+2,FALSE)</f>
        <v>0</v>
      </c>
    </row>
    <row r="386" spans="1:4" x14ac:dyDescent="0.25">
      <c r="A386" t="s">
        <v>2</v>
      </c>
      <c r="B386">
        <f t="shared" si="4"/>
        <v>2017</v>
      </c>
      <c r="C386" t="str">
        <f t="shared" si="5"/>
        <v>PUBBDGHSPNewSHFUR___STDLFO_16</v>
      </c>
      <c r="D386">
        <f>IF(VLOOKUP(LEFT(C386,LEN(C386)-3),PUBBDG_Replacement_Split_Tech!A:T,12+B386-2016,FALSE)&lt;0,0,VLOOKUP(LEFT(C386,LEN(C386)-3),PUBBDG_Replacement_Split_Tech!A:T,12+B386-2016,FALSE))*VLOOKUP(LEFT(C386,14),'AGG Activity_16'!A:K,B386-2016+2,FALSE)</f>
        <v>0</v>
      </c>
    </row>
    <row r="387" spans="1:4" x14ac:dyDescent="0.25">
      <c r="A387" t="s">
        <v>2</v>
      </c>
      <c r="B387">
        <f t="shared" si="4"/>
        <v>2017</v>
      </c>
      <c r="C387" t="str">
        <f t="shared" si="5"/>
        <v>PUBBDGHSPNewWH______STDLFO_16</v>
      </c>
      <c r="D387">
        <f>IF(VLOOKUP(LEFT(C387,LEN(C387)-3),PUBBDG_Replacement_Split_Tech!A:T,12+B387-2016,FALSE)&lt;0,0,VLOOKUP(LEFT(C387,LEN(C387)-3),PUBBDG_Replacement_Split_Tech!A:T,12+B387-2016,FALSE))*VLOOKUP(LEFT(C387,14),'AGG Activity_16'!A:K,B387-2016+2,FALSE)</f>
        <v>0</v>
      </c>
    </row>
    <row r="388" spans="1:4" x14ac:dyDescent="0.25">
      <c r="A388" t="s">
        <v>2</v>
      </c>
      <c r="B388">
        <f t="shared" si="4"/>
        <v>2017</v>
      </c>
      <c r="C388" t="str">
        <f t="shared" si="5"/>
        <v>PUBBDGHSPOldSHFUR___STDLFO_16</v>
      </c>
      <c r="D388">
        <f>IF(VLOOKUP(LEFT(C388,LEN(C388)-3),PUBBDG_Replacement_Split_Tech!A:T,12+B388-2016,FALSE)&lt;0,0,VLOOKUP(LEFT(C388,LEN(C388)-3),PUBBDG_Replacement_Split_Tech!A:T,12+B388-2016,FALSE))*VLOOKUP(LEFT(C388,14),'AGG Activity_16'!A:K,B388-2016+2,FALSE)</f>
        <v>0.89119261188398013</v>
      </c>
    </row>
    <row r="389" spans="1:4" x14ac:dyDescent="0.25">
      <c r="A389" t="s">
        <v>2</v>
      </c>
      <c r="B389">
        <f t="shared" si="4"/>
        <v>2017</v>
      </c>
      <c r="C389" t="str">
        <f t="shared" si="5"/>
        <v>PUBBDGHSPOldWH______STDLFO_16</v>
      </c>
      <c r="D389">
        <f>IF(VLOOKUP(LEFT(C389,LEN(C389)-3),PUBBDG_Replacement_Split_Tech!A:T,12+B389-2016,FALSE)&lt;0,0,VLOOKUP(LEFT(C389,LEN(C389)-3),PUBBDG_Replacement_Split_Tech!A:T,12+B389-2016,FALSE))*VLOOKUP(LEFT(C389,14),'AGG Activity_16'!A:K,B389-2016+2,FALSE)</f>
        <v>8.1380207579324946</v>
      </c>
    </row>
    <row r="390" spans="1:4" x14ac:dyDescent="0.25">
      <c r="A390" t="s">
        <v>2</v>
      </c>
      <c r="B390">
        <f t="shared" si="4"/>
        <v>2017</v>
      </c>
      <c r="C390" t="str">
        <f t="shared" si="5"/>
        <v>PUBBDGMUNNewSHFUR___STDLFO_16</v>
      </c>
      <c r="D390">
        <f>IF(VLOOKUP(LEFT(C390,LEN(C390)-3),PUBBDG_Replacement_Split_Tech!A:T,12+B390-2016,FALSE)&lt;0,0,VLOOKUP(LEFT(C390,LEN(C390)-3),PUBBDG_Replacement_Split_Tech!A:T,12+B390-2016,FALSE))*VLOOKUP(LEFT(C390,14),'AGG Activity_16'!A:K,B390-2016+2,FALSE)</f>
        <v>0</v>
      </c>
    </row>
    <row r="391" spans="1:4" x14ac:dyDescent="0.25">
      <c r="A391" t="s">
        <v>2</v>
      </c>
      <c r="B391">
        <f t="shared" si="4"/>
        <v>2017</v>
      </c>
      <c r="C391" t="str">
        <f t="shared" si="5"/>
        <v>PUBBDGMUNNewWH______STDLFO_16</v>
      </c>
      <c r="D391">
        <f>IF(VLOOKUP(LEFT(C391,LEN(C391)-3),PUBBDG_Replacement_Split_Tech!A:T,12+B391-2016,FALSE)&lt;0,0,VLOOKUP(LEFT(C391,LEN(C391)-3),PUBBDG_Replacement_Split_Tech!A:T,12+B391-2016,FALSE))*VLOOKUP(LEFT(C391,14),'AGG Activity_16'!A:K,B391-2016+2,FALSE)</f>
        <v>0</v>
      </c>
    </row>
    <row r="392" spans="1:4" x14ac:dyDescent="0.25">
      <c r="A392" t="s">
        <v>2</v>
      </c>
      <c r="B392">
        <f t="shared" si="4"/>
        <v>2017</v>
      </c>
      <c r="C392" t="str">
        <f t="shared" si="5"/>
        <v>PUBBDGMUNOldSHFUR___STDLFO_16</v>
      </c>
      <c r="D392">
        <f>IF(VLOOKUP(LEFT(C392,LEN(C392)-3),PUBBDG_Replacement_Split_Tech!A:T,12+B392-2016,FALSE)&lt;0,0,VLOOKUP(LEFT(C392,LEN(C392)-3),PUBBDG_Replacement_Split_Tech!A:T,12+B392-2016,FALSE))*VLOOKUP(LEFT(C392,14),'AGG Activity_16'!A:K,B392-2016+2,FALSE)</f>
        <v>0</v>
      </c>
    </row>
    <row r="393" spans="1:4" x14ac:dyDescent="0.25">
      <c r="A393" t="s">
        <v>2</v>
      </c>
      <c r="B393">
        <f t="shared" si="4"/>
        <v>2017</v>
      </c>
      <c r="C393" t="str">
        <f t="shared" si="5"/>
        <v>PUBBDGMUNOldWH______STDLFO_16</v>
      </c>
      <c r="D393">
        <f>IF(VLOOKUP(LEFT(C393,LEN(C393)-3),PUBBDG_Replacement_Split_Tech!A:T,12+B393-2016,FALSE)&lt;0,0,VLOOKUP(LEFT(C393,LEN(C393)-3),PUBBDG_Replacement_Split_Tech!A:T,12+B393-2016,FALSE))*VLOOKUP(LEFT(C393,14),'AGG Activity_16'!A:K,B393-2016+2,FALSE)</f>
        <v>0</v>
      </c>
    </row>
    <row r="394" spans="1:4" x14ac:dyDescent="0.25">
      <c r="A394" t="s">
        <v>2</v>
      </c>
      <c r="B394">
        <f t="shared" si="4"/>
        <v>2017</v>
      </c>
      <c r="C394" t="str">
        <f t="shared" si="5"/>
        <v>PUBBDGPSINewSHFUR___STDLFO_16</v>
      </c>
      <c r="D394">
        <f>IF(VLOOKUP(LEFT(C394,LEN(C394)-3),PUBBDG_Replacement_Split_Tech!A:T,12+B394-2016,FALSE)&lt;0,0,VLOOKUP(LEFT(C394,LEN(C394)-3),PUBBDG_Replacement_Split_Tech!A:T,12+B394-2016,FALSE))*VLOOKUP(LEFT(C394,14),'AGG Activity_16'!A:K,B394-2016+2,FALSE)</f>
        <v>0</v>
      </c>
    </row>
    <row r="395" spans="1:4" x14ac:dyDescent="0.25">
      <c r="A395" t="s">
        <v>2</v>
      </c>
      <c r="B395">
        <f t="shared" si="4"/>
        <v>2017</v>
      </c>
      <c r="C395" t="str">
        <f t="shared" si="5"/>
        <v>PUBBDGPSINewWH______STDLFO_16</v>
      </c>
      <c r="D395">
        <f>IF(VLOOKUP(LEFT(C395,LEN(C395)-3),PUBBDG_Replacement_Split_Tech!A:T,12+B395-2016,FALSE)&lt;0,0,VLOOKUP(LEFT(C395,LEN(C395)-3),PUBBDG_Replacement_Split_Tech!A:T,12+B395-2016,FALSE))*VLOOKUP(LEFT(C395,14),'AGG Activity_16'!A:K,B395-2016+2,FALSE)</f>
        <v>0</v>
      </c>
    </row>
    <row r="396" spans="1:4" x14ac:dyDescent="0.25">
      <c r="A396" t="s">
        <v>2</v>
      </c>
      <c r="B396">
        <f t="shared" si="4"/>
        <v>2017</v>
      </c>
      <c r="C396" t="str">
        <f t="shared" si="5"/>
        <v>PUBBDGPSIOldSHFUR___STDLFO_16</v>
      </c>
      <c r="D396">
        <f>IF(VLOOKUP(LEFT(C396,LEN(C396)-3),PUBBDG_Replacement_Split_Tech!A:T,12+B396-2016,FALSE)&lt;0,0,VLOOKUP(LEFT(C396,LEN(C396)-3),PUBBDG_Replacement_Split_Tech!A:T,12+B396-2016,FALSE))*VLOOKUP(LEFT(C396,14),'AGG Activity_16'!A:K,B396-2016+2,FALSE)</f>
        <v>0.18578807352430712</v>
      </c>
    </row>
    <row r="397" spans="1:4" x14ac:dyDescent="0.25">
      <c r="A397" t="s">
        <v>2</v>
      </c>
      <c r="B397">
        <f t="shared" si="4"/>
        <v>2017</v>
      </c>
      <c r="C397" t="str">
        <f t="shared" si="5"/>
        <v>PUBBDGPSIOldWH______STDLFO_16</v>
      </c>
      <c r="D397">
        <f>IF(VLOOKUP(LEFT(C397,LEN(C397)-3),PUBBDG_Replacement_Split_Tech!A:T,12+B397-2016,FALSE)&lt;0,0,VLOOKUP(LEFT(C397,LEN(C397)-3),PUBBDG_Replacement_Split_Tech!A:T,12+B397-2016,FALSE))*VLOOKUP(LEFT(C397,14),'AGG Activity_16'!A:K,B397-2016+2,FALSE)</f>
        <v>9.5966743882456811</v>
      </c>
    </row>
    <row r="398" spans="1:4" x14ac:dyDescent="0.25">
      <c r="A398" t="s">
        <v>2</v>
      </c>
      <c r="B398">
        <f t="shared" si="4"/>
        <v>2017</v>
      </c>
      <c r="C398" t="str">
        <f t="shared" si="5"/>
        <v>PUBBDGSBDNewSHFUR___STDLFO_16</v>
      </c>
      <c r="D398">
        <f>IF(VLOOKUP(LEFT(C398,LEN(C398)-3),PUBBDG_Replacement_Split_Tech!A:T,12+B398-2016,FALSE)&lt;0,0,VLOOKUP(LEFT(C398,LEN(C398)-3),PUBBDG_Replacement_Split_Tech!A:T,12+B398-2016,FALSE))*VLOOKUP(LEFT(C398,14),'AGG Activity_16'!A:K,B398-2016+2,FALSE)</f>
        <v>0</v>
      </c>
    </row>
    <row r="399" spans="1:4" x14ac:dyDescent="0.25">
      <c r="A399" t="s">
        <v>2</v>
      </c>
      <c r="B399">
        <f t="shared" si="4"/>
        <v>2017</v>
      </c>
      <c r="C399" t="str">
        <f t="shared" si="5"/>
        <v>PUBBDGSBDNewWH______STDLFO_16</v>
      </c>
      <c r="D399">
        <f>IF(VLOOKUP(LEFT(C399,LEN(C399)-3),PUBBDG_Replacement_Split_Tech!A:T,12+B399-2016,FALSE)&lt;0,0,VLOOKUP(LEFT(C399,LEN(C399)-3),PUBBDG_Replacement_Split_Tech!A:T,12+B399-2016,FALSE))*VLOOKUP(LEFT(C399,14),'AGG Activity_16'!A:K,B399-2016+2,FALSE)</f>
        <v>0</v>
      </c>
    </row>
    <row r="400" spans="1:4" x14ac:dyDescent="0.25">
      <c r="A400" t="s">
        <v>2</v>
      </c>
      <c r="B400">
        <f t="shared" si="4"/>
        <v>2017</v>
      </c>
      <c r="C400" t="str">
        <f t="shared" si="5"/>
        <v>PUBBDGSBDOldSHFUR___STDLFO_16</v>
      </c>
      <c r="D400">
        <f>IF(VLOOKUP(LEFT(C400,LEN(C400)-3),PUBBDG_Replacement_Split_Tech!A:T,12+B400-2016,FALSE)&lt;0,0,VLOOKUP(LEFT(C400,LEN(C400)-3),PUBBDG_Replacement_Split_Tech!A:T,12+B400-2016,FALSE))*VLOOKUP(LEFT(C400,14),'AGG Activity_16'!A:K,B400-2016+2,FALSE)</f>
        <v>0</v>
      </c>
    </row>
    <row r="401" spans="1:4" x14ac:dyDescent="0.25">
      <c r="A401" t="s">
        <v>2</v>
      </c>
      <c r="B401">
        <f t="shared" si="4"/>
        <v>2017</v>
      </c>
      <c r="C401" t="str">
        <f t="shared" si="5"/>
        <v>PUBBDGSBDOldWH______STDLFO_16</v>
      </c>
      <c r="D401">
        <f>IF(VLOOKUP(LEFT(C401,LEN(C401)-3),PUBBDG_Replacement_Split_Tech!A:T,12+B401-2016,FALSE)&lt;0,0,VLOOKUP(LEFT(C401,LEN(C401)-3),PUBBDG_Replacement_Split_Tech!A:T,12+B401-2016,FALSE))*VLOOKUP(LEFT(C401,14),'AGG Activity_16'!A:K,B401-2016+2,FALSE)</f>
        <v>0</v>
      </c>
    </row>
    <row r="402" spans="1:4" x14ac:dyDescent="0.25">
      <c r="A402" t="s">
        <v>2</v>
      </c>
      <c r="B402">
        <f t="shared" si="4"/>
        <v>2017</v>
      </c>
      <c r="C402" t="str">
        <f t="shared" si="5"/>
        <v>PUBBDGHSPNewAE______STDPRO_16</v>
      </c>
      <c r="D402">
        <f>IF(VLOOKUP(LEFT(C402,LEN(C402)-3),PUBBDG_Replacement_Split_Tech!A:T,12+B402-2016,FALSE)&lt;0,0,VLOOKUP(LEFT(C402,LEN(C402)-3),PUBBDG_Replacement_Split_Tech!A:T,12+B402-2016,FALSE))*VLOOKUP(LEFT(C402,14),'AGG Activity_16'!A:K,B402-2016+2,FALSE)</f>
        <v>0</v>
      </c>
    </row>
    <row r="403" spans="1:4" x14ac:dyDescent="0.25">
      <c r="A403" t="s">
        <v>2</v>
      </c>
      <c r="B403">
        <f t="shared" ref="B403:B466" si="6">B195+1</f>
        <v>2017</v>
      </c>
      <c r="C403" t="str">
        <f t="shared" ref="C403:C466" si="7">C195</f>
        <v>PUBBDGHSPNewSHFUR___STDPRO_16</v>
      </c>
      <c r="D403">
        <f>IF(VLOOKUP(LEFT(C403,LEN(C403)-3),PUBBDG_Replacement_Split_Tech!A:T,12+B403-2016,FALSE)&lt;0,0,VLOOKUP(LEFT(C403,LEN(C403)-3),PUBBDG_Replacement_Split_Tech!A:T,12+B403-2016,FALSE))*VLOOKUP(LEFT(C403,14),'AGG Activity_16'!A:K,B403-2016+2,FALSE)</f>
        <v>0</v>
      </c>
    </row>
    <row r="404" spans="1:4" x14ac:dyDescent="0.25">
      <c r="A404" t="s">
        <v>2</v>
      </c>
      <c r="B404">
        <f t="shared" si="6"/>
        <v>2017</v>
      </c>
      <c r="C404" t="str">
        <f t="shared" si="7"/>
        <v>PUBBDGHSPOldAE______STDPRO_16</v>
      </c>
      <c r="D404">
        <f>IF(VLOOKUP(LEFT(C404,LEN(C404)-3),PUBBDG_Replacement_Split_Tech!A:T,12+B404-2016,FALSE)&lt;0,0,VLOOKUP(LEFT(C404,LEN(C404)-3),PUBBDG_Replacement_Split_Tech!A:T,12+B404-2016,FALSE))*VLOOKUP(LEFT(C404,14),'AGG Activity_16'!A:K,B404-2016+2,FALSE)</f>
        <v>0</v>
      </c>
    </row>
    <row r="405" spans="1:4" x14ac:dyDescent="0.25">
      <c r="A405" t="s">
        <v>2</v>
      </c>
      <c r="B405">
        <f t="shared" si="6"/>
        <v>2017</v>
      </c>
      <c r="C405" t="str">
        <f t="shared" si="7"/>
        <v>PUBBDGHSPOldSHFUR___STDPRO_16</v>
      </c>
      <c r="D405">
        <f>IF(VLOOKUP(LEFT(C405,LEN(C405)-3),PUBBDG_Replacement_Split_Tech!A:T,12+B405-2016,FALSE)&lt;0,0,VLOOKUP(LEFT(C405,LEN(C405)-3),PUBBDG_Replacement_Split_Tech!A:T,12+B405-2016,FALSE))*VLOOKUP(LEFT(C405,14),'AGG Activity_16'!A:K,B405-2016+2,FALSE)</f>
        <v>0</v>
      </c>
    </row>
    <row r="406" spans="1:4" x14ac:dyDescent="0.25">
      <c r="A406" t="s">
        <v>2</v>
      </c>
      <c r="B406">
        <f t="shared" si="6"/>
        <v>2017</v>
      </c>
      <c r="C406" t="str">
        <f t="shared" si="7"/>
        <v>PUBBDGMUNNewAE______STDPRO_16</v>
      </c>
      <c r="D406">
        <f>IF(VLOOKUP(LEFT(C406,LEN(C406)-3),PUBBDG_Replacement_Split_Tech!A:T,12+B406-2016,FALSE)&lt;0,0,VLOOKUP(LEFT(C406,LEN(C406)-3),PUBBDG_Replacement_Split_Tech!A:T,12+B406-2016,FALSE))*VLOOKUP(LEFT(C406,14),'AGG Activity_16'!A:K,B406-2016+2,FALSE)</f>
        <v>0</v>
      </c>
    </row>
    <row r="407" spans="1:4" x14ac:dyDescent="0.25">
      <c r="A407" t="s">
        <v>2</v>
      </c>
      <c r="B407">
        <f t="shared" si="6"/>
        <v>2017</v>
      </c>
      <c r="C407" t="str">
        <f t="shared" si="7"/>
        <v>PUBBDGMUNNewSHFUR___STDPRO_16</v>
      </c>
      <c r="D407">
        <f>IF(VLOOKUP(LEFT(C407,LEN(C407)-3),PUBBDG_Replacement_Split_Tech!A:T,12+B407-2016,FALSE)&lt;0,0,VLOOKUP(LEFT(C407,LEN(C407)-3),PUBBDG_Replacement_Split_Tech!A:T,12+B407-2016,FALSE))*VLOOKUP(LEFT(C407,14),'AGG Activity_16'!A:K,B407-2016+2,FALSE)</f>
        <v>0</v>
      </c>
    </row>
    <row r="408" spans="1:4" x14ac:dyDescent="0.25">
      <c r="A408" t="s">
        <v>2</v>
      </c>
      <c r="B408">
        <f t="shared" si="6"/>
        <v>2017</v>
      </c>
      <c r="C408" t="str">
        <f t="shared" si="7"/>
        <v>PUBBDGMUNOldAE______STDPRO_16</v>
      </c>
      <c r="D408">
        <f>IF(VLOOKUP(LEFT(C408,LEN(C408)-3),PUBBDG_Replacement_Split_Tech!A:T,12+B408-2016,FALSE)&lt;0,0,VLOOKUP(LEFT(C408,LEN(C408)-3),PUBBDG_Replacement_Split_Tech!A:T,12+B408-2016,FALSE))*VLOOKUP(LEFT(C408,14),'AGG Activity_16'!A:K,B408-2016+2,FALSE)</f>
        <v>0</v>
      </c>
    </row>
    <row r="409" spans="1:4" x14ac:dyDescent="0.25">
      <c r="A409" t="s">
        <v>2</v>
      </c>
      <c r="B409">
        <f t="shared" si="6"/>
        <v>2017</v>
      </c>
      <c r="C409" t="str">
        <f t="shared" si="7"/>
        <v>PUBBDGMUNOldSHFUR___STDPRO_16</v>
      </c>
      <c r="D409">
        <f>IF(VLOOKUP(LEFT(C409,LEN(C409)-3),PUBBDG_Replacement_Split_Tech!A:T,12+B409-2016,FALSE)&lt;0,0,VLOOKUP(LEFT(C409,LEN(C409)-3),PUBBDG_Replacement_Split_Tech!A:T,12+B409-2016,FALSE))*VLOOKUP(LEFT(C409,14),'AGG Activity_16'!A:K,B409-2016+2,FALSE)</f>
        <v>0</v>
      </c>
    </row>
    <row r="410" spans="1:4" x14ac:dyDescent="0.25">
      <c r="A410" t="s">
        <v>2</v>
      </c>
      <c r="B410">
        <f t="shared" si="6"/>
        <v>2017</v>
      </c>
      <c r="C410" t="str">
        <f t="shared" si="7"/>
        <v>PUBBDGPSINewAE______STDPRO_16</v>
      </c>
      <c r="D410">
        <f>IF(VLOOKUP(LEFT(C410,LEN(C410)-3),PUBBDG_Replacement_Split_Tech!A:T,12+B410-2016,FALSE)&lt;0,0,VLOOKUP(LEFT(C410,LEN(C410)-3),PUBBDG_Replacement_Split_Tech!A:T,12+B410-2016,FALSE))*VLOOKUP(LEFT(C410,14),'AGG Activity_16'!A:K,B410-2016+2,FALSE)</f>
        <v>0</v>
      </c>
    </row>
    <row r="411" spans="1:4" x14ac:dyDescent="0.25">
      <c r="A411" t="s">
        <v>2</v>
      </c>
      <c r="B411">
        <f t="shared" si="6"/>
        <v>2017</v>
      </c>
      <c r="C411" t="str">
        <f t="shared" si="7"/>
        <v>PUBBDGPSINewSHFUR___STDPRO_16</v>
      </c>
      <c r="D411">
        <f>IF(VLOOKUP(LEFT(C411,LEN(C411)-3),PUBBDG_Replacement_Split_Tech!A:T,12+B411-2016,FALSE)&lt;0,0,VLOOKUP(LEFT(C411,LEN(C411)-3),PUBBDG_Replacement_Split_Tech!A:T,12+B411-2016,FALSE))*VLOOKUP(LEFT(C411,14),'AGG Activity_16'!A:K,B411-2016+2,FALSE)</f>
        <v>0</v>
      </c>
    </row>
    <row r="412" spans="1:4" x14ac:dyDescent="0.25">
      <c r="A412" t="s">
        <v>2</v>
      </c>
      <c r="B412">
        <f t="shared" si="6"/>
        <v>2017</v>
      </c>
      <c r="C412" t="str">
        <f t="shared" si="7"/>
        <v>PUBBDGPSIOldAE______STDPRO_16</v>
      </c>
      <c r="D412">
        <f>IF(VLOOKUP(LEFT(C412,LEN(C412)-3),PUBBDG_Replacement_Split_Tech!A:T,12+B412-2016,FALSE)&lt;0,0,VLOOKUP(LEFT(C412,LEN(C412)-3),PUBBDG_Replacement_Split_Tech!A:T,12+B412-2016,FALSE))*VLOOKUP(LEFT(C412,14),'AGG Activity_16'!A:K,B412-2016+2,FALSE)</f>
        <v>0</v>
      </c>
    </row>
    <row r="413" spans="1:4" x14ac:dyDescent="0.25">
      <c r="A413" t="s">
        <v>2</v>
      </c>
      <c r="B413">
        <f t="shared" si="6"/>
        <v>2017</v>
      </c>
      <c r="C413" t="str">
        <f t="shared" si="7"/>
        <v>PUBBDGPSIOldSHFUR___STDPRO_16</v>
      </c>
      <c r="D413">
        <f>IF(VLOOKUP(LEFT(C413,LEN(C413)-3),PUBBDG_Replacement_Split_Tech!A:T,12+B413-2016,FALSE)&lt;0,0,VLOOKUP(LEFT(C413,LEN(C413)-3),PUBBDG_Replacement_Split_Tech!A:T,12+B413-2016,FALSE))*VLOOKUP(LEFT(C413,14),'AGG Activity_16'!A:K,B413-2016+2,FALSE)</f>
        <v>0</v>
      </c>
    </row>
    <row r="414" spans="1:4" x14ac:dyDescent="0.25">
      <c r="A414" t="s">
        <v>2</v>
      </c>
      <c r="B414">
        <f t="shared" si="6"/>
        <v>2017</v>
      </c>
      <c r="C414" t="str">
        <f t="shared" si="7"/>
        <v>PUBBDGSBDNewAE______STDPRO_16</v>
      </c>
      <c r="D414">
        <f>IF(VLOOKUP(LEFT(C414,LEN(C414)-3),PUBBDG_Replacement_Split_Tech!A:T,12+B414-2016,FALSE)&lt;0,0,VLOOKUP(LEFT(C414,LEN(C414)-3),PUBBDG_Replacement_Split_Tech!A:T,12+B414-2016,FALSE))*VLOOKUP(LEFT(C414,14),'AGG Activity_16'!A:K,B414-2016+2,FALSE)</f>
        <v>0</v>
      </c>
    </row>
    <row r="415" spans="1:4" x14ac:dyDescent="0.25">
      <c r="A415" t="s">
        <v>2</v>
      </c>
      <c r="B415">
        <f t="shared" si="6"/>
        <v>2017</v>
      </c>
      <c r="C415" t="str">
        <f t="shared" si="7"/>
        <v>PUBBDGSBDNewSHFUR___STDPRO_16</v>
      </c>
      <c r="D415">
        <f>IF(VLOOKUP(LEFT(C415,LEN(C415)-3),PUBBDG_Replacement_Split_Tech!A:T,12+B415-2016,FALSE)&lt;0,0,VLOOKUP(LEFT(C415,LEN(C415)-3),PUBBDG_Replacement_Split_Tech!A:T,12+B415-2016,FALSE))*VLOOKUP(LEFT(C415,14),'AGG Activity_16'!A:K,B415-2016+2,FALSE)</f>
        <v>0</v>
      </c>
    </row>
    <row r="416" spans="1:4" x14ac:dyDescent="0.25">
      <c r="A416" t="s">
        <v>2</v>
      </c>
      <c r="B416">
        <f t="shared" si="6"/>
        <v>2017</v>
      </c>
      <c r="C416" t="str">
        <f t="shared" si="7"/>
        <v>PUBBDGSBDOldAE______STDPRO_16</v>
      </c>
      <c r="D416">
        <f>IF(VLOOKUP(LEFT(C416,LEN(C416)-3),PUBBDG_Replacement_Split_Tech!A:T,12+B416-2016,FALSE)&lt;0,0,VLOOKUP(LEFT(C416,LEN(C416)-3),PUBBDG_Replacement_Split_Tech!A:T,12+B416-2016,FALSE))*VLOOKUP(LEFT(C416,14),'AGG Activity_16'!A:K,B416-2016+2,FALSE)</f>
        <v>0</v>
      </c>
    </row>
    <row r="417" spans="1:4" x14ac:dyDescent="0.25">
      <c r="A417" t="s">
        <v>2</v>
      </c>
      <c r="B417">
        <f t="shared" si="6"/>
        <v>2017</v>
      </c>
      <c r="C417" t="str">
        <f t="shared" si="7"/>
        <v>PUBBDGSBDOldSHFUR___STDPRO_16</v>
      </c>
      <c r="D417">
        <f>IF(VLOOKUP(LEFT(C417,LEN(C417)-3),PUBBDG_Replacement_Split_Tech!A:T,12+B417-2016,FALSE)&lt;0,0,VLOOKUP(LEFT(C417,LEN(C417)-3),PUBBDG_Replacement_Split_Tech!A:T,12+B417-2016,FALSE))*VLOOKUP(LEFT(C417,14),'AGG Activity_16'!A:K,B417-2016+2,FALSE)</f>
        <v>0</v>
      </c>
    </row>
    <row r="418" spans="1:4" x14ac:dyDescent="0.25">
      <c r="A418" t="s">
        <v>2</v>
      </c>
      <c r="B418">
        <f t="shared" si="6"/>
        <v>2018</v>
      </c>
      <c r="C418" t="str">
        <f t="shared" si="7"/>
        <v>PUBBDGHSPNewAE______STDNGA_16</v>
      </c>
      <c r="D418">
        <f>IF(VLOOKUP(LEFT(C418,LEN(C418)-3),PUBBDG_Replacement_Split_Tech!A:T,12+B418-2016,FALSE)&lt;0,0,VLOOKUP(LEFT(C418,LEN(C418)-3),PUBBDG_Replacement_Split_Tech!A:T,12+B418-2016,FALSE))*VLOOKUP(LEFT(C418,14),'AGG Activity_16'!A:K,B418-2016+2,FALSE)</f>
        <v>0</v>
      </c>
    </row>
    <row r="419" spans="1:4" x14ac:dyDescent="0.25">
      <c r="A419" t="s">
        <v>2</v>
      </c>
      <c r="B419">
        <f t="shared" si="6"/>
        <v>2018</v>
      </c>
      <c r="C419" t="str">
        <f t="shared" si="7"/>
        <v>PUBBDGHSPNewSC______STDNGA_16</v>
      </c>
      <c r="D419">
        <f>IF(VLOOKUP(LEFT(C419,LEN(C419)-3),PUBBDG_Replacement_Split_Tech!A:T,12+B419-2016,FALSE)&lt;0,0,VLOOKUP(LEFT(C419,LEN(C419)-3),PUBBDG_Replacement_Split_Tech!A:T,12+B419-2016,FALSE))*VLOOKUP(LEFT(C419,14),'AGG Activity_16'!A:K,B419-2016+2,FALSE)</f>
        <v>0</v>
      </c>
    </row>
    <row r="420" spans="1:4" x14ac:dyDescent="0.25">
      <c r="A420" t="s">
        <v>2</v>
      </c>
      <c r="B420">
        <f t="shared" si="6"/>
        <v>2018</v>
      </c>
      <c r="C420" t="str">
        <f t="shared" si="7"/>
        <v>PUBBDGHSPNewSHFUR___HIGNGA_16</v>
      </c>
      <c r="D420">
        <f>IF(VLOOKUP(LEFT(C420,LEN(C420)-3),PUBBDG_Replacement_Split_Tech!A:T,12+B420-2016,FALSE)&lt;0,0,VLOOKUP(LEFT(C420,LEN(C420)-3),PUBBDG_Replacement_Split_Tech!A:T,12+B420-2016,FALSE))*VLOOKUP(LEFT(C420,14),'AGG Activity_16'!A:K,B420-2016+2,FALSE)</f>
        <v>0</v>
      </c>
    </row>
    <row r="421" spans="1:4" x14ac:dyDescent="0.25">
      <c r="A421" t="s">
        <v>2</v>
      </c>
      <c r="B421">
        <f t="shared" si="6"/>
        <v>2018</v>
      </c>
      <c r="C421" t="str">
        <f t="shared" si="7"/>
        <v>PUBBDGHSPNewSHFUR___STDNGA_16</v>
      </c>
      <c r="D421">
        <f>IF(VLOOKUP(LEFT(C421,LEN(C421)-3),PUBBDG_Replacement_Split_Tech!A:T,12+B421-2016,FALSE)&lt;0,0,VLOOKUP(LEFT(C421,LEN(C421)-3),PUBBDG_Replacement_Split_Tech!A:T,12+B421-2016,FALSE))*VLOOKUP(LEFT(C421,14),'AGG Activity_16'!A:K,B421-2016+2,FALSE)</f>
        <v>0</v>
      </c>
    </row>
    <row r="422" spans="1:4" x14ac:dyDescent="0.25">
      <c r="A422" t="s">
        <v>2</v>
      </c>
      <c r="B422">
        <f t="shared" si="6"/>
        <v>2018</v>
      </c>
      <c r="C422" t="str">
        <f t="shared" si="7"/>
        <v>PUBBDGHSPNewWH______STDNGA_16</v>
      </c>
      <c r="D422">
        <f>IF(VLOOKUP(LEFT(C422,LEN(C422)-3),PUBBDG_Replacement_Split_Tech!A:T,12+B422-2016,FALSE)&lt;0,0,VLOOKUP(LEFT(C422,LEN(C422)-3),PUBBDG_Replacement_Split_Tech!A:T,12+B422-2016,FALSE))*VLOOKUP(LEFT(C422,14),'AGG Activity_16'!A:K,B422-2016+2,FALSE)</f>
        <v>0</v>
      </c>
    </row>
    <row r="423" spans="1:4" x14ac:dyDescent="0.25">
      <c r="A423" t="s">
        <v>2</v>
      </c>
      <c r="B423">
        <f t="shared" si="6"/>
        <v>2018</v>
      </c>
      <c r="C423" t="str">
        <f t="shared" si="7"/>
        <v>PUBBDGHSPOldAE______STDNGA_16</v>
      </c>
      <c r="D423">
        <f>IF(VLOOKUP(LEFT(C423,LEN(C423)-3),PUBBDG_Replacement_Split_Tech!A:T,12+B423-2016,FALSE)&lt;0,0,VLOOKUP(LEFT(C423,LEN(C423)-3),PUBBDG_Replacement_Split_Tech!A:T,12+B423-2016,FALSE))*VLOOKUP(LEFT(C423,14),'AGG Activity_16'!A:K,B423-2016+2,FALSE)</f>
        <v>0.33006048341783867</v>
      </c>
    </row>
    <row r="424" spans="1:4" x14ac:dyDescent="0.25">
      <c r="A424" t="s">
        <v>2</v>
      </c>
      <c r="B424">
        <f t="shared" si="6"/>
        <v>2018</v>
      </c>
      <c r="C424" t="str">
        <f t="shared" si="7"/>
        <v>PUBBDGHSPOldSC______STDNGA_16</v>
      </c>
      <c r="D424">
        <f>IF(VLOOKUP(LEFT(C424,LEN(C424)-3),PUBBDG_Replacement_Split_Tech!A:T,12+B424-2016,FALSE)&lt;0,0,VLOOKUP(LEFT(C424,LEN(C424)-3),PUBBDG_Replacement_Split_Tech!A:T,12+B424-2016,FALSE))*VLOOKUP(LEFT(C424,14),'AGG Activity_16'!A:K,B424-2016+2,FALSE)</f>
        <v>0.54299280735173738</v>
      </c>
    </row>
    <row r="425" spans="1:4" x14ac:dyDescent="0.25">
      <c r="A425" t="s">
        <v>2</v>
      </c>
      <c r="B425">
        <f t="shared" si="6"/>
        <v>2018</v>
      </c>
      <c r="C425" t="str">
        <f t="shared" si="7"/>
        <v>PUBBDGHSPOldSHFUR___HIGNGA_16</v>
      </c>
      <c r="D425">
        <f>IF(VLOOKUP(LEFT(C425,LEN(C425)-3),PUBBDG_Replacement_Split_Tech!A:T,12+B425-2016,FALSE)&lt;0,0,VLOOKUP(LEFT(C425,LEN(C425)-3),PUBBDG_Replacement_Split_Tech!A:T,12+B425-2016,FALSE))*VLOOKUP(LEFT(C425,14),'AGG Activity_16'!A:K,B425-2016+2,FALSE)</f>
        <v>0</v>
      </c>
    </row>
    <row r="426" spans="1:4" x14ac:dyDescent="0.25">
      <c r="A426" t="s">
        <v>2</v>
      </c>
      <c r="B426">
        <f t="shared" si="6"/>
        <v>2018</v>
      </c>
      <c r="C426" t="str">
        <f t="shared" si="7"/>
        <v>PUBBDGHSPOldSHFUR___STDNGA_16</v>
      </c>
      <c r="D426">
        <f>IF(VLOOKUP(LEFT(C426,LEN(C426)-3),PUBBDG_Replacement_Split_Tech!A:T,12+B426-2016,FALSE)&lt;0,0,VLOOKUP(LEFT(C426,LEN(C426)-3),PUBBDG_Replacement_Split_Tech!A:T,12+B426-2016,FALSE))*VLOOKUP(LEFT(C426,14),'AGG Activity_16'!A:K,B426-2016+2,FALSE)</f>
        <v>215.27198031281307</v>
      </c>
    </row>
    <row r="427" spans="1:4" x14ac:dyDescent="0.25">
      <c r="A427" t="s">
        <v>2</v>
      </c>
      <c r="B427">
        <f t="shared" si="6"/>
        <v>2018</v>
      </c>
      <c r="C427" t="str">
        <f t="shared" si="7"/>
        <v>PUBBDGHSPOldWH______STDNGA_16</v>
      </c>
      <c r="D427">
        <f>IF(VLOOKUP(LEFT(C427,LEN(C427)-3),PUBBDG_Replacement_Split_Tech!A:T,12+B427-2016,FALSE)&lt;0,0,VLOOKUP(LEFT(C427,LEN(C427)-3),PUBBDG_Replacement_Split_Tech!A:T,12+B427-2016,FALSE))*VLOOKUP(LEFT(C427,14),'AGG Activity_16'!A:K,B427-2016+2,FALSE)</f>
        <v>70.77304557478881</v>
      </c>
    </row>
    <row r="428" spans="1:4" x14ac:dyDescent="0.25">
      <c r="A428" t="s">
        <v>2</v>
      </c>
      <c r="B428">
        <f t="shared" si="6"/>
        <v>2018</v>
      </c>
      <c r="C428" t="str">
        <f t="shared" si="7"/>
        <v>PUBBDGMUNNewAE______STDNGA_16</v>
      </c>
      <c r="D428">
        <f>IF(VLOOKUP(LEFT(C428,LEN(C428)-3),PUBBDG_Replacement_Split_Tech!A:T,12+B428-2016,FALSE)&lt;0,0,VLOOKUP(LEFT(C428,LEN(C428)-3),PUBBDG_Replacement_Split_Tech!A:T,12+B428-2016,FALSE))*VLOOKUP(LEFT(C428,14),'AGG Activity_16'!A:K,B428-2016+2,FALSE)</f>
        <v>0</v>
      </c>
    </row>
    <row r="429" spans="1:4" x14ac:dyDescent="0.25">
      <c r="A429" t="s">
        <v>2</v>
      </c>
      <c r="B429">
        <f t="shared" si="6"/>
        <v>2018</v>
      </c>
      <c r="C429" t="str">
        <f t="shared" si="7"/>
        <v>PUBBDGMUNNewSC______STDNGA_16</v>
      </c>
      <c r="D429">
        <f>IF(VLOOKUP(LEFT(C429,LEN(C429)-3),PUBBDG_Replacement_Split_Tech!A:T,12+B429-2016,FALSE)&lt;0,0,VLOOKUP(LEFT(C429,LEN(C429)-3),PUBBDG_Replacement_Split_Tech!A:T,12+B429-2016,FALSE))*VLOOKUP(LEFT(C429,14),'AGG Activity_16'!A:K,B429-2016+2,FALSE)</f>
        <v>0</v>
      </c>
    </row>
    <row r="430" spans="1:4" x14ac:dyDescent="0.25">
      <c r="A430" t="s">
        <v>2</v>
      </c>
      <c r="B430">
        <f t="shared" si="6"/>
        <v>2018</v>
      </c>
      <c r="C430" t="str">
        <f t="shared" si="7"/>
        <v>PUBBDGMUNNewSHFUR___HIGNGA_16</v>
      </c>
      <c r="D430">
        <f>IF(VLOOKUP(LEFT(C430,LEN(C430)-3),PUBBDG_Replacement_Split_Tech!A:T,12+B430-2016,FALSE)&lt;0,0,VLOOKUP(LEFT(C430,LEN(C430)-3),PUBBDG_Replacement_Split_Tech!A:T,12+B430-2016,FALSE))*VLOOKUP(LEFT(C430,14),'AGG Activity_16'!A:K,B430-2016+2,FALSE)</f>
        <v>0</v>
      </c>
    </row>
    <row r="431" spans="1:4" x14ac:dyDescent="0.25">
      <c r="A431" t="s">
        <v>2</v>
      </c>
      <c r="B431">
        <f t="shared" si="6"/>
        <v>2018</v>
      </c>
      <c r="C431" t="str">
        <f t="shared" si="7"/>
        <v>PUBBDGMUNNewSHFUR___STDNGA_16</v>
      </c>
      <c r="D431">
        <f>IF(VLOOKUP(LEFT(C431,LEN(C431)-3),PUBBDG_Replacement_Split_Tech!A:T,12+B431-2016,FALSE)&lt;0,0,VLOOKUP(LEFT(C431,LEN(C431)-3),PUBBDG_Replacement_Split_Tech!A:T,12+B431-2016,FALSE))*VLOOKUP(LEFT(C431,14),'AGG Activity_16'!A:K,B431-2016+2,FALSE)</f>
        <v>0</v>
      </c>
    </row>
    <row r="432" spans="1:4" x14ac:dyDescent="0.25">
      <c r="A432" t="s">
        <v>2</v>
      </c>
      <c r="B432">
        <f t="shared" si="6"/>
        <v>2018</v>
      </c>
      <c r="C432" t="str">
        <f t="shared" si="7"/>
        <v>PUBBDGMUNNewWH______STDNGA_16</v>
      </c>
      <c r="D432">
        <f>IF(VLOOKUP(LEFT(C432,LEN(C432)-3),PUBBDG_Replacement_Split_Tech!A:T,12+B432-2016,FALSE)&lt;0,0,VLOOKUP(LEFT(C432,LEN(C432)-3),PUBBDG_Replacement_Split_Tech!A:T,12+B432-2016,FALSE))*VLOOKUP(LEFT(C432,14),'AGG Activity_16'!A:K,B432-2016+2,FALSE)</f>
        <v>0</v>
      </c>
    </row>
    <row r="433" spans="1:4" x14ac:dyDescent="0.25">
      <c r="A433" t="s">
        <v>2</v>
      </c>
      <c r="B433">
        <f t="shared" si="6"/>
        <v>2018</v>
      </c>
      <c r="C433" t="str">
        <f t="shared" si="7"/>
        <v>PUBBDGMUNOldAE______STDNGA_16</v>
      </c>
      <c r="D433">
        <f>IF(VLOOKUP(LEFT(C433,LEN(C433)-3),PUBBDG_Replacement_Split_Tech!A:T,12+B433-2016,FALSE)&lt;0,0,VLOOKUP(LEFT(C433,LEN(C433)-3),PUBBDG_Replacement_Split_Tech!A:T,12+B433-2016,FALSE))*VLOOKUP(LEFT(C433,14),'AGG Activity_16'!A:K,B433-2016+2,FALSE)</f>
        <v>0.13811299060047144</v>
      </c>
    </row>
    <row r="434" spans="1:4" x14ac:dyDescent="0.25">
      <c r="A434" t="s">
        <v>2</v>
      </c>
      <c r="B434">
        <f t="shared" si="6"/>
        <v>2018</v>
      </c>
      <c r="C434" t="str">
        <f t="shared" si="7"/>
        <v>PUBBDGMUNOldSC______STDNGA_16</v>
      </c>
      <c r="D434">
        <f>IF(VLOOKUP(LEFT(C434,LEN(C434)-3),PUBBDG_Replacement_Split_Tech!A:T,12+B434-2016,FALSE)&lt;0,0,VLOOKUP(LEFT(C434,LEN(C434)-3),PUBBDG_Replacement_Split_Tech!A:T,12+B434-2016,FALSE))*VLOOKUP(LEFT(C434,14),'AGG Activity_16'!A:K,B434-2016+2,FALSE)</f>
        <v>1.3845838178304177</v>
      </c>
    </row>
    <row r="435" spans="1:4" x14ac:dyDescent="0.25">
      <c r="A435" t="s">
        <v>2</v>
      </c>
      <c r="B435">
        <f t="shared" si="6"/>
        <v>2018</v>
      </c>
      <c r="C435" t="str">
        <f t="shared" si="7"/>
        <v>PUBBDGMUNOldSHFUR___HIGNGA_16</v>
      </c>
      <c r="D435">
        <f>IF(VLOOKUP(LEFT(C435,LEN(C435)-3),PUBBDG_Replacement_Split_Tech!A:T,12+B435-2016,FALSE)&lt;0,0,VLOOKUP(LEFT(C435,LEN(C435)-3),PUBBDG_Replacement_Split_Tech!A:T,12+B435-2016,FALSE))*VLOOKUP(LEFT(C435,14),'AGG Activity_16'!A:K,B435-2016+2,FALSE)</f>
        <v>0</v>
      </c>
    </row>
    <row r="436" spans="1:4" x14ac:dyDescent="0.25">
      <c r="A436" t="s">
        <v>2</v>
      </c>
      <c r="B436">
        <f t="shared" si="6"/>
        <v>2018</v>
      </c>
      <c r="C436" t="str">
        <f t="shared" si="7"/>
        <v>PUBBDGMUNOldSHFUR___STDNGA_16</v>
      </c>
      <c r="D436">
        <f>IF(VLOOKUP(LEFT(C436,LEN(C436)-3),PUBBDG_Replacement_Split_Tech!A:T,12+B436-2016,FALSE)&lt;0,0,VLOOKUP(LEFT(C436,LEN(C436)-3),PUBBDG_Replacement_Split_Tech!A:T,12+B436-2016,FALSE))*VLOOKUP(LEFT(C436,14),'AGG Activity_16'!A:K,B436-2016+2,FALSE)</f>
        <v>250.51947936406702</v>
      </c>
    </row>
    <row r="437" spans="1:4" x14ac:dyDescent="0.25">
      <c r="A437" t="s">
        <v>2</v>
      </c>
      <c r="B437">
        <f t="shared" si="6"/>
        <v>2018</v>
      </c>
      <c r="C437" t="str">
        <f t="shared" si="7"/>
        <v>PUBBDGMUNOldWH______STDNGA_16</v>
      </c>
      <c r="D437">
        <f>IF(VLOOKUP(LEFT(C437,LEN(C437)-3),PUBBDG_Replacement_Split_Tech!A:T,12+B437-2016,FALSE)&lt;0,0,VLOOKUP(LEFT(C437,LEN(C437)-3),PUBBDG_Replacement_Split_Tech!A:T,12+B437-2016,FALSE))*VLOOKUP(LEFT(C437,14),'AGG Activity_16'!A:K,B437-2016+2,FALSE)</f>
        <v>45.989152075093628</v>
      </c>
    </row>
    <row r="438" spans="1:4" x14ac:dyDescent="0.25">
      <c r="A438" t="s">
        <v>2</v>
      </c>
      <c r="B438">
        <f t="shared" si="6"/>
        <v>2018</v>
      </c>
      <c r="C438" t="str">
        <f t="shared" si="7"/>
        <v>PUBBDGPSINewAE______STDNGA_16</v>
      </c>
      <c r="D438">
        <f>IF(VLOOKUP(LEFT(C438,LEN(C438)-3),PUBBDG_Replacement_Split_Tech!A:T,12+B438-2016,FALSE)&lt;0,0,VLOOKUP(LEFT(C438,LEN(C438)-3),PUBBDG_Replacement_Split_Tech!A:T,12+B438-2016,FALSE))*VLOOKUP(LEFT(C438,14),'AGG Activity_16'!A:K,B438-2016+2,FALSE)</f>
        <v>0</v>
      </c>
    </row>
    <row r="439" spans="1:4" x14ac:dyDescent="0.25">
      <c r="A439" t="s">
        <v>2</v>
      </c>
      <c r="B439">
        <f t="shared" si="6"/>
        <v>2018</v>
      </c>
      <c r="C439" t="str">
        <f t="shared" si="7"/>
        <v>PUBBDGPSINewSC______STDNGA_16</v>
      </c>
      <c r="D439">
        <f>IF(VLOOKUP(LEFT(C439,LEN(C439)-3),PUBBDG_Replacement_Split_Tech!A:T,12+B439-2016,FALSE)&lt;0,0,VLOOKUP(LEFT(C439,LEN(C439)-3),PUBBDG_Replacement_Split_Tech!A:T,12+B439-2016,FALSE))*VLOOKUP(LEFT(C439,14),'AGG Activity_16'!A:K,B439-2016+2,FALSE)</f>
        <v>0</v>
      </c>
    </row>
    <row r="440" spans="1:4" x14ac:dyDescent="0.25">
      <c r="A440" t="s">
        <v>2</v>
      </c>
      <c r="B440">
        <f t="shared" si="6"/>
        <v>2018</v>
      </c>
      <c r="C440" t="str">
        <f t="shared" si="7"/>
        <v>PUBBDGPSINewSHFUR___HIGNGA_16</v>
      </c>
      <c r="D440">
        <f>IF(VLOOKUP(LEFT(C440,LEN(C440)-3),PUBBDG_Replacement_Split_Tech!A:T,12+B440-2016,FALSE)&lt;0,0,VLOOKUP(LEFT(C440,LEN(C440)-3),PUBBDG_Replacement_Split_Tech!A:T,12+B440-2016,FALSE))*VLOOKUP(LEFT(C440,14),'AGG Activity_16'!A:K,B440-2016+2,FALSE)</f>
        <v>0</v>
      </c>
    </row>
    <row r="441" spans="1:4" x14ac:dyDescent="0.25">
      <c r="A441" t="s">
        <v>2</v>
      </c>
      <c r="B441">
        <f t="shared" si="6"/>
        <v>2018</v>
      </c>
      <c r="C441" t="str">
        <f t="shared" si="7"/>
        <v>PUBBDGPSINewSHFUR___STDNGA_16</v>
      </c>
      <c r="D441">
        <f>IF(VLOOKUP(LEFT(C441,LEN(C441)-3),PUBBDG_Replacement_Split_Tech!A:T,12+B441-2016,FALSE)&lt;0,0,VLOOKUP(LEFT(C441,LEN(C441)-3),PUBBDG_Replacement_Split_Tech!A:T,12+B441-2016,FALSE))*VLOOKUP(LEFT(C441,14),'AGG Activity_16'!A:K,B441-2016+2,FALSE)</f>
        <v>0</v>
      </c>
    </row>
    <row r="442" spans="1:4" x14ac:dyDescent="0.25">
      <c r="A442" t="s">
        <v>2</v>
      </c>
      <c r="B442">
        <f t="shared" si="6"/>
        <v>2018</v>
      </c>
      <c r="C442" t="str">
        <f t="shared" si="7"/>
        <v>PUBBDGPSINewWH______STDNGA_16</v>
      </c>
      <c r="D442">
        <f>IF(VLOOKUP(LEFT(C442,LEN(C442)-3),PUBBDG_Replacement_Split_Tech!A:T,12+B442-2016,FALSE)&lt;0,0,VLOOKUP(LEFT(C442,LEN(C442)-3),PUBBDG_Replacement_Split_Tech!A:T,12+B442-2016,FALSE))*VLOOKUP(LEFT(C442,14),'AGG Activity_16'!A:K,B442-2016+2,FALSE)</f>
        <v>0</v>
      </c>
    </row>
    <row r="443" spans="1:4" x14ac:dyDescent="0.25">
      <c r="A443" t="s">
        <v>2</v>
      </c>
      <c r="B443">
        <f t="shared" si="6"/>
        <v>2018</v>
      </c>
      <c r="C443" t="str">
        <f t="shared" si="7"/>
        <v>PUBBDGPSIOldAE______STDNGA_16</v>
      </c>
      <c r="D443">
        <f>IF(VLOOKUP(LEFT(C443,LEN(C443)-3),PUBBDG_Replacement_Split_Tech!A:T,12+B443-2016,FALSE)&lt;0,0,VLOOKUP(LEFT(C443,LEN(C443)-3),PUBBDG_Replacement_Split_Tech!A:T,12+B443-2016,FALSE))*VLOOKUP(LEFT(C443,14),'AGG Activity_16'!A:K,B443-2016+2,FALSE)</f>
        <v>5.4010469732082456E-2</v>
      </c>
    </row>
    <row r="444" spans="1:4" x14ac:dyDescent="0.25">
      <c r="A444" t="s">
        <v>2</v>
      </c>
      <c r="B444">
        <f t="shared" si="6"/>
        <v>2018</v>
      </c>
      <c r="C444" t="str">
        <f t="shared" si="7"/>
        <v>PUBBDGPSIOldSC______STDNGA_16</v>
      </c>
      <c r="D444">
        <f>IF(VLOOKUP(LEFT(C444,LEN(C444)-3),PUBBDG_Replacement_Split_Tech!A:T,12+B444-2016,FALSE)&lt;0,0,VLOOKUP(LEFT(C444,LEN(C444)-3),PUBBDG_Replacement_Split_Tech!A:T,12+B444-2016,FALSE))*VLOOKUP(LEFT(C444,14),'AGG Activity_16'!A:K,B444-2016+2,FALSE)</f>
        <v>0.40337404999723958</v>
      </c>
    </row>
    <row r="445" spans="1:4" x14ac:dyDescent="0.25">
      <c r="A445" t="s">
        <v>2</v>
      </c>
      <c r="B445">
        <f t="shared" si="6"/>
        <v>2018</v>
      </c>
      <c r="C445" t="str">
        <f t="shared" si="7"/>
        <v>PUBBDGPSIOldSHFUR___HIGNGA_16</v>
      </c>
      <c r="D445">
        <f>IF(VLOOKUP(LEFT(C445,LEN(C445)-3),PUBBDG_Replacement_Split_Tech!A:T,12+B445-2016,FALSE)&lt;0,0,VLOOKUP(LEFT(C445,LEN(C445)-3),PUBBDG_Replacement_Split_Tech!A:T,12+B445-2016,FALSE))*VLOOKUP(LEFT(C445,14),'AGG Activity_16'!A:K,B445-2016+2,FALSE)</f>
        <v>0</v>
      </c>
    </row>
    <row r="446" spans="1:4" x14ac:dyDescent="0.25">
      <c r="A446" t="s">
        <v>2</v>
      </c>
      <c r="B446">
        <f t="shared" si="6"/>
        <v>2018</v>
      </c>
      <c r="C446" t="str">
        <f t="shared" si="7"/>
        <v>PUBBDGPSIOldSHFUR___STDNGA_16</v>
      </c>
      <c r="D446">
        <f>IF(VLOOKUP(LEFT(C446,LEN(C446)-3),PUBBDG_Replacement_Split_Tech!A:T,12+B446-2016,FALSE)&lt;0,0,VLOOKUP(LEFT(C446,LEN(C446)-3),PUBBDG_Replacement_Split_Tech!A:T,12+B446-2016,FALSE))*VLOOKUP(LEFT(C446,14),'AGG Activity_16'!A:K,B446-2016+2,FALSE)</f>
        <v>387.68784716825667</v>
      </c>
    </row>
    <row r="447" spans="1:4" x14ac:dyDescent="0.25">
      <c r="A447" t="s">
        <v>2</v>
      </c>
      <c r="B447">
        <f t="shared" si="6"/>
        <v>2018</v>
      </c>
      <c r="C447" t="str">
        <f t="shared" si="7"/>
        <v>PUBBDGPSIOldWH______STDNGA_16</v>
      </c>
      <c r="D447">
        <f>IF(VLOOKUP(LEFT(C447,LEN(C447)-3),PUBBDG_Replacement_Split_Tech!A:T,12+B447-2016,FALSE)&lt;0,0,VLOOKUP(LEFT(C447,LEN(C447)-3),PUBBDG_Replacement_Split_Tech!A:T,12+B447-2016,FALSE))*VLOOKUP(LEFT(C447,14),'AGG Activity_16'!A:K,B447-2016+2,FALSE)</f>
        <v>81.325790218669511</v>
      </c>
    </row>
    <row r="448" spans="1:4" x14ac:dyDescent="0.25">
      <c r="A448" t="s">
        <v>2</v>
      </c>
      <c r="B448">
        <f t="shared" si="6"/>
        <v>2018</v>
      </c>
      <c r="C448" t="str">
        <f t="shared" si="7"/>
        <v>PUBBDGSBDNewAE______STDNGA_16</v>
      </c>
      <c r="D448">
        <f>IF(VLOOKUP(LEFT(C448,LEN(C448)-3),PUBBDG_Replacement_Split_Tech!A:T,12+B448-2016,FALSE)&lt;0,0,VLOOKUP(LEFT(C448,LEN(C448)-3),PUBBDG_Replacement_Split_Tech!A:T,12+B448-2016,FALSE))*VLOOKUP(LEFT(C448,14),'AGG Activity_16'!A:K,B448-2016+2,FALSE)</f>
        <v>0</v>
      </c>
    </row>
    <row r="449" spans="1:4" x14ac:dyDescent="0.25">
      <c r="A449" t="s">
        <v>2</v>
      </c>
      <c r="B449">
        <f t="shared" si="6"/>
        <v>2018</v>
      </c>
      <c r="C449" t="str">
        <f t="shared" si="7"/>
        <v>PUBBDGSBDNewSC______STDNGA_16</v>
      </c>
      <c r="D449">
        <f>IF(VLOOKUP(LEFT(C449,LEN(C449)-3),PUBBDG_Replacement_Split_Tech!A:T,12+B449-2016,FALSE)&lt;0,0,VLOOKUP(LEFT(C449,LEN(C449)-3),PUBBDG_Replacement_Split_Tech!A:T,12+B449-2016,FALSE))*VLOOKUP(LEFT(C449,14),'AGG Activity_16'!A:K,B449-2016+2,FALSE)</f>
        <v>0</v>
      </c>
    </row>
    <row r="450" spans="1:4" x14ac:dyDescent="0.25">
      <c r="A450" t="s">
        <v>2</v>
      </c>
      <c r="B450">
        <f t="shared" si="6"/>
        <v>2018</v>
      </c>
      <c r="C450" t="str">
        <f t="shared" si="7"/>
        <v>PUBBDGSBDNewSHFUR___HIGNGA_16</v>
      </c>
      <c r="D450">
        <f>IF(VLOOKUP(LEFT(C450,LEN(C450)-3),PUBBDG_Replacement_Split_Tech!A:T,12+B450-2016,FALSE)&lt;0,0,VLOOKUP(LEFT(C450,LEN(C450)-3),PUBBDG_Replacement_Split_Tech!A:T,12+B450-2016,FALSE))*VLOOKUP(LEFT(C450,14),'AGG Activity_16'!A:K,B450-2016+2,FALSE)</f>
        <v>0</v>
      </c>
    </row>
    <row r="451" spans="1:4" x14ac:dyDescent="0.25">
      <c r="A451" t="s">
        <v>2</v>
      </c>
      <c r="B451">
        <f t="shared" si="6"/>
        <v>2018</v>
      </c>
      <c r="C451" t="str">
        <f t="shared" si="7"/>
        <v>PUBBDGSBDNewSHFUR___STDNGA_16</v>
      </c>
      <c r="D451">
        <f>IF(VLOOKUP(LEFT(C451,LEN(C451)-3),PUBBDG_Replacement_Split_Tech!A:T,12+B451-2016,FALSE)&lt;0,0,VLOOKUP(LEFT(C451,LEN(C451)-3),PUBBDG_Replacement_Split_Tech!A:T,12+B451-2016,FALSE))*VLOOKUP(LEFT(C451,14),'AGG Activity_16'!A:K,B451-2016+2,FALSE)</f>
        <v>0</v>
      </c>
    </row>
    <row r="452" spans="1:4" x14ac:dyDescent="0.25">
      <c r="A452" t="s">
        <v>2</v>
      </c>
      <c r="B452">
        <f t="shared" si="6"/>
        <v>2018</v>
      </c>
      <c r="C452" t="str">
        <f t="shared" si="7"/>
        <v>PUBBDGSBDNewWH______STDNGA_16</v>
      </c>
      <c r="D452">
        <f>IF(VLOOKUP(LEFT(C452,LEN(C452)-3),PUBBDG_Replacement_Split_Tech!A:T,12+B452-2016,FALSE)&lt;0,0,VLOOKUP(LEFT(C452,LEN(C452)-3),PUBBDG_Replacement_Split_Tech!A:T,12+B452-2016,FALSE))*VLOOKUP(LEFT(C452,14),'AGG Activity_16'!A:K,B452-2016+2,FALSE)</f>
        <v>0</v>
      </c>
    </row>
    <row r="453" spans="1:4" x14ac:dyDescent="0.25">
      <c r="A453" t="s">
        <v>2</v>
      </c>
      <c r="B453">
        <f t="shared" si="6"/>
        <v>2018</v>
      </c>
      <c r="C453" t="str">
        <f t="shared" si="7"/>
        <v>PUBBDGSBDOldAE______STDNGA_16</v>
      </c>
      <c r="D453">
        <f>IF(VLOOKUP(LEFT(C453,LEN(C453)-3),PUBBDG_Replacement_Split_Tech!A:T,12+B453-2016,FALSE)&lt;0,0,VLOOKUP(LEFT(C453,LEN(C453)-3),PUBBDG_Replacement_Split_Tech!A:T,12+B453-2016,FALSE))*VLOOKUP(LEFT(C453,14),'AGG Activity_16'!A:K,B453-2016+2,FALSE)</f>
        <v>2.5474907748946407</v>
      </c>
    </row>
    <row r="454" spans="1:4" x14ac:dyDescent="0.25">
      <c r="A454" t="s">
        <v>2</v>
      </c>
      <c r="B454">
        <f t="shared" si="6"/>
        <v>2018</v>
      </c>
      <c r="C454" t="str">
        <f t="shared" si="7"/>
        <v>PUBBDGSBDOldSC______STDNGA_16</v>
      </c>
      <c r="D454">
        <f>IF(VLOOKUP(LEFT(C454,LEN(C454)-3),PUBBDG_Replacement_Split_Tech!A:T,12+B454-2016,FALSE)&lt;0,0,VLOOKUP(LEFT(C454,LEN(C454)-3),PUBBDG_Replacement_Split_Tech!A:T,12+B454-2016,FALSE))*VLOOKUP(LEFT(C454,14),'AGG Activity_16'!A:K,B454-2016+2,FALSE)</f>
        <v>4.0126031037386269</v>
      </c>
    </row>
    <row r="455" spans="1:4" x14ac:dyDescent="0.25">
      <c r="A455" t="s">
        <v>2</v>
      </c>
      <c r="B455">
        <f t="shared" si="6"/>
        <v>2018</v>
      </c>
      <c r="C455" t="str">
        <f t="shared" si="7"/>
        <v>PUBBDGSBDOldSHFUR___HIGNGA_16</v>
      </c>
      <c r="D455">
        <f>IF(VLOOKUP(LEFT(C455,LEN(C455)-3),PUBBDG_Replacement_Split_Tech!A:T,12+B455-2016,FALSE)&lt;0,0,VLOOKUP(LEFT(C455,LEN(C455)-3),PUBBDG_Replacement_Split_Tech!A:T,12+B455-2016,FALSE))*VLOOKUP(LEFT(C455,14),'AGG Activity_16'!A:K,B455-2016+2,FALSE)</f>
        <v>0</v>
      </c>
    </row>
    <row r="456" spans="1:4" x14ac:dyDescent="0.25">
      <c r="A456" t="s">
        <v>2</v>
      </c>
      <c r="B456">
        <f t="shared" si="6"/>
        <v>2018</v>
      </c>
      <c r="C456" t="str">
        <f t="shared" si="7"/>
        <v>PUBBDGSBDOldSHFUR___STDNGA_16</v>
      </c>
      <c r="D456">
        <f>IF(VLOOKUP(LEFT(C456,LEN(C456)-3),PUBBDG_Replacement_Split_Tech!A:T,12+B456-2016,FALSE)&lt;0,0,VLOOKUP(LEFT(C456,LEN(C456)-3),PUBBDG_Replacement_Split_Tech!A:T,12+B456-2016,FALSE))*VLOOKUP(LEFT(C456,14),'AGG Activity_16'!A:K,B456-2016+2,FALSE)</f>
        <v>378.51189779953529</v>
      </c>
    </row>
    <row r="457" spans="1:4" x14ac:dyDescent="0.25">
      <c r="A457" t="s">
        <v>2</v>
      </c>
      <c r="B457">
        <f t="shared" si="6"/>
        <v>2018</v>
      </c>
      <c r="C457" t="str">
        <f t="shared" si="7"/>
        <v>PUBBDGSBDOldWH______STDNGA_16</v>
      </c>
      <c r="D457">
        <f>IF(VLOOKUP(LEFT(C457,LEN(C457)-3),PUBBDG_Replacement_Split_Tech!A:T,12+B457-2016,FALSE)&lt;0,0,VLOOKUP(LEFT(C457,LEN(C457)-3),PUBBDG_Replacement_Split_Tech!A:T,12+B457-2016,FALSE))*VLOOKUP(LEFT(C457,14),'AGG Activity_16'!A:K,B457-2016+2,FALSE)</f>
        <v>86.075363292796908</v>
      </c>
    </row>
    <row r="458" spans="1:4" x14ac:dyDescent="0.25">
      <c r="A458" t="s">
        <v>2</v>
      </c>
      <c r="B458">
        <f t="shared" si="6"/>
        <v>2018</v>
      </c>
      <c r="C458" t="str">
        <f t="shared" si="7"/>
        <v>PUBBDGHSPNewSH_________DHE_16</v>
      </c>
      <c r="D458">
        <f>IF(VLOOKUP(LEFT(C458,LEN(C458)-3),PUBBDG_Replacement_Split_Tech!A:T,12+B458-2016,FALSE)&lt;0,0,VLOOKUP(LEFT(C458,LEN(C458)-3),PUBBDG_Replacement_Split_Tech!A:T,12+B458-2016,FALSE))*VLOOKUP(LEFT(C458,14),'AGG Activity_16'!A:K,B458-2016+2,FALSE)</f>
        <v>0</v>
      </c>
    </row>
    <row r="459" spans="1:4" x14ac:dyDescent="0.25">
      <c r="A459" t="s">
        <v>2</v>
      </c>
      <c r="B459">
        <f t="shared" si="6"/>
        <v>2018</v>
      </c>
      <c r="C459" t="str">
        <f t="shared" si="7"/>
        <v>PUBBDGHSPOldSH_________DHE_16</v>
      </c>
      <c r="D459">
        <f>IF(VLOOKUP(LEFT(C459,LEN(C459)-3),PUBBDG_Replacement_Split_Tech!A:T,12+B459-2016,FALSE)&lt;0,0,VLOOKUP(LEFT(C459,LEN(C459)-3),PUBBDG_Replacement_Split_Tech!A:T,12+B459-2016,FALSE))*VLOOKUP(LEFT(C459,14),'AGG Activity_16'!A:K,B459-2016+2,FALSE)</f>
        <v>68.980207266008165</v>
      </c>
    </row>
    <row r="460" spans="1:4" x14ac:dyDescent="0.25">
      <c r="A460" t="s">
        <v>2</v>
      </c>
      <c r="B460">
        <f t="shared" si="6"/>
        <v>2018</v>
      </c>
      <c r="C460" t="str">
        <f t="shared" si="7"/>
        <v>PUBBDGMUNNewSH_________DHE_16</v>
      </c>
      <c r="D460">
        <f>IF(VLOOKUP(LEFT(C460,LEN(C460)-3),PUBBDG_Replacement_Split_Tech!A:T,12+B460-2016,FALSE)&lt;0,0,VLOOKUP(LEFT(C460,LEN(C460)-3),PUBBDG_Replacement_Split_Tech!A:T,12+B460-2016,FALSE))*VLOOKUP(LEFT(C460,14),'AGG Activity_16'!A:K,B460-2016+2,FALSE)</f>
        <v>0</v>
      </c>
    </row>
    <row r="461" spans="1:4" x14ac:dyDescent="0.25">
      <c r="A461" t="s">
        <v>2</v>
      </c>
      <c r="B461">
        <f t="shared" si="6"/>
        <v>2018</v>
      </c>
      <c r="C461" t="str">
        <f t="shared" si="7"/>
        <v>PUBBDGMUNOldSH_________DHE_16</v>
      </c>
      <c r="D461">
        <f>IF(VLOOKUP(LEFT(C461,LEN(C461)-3),PUBBDG_Replacement_Split_Tech!A:T,12+B461-2016,FALSE)&lt;0,0,VLOOKUP(LEFT(C461,LEN(C461)-3),PUBBDG_Replacement_Split_Tech!A:T,12+B461-2016,FALSE))*VLOOKUP(LEFT(C461,14),'AGG Activity_16'!A:K,B461-2016+2,FALSE)</f>
        <v>13.862637709799728</v>
      </c>
    </row>
    <row r="462" spans="1:4" x14ac:dyDescent="0.25">
      <c r="A462" t="s">
        <v>2</v>
      </c>
      <c r="B462">
        <f t="shared" si="6"/>
        <v>2018</v>
      </c>
      <c r="C462" t="str">
        <f t="shared" si="7"/>
        <v>PUBBDGPSINewSH_________DHE_16</v>
      </c>
      <c r="D462">
        <f>IF(VLOOKUP(LEFT(C462,LEN(C462)-3),PUBBDG_Replacement_Split_Tech!A:T,12+B462-2016,FALSE)&lt;0,0,VLOOKUP(LEFT(C462,LEN(C462)-3),PUBBDG_Replacement_Split_Tech!A:T,12+B462-2016,FALSE))*VLOOKUP(LEFT(C462,14),'AGG Activity_16'!A:K,B462-2016+2,FALSE)</f>
        <v>0</v>
      </c>
    </row>
    <row r="463" spans="1:4" x14ac:dyDescent="0.25">
      <c r="A463" t="s">
        <v>2</v>
      </c>
      <c r="B463">
        <f t="shared" si="6"/>
        <v>2018</v>
      </c>
      <c r="C463" t="str">
        <f t="shared" si="7"/>
        <v>PUBBDGPSIOldSH_________DHE_16</v>
      </c>
      <c r="D463">
        <f>IF(VLOOKUP(LEFT(C463,LEN(C463)-3),PUBBDG_Replacement_Split_Tech!A:T,12+B463-2016,FALSE)&lt;0,0,VLOOKUP(LEFT(C463,LEN(C463)-3),PUBBDG_Replacement_Split_Tech!A:T,12+B463-2016,FALSE))*VLOOKUP(LEFT(C463,14),'AGG Activity_16'!A:K,B463-2016+2,FALSE)</f>
        <v>181.02369929662689</v>
      </c>
    </row>
    <row r="464" spans="1:4" x14ac:dyDescent="0.25">
      <c r="A464" t="s">
        <v>2</v>
      </c>
      <c r="B464">
        <f t="shared" si="6"/>
        <v>2018</v>
      </c>
      <c r="C464" t="str">
        <f t="shared" si="7"/>
        <v>PUBBDGSBDNewSH_________DHE_16</v>
      </c>
      <c r="D464">
        <f>IF(VLOOKUP(LEFT(C464,LEN(C464)-3),PUBBDG_Replacement_Split_Tech!A:T,12+B464-2016,FALSE)&lt;0,0,VLOOKUP(LEFT(C464,LEN(C464)-3),PUBBDG_Replacement_Split_Tech!A:T,12+B464-2016,FALSE))*VLOOKUP(LEFT(C464,14),'AGG Activity_16'!A:K,B464-2016+2,FALSE)</f>
        <v>0</v>
      </c>
    </row>
    <row r="465" spans="1:4" x14ac:dyDescent="0.25">
      <c r="A465" t="s">
        <v>2</v>
      </c>
      <c r="B465">
        <f t="shared" si="6"/>
        <v>2018</v>
      </c>
      <c r="C465" t="str">
        <f t="shared" si="7"/>
        <v>PUBBDGSBDOldSH_________DHE_16</v>
      </c>
      <c r="D465">
        <f>IF(VLOOKUP(LEFT(C465,LEN(C465)-3),PUBBDG_Replacement_Split_Tech!A:T,12+B465-2016,FALSE)&lt;0,0,VLOOKUP(LEFT(C465,LEN(C465)-3),PUBBDG_Replacement_Split_Tech!A:T,12+B465-2016,FALSE))*VLOOKUP(LEFT(C465,14),'AGG Activity_16'!A:K,B465-2016+2,FALSE)</f>
        <v>45.061108198798479</v>
      </c>
    </row>
    <row r="466" spans="1:4" x14ac:dyDescent="0.25">
      <c r="A466" t="s">
        <v>2</v>
      </c>
      <c r="B466">
        <f t="shared" si="6"/>
        <v>2018</v>
      </c>
      <c r="C466" t="str">
        <f t="shared" si="7"/>
        <v>PUBBDGHSPNewAE______STDELC_16</v>
      </c>
      <c r="D466">
        <f>IF(VLOOKUP(LEFT(C466,LEN(C466)-3),PUBBDG_Replacement_Split_Tech!A:T,12+B466-2016,FALSE)&lt;0,0,VLOOKUP(LEFT(C466,LEN(C466)-3),PUBBDG_Replacement_Split_Tech!A:T,12+B466-2016,FALSE))*VLOOKUP(LEFT(C466,14),'AGG Activity_16'!A:K,B466-2016+2,FALSE)</f>
        <v>0</v>
      </c>
    </row>
    <row r="467" spans="1:4" x14ac:dyDescent="0.25">
      <c r="A467" t="s">
        <v>2</v>
      </c>
      <c r="B467">
        <f t="shared" ref="B467:B530" si="8">B259+1</f>
        <v>2018</v>
      </c>
      <c r="C467" t="str">
        <f t="shared" ref="C467:C530" si="9">C259</f>
        <v>PUBBDGHSPNewAM______STDELC_16</v>
      </c>
      <c r="D467">
        <f>IF(VLOOKUP(LEFT(C467,LEN(C467)-3),PUBBDG_Replacement_Split_Tech!A:T,12+B467-2016,FALSE)&lt;0,0,VLOOKUP(LEFT(C467,LEN(C467)-3),PUBBDG_Replacement_Split_Tech!A:T,12+B467-2016,FALSE))*VLOOKUP(LEFT(C467,14),'AGG Activity_16'!A:K,B467-2016+2,FALSE)</f>
        <v>0</v>
      </c>
    </row>
    <row r="468" spans="1:4" x14ac:dyDescent="0.25">
      <c r="A468" t="s">
        <v>2</v>
      </c>
      <c r="B468">
        <f t="shared" si="8"/>
        <v>2018</v>
      </c>
      <c r="C468" t="str">
        <f t="shared" si="9"/>
        <v>PUBBDGHSPNewLIFLC___STDELC_16</v>
      </c>
      <c r="D468">
        <f>IF(VLOOKUP(LEFT(C468,LEN(C468)-3),PUBBDG_Replacement_Split_Tech!A:T,12+B468-2016,FALSE)&lt;0,0,VLOOKUP(LEFT(C468,LEN(C468)-3),PUBBDG_Replacement_Split_Tech!A:T,12+B468-2016,FALSE))*VLOOKUP(LEFT(C468,14),'AGG Activity_16'!A:K,B468-2016+2,FALSE)</f>
        <v>0</v>
      </c>
    </row>
    <row r="469" spans="1:4" x14ac:dyDescent="0.25">
      <c r="A469" t="s">
        <v>2</v>
      </c>
      <c r="B469">
        <f t="shared" si="8"/>
        <v>2018</v>
      </c>
      <c r="C469" t="str">
        <f t="shared" si="9"/>
        <v>PUBBDGHSPNewLIFLU___STDELC_16</v>
      </c>
      <c r="D469">
        <f>IF(VLOOKUP(LEFT(C469,LEN(C469)-3),PUBBDG_Replacement_Split_Tech!A:T,12+B469-2016,FALSE)&lt;0,0,VLOOKUP(LEFT(C469,LEN(C469)-3),PUBBDG_Replacement_Split_Tech!A:T,12+B469-2016,FALSE))*VLOOKUP(LEFT(C469,14),'AGG Activity_16'!A:K,B469-2016+2,FALSE)</f>
        <v>0</v>
      </c>
    </row>
    <row r="470" spans="1:4" x14ac:dyDescent="0.25">
      <c r="A470" t="s">
        <v>2</v>
      </c>
      <c r="B470">
        <f t="shared" si="8"/>
        <v>2018</v>
      </c>
      <c r="C470" t="str">
        <f t="shared" si="9"/>
        <v>PUBBDGHSPNewLIHAL___STDELC_16</v>
      </c>
      <c r="D470">
        <f>IF(VLOOKUP(LEFT(C470,LEN(C470)-3),PUBBDG_Replacement_Split_Tech!A:T,12+B470-2016,FALSE)&lt;0,0,VLOOKUP(LEFT(C470,LEN(C470)-3),PUBBDG_Replacement_Split_Tech!A:T,12+B470-2016,FALSE))*VLOOKUP(LEFT(C470,14),'AGG Activity_16'!A:K,B470-2016+2,FALSE)</f>
        <v>0</v>
      </c>
    </row>
    <row r="471" spans="1:4" x14ac:dyDescent="0.25">
      <c r="A471" t="s">
        <v>2</v>
      </c>
      <c r="B471">
        <f t="shared" si="8"/>
        <v>2018</v>
      </c>
      <c r="C471" t="str">
        <f t="shared" si="9"/>
        <v>PUBBDGHSPNewLIINC___STDELC_16</v>
      </c>
      <c r="D471">
        <f>IF(VLOOKUP(LEFT(C471,LEN(C471)-3),PUBBDG_Replacement_Split_Tech!A:T,12+B471-2016,FALSE)&lt;0,0,VLOOKUP(LEFT(C471,LEN(C471)-3),PUBBDG_Replacement_Split_Tech!A:T,12+B471-2016,FALSE))*VLOOKUP(LEFT(C471,14),'AGG Activity_16'!A:K,B471-2016+2,FALSE)</f>
        <v>0</v>
      </c>
    </row>
    <row r="472" spans="1:4" x14ac:dyDescent="0.25">
      <c r="A472" t="s">
        <v>2</v>
      </c>
      <c r="B472">
        <f t="shared" si="8"/>
        <v>2018</v>
      </c>
      <c r="C472" t="str">
        <f t="shared" si="9"/>
        <v>PUBBDGHSPNewLILED___STDELC_16</v>
      </c>
      <c r="D472">
        <f>IF(VLOOKUP(LEFT(C472,LEN(C472)-3),PUBBDG_Replacement_Split_Tech!A:T,12+B472-2016,FALSE)&lt;0,0,VLOOKUP(LEFT(C472,LEN(C472)-3),PUBBDG_Replacement_Split_Tech!A:T,12+B472-2016,FALSE))*VLOOKUP(LEFT(C472,14),'AGG Activity_16'!A:K,B472-2016+2,FALSE)</f>
        <v>0</v>
      </c>
    </row>
    <row r="473" spans="1:4" x14ac:dyDescent="0.25">
      <c r="A473" t="s">
        <v>2</v>
      </c>
      <c r="B473">
        <f t="shared" si="8"/>
        <v>2018</v>
      </c>
      <c r="C473" t="str">
        <f t="shared" si="9"/>
        <v>PUBBDGHSPNewSC______STDELC_16</v>
      </c>
      <c r="D473">
        <f>IF(VLOOKUP(LEFT(C473,LEN(C473)-3),PUBBDG_Replacement_Split_Tech!A:T,12+B473-2016,FALSE)&lt;0,0,VLOOKUP(LEFT(C473,LEN(C473)-3),PUBBDG_Replacement_Split_Tech!A:T,12+B473-2016,FALSE))*VLOOKUP(LEFT(C473,14),'AGG Activity_16'!A:K,B473-2016+2,FALSE)</f>
        <v>0</v>
      </c>
    </row>
    <row r="474" spans="1:4" x14ac:dyDescent="0.25">
      <c r="A474" t="s">
        <v>2</v>
      </c>
      <c r="B474">
        <f t="shared" si="8"/>
        <v>2018</v>
      </c>
      <c r="C474" t="str">
        <f t="shared" si="9"/>
        <v>PUBBDGHSPNewSHFUR___STDELC_16</v>
      </c>
      <c r="D474">
        <f>IF(VLOOKUP(LEFT(C474,LEN(C474)-3),PUBBDG_Replacement_Split_Tech!A:T,12+B474-2016,FALSE)&lt;0,0,VLOOKUP(LEFT(C474,LEN(C474)-3),PUBBDG_Replacement_Split_Tech!A:T,12+B474-2016,FALSE))*VLOOKUP(LEFT(C474,14),'AGG Activity_16'!A:K,B474-2016+2,FALSE)</f>
        <v>0</v>
      </c>
    </row>
    <row r="475" spans="1:4" x14ac:dyDescent="0.25">
      <c r="A475" t="s">
        <v>2</v>
      </c>
      <c r="B475">
        <f t="shared" si="8"/>
        <v>2018</v>
      </c>
      <c r="C475" t="str">
        <f t="shared" si="9"/>
        <v>PUBBDGHSPNewSHHEP___STDELC_16</v>
      </c>
      <c r="D475">
        <f>IF(VLOOKUP(LEFT(C475,LEN(C475)-3),PUBBDG_Replacement_Split_Tech!A:T,12+B475-2016,FALSE)&lt;0,0,VLOOKUP(LEFT(C475,LEN(C475)-3),PUBBDG_Replacement_Split_Tech!A:T,12+B475-2016,FALSE))*VLOOKUP(LEFT(C475,14),'AGG Activity_16'!A:K,B475-2016+2,FALSE)</f>
        <v>0</v>
      </c>
    </row>
    <row r="476" spans="1:4" x14ac:dyDescent="0.25">
      <c r="A476" t="s">
        <v>2</v>
      </c>
      <c r="B476">
        <f t="shared" si="8"/>
        <v>2018</v>
      </c>
      <c r="C476" t="str">
        <f t="shared" si="9"/>
        <v>PUBBDGHSPNewSHPLT___STDELC_16</v>
      </c>
      <c r="D476">
        <f>IF(VLOOKUP(LEFT(C476,LEN(C476)-3),PUBBDG_Replacement_Split_Tech!A:T,12+B476-2016,FALSE)&lt;0,0,VLOOKUP(LEFT(C476,LEN(C476)-3),PUBBDG_Replacement_Split_Tech!A:T,12+B476-2016,FALSE))*VLOOKUP(LEFT(C476,14),'AGG Activity_16'!A:K,B476-2016+2,FALSE)</f>
        <v>0</v>
      </c>
    </row>
    <row r="477" spans="1:4" x14ac:dyDescent="0.25">
      <c r="A477" t="s">
        <v>2</v>
      </c>
      <c r="B477">
        <f t="shared" si="8"/>
        <v>2018</v>
      </c>
      <c r="C477" t="str">
        <f t="shared" si="9"/>
        <v>PUBBDGHSPNewWH______STDELC_16</v>
      </c>
      <c r="D477">
        <f>IF(VLOOKUP(LEFT(C477,LEN(C477)-3),PUBBDG_Replacement_Split_Tech!A:T,12+B477-2016,FALSE)&lt;0,0,VLOOKUP(LEFT(C477,LEN(C477)-3),PUBBDG_Replacement_Split_Tech!A:T,12+B477-2016,FALSE))*VLOOKUP(LEFT(C477,14),'AGG Activity_16'!A:K,B477-2016+2,FALSE)</f>
        <v>0</v>
      </c>
    </row>
    <row r="478" spans="1:4" x14ac:dyDescent="0.25">
      <c r="A478" t="s">
        <v>2</v>
      </c>
      <c r="B478">
        <f t="shared" si="8"/>
        <v>2018</v>
      </c>
      <c r="C478" t="str">
        <f t="shared" si="9"/>
        <v>PUBBDGHSPOldAE______STDELC_16</v>
      </c>
      <c r="D478">
        <f>IF(VLOOKUP(LEFT(C478,LEN(C478)-3),PUBBDG_Replacement_Split_Tech!A:T,12+B478-2016,FALSE)&lt;0,0,VLOOKUP(LEFT(C478,LEN(C478)-3),PUBBDG_Replacement_Split_Tech!A:T,12+B478-2016,FALSE))*VLOOKUP(LEFT(C478,14),'AGG Activity_16'!A:K,B478-2016+2,FALSE)</f>
        <v>6.0487405663839127</v>
      </c>
    </row>
    <row r="479" spans="1:4" x14ac:dyDescent="0.25">
      <c r="A479" t="s">
        <v>2</v>
      </c>
      <c r="B479">
        <f t="shared" si="8"/>
        <v>2018</v>
      </c>
      <c r="C479" t="str">
        <f t="shared" si="9"/>
        <v>PUBBDGHSPOldAM______STDELC_16</v>
      </c>
      <c r="D479">
        <f>IF(VLOOKUP(LEFT(C479,LEN(C479)-3),PUBBDG_Replacement_Split_Tech!A:T,12+B479-2016,FALSE)&lt;0,0,VLOOKUP(LEFT(C479,LEN(C479)-3),PUBBDG_Replacement_Split_Tech!A:T,12+B479-2016,FALSE))*VLOOKUP(LEFT(C479,14),'AGG Activity_16'!A:K,B479-2016+2,FALSE)</f>
        <v>1.1189705631780771</v>
      </c>
    </row>
    <row r="480" spans="1:4" x14ac:dyDescent="0.25">
      <c r="A480" t="s">
        <v>2</v>
      </c>
      <c r="B480">
        <f t="shared" si="8"/>
        <v>2018</v>
      </c>
      <c r="C480" t="str">
        <f t="shared" si="9"/>
        <v>PUBBDGHSPOldLIFLC___STDELC_16</v>
      </c>
      <c r="D480">
        <f>IF(VLOOKUP(LEFT(C480,LEN(C480)-3),PUBBDG_Replacement_Split_Tech!A:T,12+B480-2016,FALSE)&lt;0,0,VLOOKUP(LEFT(C480,LEN(C480)-3),PUBBDG_Replacement_Split_Tech!A:T,12+B480-2016,FALSE))*VLOOKUP(LEFT(C480,14),'AGG Activity_16'!A:K,B480-2016+2,FALSE)</f>
        <v>0.16090733531129686</v>
      </c>
    </row>
    <row r="481" spans="1:4" x14ac:dyDescent="0.25">
      <c r="A481" t="s">
        <v>2</v>
      </c>
      <c r="B481">
        <f t="shared" si="8"/>
        <v>2018</v>
      </c>
      <c r="C481" t="str">
        <f t="shared" si="9"/>
        <v>PUBBDGHSPOldLIFLU___STDELC_16</v>
      </c>
      <c r="D481">
        <f>IF(VLOOKUP(LEFT(C481,LEN(C481)-3),PUBBDG_Replacement_Split_Tech!A:T,12+B481-2016,FALSE)&lt;0,0,VLOOKUP(LEFT(C481,LEN(C481)-3),PUBBDG_Replacement_Split_Tech!A:T,12+B481-2016,FALSE))*VLOOKUP(LEFT(C481,14),'AGG Activity_16'!A:K,B481-2016+2,FALSE)</f>
        <v>75.115038485615514</v>
      </c>
    </row>
    <row r="482" spans="1:4" x14ac:dyDescent="0.25">
      <c r="A482" t="s">
        <v>2</v>
      </c>
      <c r="B482">
        <f t="shared" si="8"/>
        <v>2018</v>
      </c>
      <c r="C482" t="str">
        <f t="shared" si="9"/>
        <v>PUBBDGHSPOldLIHAL___STDELC_16</v>
      </c>
      <c r="D482">
        <f>IF(VLOOKUP(LEFT(C482,LEN(C482)-3),PUBBDG_Replacement_Split_Tech!A:T,12+B482-2016,FALSE)&lt;0,0,VLOOKUP(LEFT(C482,LEN(C482)-3),PUBBDG_Replacement_Split_Tech!A:T,12+B482-2016,FALSE))*VLOOKUP(LEFT(C482,14),'AGG Activity_16'!A:K,B482-2016+2,FALSE)</f>
        <v>43.739996271506193</v>
      </c>
    </row>
    <row r="483" spans="1:4" x14ac:dyDescent="0.25">
      <c r="A483" t="s">
        <v>2</v>
      </c>
      <c r="B483">
        <f t="shared" si="8"/>
        <v>2018</v>
      </c>
      <c r="C483" t="str">
        <f t="shared" si="9"/>
        <v>PUBBDGHSPOldLIINC___STDELC_16</v>
      </c>
      <c r="D483">
        <f>IF(VLOOKUP(LEFT(C483,LEN(C483)-3),PUBBDG_Replacement_Split_Tech!A:T,12+B483-2016,FALSE)&lt;0,0,VLOOKUP(LEFT(C483,LEN(C483)-3),PUBBDG_Replacement_Split_Tech!A:T,12+B483-2016,FALSE))*VLOOKUP(LEFT(C483,14),'AGG Activity_16'!A:K,B483-2016+2,FALSE)</f>
        <v>140.48370289011561</v>
      </c>
    </row>
    <row r="484" spans="1:4" x14ac:dyDescent="0.25">
      <c r="A484" t="s">
        <v>2</v>
      </c>
      <c r="B484">
        <f t="shared" si="8"/>
        <v>2018</v>
      </c>
      <c r="C484" t="str">
        <f t="shared" si="9"/>
        <v>PUBBDGHSPOldLILED___STDELC_16</v>
      </c>
      <c r="D484">
        <f>IF(VLOOKUP(LEFT(C484,LEN(C484)-3),PUBBDG_Replacement_Split_Tech!A:T,12+B484-2016,FALSE)&lt;0,0,VLOOKUP(LEFT(C484,LEN(C484)-3),PUBBDG_Replacement_Split_Tech!A:T,12+B484-2016,FALSE))*VLOOKUP(LEFT(C484,14),'AGG Activity_16'!A:K,B484-2016+2,FALSE)</f>
        <v>5.1778088611907913E-3</v>
      </c>
    </row>
    <row r="485" spans="1:4" x14ac:dyDescent="0.25">
      <c r="A485" t="s">
        <v>2</v>
      </c>
      <c r="B485">
        <f t="shared" si="8"/>
        <v>2018</v>
      </c>
      <c r="C485" t="str">
        <f t="shared" si="9"/>
        <v>PUBBDGHSPOldSC______STDELC_16</v>
      </c>
      <c r="D485">
        <f>IF(VLOOKUP(LEFT(C485,LEN(C485)-3),PUBBDG_Replacement_Split_Tech!A:T,12+B485-2016,FALSE)&lt;0,0,VLOOKUP(LEFT(C485,LEN(C485)-3),PUBBDG_Replacement_Split_Tech!A:T,12+B485-2016,FALSE))*VLOOKUP(LEFT(C485,14),'AGG Activity_16'!A:K,B485-2016+2,FALSE)</f>
        <v>285.59922781541911</v>
      </c>
    </row>
    <row r="486" spans="1:4" x14ac:dyDescent="0.25">
      <c r="A486" t="s">
        <v>2</v>
      </c>
      <c r="B486">
        <f t="shared" si="8"/>
        <v>2018</v>
      </c>
      <c r="C486" t="str">
        <f t="shared" si="9"/>
        <v>PUBBDGHSPOldSHFUR___STDELC_16</v>
      </c>
      <c r="D486">
        <f>IF(VLOOKUP(LEFT(C486,LEN(C486)-3),PUBBDG_Replacement_Split_Tech!A:T,12+B486-2016,FALSE)&lt;0,0,VLOOKUP(LEFT(C486,LEN(C486)-3),PUBBDG_Replacement_Split_Tech!A:T,12+B486-2016,FALSE))*VLOOKUP(LEFT(C486,14),'AGG Activity_16'!A:K,B486-2016+2,FALSE)</f>
        <v>12.36611680204868</v>
      </c>
    </row>
    <row r="487" spans="1:4" x14ac:dyDescent="0.25">
      <c r="A487" t="s">
        <v>2</v>
      </c>
      <c r="B487">
        <f t="shared" si="8"/>
        <v>2018</v>
      </c>
      <c r="C487" t="str">
        <f t="shared" si="9"/>
        <v>PUBBDGHSPOldSHHEP___STDELC_16</v>
      </c>
      <c r="D487">
        <f>IF(VLOOKUP(LEFT(C487,LEN(C487)-3),PUBBDG_Replacement_Split_Tech!A:T,12+B487-2016,FALSE)&lt;0,0,VLOOKUP(LEFT(C487,LEN(C487)-3),PUBBDG_Replacement_Split_Tech!A:T,12+B487-2016,FALSE))*VLOOKUP(LEFT(C487,14),'AGG Activity_16'!A:K,B487-2016+2,FALSE)</f>
        <v>0</v>
      </c>
    </row>
    <row r="488" spans="1:4" x14ac:dyDescent="0.25">
      <c r="A488" t="s">
        <v>2</v>
      </c>
      <c r="B488">
        <f t="shared" si="8"/>
        <v>2018</v>
      </c>
      <c r="C488" t="str">
        <f t="shared" si="9"/>
        <v>PUBBDGHSPOldSHPLT___STDELC_16</v>
      </c>
      <c r="D488">
        <f>IF(VLOOKUP(LEFT(C488,LEN(C488)-3),PUBBDG_Replacement_Split_Tech!A:T,12+B488-2016,FALSE)&lt;0,0,VLOOKUP(LEFT(C488,LEN(C488)-3),PUBBDG_Replacement_Split_Tech!A:T,12+B488-2016,FALSE))*VLOOKUP(LEFT(C488,14),'AGG Activity_16'!A:K,B488-2016+2,FALSE)</f>
        <v>0.98289031957386896</v>
      </c>
    </row>
    <row r="489" spans="1:4" x14ac:dyDescent="0.25">
      <c r="A489" t="s">
        <v>2</v>
      </c>
      <c r="B489">
        <f t="shared" si="8"/>
        <v>2018</v>
      </c>
      <c r="C489" t="str">
        <f t="shared" si="9"/>
        <v>PUBBDGHSPOldWH______STDELC_16</v>
      </c>
      <c r="D489">
        <f>IF(VLOOKUP(LEFT(C489,LEN(C489)-3),PUBBDG_Replacement_Split_Tech!A:T,12+B489-2016,FALSE)&lt;0,0,VLOOKUP(LEFT(C489,LEN(C489)-3),PUBBDG_Replacement_Split_Tech!A:T,12+B489-2016,FALSE))*VLOOKUP(LEFT(C489,14),'AGG Activity_16'!A:K,B489-2016+2,FALSE)</f>
        <v>4.7718203877715029</v>
      </c>
    </row>
    <row r="490" spans="1:4" x14ac:dyDescent="0.25">
      <c r="A490" t="s">
        <v>2</v>
      </c>
      <c r="B490">
        <f t="shared" si="8"/>
        <v>2018</v>
      </c>
      <c r="C490" t="str">
        <f t="shared" si="9"/>
        <v>PUBBDGMUNNewAE______STDELC_16</v>
      </c>
      <c r="D490">
        <f>IF(VLOOKUP(LEFT(C490,LEN(C490)-3),PUBBDG_Replacement_Split_Tech!A:T,12+B490-2016,FALSE)&lt;0,0,VLOOKUP(LEFT(C490,LEN(C490)-3),PUBBDG_Replacement_Split_Tech!A:T,12+B490-2016,FALSE))*VLOOKUP(LEFT(C490,14),'AGG Activity_16'!A:K,B490-2016+2,FALSE)</f>
        <v>0</v>
      </c>
    </row>
    <row r="491" spans="1:4" x14ac:dyDescent="0.25">
      <c r="A491" t="s">
        <v>2</v>
      </c>
      <c r="B491">
        <f t="shared" si="8"/>
        <v>2018</v>
      </c>
      <c r="C491" t="str">
        <f t="shared" si="9"/>
        <v>PUBBDGMUNNewAM______STDELC_16</v>
      </c>
      <c r="D491">
        <f>IF(VLOOKUP(LEFT(C491,LEN(C491)-3),PUBBDG_Replacement_Split_Tech!A:T,12+B491-2016,FALSE)&lt;0,0,VLOOKUP(LEFT(C491,LEN(C491)-3),PUBBDG_Replacement_Split_Tech!A:T,12+B491-2016,FALSE))*VLOOKUP(LEFT(C491,14),'AGG Activity_16'!A:K,B491-2016+2,FALSE)</f>
        <v>0</v>
      </c>
    </row>
    <row r="492" spans="1:4" x14ac:dyDescent="0.25">
      <c r="A492" t="s">
        <v>2</v>
      </c>
      <c r="B492">
        <f t="shared" si="8"/>
        <v>2018</v>
      </c>
      <c r="C492" t="str">
        <f t="shared" si="9"/>
        <v>PUBBDGMUNNewLIFLC___STDELC_16</v>
      </c>
      <c r="D492">
        <f>IF(VLOOKUP(LEFT(C492,LEN(C492)-3),PUBBDG_Replacement_Split_Tech!A:T,12+B492-2016,FALSE)&lt;0,0,VLOOKUP(LEFT(C492,LEN(C492)-3),PUBBDG_Replacement_Split_Tech!A:T,12+B492-2016,FALSE))*VLOOKUP(LEFT(C492,14),'AGG Activity_16'!A:K,B492-2016+2,FALSE)</f>
        <v>0</v>
      </c>
    </row>
    <row r="493" spans="1:4" x14ac:dyDescent="0.25">
      <c r="A493" t="s">
        <v>2</v>
      </c>
      <c r="B493">
        <f t="shared" si="8"/>
        <v>2018</v>
      </c>
      <c r="C493" t="str">
        <f t="shared" si="9"/>
        <v>PUBBDGMUNNewLIFLU___STDELC_16</v>
      </c>
      <c r="D493">
        <f>IF(VLOOKUP(LEFT(C493,LEN(C493)-3),PUBBDG_Replacement_Split_Tech!A:T,12+B493-2016,FALSE)&lt;0,0,VLOOKUP(LEFT(C493,LEN(C493)-3),PUBBDG_Replacement_Split_Tech!A:T,12+B493-2016,FALSE))*VLOOKUP(LEFT(C493,14),'AGG Activity_16'!A:K,B493-2016+2,FALSE)</f>
        <v>0</v>
      </c>
    </row>
    <row r="494" spans="1:4" x14ac:dyDescent="0.25">
      <c r="A494" t="s">
        <v>2</v>
      </c>
      <c r="B494">
        <f t="shared" si="8"/>
        <v>2018</v>
      </c>
      <c r="C494" t="str">
        <f t="shared" si="9"/>
        <v>PUBBDGMUNNewLIHAL___STDELC_16</v>
      </c>
      <c r="D494">
        <f>IF(VLOOKUP(LEFT(C494,LEN(C494)-3),PUBBDG_Replacement_Split_Tech!A:T,12+B494-2016,FALSE)&lt;0,0,VLOOKUP(LEFT(C494,LEN(C494)-3),PUBBDG_Replacement_Split_Tech!A:T,12+B494-2016,FALSE))*VLOOKUP(LEFT(C494,14),'AGG Activity_16'!A:K,B494-2016+2,FALSE)</f>
        <v>0</v>
      </c>
    </row>
    <row r="495" spans="1:4" x14ac:dyDescent="0.25">
      <c r="A495" t="s">
        <v>2</v>
      </c>
      <c r="B495">
        <f t="shared" si="8"/>
        <v>2018</v>
      </c>
      <c r="C495" t="str">
        <f t="shared" si="9"/>
        <v>PUBBDGMUNNewLIINC___STDELC_16</v>
      </c>
      <c r="D495">
        <f>IF(VLOOKUP(LEFT(C495,LEN(C495)-3),PUBBDG_Replacement_Split_Tech!A:T,12+B495-2016,FALSE)&lt;0,0,VLOOKUP(LEFT(C495,LEN(C495)-3),PUBBDG_Replacement_Split_Tech!A:T,12+B495-2016,FALSE))*VLOOKUP(LEFT(C495,14),'AGG Activity_16'!A:K,B495-2016+2,FALSE)</f>
        <v>0</v>
      </c>
    </row>
    <row r="496" spans="1:4" x14ac:dyDescent="0.25">
      <c r="A496" t="s">
        <v>2</v>
      </c>
      <c r="B496">
        <f t="shared" si="8"/>
        <v>2018</v>
      </c>
      <c r="C496" t="str">
        <f t="shared" si="9"/>
        <v>PUBBDGMUNNewLILED___STDELC_16</v>
      </c>
      <c r="D496">
        <f>IF(VLOOKUP(LEFT(C496,LEN(C496)-3),PUBBDG_Replacement_Split_Tech!A:T,12+B496-2016,FALSE)&lt;0,0,VLOOKUP(LEFT(C496,LEN(C496)-3),PUBBDG_Replacement_Split_Tech!A:T,12+B496-2016,FALSE))*VLOOKUP(LEFT(C496,14),'AGG Activity_16'!A:K,B496-2016+2,FALSE)</f>
        <v>0</v>
      </c>
    </row>
    <row r="497" spans="1:4" x14ac:dyDescent="0.25">
      <c r="A497" t="s">
        <v>2</v>
      </c>
      <c r="B497">
        <f t="shared" si="8"/>
        <v>2018</v>
      </c>
      <c r="C497" t="str">
        <f t="shared" si="9"/>
        <v>PUBBDGMUNNewSC______STDELC_16</v>
      </c>
      <c r="D497">
        <f>IF(VLOOKUP(LEFT(C497,LEN(C497)-3),PUBBDG_Replacement_Split_Tech!A:T,12+B497-2016,FALSE)&lt;0,0,VLOOKUP(LEFT(C497,LEN(C497)-3),PUBBDG_Replacement_Split_Tech!A:T,12+B497-2016,FALSE))*VLOOKUP(LEFT(C497,14),'AGG Activity_16'!A:K,B497-2016+2,FALSE)</f>
        <v>0</v>
      </c>
    </row>
    <row r="498" spans="1:4" x14ac:dyDescent="0.25">
      <c r="A498" t="s">
        <v>2</v>
      </c>
      <c r="B498">
        <f t="shared" si="8"/>
        <v>2018</v>
      </c>
      <c r="C498" t="str">
        <f t="shared" si="9"/>
        <v>PUBBDGMUNNewSHFUR___STDELC_16</v>
      </c>
      <c r="D498">
        <f>IF(VLOOKUP(LEFT(C498,LEN(C498)-3),PUBBDG_Replacement_Split_Tech!A:T,12+B498-2016,FALSE)&lt;0,0,VLOOKUP(LEFT(C498,LEN(C498)-3),PUBBDG_Replacement_Split_Tech!A:T,12+B498-2016,FALSE))*VLOOKUP(LEFT(C498,14),'AGG Activity_16'!A:K,B498-2016+2,FALSE)</f>
        <v>0</v>
      </c>
    </row>
    <row r="499" spans="1:4" x14ac:dyDescent="0.25">
      <c r="A499" t="s">
        <v>2</v>
      </c>
      <c r="B499">
        <f t="shared" si="8"/>
        <v>2018</v>
      </c>
      <c r="C499" t="str">
        <f t="shared" si="9"/>
        <v>PUBBDGMUNNewSHHEP___STDELC_16</v>
      </c>
      <c r="D499">
        <f>IF(VLOOKUP(LEFT(C499,LEN(C499)-3),PUBBDG_Replacement_Split_Tech!A:T,12+B499-2016,FALSE)&lt;0,0,VLOOKUP(LEFT(C499,LEN(C499)-3),PUBBDG_Replacement_Split_Tech!A:T,12+B499-2016,FALSE))*VLOOKUP(LEFT(C499,14),'AGG Activity_16'!A:K,B499-2016+2,FALSE)</f>
        <v>0</v>
      </c>
    </row>
    <row r="500" spans="1:4" x14ac:dyDescent="0.25">
      <c r="A500" t="s">
        <v>2</v>
      </c>
      <c r="B500">
        <f t="shared" si="8"/>
        <v>2018</v>
      </c>
      <c r="C500" t="str">
        <f t="shared" si="9"/>
        <v>PUBBDGMUNNewSHPLT___STDELC_16</v>
      </c>
      <c r="D500">
        <f>IF(VLOOKUP(LEFT(C500,LEN(C500)-3),PUBBDG_Replacement_Split_Tech!A:T,12+B500-2016,FALSE)&lt;0,0,VLOOKUP(LEFT(C500,LEN(C500)-3),PUBBDG_Replacement_Split_Tech!A:T,12+B500-2016,FALSE))*VLOOKUP(LEFT(C500,14),'AGG Activity_16'!A:K,B500-2016+2,FALSE)</f>
        <v>0</v>
      </c>
    </row>
    <row r="501" spans="1:4" x14ac:dyDescent="0.25">
      <c r="A501" t="s">
        <v>2</v>
      </c>
      <c r="B501">
        <f t="shared" si="8"/>
        <v>2018</v>
      </c>
      <c r="C501" t="str">
        <f t="shared" si="9"/>
        <v>PUBBDGMUNNewWH______STDELC_16</v>
      </c>
      <c r="D501">
        <f>IF(VLOOKUP(LEFT(C501,LEN(C501)-3),PUBBDG_Replacement_Split_Tech!A:T,12+B501-2016,FALSE)&lt;0,0,VLOOKUP(LEFT(C501,LEN(C501)-3),PUBBDG_Replacement_Split_Tech!A:T,12+B501-2016,FALSE))*VLOOKUP(LEFT(C501,14),'AGG Activity_16'!A:K,B501-2016+2,FALSE)</f>
        <v>0</v>
      </c>
    </row>
    <row r="502" spans="1:4" x14ac:dyDescent="0.25">
      <c r="A502" t="s">
        <v>2</v>
      </c>
      <c r="B502">
        <f t="shared" si="8"/>
        <v>2018</v>
      </c>
      <c r="C502" t="str">
        <f t="shared" si="9"/>
        <v>PUBBDGMUNOldAE______STDELC_16</v>
      </c>
      <c r="D502">
        <f>IF(VLOOKUP(LEFT(C502,LEN(C502)-3),PUBBDG_Replacement_Split_Tech!A:T,12+B502-2016,FALSE)&lt;0,0,VLOOKUP(LEFT(C502,LEN(C502)-3),PUBBDG_Replacement_Split_Tech!A:T,12+B502-2016,FALSE))*VLOOKUP(LEFT(C502,14),'AGG Activity_16'!A:K,B502-2016+2,FALSE)</f>
        <v>7.6406005437843305</v>
      </c>
    </row>
    <row r="503" spans="1:4" x14ac:dyDescent="0.25">
      <c r="A503" t="s">
        <v>2</v>
      </c>
      <c r="B503">
        <f t="shared" si="8"/>
        <v>2018</v>
      </c>
      <c r="C503" t="str">
        <f t="shared" si="9"/>
        <v>PUBBDGMUNOldAM______STDELC_16</v>
      </c>
      <c r="D503">
        <f>IF(VLOOKUP(LEFT(C503,LEN(C503)-3),PUBBDG_Replacement_Split_Tech!A:T,12+B503-2016,FALSE)&lt;0,0,VLOOKUP(LEFT(C503,LEN(C503)-3),PUBBDG_Replacement_Split_Tech!A:T,12+B503-2016,FALSE))*VLOOKUP(LEFT(C503,14),'AGG Activity_16'!A:K,B503-2016+2,FALSE)</f>
        <v>2.4868594842857541</v>
      </c>
    </row>
    <row r="504" spans="1:4" x14ac:dyDescent="0.25">
      <c r="A504" t="s">
        <v>2</v>
      </c>
      <c r="B504">
        <f t="shared" si="8"/>
        <v>2018</v>
      </c>
      <c r="C504" t="str">
        <f t="shared" si="9"/>
        <v>PUBBDGMUNOldLIFLC___STDELC_16</v>
      </c>
      <c r="D504">
        <f>IF(VLOOKUP(LEFT(C504,LEN(C504)-3),PUBBDG_Replacement_Split_Tech!A:T,12+B504-2016,FALSE)&lt;0,0,VLOOKUP(LEFT(C504,LEN(C504)-3),PUBBDG_Replacement_Split_Tech!A:T,12+B504-2016,FALSE))*VLOOKUP(LEFT(C504,14),'AGG Activity_16'!A:K,B504-2016+2,FALSE)</f>
        <v>0.34230703190016598</v>
      </c>
    </row>
    <row r="505" spans="1:4" x14ac:dyDescent="0.25">
      <c r="A505" t="s">
        <v>2</v>
      </c>
      <c r="B505">
        <f t="shared" si="8"/>
        <v>2018</v>
      </c>
      <c r="C505" t="str">
        <f t="shared" si="9"/>
        <v>PUBBDGMUNOldLIFLU___STDELC_16</v>
      </c>
      <c r="D505">
        <f>IF(VLOOKUP(LEFT(C505,LEN(C505)-3),PUBBDG_Replacement_Split_Tech!A:T,12+B505-2016,FALSE)&lt;0,0,VLOOKUP(LEFT(C505,LEN(C505)-3),PUBBDG_Replacement_Split_Tech!A:T,12+B505-2016,FALSE))*VLOOKUP(LEFT(C505,14),'AGG Activity_16'!A:K,B505-2016+2,FALSE)</f>
        <v>49.277885351803292</v>
      </c>
    </row>
    <row r="506" spans="1:4" x14ac:dyDescent="0.25">
      <c r="A506" t="s">
        <v>2</v>
      </c>
      <c r="B506">
        <f t="shared" si="8"/>
        <v>2018</v>
      </c>
      <c r="C506" t="str">
        <f t="shared" si="9"/>
        <v>PUBBDGMUNOldLIHAL___STDELC_16</v>
      </c>
      <c r="D506">
        <f>IF(VLOOKUP(LEFT(C506,LEN(C506)-3),PUBBDG_Replacement_Split_Tech!A:T,12+B506-2016,FALSE)&lt;0,0,VLOOKUP(LEFT(C506,LEN(C506)-3),PUBBDG_Replacement_Split_Tech!A:T,12+B506-2016,FALSE))*VLOOKUP(LEFT(C506,14),'AGG Activity_16'!A:K,B506-2016+2,FALSE)</f>
        <v>28.18665739344323</v>
      </c>
    </row>
    <row r="507" spans="1:4" x14ac:dyDescent="0.25">
      <c r="A507" t="s">
        <v>2</v>
      </c>
      <c r="B507">
        <f t="shared" si="8"/>
        <v>2018</v>
      </c>
      <c r="C507" t="str">
        <f t="shared" si="9"/>
        <v>PUBBDGMUNOldLIINC___STDELC_16</v>
      </c>
      <c r="D507">
        <f>IF(VLOOKUP(LEFT(C507,LEN(C507)-3),PUBBDG_Replacement_Split_Tech!A:T,12+B507-2016,FALSE)&lt;0,0,VLOOKUP(LEFT(C507,LEN(C507)-3),PUBBDG_Replacement_Split_Tech!A:T,12+B507-2016,FALSE))*VLOOKUP(LEFT(C507,14),'AGG Activity_16'!A:K,B507-2016+2,FALSE)</f>
        <v>90.529637408896917</v>
      </c>
    </row>
    <row r="508" spans="1:4" x14ac:dyDescent="0.25">
      <c r="A508" t="s">
        <v>2</v>
      </c>
      <c r="B508">
        <f t="shared" si="8"/>
        <v>2018</v>
      </c>
      <c r="C508" t="str">
        <f t="shared" si="9"/>
        <v>PUBBDGMUNOldLILED___STDELC_16</v>
      </c>
      <c r="D508">
        <f>IF(VLOOKUP(LEFT(C508,LEN(C508)-3),PUBBDG_Replacement_Split_Tech!A:T,12+B508-2016,FALSE)&lt;0,0,VLOOKUP(LEFT(C508,LEN(C508)-3),PUBBDG_Replacement_Split_Tech!A:T,12+B508-2016,FALSE))*VLOOKUP(LEFT(C508,14),'AGG Activity_16'!A:K,B508-2016+2,FALSE)</f>
        <v>1.1010350391331081E-2</v>
      </c>
    </row>
    <row r="509" spans="1:4" x14ac:dyDescent="0.25">
      <c r="A509" t="s">
        <v>2</v>
      </c>
      <c r="B509">
        <f t="shared" si="8"/>
        <v>2018</v>
      </c>
      <c r="C509" t="str">
        <f t="shared" si="9"/>
        <v>PUBBDGMUNOldSC______STDELC_16</v>
      </c>
      <c r="D509">
        <f>IF(VLOOKUP(LEFT(C509,LEN(C509)-3),PUBBDG_Replacement_Split_Tech!A:T,12+B509-2016,FALSE)&lt;0,0,VLOOKUP(LEFT(C509,LEN(C509)-3),PUBBDG_Replacement_Split_Tech!A:T,12+B509-2016,FALSE))*VLOOKUP(LEFT(C509,14),'AGG Activity_16'!A:K,B509-2016+2,FALSE)</f>
        <v>209.7071607194888</v>
      </c>
    </row>
    <row r="510" spans="1:4" x14ac:dyDescent="0.25">
      <c r="A510" t="s">
        <v>2</v>
      </c>
      <c r="B510">
        <f t="shared" si="8"/>
        <v>2018</v>
      </c>
      <c r="C510" t="str">
        <f t="shared" si="9"/>
        <v>PUBBDGMUNOldSHFUR___STDELC_16</v>
      </c>
      <c r="D510">
        <f>IF(VLOOKUP(LEFT(C510,LEN(C510)-3),PUBBDG_Replacement_Split_Tech!A:T,12+B510-2016,FALSE)&lt;0,0,VLOOKUP(LEFT(C510,LEN(C510)-3),PUBBDG_Replacement_Split_Tech!A:T,12+B510-2016,FALSE))*VLOOKUP(LEFT(C510,14),'AGG Activity_16'!A:K,B510-2016+2,FALSE)</f>
        <v>10.450341185251794</v>
      </c>
    </row>
    <row r="511" spans="1:4" x14ac:dyDescent="0.25">
      <c r="A511" t="s">
        <v>2</v>
      </c>
      <c r="B511">
        <f t="shared" si="8"/>
        <v>2018</v>
      </c>
      <c r="C511" t="str">
        <f t="shared" si="9"/>
        <v>PUBBDGMUNOldSHHEP___STDELC_16</v>
      </c>
      <c r="D511">
        <f>IF(VLOOKUP(LEFT(C511,LEN(C511)-3),PUBBDG_Replacement_Split_Tech!A:T,12+B511-2016,FALSE)&lt;0,0,VLOOKUP(LEFT(C511,LEN(C511)-3),PUBBDG_Replacement_Split_Tech!A:T,12+B511-2016,FALSE))*VLOOKUP(LEFT(C511,14),'AGG Activity_16'!A:K,B511-2016+2,FALSE)</f>
        <v>0</v>
      </c>
    </row>
    <row r="512" spans="1:4" x14ac:dyDescent="0.25">
      <c r="A512" t="s">
        <v>2</v>
      </c>
      <c r="B512">
        <f t="shared" si="8"/>
        <v>2018</v>
      </c>
      <c r="C512" t="str">
        <f t="shared" si="9"/>
        <v>PUBBDGMUNOldSHPLT___STDELC_16</v>
      </c>
      <c r="D512">
        <f>IF(VLOOKUP(LEFT(C512,LEN(C512)-3),PUBBDG_Replacement_Split_Tech!A:T,12+B512-2016,FALSE)&lt;0,0,VLOOKUP(LEFT(C512,LEN(C512)-3),PUBBDG_Replacement_Split_Tech!A:T,12+B512-2016,FALSE))*VLOOKUP(LEFT(C512,14),'AGG Activity_16'!A:K,B512-2016+2,FALSE)</f>
        <v>2.2243694711414861</v>
      </c>
    </row>
    <row r="513" spans="1:4" x14ac:dyDescent="0.25">
      <c r="A513" t="s">
        <v>2</v>
      </c>
      <c r="B513">
        <f t="shared" si="8"/>
        <v>2018</v>
      </c>
      <c r="C513" t="str">
        <f t="shared" si="9"/>
        <v>PUBBDGMUNOldWH______STDELC_16</v>
      </c>
      <c r="D513">
        <f>IF(VLOOKUP(LEFT(C513,LEN(C513)-3),PUBBDG_Replacement_Split_Tech!A:T,12+B513-2016,FALSE)&lt;0,0,VLOOKUP(LEFT(C513,LEN(C513)-3),PUBBDG_Replacement_Split_Tech!A:T,12+B513-2016,FALSE))*VLOOKUP(LEFT(C513,14),'AGG Activity_16'!A:K,B513-2016+2,FALSE)</f>
        <v>14.169340414897363</v>
      </c>
    </row>
    <row r="514" spans="1:4" x14ac:dyDescent="0.25">
      <c r="A514" t="s">
        <v>2</v>
      </c>
      <c r="B514">
        <f t="shared" si="8"/>
        <v>2018</v>
      </c>
      <c r="C514" t="str">
        <f t="shared" si="9"/>
        <v>PUBBDGPSINewAE______STDELC_16</v>
      </c>
      <c r="D514">
        <f>IF(VLOOKUP(LEFT(C514,LEN(C514)-3),PUBBDG_Replacement_Split_Tech!A:T,12+B514-2016,FALSE)&lt;0,0,VLOOKUP(LEFT(C514,LEN(C514)-3),PUBBDG_Replacement_Split_Tech!A:T,12+B514-2016,FALSE))*VLOOKUP(LEFT(C514,14),'AGG Activity_16'!A:K,B514-2016+2,FALSE)</f>
        <v>0</v>
      </c>
    </row>
    <row r="515" spans="1:4" x14ac:dyDescent="0.25">
      <c r="A515" t="s">
        <v>2</v>
      </c>
      <c r="B515">
        <f t="shared" si="8"/>
        <v>2018</v>
      </c>
      <c r="C515" t="str">
        <f t="shared" si="9"/>
        <v>PUBBDGPSINewAM______STDELC_16</v>
      </c>
      <c r="D515">
        <f>IF(VLOOKUP(LEFT(C515,LEN(C515)-3),PUBBDG_Replacement_Split_Tech!A:T,12+B515-2016,FALSE)&lt;0,0,VLOOKUP(LEFT(C515,LEN(C515)-3),PUBBDG_Replacement_Split_Tech!A:T,12+B515-2016,FALSE))*VLOOKUP(LEFT(C515,14),'AGG Activity_16'!A:K,B515-2016+2,FALSE)</f>
        <v>0</v>
      </c>
    </row>
    <row r="516" spans="1:4" x14ac:dyDescent="0.25">
      <c r="A516" t="s">
        <v>2</v>
      </c>
      <c r="B516">
        <f t="shared" si="8"/>
        <v>2018</v>
      </c>
      <c r="C516" t="str">
        <f t="shared" si="9"/>
        <v>PUBBDGPSINewLIFLC___STDELC_16</v>
      </c>
      <c r="D516">
        <f>IF(VLOOKUP(LEFT(C516,LEN(C516)-3),PUBBDG_Replacement_Split_Tech!A:T,12+B516-2016,FALSE)&lt;0,0,VLOOKUP(LEFT(C516,LEN(C516)-3),PUBBDG_Replacement_Split_Tech!A:T,12+B516-2016,FALSE))*VLOOKUP(LEFT(C516,14),'AGG Activity_16'!A:K,B516-2016+2,FALSE)</f>
        <v>0</v>
      </c>
    </row>
    <row r="517" spans="1:4" x14ac:dyDescent="0.25">
      <c r="A517" t="s">
        <v>2</v>
      </c>
      <c r="B517">
        <f t="shared" si="8"/>
        <v>2018</v>
      </c>
      <c r="C517" t="str">
        <f t="shared" si="9"/>
        <v>PUBBDGPSINewLIFLU___STDELC_16</v>
      </c>
      <c r="D517">
        <f>IF(VLOOKUP(LEFT(C517,LEN(C517)-3),PUBBDG_Replacement_Split_Tech!A:T,12+B517-2016,FALSE)&lt;0,0,VLOOKUP(LEFT(C517,LEN(C517)-3),PUBBDG_Replacement_Split_Tech!A:T,12+B517-2016,FALSE))*VLOOKUP(LEFT(C517,14),'AGG Activity_16'!A:K,B517-2016+2,FALSE)</f>
        <v>0</v>
      </c>
    </row>
    <row r="518" spans="1:4" x14ac:dyDescent="0.25">
      <c r="A518" t="s">
        <v>2</v>
      </c>
      <c r="B518">
        <f t="shared" si="8"/>
        <v>2018</v>
      </c>
      <c r="C518" t="str">
        <f t="shared" si="9"/>
        <v>PUBBDGPSINewLIHAL___STDELC_16</v>
      </c>
      <c r="D518">
        <f>IF(VLOOKUP(LEFT(C518,LEN(C518)-3),PUBBDG_Replacement_Split_Tech!A:T,12+B518-2016,FALSE)&lt;0,0,VLOOKUP(LEFT(C518,LEN(C518)-3),PUBBDG_Replacement_Split_Tech!A:T,12+B518-2016,FALSE))*VLOOKUP(LEFT(C518,14),'AGG Activity_16'!A:K,B518-2016+2,FALSE)</f>
        <v>0</v>
      </c>
    </row>
    <row r="519" spans="1:4" x14ac:dyDescent="0.25">
      <c r="A519" t="s">
        <v>2</v>
      </c>
      <c r="B519">
        <f t="shared" si="8"/>
        <v>2018</v>
      </c>
      <c r="C519" t="str">
        <f t="shared" si="9"/>
        <v>PUBBDGPSINewLIINC___STDELC_16</v>
      </c>
      <c r="D519">
        <f>IF(VLOOKUP(LEFT(C519,LEN(C519)-3),PUBBDG_Replacement_Split_Tech!A:T,12+B519-2016,FALSE)&lt;0,0,VLOOKUP(LEFT(C519,LEN(C519)-3),PUBBDG_Replacement_Split_Tech!A:T,12+B519-2016,FALSE))*VLOOKUP(LEFT(C519,14),'AGG Activity_16'!A:K,B519-2016+2,FALSE)</f>
        <v>0</v>
      </c>
    </row>
    <row r="520" spans="1:4" x14ac:dyDescent="0.25">
      <c r="A520" t="s">
        <v>2</v>
      </c>
      <c r="B520">
        <f t="shared" si="8"/>
        <v>2018</v>
      </c>
      <c r="C520" t="str">
        <f t="shared" si="9"/>
        <v>PUBBDGPSINewLILED___STDELC_16</v>
      </c>
      <c r="D520">
        <f>IF(VLOOKUP(LEFT(C520,LEN(C520)-3),PUBBDG_Replacement_Split_Tech!A:T,12+B520-2016,FALSE)&lt;0,0,VLOOKUP(LEFT(C520,LEN(C520)-3),PUBBDG_Replacement_Split_Tech!A:T,12+B520-2016,FALSE))*VLOOKUP(LEFT(C520,14),'AGG Activity_16'!A:K,B520-2016+2,FALSE)</f>
        <v>0</v>
      </c>
    </row>
    <row r="521" spans="1:4" x14ac:dyDescent="0.25">
      <c r="A521" t="s">
        <v>2</v>
      </c>
      <c r="B521">
        <f t="shared" si="8"/>
        <v>2018</v>
      </c>
      <c r="C521" t="str">
        <f t="shared" si="9"/>
        <v>PUBBDGPSINewSC______STDELC_16</v>
      </c>
      <c r="D521">
        <f>IF(VLOOKUP(LEFT(C521,LEN(C521)-3),PUBBDG_Replacement_Split_Tech!A:T,12+B521-2016,FALSE)&lt;0,0,VLOOKUP(LEFT(C521,LEN(C521)-3),PUBBDG_Replacement_Split_Tech!A:T,12+B521-2016,FALSE))*VLOOKUP(LEFT(C521,14),'AGG Activity_16'!A:K,B521-2016+2,FALSE)</f>
        <v>0</v>
      </c>
    </row>
    <row r="522" spans="1:4" x14ac:dyDescent="0.25">
      <c r="A522" t="s">
        <v>2</v>
      </c>
      <c r="B522">
        <f t="shared" si="8"/>
        <v>2018</v>
      </c>
      <c r="C522" t="str">
        <f t="shared" si="9"/>
        <v>PUBBDGPSINewSHFUR___STDELC_16</v>
      </c>
      <c r="D522">
        <f>IF(VLOOKUP(LEFT(C522,LEN(C522)-3),PUBBDG_Replacement_Split_Tech!A:T,12+B522-2016,FALSE)&lt;0,0,VLOOKUP(LEFT(C522,LEN(C522)-3),PUBBDG_Replacement_Split_Tech!A:T,12+B522-2016,FALSE))*VLOOKUP(LEFT(C522,14),'AGG Activity_16'!A:K,B522-2016+2,FALSE)</f>
        <v>0</v>
      </c>
    </row>
    <row r="523" spans="1:4" x14ac:dyDescent="0.25">
      <c r="A523" t="s">
        <v>2</v>
      </c>
      <c r="B523">
        <f t="shared" si="8"/>
        <v>2018</v>
      </c>
      <c r="C523" t="str">
        <f t="shared" si="9"/>
        <v>PUBBDGPSINewSHHEP___STDELC_16</v>
      </c>
      <c r="D523">
        <f>IF(VLOOKUP(LEFT(C523,LEN(C523)-3),PUBBDG_Replacement_Split_Tech!A:T,12+B523-2016,FALSE)&lt;0,0,VLOOKUP(LEFT(C523,LEN(C523)-3),PUBBDG_Replacement_Split_Tech!A:T,12+B523-2016,FALSE))*VLOOKUP(LEFT(C523,14),'AGG Activity_16'!A:K,B523-2016+2,FALSE)</f>
        <v>0</v>
      </c>
    </row>
    <row r="524" spans="1:4" x14ac:dyDescent="0.25">
      <c r="A524" t="s">
        <v>2</v>
      </c>
      <c r="B524">
        <f t="shared" si="8"/>
        <v>2018</v>
      </c>
      <c r="C524" t="str">
        <f t="shared" si="9"/>
        <v>PUBBDGPSINewSHPLT___STDELC_16</v>
      </c>
      <c r="D524">
        <f>IF(VLOOKUP(LEFT(C524,LEN(C524)-3),PUBBDG_Replacement_Split_Tech!A:T,12+B524-2016,FALSE)&lt;0,0,VLOOKUP(LEFT(C524,LEN(C524)-3),PUBBDG_Replacement_Split_Tech!A:T,12+B524-2016,FALSE))*VLOOKUP(LEFT(C524,14),'AGG Activity_16'!A:K,B524-2016+2,FALSE)</f>
        <v>0</v>
      </c>
    </row>
    <row r="525" spans="1:4" x14ac:dyDescent="0.25">
      <c r="A525" t="s">
        <v>2</v>
      </c>
      <c r="B525">
        <f t="shared" si="8"/>
        <v>2018</v>
      </c>
      <c r="C525" t="str">
        <f t="shared" si="9"/>
        <v>PUBBDGPSINewWH______STDELC_16</v>
      </c>
      <c r="D525">
        <f>IF(VLOOKUP(LEFT(C525,LEN(C525)-3),PUBBDG_Replacement_Split_Tech!A:T,12+B525-2016,FALSE)&lt;0,0,VLOOKUP(LEFT(C525,LEN(C525)-3),PUBBDG_Replacement_Split_Tech!A:T,12+B525-2016,FALSE))*VLOOKUP(LEFT(C525,14),'AGG Activity_16'!A:K,B525-2016+2,FALSE)</f>
        <v>0</v>
      </c>
    </row>
    <row r="526" spans="1:4" x14ac:dyDescent="0.25">
      <c r="A526" t="s">
        <v>2</v>
      </c>
      <c r="B526">
        <f t="shared" si="8"/>
        <v>2018</v>
      </c>
      <c r="C526" t="str">
        <f t="shared" si="9"/>
        <v>PUBBDGPSIOldAE______STDELC_16</v>
      </c>
      <c r="D526">
        <f>IF(VLOOKUP(LEFT(C526,LEN(C526)-3),PUBBDG_Replacement_Split_Tech!A:T,12+B526-2016,FALSE)&lt;0,0,VLOOKUP(LEFT(C526,LEN(C526)-3),PUBBDG_Replacement_Split_Tech!A:T,12+B526-2016,FALSE))*VLOOKUP(LEFT(C526,14),'AGG Activity_16'!A:K,B526-2016+2,FALSE)</f>
        <v>3.571148864954921</v>
      </c>
    </row>
    <row r="527" spans="1:4" x14ac:dyDescent="0.25">
      <c r="A527" t="s">
        <v>2</v>
      </c>
      <c r="B527">
        <f t="shared" si="8"/>
        <v>2018</v>
      </c>
      <c r="C527" t="str">
        <f t="shared" si="9"/>
        <v>PUBBDGPSIOldAM______STDELC_16</v>
      </c>
      <c r="D527">
        <f>IF(VLOOKUP(LEFT(C527,LEN(C527)-3),PUBBDG_Replacement_Split_Tech!A:T,12+B527-2016,FALSE)&lt;0,0,VLOOKUP(LEFT(C527,LEN(C527)-3),PUBBDG_Replacement_Split_Tech!A:T,12+B527-2016,FALSE))*VLOOKUP(LEFT(C527,14),'AGG Activity_16'!A:K,B527-2016+2,FALSE)</f>
        <v>0.77150784065136235</v>
      </c>
    </row>
    <row r="528" spans="1:4" x14ac:dyDescent="0.25">
      <c r="A528" t="s">
        <v>2</v>
      </c>
      <c r="B528">
        <f t="shared" si="8"/>
        <v>2018</v>
      </c>
      <c r="C528" t="str">
        <f t="shared" si="9"/>
        <v>PUBBDGPSIOldLIFLC___STDELC_16</v>
      </c>
      <c r="D528">
        <f>IF(VLOOKUP(LEFT(C528,LEN(C528)-3),PUBBDG_Replacement_Split_Tech!A:T,12+B528-2016,FALSE)&lt;0,0,VLOOKUP(LEFT(C528,LEN(C528)-3),PUBBDG_Replacement_Split_Tech!A:T,12+B528-2016,FALSE))*VLOOKUP(LEFT(C528,14),'AGG Activity_16'!A:K,B528-2016+2,FALSE)</f>
        <v>7.5881053411109178E-2</v>
      </c>
    </row>
    <row r="529" spans="1:4" x14ac:dyDescent="0.25">
      <c r="A529" t="s">
        <v>2</v>
      </c>
      <c r="B529">
        <f t="shared" si="8"/>
        <v>2018</v>
      </c>
      <c r="C529" t="str">
        <f t="shared" si="9"/>
        <v>PUBBDGPSIOldLIFLU___STDELC_16</v>
      </c>
      <c r="D529">
        <f>IF(VLOOKUP(LEFT(C529,LEN(C529)-3),PUBBDG_Replacement_Split_Tech!A:T,12+B529-2016,FALSE)&lt;0,0,VLOOKUP(LEFT(C529,LEN(C529)-3),PUBBDG_Replacement_Split_Tech!A:T,12+B529-2016,FALSE))*VLOOKUP(LEFT(C529,14),'AGG Activity_16'!A:K,B529-2016+2,FALSE)</f>
        <v>113.07996657417767</v>
      </c>
    </row>
    <row r="530" spans="1:4" x14ac:dyDescent="0.25">
      <c r="A530" t="s">
        <v>2</v>
      </c>
      <c r="B530">
        <f t="shared" si="8"/>
        <v>2018</v>
      </c>
      <c r="C530" t="str">
        <f t="shared" si="9"/>
        <v>PUBBDGPSIOldLIHAL___STDELC_16</v>
      </c>
      <c r="D530">
        <f>IF(VLOOKUP(LEFT(C530,LEN(C530)-3),PUBBDG_Replacement_Split_Tech!A:T,12+B530-2016,FALSE)&lt;0,0,VLOOKUP(LEFT(C530,LEN(C530)-3),PUBBDG_Replacement_Split_Tech!A:T,12+B530-2016,FALSE))*VLOOKUP(LEFT(C530,14),'AGG Activity_16'!A:K,B530-2016+2,FALSE)</f>
        <v>66.204309888258194</v>
      </c>
    </row>
    <row r="531" spans="1:4" x14ac:dyDescent="0.25">
      <c r="A531" t="s">
        <v>2</v>
      </c>
      <c r="B531">
        <f t="shared" ref="B531:B594" si="10">B323+1</f>
        <v>2018</v>
      </c>
      <c r="C531" t="str">
        <f t="shared" ref="C531:C594" si="11">C323</f>
        <v>PUBBDGPSIOldLIINC___STDELC_16</v>
      </c>
      <c r="D531">
        <f>IF(VLOOKUP(LEFT(C531,LEN(C531)-3),PUBBDG_Replacement_Split_Tech!A:T,12+B531-2016,FALSE)&lt;0,0,VLOOKUP(LEFT(C531,LEN(C531)-3),PUBBDG_Replacement_Split_Tech!A:T,12+B531-2016,FALSE))*VLOOKUP(LEFT(C531,14),'AGG Activity_16'!A:K,B531-2016+2,FALSE)</f>
        <v>212.63437112924424</v>
      </c>
    </row>
    <row r="532" spans="1:4" x14ac:dyDescent="0.25">
      <c r="A532" t="s">
        <v>2</v>
      </c>
      <c r="B532">
        <f t="shared" si="10"/>
        <v>2018</v>
      </c>
      <c r="C532" t="str">
        <f t="shared" si="11"/>
        <v>PUBBDGPSIOldLILED___STDELC_16</v>
      </c>
      <c r="D532">
        <f>IF(VLOOKUP(LEFT(C532,LEN(C532)-3),PUBBDG_Replacement_Split_Tech!A:T,12+B532-2016,FALSE)&lt;0,0,VLOOKUP(LEFT(C532,LEN(C532)-3),PUBBDG_Replacement_Split_Tech!A:T,12+B532-2016,FALSE))*VLOOKUP(LEFT(C532,14),'AGG Activity_16'!A:K,B532-2016+2,FALSE)</f>
        <v>2.4440206504987572E-3</v>
      </c>
    </row>
    <row r="533" spans="1:4" x14ac:dyDescent="0.25">
      <c r="A533" t="s">
        <v>2</v>
      </c>
      <c r="B533">
        <f t="shared" si="10"/>
        <v>2018</v>
      </c>
      <c r="C533" t="str">
        <f t="shared" si="11"/>
        <v>PUBBDGPSIOldSC______STDELC_16</v>
      </c>
      <c r="D533">
        <f>IF(VLOOKUP(LEFT(C533,LEN(C533)-3),PUBBDG_Replacement_Split_Tech!A:T,12+B533-2016,FALSE)&lt;0,0,VLOOKUP(LEFT(C533,LEN(C533)-3),PUBBDG_Replacement_Split_Tech!A:T,12+B533-2016,FALSE))*VLOOKUP(LEFT(C533,14),'AGG Activity_16'!A:K,B533-2016+2,FALSE)</f>
        <v>331.20914657769083</v>
      </c>
    </row>
    <row r="534" spans="1:4" x14ac:dyDescent="0.25">
      <c r="A534" t="s">
        <v>2</v>
      </c>
      <c r="B534">
        <f t="shared" si="10"/>
        <v>2018</v>
      </c>
      <c r="C534" t="str">
        <f t="shared" si="11"/>
        <v>PUBBDGPSIOldSHFUR___STDELC_16</v>
      </c>
      <c r="D534">
        <f>IF(VLOOKUP(LEFT(C534,LEN(C534)-3),PUBBDG_Replacement_Split_Tech!A:T,12+B534-2016,FALSE)&lt;0,0,VLOOKUP(LEFT(C534,LEN(C534)-3),PUBBDG_Replacement_Split_Tech!A:T,12+B534-2016,FALSE))*VLOOKUP(LEFT(C534,14),'AGG Activity_16'!A:K,B534-2016+2,FALSE)</f>
        <v>21.992298592469641</v>
      </c>
    </row>
    <row r="535" spans="1:4" x14ac:dyDescent="0.25">
      <c r="A535" t="s">
        <v>2</v>
      </c>
      <c r="B535">
        <f t="shared" si="10"/>
        <v>2018</v>
      </c>
      <c r="C535" t="str">
        <f t="shared" si="11"/>
        <v>PUBBDGPSIOldSHHEP___STDELC_16</v>
      </c>
      <c r="D535">
        <f>IF(VLOOKUP(LEFT(C535,LEN(C535)-3),PUBBDG_Replacement_Split_Tech!A:T,12+B535-2016,FALSE)&lt;0,0,VLOOKUP(LEFT(C535,LEN(C535)-3),PUBBDG_Replacement_Split_Tech!A:T,12+B535-2016,FALSE))*VLOOKUP(LEFT(C535,14),'AGG Activity_16'!A:K,B535-2016+2,FALSE)</f>
        <v>0</v>
      </c>
    </row>
    <row r="536" spans="1:4" x14ac:dyDescent="0.25">
      <c r="A536" t="s">
        <v>2</v>
      </c>
      <c r="B536">
        <f t="shared" si="10"/>
        <v>2018</v>
      </c>
      <c r="C536" t="str">
        <f t="shared" si="11"/>
        <v>PUBBDGPSIOldSHPLT___STDELC_16</v>
      </c>
      <c r="D536">
        <f>IF(VLOOKUP(LEFT(C536,LEN(C536)-3),PUBBDG_Replacement_Split_Tech!A:T,12+B536-2016,FALSE)&lt;0,0,VLOOKUP(LEFT(C536,LEN(C536)-3),PUBBDG_Replacement_Split_Tech!A:T,12+B536-2016,FALSE))*VLOOKUP(LEFT(C536,14),'AGG Activity_16'!A:K,B536-2016+2,FALSE)</f>
        <v>0.78931814602773898</v>
      </c>
    </row>
    <row r="537" spans="1:4" x14ac:dyDescent="0.25">
      <c r="A537" t="s">
        <v>2</v>
      </c>
      <c r="B537">
        <f t="shared" si="10"/>
        <v>2018</v>
      </c>
      <c r="C537" t="str">
        <f t="shared" si="11"/>
        <v>PUBBDGPSIOldWH______STDELC_16</v>
      </c>
      <c r="D537">
        <f>IF(VLOOKUP(LEFT(C537,LEN(C537)-3),PUBBDG_Replacement_Split_Tech!A:T,12+B537-2016,FALSE)&lt;0,0,VLOOKUP(LEFT(C537,LEN(C537)-3),PUBBDG_Replacement_Split_Tech!A:T,12+B537-2016,FALSE))*VLOOKUP(LEFT(C537,14),'AGG Activity_16'!A:K,B537-2016+2,FALSE)</f>
        <v>3.2335969415359136</v>
      </c>
    </row>
    <row r="538" spans="1:4" x14ac:dyDescent="0.25">
      <c r="A538" t="s">
        <v>2</v>
      </c>
      <c r="B538">
        <f t="shared" si="10"/>
        <v>2018</v>
      </c>
      <c r="C538" t="str">
        <f t="shared" si="11"/>
        <v>PUBBDGSBDNewAE______STDELC_16</v>
      </c>
      <c r="D538">
        <f>IF(VLOOKUP(LEFT(C538,LEN(C538)-3),PUBBDG_Replacement_Split_Tech!A:T,12+B538-2016,FALSE)&lt;0,0,VLOOKUP(LEFT(C538,LEN(C538)-3),PUBBDG_Replacement_Split_Tech!A:T,12+B538-2016,FALSE))*VLOOKUP(LEFT(C538,14),'AGG Activity_16'!A:K,B538-2016+2,FALSE)</f>
        <v>0</v>
      </c>
    </row>
    <row r="539" spans="1:4" x14ac:dyDescent="0.25">
      <c r="A539" t="s">
        <v>2</v>
      </c>
      <c r="B539">
        <f t="shared" si="10"/>
        <v>2018</v>
      </c>
      <c r="C539" t="str">
        <f t="shared" si="11"/>
        <v>PUBBDGSBDNewAM______STDELC_16</v>
      </c>
      <c r="D539">
        <f>IF(VLOOKUP(LEFT(C539,LEN(C539)-3),PUBBDG_Replacement_Split_Tech!A:T,12+B539-2016,FALSE)&lt;0,0,VLOOKUP(LEFT(C539,LEN(C539)-3),PUBBDG_Replacement_Split_Tech!A:T,12+B539-2016,FALSE))*VLOOKUP(LEFT(C539,14),'AGG Activity_16'!A:K,B539-2016+2,FALSE)</f>
        <v>0</v>
      </c>
    </row>
    <row r="540" spans="1:4" x14ac:dyDescent="0.25">
      <c r="A540" t="s">
        <v>2</v>
      </c>
      <c r="B540">
        <f t="shared" si="10"/>
        <v>2018</v>
      </c>
      <c r="C540" t="str">
        <f t="shared" si="11"/>
        <v>PUBBDGSBDNewLIFLC___STDELC_16</v>
      </c>
      <c r="D540">
        <f>IF(VLOOKUP(LEFT(C540,LEN(C540)-3),PUBBDG_Replacement_Split_Tech!A:T,12+B540-2016,FALSE)&lt;0,0,VLOOKUP(LEFT(C540,LEN(C540)-3),PUBBDG_Replacement_Split_Tech!A:T,12+B540-2016,FALSE))*VLOOKUP(LEFT(C540,14),'AGG Activity_16'!A:K,B540-2016+2,FALSE)</f>
        <v>0</v>
      </c>
    </row>
    <row r="541" spans="1:4" x14ac:dyDescent="0.25">
      <c r="A541" t="s">
        <v>2</v>
      </c>
      <c r="B541">
        <f t="shared" si="10"/>
        <v>2018</v>
      </c>
      <c r="C541" t="str">
        <f t="shared" si="11"/>
        <v>PUBBDGSBDNewLIFLU___STDELC_16</v>
      </c>
      <c r="D541">
        <f>IF(VLOOKUP(LEFT(C541,LEN(C541)-3),PUBBDG_Replacement_Split_Tech!A:T,12+B541-2016,FALSE)&lt;0,0,VLOOKUP(LEFT(C541,LEN(C541)-3),PUBBDG_Replacement_Split_Tech!A:T,12+B541-2016,FALSE))*VLOOKUP(LEFT(C541,14),'AGG Activity_16'!A:K,B541-2016+2,FALSE)</f>
        <v>0</v>
      </c>
    </row>
    <row r="542" spans="1:4" x14ac:dyDescent="0.25">
      <c r="A542" t="s">
        <v>2</v>
      </c>
      <c r="B542">
        <f t="shared" si="10"/>
        <v>2018</v>
      </c>
      <c r="C542" t="str">
        <f t="shared" si="11"/>
        <v>PUBBDGSBDNewLIHAL___STDELC_16</v>
      </c>
      <c r="D542">
        <f>IF(VLOOKUP(LEFT(C542,LEN(C542)-3),PUBBDG_Replacement_Split_Tech!A:T,12+B542-2016,FALSE)&lt;0,0,VLOOKUP(LEFT(C542,LEN(C542)-3),PUBBDG_Replacement_Split_Tech!A:T,12+B542-2016,FALSE))*VLOOKUP(LEFT(C542,14),'AGG Activity_16'!A:K,B542-2016+2,FALSE)</f>
        <v>0</v>
      </c>
    </row>
    <row r="543" spans="1:4" x14ac:dyDescent="0.25">
      <c r="A543" t="s">
        <v>2</v>
      </c>
      <c r="B543">
        <f t="shared" si="10"/>
        <v>2018</v>
      </c>
      <c r="C543" t="str">
        <f t="shared" si="11"/>
        <v>PUBBDGSBDNewLIINC___STDELC_16</v>
      </c>
      <c r="D543">
        <f>IF(VLOOKUP(LEFT(C543,LEN(C543)-3),PUBBDG_Replacement_Split_Tech!A:T,12+B543-2016,FALSE)&lt;0,0,VLOOKUP(LEFT(C543,LEN(C543)-3),PUBBDG_Replacement_Split_Tech!A:T,12+B543-2016,FALSE))*VLOOKUP(LEFT(C543,14),'AGG Activity_16'!A:K,B543-2016+2,FALSE)</f>
        <v>0</v>
      </c>
    </row>
    <row r="544" spans="1:4" x14ac:dyDescent="0.25">
      <c r="A544" t="s">
        <v>2</v>
      </c>
      <c r="B544">
        <f t="shared" si="10"/>
        <v>2018</v>
      </c>
      <c r="C544" t="str">
        <f t="shared" si="11"/>
        <v>PUBBDGSBDNewLILED___STDELC_16</v>
      </c>
      <c r="D544">
        <f>IF(VLOOKUP(LEFT(C544,LEN(C544)-3),PUBBDG_Replacement_Split_Tech!A:T,12+B544-2016,FALSE)&lt;0,0,VLOOKUP(LEFT(C544,LEN(C544)-3),PUBBDG_Replacement_Split_Tech!A:T,12+B544-2016,FALSE))*VLOOKUP(LEFT(C544,14),'AGG Activity_16'!A:K,B544-2016+2,FALSE)</f>
        <v>0</v>
      </c>
    </row>
    <row r="545" spans="1:4" x14ac:dyDescent="0.25">
      <c r="A545" t="s">
        <v>2</v>
      </c>
      <c r="B545">
        <f t="shared" si="10"/>
        <v>2018</v>
      </c>
      <c r="C545" t="str">
        <f t="shared" si="11"/>
        <v>PUBBDGSBDNewSC______STDELC_16</v>
      </c>
      <c r="D545">
        <f>IF(VLOOKUP(LEFT(C545,LEN(C545)-3),PUBBDG_Replacement_Split_Tech!A:T,12+B545-2016,FALSE)&lt;0,0,VLOOKUP(LEFT(C545,LEN(C545)-3),PUBBDG_Replacement_Split_Tech!A:T,12+B545-2016,FALSE))*VLOOKUP(LEFT(C545,14),'AGG Activity_16'!A:K,B545-2016+2,FALSE)</f>
        <v>0</v>
      </c>
    </row>
    <row r="546" spans="1:4" x14ac:dyDescent="0.25">
      <c r="A546" t="s">
        <v>2</v>
      </c>
      <c r="B546">
        <f t="shared" si="10"/>
        <v>2018</v>
      </c>
      <c r="C546" t="str">
        <f t="shared" si="11"/>
        <v>PUBBDGSBDNewSHFUR___STDELC_16</v>
      </c>
      <c r="D546">
        <f>IF(VLOOKUP(LEFT(C546,LEN(C546)-3),PUBBDG_Replacement_Split_Tech!A:T,12+B546-2016,FALSE)&lt;0,0,VLOOKUP(LEFT(C546,LEN(C546)-3),PUBBDG_Replacement_Split_Tech!A:T,12+B546-2016,FALSE))*VLOOKUP(LEFT(C546,14),'AGG Activity_16'!A:K,B546-2016+2,FALSE)</f>
        <v>0</v>
      </c>
    </row>
    <row r="547" spans="1:4" x14ac:dyDescent="0.25">
      <c r="A547" t="s">
        <v>2</v>
      </c>
      <c r="B547">
        <f t="shared" si="10"/>
        <v>2018</v>
      </c>
      <c r="C547" t="str">
        <f t="shared" si="11"/>
        <v>PUBBDGSBDNewSHHEP___STDELC_16</v>
      </c>
      <c r="D547">
        <f>IF(VLOOKUP(LEFT(C547,LEN(C547)-3),PUBBDG_Replacement_Split_Tech!A:T,12+B547-2016,FALSE)&lt;0,0,VLOOKUP(LEFT(C547,LEN(C547)-3),PUBBDG_Replacement_Split_Tech!A:T,12+B547-2016,FALSE))*VLOOKUP(LEFT(C547,14),'AGG Activity_16'!A:K,B547-2016+2,FALSE)</f>
        <v>0</v>
      </c>
    </row>
    <row r="548" spans="1:4" x14ac:dyDescent="0.25">
      <c r="A548" t="s">
        <v>2</v>
      </c>
      <c r="B548">
        <f t="shared" si="10"/>
        <v>2018</v>
      </c>
      <c r="C548" t="str">
        <f t="shared" si="11"/>
        <v>PUBBDGSBDNewSHPLT___STDELC_16</v>
      </c>
      <c r="D548">
        <f>IF(VLOOKUP(LEFT(C548,LEN(C548)-3),PUBBDG_Replacement_Split_Tech!A:T,12+B548-2016,FALSE)&lt;0,0,VLOOKUP(LEFT(C548,LEN(C548)-3),PUBBDG_Replacement_Split_Tech!A:T,12+B548-2016,FALSE))*VLOOKUP(LEFT(C548,14),'AGG Activity_16'!A:K,B548-2016+2,FALSE)</f>
        <v>0</v>
      </c>
    </row>
    <row r="549" spans="1:4" x14ac:dyDescent="0.25">
      <c r="A549" t="s">
        <v>2</v>
      </c>
      <c r="B549">
        <f t="shared" si="10"/>
        <v>2018</v>
      </c>
      <c r="C549" t="str">
        <f t="shared" si="11"/>
        <v>PUBBDGSBDNewWH______STDELC_16</v>
      </c>
      <c r="D549">
        <f>IF(VLOOKUP(LEFT(C549,LEN(C549)-3),PUBBDG_Replacement_Split_Tech!A:T,12+B549-2016,FALSE)&lt;0,0,VLOOKUP(LEFT(C549,LEN(C549)-3),PUBBDG_Replacement_Split_Tech!A:T,12+B549-2016,FALSE))*VLOOKUP(LEFT(C549,14),'AGG Activity_16'!A:K,B549-2016+2,FALSE)</f>
        <v>0</v>
      </c>
    </row>
    <row r="550" spans="1:4" x14ac:dyDescent="0.25">
      <c r="A550" t="s">
        <v>2</v>
      </c>
      <c r="B550">
        <f t="shared" si="10"/>
        <v>2018</v>
      </c>
      <c r="C550" t="str">
        <f t="shared" si="11"/>
        <v>PUBBDGSBDOldAE______STDELC_16</v>
      </c>
      <c r="D550">
        <f>IF(VLOOKUP(LEFT(C550,LEN(C550)-3),PUBBDG_Replacement_Split_Tech!A:T,12+B550-2016,FALSE)&lt;0,0,VLOOKUP(LEFT(C550,LEN(C550)-3),PUBBDG_Replacement_Split_Tech!A:T,12+B550-2016,FALSE))*VLOOKUP(LEFT(C550,14),'AGG Activity_16'!A:K,B550-2016+2,FALSE)</f>
        <v>3.9182112998870475</v>
      </c>
    </row>
    <row r="551" spans="1:4" x14ac:dyDescent="0.25">
      <c r="A551" t="s">
        <v>2</v>
      </c>
      <c r="B551">
        <f t="shared" si="10"/>
        <v>2018</v>
      </c>
      <c r="C551" t="str">
        <f t="shared" si="11"/>
        <v>PUBBDGSBDOldAM______STDELC_16</v>
      </c>
      <c r="D551">
        <f>IF(VLOOKUP(LEFT(C551,LEN(C551)-3),PUBBDG_Replacement_Split_Tech!A:T,12+B551-2016,FALSE)&lt;0,0,VLOOKUP(LEFT(C551,LEN(C551)-3),PUBBDG_Replacement_Split_Tech!A:T,12+B551-2016,FALSE))*VLOOKUP(LEFT(C551,14),'AGG Activity_16'!A:K,B551-2016+2,FALSE)</f>
        <v>1.6548491035272079</v>
      </c>
    </row>
    <row r="552" spans="1:4" x14ac:dyDescent="0.25">
      <c r="A552" t="s">
        <v>2</v>
      </c>
      <c r="B552">
        <f t="shared" si="10"/>
        <v>2018</v>
      </c>
      <c r="C552" t="str">
        <f t="shared" si="11"/>
        <v>PUBBDGSBDOldLIFLC___STDELC_16</v>
      </c>
      <c r="D552">
        <f>IF(VLOOKUP(LEFT(C552,LEN(C552)-3),PUBBDG_Replacement_Split_Tech!A:T,12+B552-2016,FALSE)&lt;0,0,VLOOKUP(LEFT(C552,LEN(C552)-3),PUBBDG_Replacement_Split_Tech!A:T,12+B552-2016,FALSE))*VLOOKUP(LEFT(C552,14),'AGG Activity_16'!A:K,B552-2016+2,FALSE)</f>
        <v>0.24418286413750676</v>
      </c>
    </row>
    <row r="553" spans="1:4" x14ac:dyDescent="0.25">
      <c r="A553" t="s">
        <v>2</v>
      </c>
      <c r="B553">
        <f t="shared" si="10"/>
        <v>2018</v>
      </c>
      <c r="C553" t="str">
        <f t="shared" si="11"/>
        <v>PUBBDGSBDOldLIFLU___STDELC_16</v>
      </c>
      <c r="D553">
        <f>IF(VLOOKUP(LEFT(C553,LEN(C553)-3),PUBBDG_Replacement_Split_Tech!A:T,12+B553-2016,FALSE)&lt;0,0,VLOOKUP(LEFT(C553,LEN(C553)-3),PUBBDG_Replacement_Split_Tech!A:T,12+B553-2016,FALSE))*VLOOKUP(LEFT(C553,14),'AGG Activity_16'!A:K,B553-2016+2,FALSE)</f>
        <v>83.1272962629304</v>
      </c>
    </row>
    <row r="554" spans="1:4" x14ac:dyDescent="0.25">
      <c r="A554" t="s">
        <v>2</v>
      </c>
      <c r="B554">
        <f t="shared" si="10"/>
        <v>2018</v>
      </c>
      <c r="C554" t="str">
        <f t="shared" si="11"/>
        <v>PUBBDGSBDOldLIHAL___STDELC_16</v>
      </c>
      <c r="D554">
        <f>IF(VLOOKUP(LEFT(C554,LEN(C554)-3),PUBBDG_Replacement_Split_Tech!A:T,12+B554-2016,FALSE)&lt;0,0,VLOOKUP(LEFT(C554,LEN(C554)-3),PUBBDG_Replacement_Split_Tech!A:T,12+B554-2016,FALSE))*VLOOKUP(LEFT(C554,14),'AGG Activity_16'!A:K,B554-2016+2,FALSE)</f>
        <v>48.263670171601767</v>
      </c>
    </row>
    <row r="555" spans="1:4" x14ac:dyDescent="0.25">
      <c r="A555" t="s">
        <v>2</v>
      </c>
      <c r="B555">
        <f t="shared" si="10"/>
        <v>2018</v>
      </c>
      <c r="C555" t="str">
        <f t="shared" si="11"/>
        <v>PUBBDGSBDOldLIINC___STDELC_16</v>
      </c>
      <c r="D555">
        <f>IF(VLOOKUP(LEFT(C555,LEN(C555)-3),PUBBDG_Replacement_Split_Tech!A:T,12+B555-2016,FALSE)&lt;0,0,VLOOKUP(LEFT(C555,LEN(C555)-3),PUBBDG_Replacement_Split_Tech!A:T,12+B555-2016,FALSE))*VLOOKUP(LEFT(C555,14),'AGG Activity_16'!A:K,B555-2016+2,FALSE)</f>
        <v>155.01279558157492</v>
      </c>
    </row>
    <row r="556" spans="1:4" x14ac:dyDescent="0.25">
      <c r="A556" t="s">
        <v>2</v>
      </c>
      <c r="B556">
        <f t="shared" si="10"/>
        <v>2018</v>
      </c>
      <c r="C556" t="str">
        <f t="shared" si="11"/>
        <v>PUBBDGSBDOldLILED___STDELC_16</v>
      </c>
      <c r="D556">
        <f>IF(VLOOKUP(LEFT(C556,LEN(C556)-3),PUBBDG_Replacement_Split_Tech!A:T,12+B556-2016,FALSE)&lt;0,0,VLOOKUP(LEFT(C556,LEN(C556)-3),PUBBDG_Replacement_Split_Tech!A:T,12+B556-2016,FALSE))*VLOOKUP(LEFT(C556,14),'AGG Activity_16'!A:K,B556-2016+2,FALSE)</f>
        <v>7.8532670440657482E-3</v>
      </c>
    </row>
    <row r="557" spans="1:4" x14ac:dyDescent="0.25">
      <c r="A557" t="s">
        <v>2</v>
      </c>
      <c r="B557">
        <f t="shared" si="10"/>
        <v>2018</v>
      </c>
      <c r="C557" t="str">
        <f t="shared" si="11"/>
        <v>PUBBDGSBDOldSC______STDELC_16</v>
      </c>
      <c r="D557">
        <f>IF(VLOOKUP(LEFT(C557,LEN(C557)-3),PUBBDG_Replacement_Split_Tech!A:T,12+B557-2016,FALSE)&lt;0,0,VLOOKUP(LEFT(C557,LEN(C557)-3),PUBBDG_Replacement_Split_Tech!A:T,12+B557-2016,FALSE))*VLOOKUP(LEFT(C557,14),'AGG Activity_16'!A:K,B557-2016+2,FALSE)</f>
        <v>251.6349653106339</v>
      </c>
    </row>
    <row r="558" spans="1:4" x14ac:dyDescent="0.25">
      <c r="A558" t="s">
        <v>2</v>
      </c>
      <c r="B558">
        <f t="shared" si="10"/>
        <v>2018</v>
      </c>
      <c r="C558" t="str">
        <f t="shared" si="11"/>
        <v>PUBBDGSBDOldSHFUR___STDELC_16</v>
      </c>
      <c r="D558">
        <f>IF(VLOOKUP(LEFT(C558,LEN(C558)-3),PUBBDG_Replacement_Split_Tech!A:T,12+B558-2016,FALSE)&lt;0,0,VLOOKUP(LEFT(C558,LEN(C558)-3),PUBBDG_Replacement_Split_Tech!A:T,12+B558-2016,FALSE))*VLOOKUP(LEFT(C558,14),'AGG Activity_16'!A:K,B558-2016+2,FALSE)</f>
        <v>16.560075716333536</v>
      </c>
    </row>
    <row r="559" spans="1:4" x14ac:dyDescent="0.25">
      <c r="A559" t="s">
        <v>2</v>
      </c>
      <c r="B559">
        <f t="shared" si="10"/>
        <v>2018</v>
      </c>
      <c r="C559" t="str">
        <f t="shared" si="11"/>
        <v>PUBBDGSBDOldSHHEP___STDELC_16</v>
      </c>
      <c r="D559">
        <f>IF(VLOOKUP(LEFT(C559,LEN(C559)-3),PUBBDG_Replacement_Split_Tech!A:T,12+B559-2016,FALSE)&lt;0,0,VLOOKUP(LEFT(C559,LEN(C559)-3),PUBBDG_Replacement_Split_Tech!A:T,12+B559-2016,FALSE))*VLOOKUP(LEFT(C559,14),'AGG Activity_16'!A:K,B559-2016+2,FALSE)</f>
        <v>0</v>
      </c>
    </row>
    <row r="560" spans="1:4" x14ac:dyDescent="0.25">
      <c r="A560" t="s">
        <v>2</v>
      </c>
      <c r="B560">
        <f t="shared" si="10"/>
        <v>2018</v>
      </c>
      <c r="C560" t="str">
        <f t="shared" si="11"/>
        <v>PUBBDGSBDOldSHPLT___STDELC_16</v>
      </c>
      <c r="D560">
        <f>IF(VLOOKUP(LEFT(C560,LEN(C560)-3),PUBBDG_Replacement_Split_Tech!A:T,12+B560-2016,FALSE)&lt;0,0,VLOOKUP(LEFT(C560,LEN(C560)-3),PUBBDG_Replacement_Split_Tech!A:T,12+B560-2016,FALSE))*VLOOKUP(LEFT(C560,14),'AGG Activity_16'!A:K,B560-2016+2,FALSE)</f>
        <v>1.697156467595363</v>
      </c>
    </row>
    <row r="561" spans="1:4" x14ac:dyDescent="0.25">
      <c r="A561" t="s">
        <v>2</v>
      </c>
      <c r="B561">
        <f t="shared" si="10"/>
        <v>2018</v>
      </c>
      <c r="C561" t="str">
        <f t="shared" si="11"/>
        <v>PUBBDGSBDOldWH______STDELC_16</v>
      </c>
      <c r="D561">
        <f>IF(VLOOKUP(LEFT(C561,LEN(C561)-3),PUBBDG_Replacement_Split_Tech!A:T,12+B561-2016,FALSE)&lt;0,0,VLOOKUP(LEFT(C561,LEN(C561)-3),PUBBDG_Replacement_Split_Tech!A:T,12+B561-2016,FALSE))*VLOOKUP(LEFT(C561,14),'AGG Activity_16'!A:K,B561-2016+2,FALSE)</f>
        <v>6.862751267779621</v>
      </c>
    </row>
    <row r="562" spans="1:4" x14ac:dyDescent="0.25">
      <c r="A562" t="s">
        <v>2</v>
      </c>
      <c r="B562">
        <f t="shared" si="10"/>
        <v>2018</v>
      </c>
      <c r="C562" t="str">
        <f t="shared" si="11"/>
        <v>PUBBDGHSPNewSHFUR___STDHFO_16</v>
      </c>
      <c r="D562">
        <f>IF(VLOOKUP(LEFT(C562,LEN(C562)-3),PUBBDG_Replacement_Split_Tech!A:T,12+B562-2016,FALSE)&lt;0,0,VLOOKUP(LEFT(C562,LEN(C562)-3),PUBBDG_Replacement_Split_Tech!A:T,12+B562-2016,FALSE))*VLOOKUP(LEFT(C562,14),'AGG Activity_16'!A:K,B562-2016+2,FALSE)</f>
        <v>0</v>
      </c>
    </row>
    <row r="563" spans="1:4" x14ac:dyDescent="0.25">
      <c r="A563" t="s">
        <v>2</v>
      </c>
      <c r="B563">
        <f t="shared" si="10"/>
        <v>2018</v>
      </c>
      <c r="C563" t="str">
        <f t="shared" si="11"/>
        <v>PUBBDGHSPNewWH______STDHFO_16</v>
      </c>
      <c r="D563">
        <f>IF(VLOOKUP(LEFT(C563,LEN(C563)-3),PUBBDG_Replacement_Split_Tech!A:T,12+B563-2016,FALSE)&lt;0,0,VLOOKUP(LEFT(C563,LEN(C563)-3),PUBBDG_Replacement_Split_Tech!A:T,12+B563-2016,FALSE))*VLOOKUP(LEFT(C563,14),'AGG Activity_16'!A:K,B563-2016+2,FALSE)</f>
        <v>0</v>
      </c>
    </row>
    <row r="564" spans="1:4" x14ac:dyDescent="0.25">
      <c r="A564" t="s">
        <v>2</v>
      </c>
      <c r="B564">
        <f t="shared" si="10"/>
        <v>2018</v>
      </c>
      <c r="C564" t="str">
        <f t="shared" si="11"/>
        <v>PUBBDGHSPOldSHFUR___STDHFO_16</v>
      </c>
      <c r="D564">
        <f>IF(VLOOKUP(LEFT(C564,LEN(C564)-3),PUBBDG_Replacement_Split_Tech!A:T,12+B564-2016,FALSE)&lt;0,0,VLOOKUP(LEFT(C564,LEN(C564)-3),PUBBDG_Replacement_Split_Tech!A:T,12+B564-2016,FALSE))*VLOOKUP(LEFT(C564,14),'AGG Activity_16'!A:K,B564-2016+2,FALSE)</f>
        <v>0</v>
      </c>
    </row>
    <row r="565" spans="1:4" x14ac:dyDescent="0.25">
      <c r="A565" t="s">
        <v>2</v>
      </c>
      <c r="B565">
        <f t="shared" si="10"/>
        <v>2018</v>
      </c>
      <c r="C565" t="str">
        <f t="shared" si="11"/>
        <v>PUBBDGHSPOldWH______STDHFO_16</v>
      </c>
      <c r="D565">
        <f>IF(VLOOKUP(LEFT(C565,LEN(C565)-3),PUBBDG_Replacement_Split_Tech!A:T,12+B565-2016,FALSE)&lt;0,0,VLOOKUP(LEFT(C565,LEN(C565)-3),PUBBDG_Replacement_Split_Tech!A:T,12+B565-2016,FALSE))*VLOOKUP(LEFT(C565,14),'AGG Activity_16'!A:K,B565-2016+2,FALSE)</f>
        <v>0</v>
      </c>
    </row>
    <row r="566" spans="1:4" x14ac:dyDescent="0.25">
      <c r="A566" t="s">
        <v>2</v>
      </c>
      <c r="B566">
        <f t="shared" si="10"/>
        <v>2018</v>
      </c>
      <c r="C566" t="str">
        <f t="shared" si="11"/>
        <v>PUBBDGMUNNewSHFUR___STDHFO_16</v>
      </c>
      <c r="D566">
        <f>IF(VLOOKUP(LEFT(C566,LEN(C566)-3),PUBBDG_Replacement_Split_Tech!A:T,12+B566-2016,FALSE)&lt;0,0,VLOOKUP(LEFT(C566,LEN(C566)-3),PUBBDG_Replacement_Split_Tech!A:T,12+B566-2016,FALSE))*VLOOKUP(LEFT(C566,14),'AGG Activity_16'!A:K,B566-2016+2,FALSE)</f>
        <v>0</v>
      </c>
    </row>
    <row r="567" spans="1:4" x14ac:dyDescent="0.25">
      <c r="A567" t="s">
        <v>2</v>
      </c>
      <c r="B567">
        <f t="shared" si="10"/>
        <v>2018</v>
      </c>
      <c r="C567" t="str">
        <f t="shared" si="11"/>
        <v>PUBBDGMUNNewWH______STDHFO_16</v>
      </c>
      <c r="D567">
        <f>IF(VLOOKUP(LEFT(C567,LEN(C567)-3),PUBBDG_Replacement_Split_Tech!A:T,12+B567-2016,FALSE)&lt;0,0,VLOOKUP(LEFT(C567,LEN(C567)-3),PUBBDG_Replacement_Split_Tech!A:T,12+B567-2016,FALSE))*VLOOKUP(LEFT(C567,14),'AGG Activity_16'!A:K,B567-2016+2,FALSE)</f>
        <v>0</v>
      </c>
    </row>
    <row r="568" spans="1:4" x14ac:dyDescent="0.25">
      <c r="A568" t="s">
        <v>2</v>
      </c>
      <c r="B568">
        <f t="shared" si="10"/>
        <v>2018</v>
      </c>
      <c r="C568" t="str">
        <f t="shared" si="11"/>
        <v>PUBBDGMUNOldSHFUR___STDHFO_16</v>
      </c>
      <c r="D568">
        <f>IF(VLOOKUP(LEFT(C568,LEN(C568)-3),PUBBDG_Replacement_Split_Tech!A:T,12+B568-2016,FALSE)&lt;0,0,VLOOKUP(LEFT(C568,LEN(C568)-3),PUBBDG_Replacement_Split_Tech!A:T,12+B568-2016,FALSE))*VLOOKUP(LEFT(C568,14),'AGG Activity_16'!A:K,B568-2016+2,FALSE)</f>
        <v>0</v>
      </c>
    </row>
    <row r="569" spans="1:4" x14ac:dyDescent="0.25">
      <c r="A569" t="s">
        <v>2</v>
      </c>
      <c r="B569">
        <f t="shared" si="10"/>
        <v>2018</v>
      </c>
      <c r="C569" t="str">
        <f t="shared" si="11"/>
        <v>PUBBDGMUNOldWH______STDHFO_16</v>
      </c>
      <c r="D569">
        <f>IF(VLOOKUP(LEFT(C569,LEN(C569)-3),PUBBDG_Replacement_Split_Tech!A:T,12+B569-2016,FALSE)&lt;0,0,VLOOKUP(LEFT(C569,LEN(C569)-3),PUBBDG_Replacement_Split_Tech!A:T,12+B569-2016,FALSE))*VLOOKUP(LEFT(C569,14),'AGG Activity_16'!A:K,B569-2016+2,FALSE)</f>
        <v>0</v>
      </c>
    </row>
    <row r="570" spans="1:4" x14ac:dyDescent="0.25">
      <c r="A570" t="s">
        <v>2</v>
      </c>
      <c r="B570">
        <f t="shared" si="10"/>
        <v>2018</v>
      </c>
      <c r="C570" t="str">
        <f t="shared" si="11"/>
        <v>PUBBDGPSINewSHFUR___STDHFO_16</v>
      </c>
      <c r="D570">
        <f>IF(VLOOKUP(LEFT(C570,LEN(C570)-3),PUBBDG_Replacement_Split_Tech!A:T,12+B570-2016,FALSE)&lt;0,0,VLOOKUP(LEFT(C570,LEN(C570)-3),PUBBDG_Replacement_Split_Tech!A:T,12+B570-2016,FALSE))*VLOOKUP(LEFT(C570,14),'AGG Activity_16'!A:K,B570-2016+2,FALSE)</f>
        <v>0</v>
      </c>
    </row>
    <row r="571" spans="1:4" x14ac:dyDescent="0.25">
      <c r="A571" t="s">
        <v>2</v>
      </c>
      <c r="B571">
        <f t="shared" si="10"/>
        <v>2018</v>
      </c>
      <c r="C571" t="str">
        <f t="shared" si="11"/>
        <v>PUBBDGPSINewWH______STDHFO_16</v>
      </c>
      <c r="D571">
        <f>IF(VLOOKUP(LEFT(C571,LEN(C571)-3),PUBBDG_Replacement_Split_Tech!A:T,12+B571-2016,FALSE)&lt;0,0,VLOOKUP(LEFT(C571,LEN(C571)-3),PUBBDG_Replacement_Split_Tech!A:T,12+B571-2016,FALSE))*VLOOKUP(LEFT(C571,14),'AGG Activity_16'!A:K,B571-2016+2,FALSE)</f>
        <v>0</v>
      </c>
    </row>
    <row r="572" spans="1:4" x14ac:dyDescent="0.25">
      <c r="A572" t="s">
        <v>2</v>
      </c>
      <c r="B572">
        <f t="shared" si="10"/>
        <v>2018</v>
      </c>
      <c r="C572" t="str">
        <f t="shared" si="11"/>
        <v>PUBBDGPSIOldSHFUR___STDHFO_16</v>
      </c>
      <c r="D572">
        <f>IF(VLOOKUP(LEFT(C572,LEN(C572)-3),PUBBDG_Replacement_Split_Tech!A:T,12+B572-2016,FALSE)&lt;0,0,VLOOKUP(LEFT(C572,LEN(C572)-3),PUBBDG_Replacement_Split_Tech!A:T,12+B572-2016,FALSE))*VLOOKUP(LEFT(C572,14),'AGG Activity_16'!A:K,B572-2016+2,FALSE)</f>
        <v>0</v>
      </c>
    </row>
    <row r="573" spans="1:4" x14ac:dyDescent="0.25">
      <c r="A573" t="s">
        <v>2</v>
      </c>
      <c r="B573">
        <f t="shared" si="10"/>
        <v>2018</v>
      </c>
      <c r="C573" t="str">
        <f t="shared" si="11"/>
        <v>PUBBDGPSIOldWH______STDHFO_16</v>
      </c>
      <c r="D573">
        <f>IF(VLOOKUP(LEFT(C573,LEN(C573)-3),PUBBDG_Replacement_Split_Tech!A:T,12+B573-2016,FALSE)&lt;0,0,VLOOKUP(LEFT(C573,LEN(C573)-3),PUBBDG_Replacement_Split_Tech!A:T,12+B573-2016,FALSE))*VLOOKUP(LEFT(C573,14),'AGG Activity_16'!A:K,B573-2016+2,FALSE)</f>
        <v>0</v>
      </c>
    </row>
    <row r="574" spans="1:4" x14ac:dyDescent="0.25">
      <c r="A574" t="s">
        <v>2</v>
      </c>
      <c r="B574">
        <f t="shared" si="10"/>
        <v>2018</v>
      </c>
      <c r="C574" t="str">
        <f t="shared" si="11"/>
        <v>PUBBDGSBDNewSHFUR___STDHFO_16</v>
      </c>
      <c r="D574">
        <f>IF(VLOOKUP(LEFT(C574,LEN(C574)-3),PUBBDG_Replacement_Split_Tech!A:T,12+B574-2016,FALSE)&lt;0,0,VLOOKUP(LEFT(C574,LEN(C574)-3),PUBBDG_Replacement_Split_Tech!A:T,12+B574-2016,FALSE))*VLOOKUP(LEFT(C574,14),'AGG Activity_16'!A:K,B574-2016+2,FALSE)</f>
        <v>0</v>
      </c>
    </row>
    <row r="575" spans="1:4" x14ac:dyDescent="0.25">
      <c r="A575" t="s">
        <v>2</v>
      </c>
      <c r="B575">
        <f t="shared" si="10"/>
        <v>2018</v>
      </c>
      <c r="C575" t="str">
        <f t="shared" si="11"/>
        <v>PUBBDGSBDNewWH______STDHFO_16</v>
      </c>
      <c r="D575">
        <f>IF(VLOOKUP(LEFT(C575,LEN(C575)-3),PUBBDG_Replacement_Split_Tech!A:T,12+B575-2016,FALSE)&lt;0,0,VLOOKUP(LEFT(C575,LEN(C575)-3),PUBBDG_Replacement_Split_Tech!A:T,12+B575-2016,FALSE))*VLOOKUP(LEFT(C575,14),'AGG Activity_16'!A:K,B575-2016+2,FALSE)</f>
        <v>0</v>
      </c>
    </row>
    <row r="576" spans="1:4" x14ac:dyDescent="0.25">
      <c r="A576" t="s">
        <v>2</v>
      </c>
      <c r="B576">
        <f t="shared" si="10"/>
        <v>2018</v>
      </c>
      <c r="C576" t="str">
        <f t="shared" si="11"/>
        <v>PUBBDGSBDOldSHFUR___STDHFO_16</v>
      </c>
      <c r="D576">
        <f>IF(VLOOKUP(LEFT(C576,LEN(C576)-3),PUBBDG_Replacement_Split_Tech!A:T,12+B576-2016,FALSE)&lt;0,0,VLOOKUP(LEFT(C576,LEN(C576)-3),PUBBDG_Replacement_Split_Tech!A:T,12+B576-2016,FALSE))*VLOOKUP(LEFT(C576,14),'AGG Activity_16'!A:K,B576-2016+2,FALSE)</f>
        <v>0</v>
      </c>
    </row>
    <row r="577" spans="1:4" x14ac:dyDescent="0.25">
      <c r="A577" t="s">
        <v>2</v>
      </c>
      <c r="B577">
        <f t="shared" si="10"/>
        <v>2018</v>
      </c>
      <c r="C577" t="str">
        <f t="shared" si="11"/>
        <v>PUBBDGSBDOldWH______STDHFO_16</v>
      </c>
      <c r="D577">
        <f>IF(VLOOKUP(LEFT(C577,LEN(C577)-3),PUBBDG_Replacement_Split_Tech!A:T,12+B577-2016,FALSE)&lt;0,0,VLOOKUP(LEFT(C577,LEN(C577)-3),PUBBDG_Replacement_Split_Tech!A:T,12+B577-2016,FALSE))*VLOOKUP(LEFT(C577,14),'AGG Activity_16'!A:K,B577-2016+2,FALSE)</f>
        <v>0</v>
      </c>
    </row>
    <row r="578" spans="1:4" x14ac:dyDescent="0.25">
      <c r="A578" t="s">
        <v>2</v>
      </c>
      <c r="B578">
        <f t="shared" si="10"/>
        <v>2018</v>
      </c>
      <c r="C578" t="str">
        <f t="shared" si="11"/>
        <v>PUBBDGHSPNewSHFUR___STDKER_16</v>
      </c>
      <c r="D578">
        <f>IF(VLOOKUP(LEFT(C578,LEN(C578)-3),PUBBDG_Replacement_Split_Tech!A:T,12+B578-2016,FALSE)&lt;0,0,VLOOKUP(LEFT(C578,LEN(C578)-3),PUBBDG_Replacement_Split_Tech!A:T,12+B578-2016,FALSE))*VLOOKUP(LEFT(C578,14),'AGG Activity_16'!A:K,B578-2016+2,FALSE)</f>
        <v>0</v>
      </c>
    </row>
    <row r="579" spans="1:4" x14ac:dyDescent="0.25">
      <c r="A579" t="s">
        <v>2</v>
      </c>
      <c r="B579">
        <f t="shared" si="10"/>
        <v>2018</v>
      </c>
      <c r="C579" t="str">
        <f t="shared" si="11"/>
        <v>PUBBDGHSPNewWH______STDKER_16</v>
      </c>
      <c r="D579">
        <f>IF(VLOOKUP(LEFT(C579,LEN(C579)-3),PUBBDG_Replacement_Split_Tech!A:T,12+B579-2016,FALSE)&lt;0,0,VLOOKUP(LEFT(C579,LEN(C579)-3),PUBBDG_Replacement_Split_Tech!A:T,12+B579-2016,FALSE))*VLOOKUP(LEFT(C579,14),'AGG Activity_16'!A:K,B579-2016+2,FALSE)</f>
        <v>0</v>
      </c>
    </row>
    <row r="580" spans="1:4" x14ac:dyDescent="0.25">
      <c r="A580" t="s">
        <v>2</v>
      </c>
      <c r="B580">
        <f t="shared" si="10"/>
        <v>2018</v>
      </c>
      <c r="C580" t="str">
        <f t="shared" si="11"/>
        <v>PUBBDGHSPOldSHFUR___STDKER_16</v>
      </c>
      <c r="D580">
        <f>IF(VLOOKUP(LEFT(C580,LEN(C580)-3),PUBBDG_Replacement_Split_Tech!A:T,12+B580-2016,FALSE)&lt;0,0,VLOOKUP(LEFT(C580,LEN(C580)-3),PUBBDG_Replacement_Split_Tech!A:T,12+B580-2016,FALSE))*VLOOKUP(LEFT(C580,14),'AGG Activity_16'!A:K,B580-2016+2,FALSE)</f>
        <v>0</v>
      </c>
    </row>
    <row r="581" spans="1:4" x14ac:dyDescent="0.25">
      <c r="A581" t="s">
        <v>2</v>
      </c>
      <c r="B581">
        <f t="shared" si="10"/>
        <v>2018</v>
      </c>
      <c r="C581" t="str">
        <f t="shared" si="11"/>
        <v>PUBBDGHSPOldWH______STDKER_16</v>
      </c>
      <c r="D581">
        <f>IF(VLOOKUP(LEFT(C581,LEN(C581)-3),PUBBDG_Replacement_Split_Tech!A:T,12+B581-2016,FALSE)&lt;0,0,VLOOKUP(LEFT(C581,LEN(C581)-3),PUBBDG_Replacement_Split_Tech!A:T,12+B581-2016,FALSE))*VLOOKUP(LEFT(C581,14),'AGG Activity_16'!A:K,B581-2016+2,FALSE)</f>
        <v>0</v>
      </c>
    </row>
    <row r="582" spans="1:4" x14ac:dyDescent="0.25">
      <c r="A582" t="s">
        <v>2</v>
      </c>
      <c r="B582">
        <f t="shared" si="10"/>
        <v>2018</v>
      </c>
      <c r="C582" t="str">
        <f t="shared" si="11"/>
        <v>PUBBDGMUNNewSHFUR___STDKER_16</v>
      </c>
      <c r="D582">
        <f>IF(VLOOKUP(LEFT(C582,LEN(C582)-3),PUBBDG_Replacement_Split_Tech!A:T,12+B582-2016,FALSE)&lt;0,0,VLOOKUP(LEFT(C582,LEN(C582)-3),PUBBDG_Replacement_Split_Tech!A:T,12+B582-2016,FALSE))*VLOOKUP(LEFT(C582,14),'AGG Activity_16'!A:K,B582-2016+2,FALSE)</f>
        <v>0</v>
      </c>
    </row>
    <row r="583" spans="1:4" x14ac:dyDescent="0.25">
      <c r="A583" t="s">
        <v>2</v>
      </c>
      <c r="B583">
        <f t="shared" si="10"/>
        <v>2018</v>
      </c>
      <c r="C583" t="str">
        <f t="shared" si="11"/>
        <v>PUBBDGMUNNewWH______STDKER_16</v>
      </c>
      <c r="D583">
        <f>IF(VLOOKUP(LEFT(C583,LEN(C583)-3),PUBBDG_Replacement_Split_Tech!A:T,12+B583-2016,FALSE)&lt;0,0,VLOOKUP(LEFT(C583,LEN(C583)-3),PUBBDG_Replacement_Split_Tech!A:T,12+B583-2016,FALSE))*VLOOKUP(LEFT(C583,14),'AGG Activity_16'!A:K,B583-2016+2,FALSE)</f>
        <v>0</v>
      </c>
    </row>
    <row r="584" spans="1:4" x14ac:dyDescent="0.25">
      <c r="A584" t="s">
        <v>2</v>
      </c>
      <c r="B584">
        <f t="shared" si="10"/>
        <v>2018</v>
      </c>
      <c r="C584" t="str">
        <f t="shared" si="11"/>
        <v>PUBBDGMUNOldSHFUR___STDKER_16</v>
      </c>
      <c r="D584">
        <f>IF(VLOOKUP(LEFT(C584,LEN(C584)-3),PUBBDG_Replacement_Split_Tech!A:T,12+B584-2016,FALSE)&lt;0,0,VLOOKUP(LEFT(C584,LEN(C584)-3),PUBBDG_Replacement_Split_Tech!A:T,12+B584-2016,FALSE))*VLOOKUP(LEFT(C584,14),'AGG Activity_16'!A:K,B584-2016+2,FALSE)</f>
        <v>0</v>
      </c>
    </row>
    <row r="585" spans="1:4" x14ac:dyDescent="0.25">
      <c r="A585" t="s">
        <v>2</v>
      </c>
      <c r="B585">
        <f t="shared" si="10"/>
        <v>2018</v>
      </c>
      <c r="C585" t="str">
        <f t="shared" si="11"/>
        <v>PUBBDGMUNOldWH______STDKER_16</v>
      </c>
      <c r="D585">
        <f>IF(VLOOKUP(LEFT(C585,LEN(C585)-3),PUBBDG_Replacement_Split_Tech!A:T,12+B585-2016,FALSE)&lt;0,0,VLOOKUP(LEFT(C585,LEN(C585)-3),PUBBDG_Replacement_Split_Tech!A:T,12+B585-2016,FALSE))*VLOOKUP(LEFT(C585,14),'AGG Activity_16'!A:K,B585-2016+2,FALSE)</f>
        <v>0</v>
      </c>
    </row>
    <row r="586" spans="1:4" x14ac:dyDescent="0.25">
      <c r="A586" t="s">
        <v>2</v>
      </c>
      <c r="B586">
        <f t="shared" si="10"/>
        <v>2018</v>
      </c>
      <c r="C586" t="str">
        <f t="shared" si="11"/>
        <v>PUBBDGPSINewSHFUR___STDKER_16</v>
      </c>
      <c r="D586">
        <f>IF(VLOOKUP(LEFT(C586,LEN(C586)-3),PUBBDG_Replacement_Split_Tech!A:T,12+B586-2016,FALSE)&lt;0,0,VLOOKUP(LEFT(C586,LEN(C586)-3),PUBBDG_Replacement_Split_Tech!A:T,12+B586-2016,FALSE))*VLOOKUP(LEFT(C586,14),'AGG Activity_16'!A:K,B586-2016+2,FALSE)</f>
        <v>0</v>
      </c>
    </row>
    <row r="587" spans="1:4" x14ac:dyDescent="0.25">
      <c r="A587" t="s">
        <v>2</v>
      </c>
      <c r="B587">
        <f t="shared" si="10"/>
        <v>2018</v>
      </c>
      <c r="C587" t="str">
        <f t="shared" si="11"/>
        <v>PUBBDGPSINewWH______STDKER_16</v>
      </c>
      <c r="D587">
        <f>IF(VLOOKUP(LEFT(C587,LEN(C587)-3),PUBBDG_Replacement_Split_Tech!A:T,12+B587-2016,FALSE)&lt;0,0,VLOOKUP(LEFT(C587,LEN(C587)-3),PUBBDG_Replacement_Split_Tech!A:T,12+B587-2016,FALSE))*VLOOKUP(LEFT(C587,14),'AGG Activity_16'!A:K,B587-2016+2,FALSE)</f>
        <v>0</v>
      </c>
    </row>
    <row r="588" spans="1:4" x14ac:dyDescent="0.25">
      <c r="A588" t="s">
        <v>2</v>
      </c>
      <c r="B588">
        <f t="shared" si="10"/>
        <v>2018</v>
      </c>
      <c r="C588" t="str">
        <f t="shared" si="11"/>
        <v>PUBBDGPSIOldSHFUR___STDKER_16</v>
      </c>
      <c r="D588">
        <f>IF(VLOOKUP(LEFT(C588,LEN(C588)-3),PUBBDG_Replacement_Split_Tech!A:T,12+B588-2016,FALSE)&lt;0,0,VLOOKUP(LEFT(C588,LEN(C588)-3),PUBBDG_Replacement_Split_Tech!A:T,12+B588-2016,FALSE))*VLOOKUP(LEFT(C588,14),'AGG Activity_16'!A:K,B588-2016+2,FALSE)</f>
        <v>0</v>
      </c>
    </row>
    <row r="589" spans="1:4" x14ac:dyDescent="0.25">
      <c r="A589" t="s">
        <v>2</v>
      </c>
      <c r="B589">
        <f t="shared" si="10"/>
        <v>2018</v>
      </c>
      <c r="C589" t="str">
        <f t="shared" si="11"/>
        <v>PUBBDGPSIOldWH______STDKER_16</v>
      </c>
      <c r="D589">
        <f>IF(VLOOKUP(LEFT(C589,LEN(C589)-3),PUBBDG_Replacement_Split_Tech!A:T,12+B589-2016,FALSE)&lt;0,0,VLOOKUP(LEFT(C589,LEN(C589)-3),PUBBDG_Replacement_Split_Tech!A:T,12+B589-2016,FALSE))*VLOOKUP(LEFT(C589,14),'AGG Activity_16'!A:K,B589-2016+2,FALSE)</f>
        <v>0</v>
      </c>
    </row>
    <row r="590" spans="1:4" x14ac:dyDescent="0.25">
      <c r="A590" t="s">
        <v>2</v>
      </c>
      <c r="B590">
        <f t="shared" si="10"/>
        <v>2018</v>
      </c>
      <c r="C590" t="str">
        <f t="shared" si="11"/>
        <v>PUBBDGSBDNewSHFUR___STDKER_16</v>
      </c>
      <c r="D590">
        <f>IF(VLOOKUP(LEFT(C590,LEN(C590)-3),PUBBDG_Replacement_Split_Tech!A:T,12+B590-2016,FALSE)&lt;0,0,VLOOKUP(LEFT(C590,LEN(C590)-3),PUBBDG_Replacement_Split_Tech!A:T,12+B590-2016,FALSE))*VLOOKUP(LEFT(C590,14),'AGG Activity_16'!A:K,B590-2016+2,FALSE)</f>
        <v>0</v>
      </c>
    </row>
    <row r="591" spans="1:4" x14ac:dyDescent="0.25">
      <c r="A591" t="s">
        <v>2</v>
      </c>
      <c r="B591">
        <f t="shared" si="10"/>
        <v>2018</v>
      </c>
      <c r="C591" t="str">
        <f t="shared" si="11"/>
        <v>PUBBDGSBDNewWH______STDKER_16</v>
      </c>
      <c r="D591">
        <f>IF(VLOOKUP(LEFT(C591,LEN(C591)-3),PUBBDG_Replacement_Split_Tech!A:T,12+B591-2016,FALSE)&lt;0,0,VLOOKUP(LEFT(C591,LEN(C591)-3),PUBBDG_Replacement_Split_Tech!A:T,12+B591-2016,FALSE))*VLOOKUP(LEFT(C591,14),'AGG Activity_16'!A:K,B591-2016+2,FALSE)</f>
        <v>0</v>
      </c>
    </row>
    <row r="592" spans="1:4" x14ac:dyDescent="0.25">
      <c r="A592" t="s">
        <v>2</v>
      </c>
      <c r="B592">
        <f t="shared" si="10"/>
        <v>2018</v>
      </c>
      <c r="C592" t="str">
        <f t="shared" si="11"/>
        <v>PUBBDGSBDOldSHFUR___STDKER_16</v>
      </c>
      <c r="D592">
        <f>IF(VLOOKUP(LEFT(C592,LEN(C592)-3),PUBBDG_Replacement_Split_Tech!A:T,12+B592-2016,FALSE)&lt;0,0,VLOOKUP(LEFT(C592,LEN(C592)-3),PUBBDG_Replacement_Split_Tech!A:T,12+B592-2016,FALSE))*VLOOKUP(LEFT(C592,14),'AGG Activity_16'!A:K,B592-2016+2,FALSE)</f>
        <v>0</v>
      </c>
    </row>
    <row r="593" spans="1:4" x14ac:dyDescent="0.25">
      <c r="A593" t="s">
        <v>2</v>
      </c>
      <c r="B593">
        <f t="shared" si="10"/>
        <v>2018</v>
      </c>
      <c r="C593" t="str">
        <f t="shared" si="11"/>
        <v>PUBBDGSBDOldWH______STDKER_16</v>
      </c>
      <c r="D593">
        <f>IF(VLOOKUP(LEFT(C593,LEN(C593)-3),PUBBDG_Replacement_Split_Tech!A:T,12+B593-2016,FALSE)&lt;0,0,VLOOKUP(LEFT(C593,LEN(C593)-3),PUBBDG_Replacement_Split_Tech!A:T,12+B593-2016,FALSE))*VLOOKUP(LEFT(C593,14),'AGG Activity_16'!A:K,B593-2016+2,FALSE)</f>
        <v>0</v>
      </c>
    </row>
    <row r="594" spans="1:4" x14ac:dyDescent="0.25">
      <c r="A594" t="s">
        <v>2</v>
      </c>
      <c r="B594">
        <f t="shared" si="10"/>
        <v>2018</v>
      </c>
      <c r="C594" t="str">
        <f t="shared" si="11"/>
        <v>PUBBDGHSPNewSHFUR___STDLFO_16</v>
      </c>
      <c r="D594">
        <f>IF(VLOOKUP(LEFT(C594,LEN(C594)-3),PUBBDG_Replacement_Split_Tech!A:T,12+B594-2016,FALSE)&lt;0,0,VLOOKUP(LEFT(C594,LEN(C594)-3),PUBBDG_Replacement_Split_Tech!A:T,12+B594-2016,FALSE))*VLOOKUP(LEFT(C594,14),'AGG Activity_16'!A:K,B594-2016+2,FALSE)</f>
        <v>0</v>
      </c>
    </row>
    <row r="595" spans="1:4" x14ac:dyDescent="0.25">
      <c r="A595" t="s">
        <v>2</v>
      </c>
      <c r="B595">
        <f t="shared" ref="B595:B658" si="12">B387+1</f>
        <v>2018</v>
      </c>
      <c r="C595" t="str">
        <f t="shared" ref="C595:C658" si="13">C387</f>
        <v>PUBBDGHSPNewWH______STDLFO_16</v>
      </c>
      <c r="D595">
        <f>IF(VLOOKUP(LEFT(C595,LEN(C595)-3),PUBBDG_Replacement_Split_Tech!A:T,12+B595-2016,FALSE)&lt;0,0,VLOOKUP(LEFT(C595,LEN(C595)-3),PUBBDG_Replacement_Split_Tech!A:T,12+B595-2016,FALSE))*VLOOKUP(LEFT(C595,14),'AGG Activity_16'!A:K,B595-2016+2,FALSE)</f>
        <v>0</v>
      </c>
    </row>
    <row r="596" spans="1:4" x14ac:dyDescent="0.25">
      <c r="A596" t="s">
        <v>2</v>
      </c>
      <c r="B596">
        <f t="shared" si="12"/>
        <v>2018</v>
      </c>
      <c r="C596" t="str">
        <f t="shared" si="13"/>
        <v>PUBBDGHSPOldSHFUR___STDLFO_16</v>
      </c>
      <c r="D596">
        <f>IF(VLOOKUP(LEFT(C596,LEN(C596)-3),PUBBDG_Replacement_Split_Tech!A:T,12+B596-2016,FALSE)&lt;0,0,VLOOKUP(LEFT(C596,LEN(C596)-3),PUBBDG_Replacement_Split_Tech!A:T,12+B596-2016,FALSE))*VLOOKUP(LEFT(C596,14),'AGG Activity_16'!A:K,B596-2016+2,FALSE)</f>
        <v>38.135416246292266</v>
      </c>
    </row>
    <row r="597" spans="1:4" x14ac:dyDescent="0.25">
      <c r="A597" t="s">
        <v>2</v>
      </c>
      <c r="B597">
        <f t="shared" si="12"/>
        <v>2018</v>
      </c>
      <c r="C597" t="str">
        <f t="shared" si="13"/>
        <v>PUBBDGHSPOldWH______STDLFO_16</v>
      </c>
      <c r="D597">
        <f>IF(VLOOKUP(LEFT(C597,LEN(C597)-3),PUBBDG_Replacement_Split_Tech!A:T,12+B597-2016,FALSE)&lt;0,0,VLOOKUP(LEFT(C597,LEN(C597)-3),PUBBDG_Replacement_Split_Tech!A:T,12+B597-2016,FALSE))*VLOOKUP(LEFT(C597,14),'AGG Activity_16'!A:K,B597-2016+2,FALSE)</f>
        <v>26.48741279828765</v>
      </c>
    </row>
    <row r="598" spans="1:4" x14ac:dyDescent="0.25">
      <c r="A598" t="s">
        <v>2</v>
      </c>
      <c r="B598">
        <f t="shared" si="12"/>
        <v>2018</v>
      </c>
      <c r="C598" t="str">
        <f t="shared" si="13"/>
        <v>PUBBDGMUNNewSHFUR___STDLFO_16</v>
      </c>
      <c r="D598">
        <f>IF(VLOOKUP(LEFT(C598,LEN(C598)-3),PUBBDG_Replacement_Split_Tech!A:T,12+B598-2016,FALSE)&lt;0,0,VLOOKUP(LEFT(C598,LEN(C598)-3),PUBBDG_Replacement_Split_Tech!A:T,12+B598-2016,FALSE))*VLOOKUP(LEFT(C598,14),'AGG Activity_16'!A:K,B598-2016+2,FALSE)</f>
        <v>0</v>
      </c>
    </row>
    <row r="599" spans="1:4" x14ac:dyDescent="0.25">
      <c r="A599" t="s">
        <v>2</v>
      </c>
      <c r="B599">
        <f t="shared" si="12"/>
        <v>2018</v>
      </c>
      <c r="C599" t="str">
        <f t="shared" si="13"/>
        <v>PUBBDGMUNNewWH______STDLFO_16</v>
      </c>
      <c r="D599">
        <f>IF(VLOOKUP(LEFT(C599,LEN(C599)-3),PUBBDG_Replacement_Split_Tech!A:T,12+B599-2016,FALSE)&lt;0,0,VLOOKUP(LEFT(C599,LEN(C599)-3),PUBBDG_Replacement_Split_Tech!A:T,12+B599-2016,FALSE))*VLOOKUP(LEFT(C599,14),'AGG Activity_16'!A:K,B599-2016+2,FALSE)</f>
        <v>0</v>
      </c>
    </row>
    <row r="600" spans="1:4" x14ac:dyDescent="0.25">
      <c r="A600" t="s">
        <v>2</v>
      </c>
      <c r="B600">
        <f t="shared" si="12"/>
        <v>2018</v>
      </c>
      <c r="C600" t="str">
        <f t="shared" si="13"/>
        <v>PUBBDGMUNOldSHFUR___STDLFO_16</v>
      </c>
      <c r="D600">
        <f>IF(VLOOKUP(LEFT(C600,LEN(C600)-3),PUBBDG_Replacement_Split_Tech!A:T,12+B600-2016,FALSE)&lt;0,0,VLOOKUP(LEFT(C600,LEN(C600)-3),PUBBDG_Replacement_Split_Tech!A:T,12+B600-2016,FALSE))*VLOOKUP(LEFT(C600,14),'AGG Activity_16'!A:K,B600-2016+2,FALSE)</f>
        <v>0</v>
      </c>
    </row>
    <row r="601" spans="1:4" x14ac:dyDescent="0.25">
      <c r="A601" t="s">
        <v>2</v>
      </c>
      <c r="B601">
        <f t="shared" si="12"/>
        <v>2018</v>
      </c>
      <c r="C601" t="str">
        <f t="shared" si="13"/>
        <v>PUBBDGMUNOldWH______STDLFO_16</v>
      </c>
      <c r="D601">
        <f>IF(VLOOKUP(LEFT(C601,LEN(C601)-3),PUBBDG_Replacement_Split_Tech!A:T,12+B601-2016,FALSE)&lt;0,0,VLOOKUP(LEFT(C601,LEN(C601)-3),PUBBDG_Replacement_Split_Tech!A:T,12+B601-2016,FALSE))*VLOOKUP(LEFT(C601,14),'AGG Activity_16'!A:K,B601-2016+2,FALSE)</f>
        <v>0</v>
      </c>
    </row>
    <row r="602" spans="1:4" x14ac:dyDescent="0.25">
      <c r="A602" t="s">
        <v>2</v>
      </c>
      <c r="B602">
        <f t="shared" si="12"/>
        <v>2018</v>
      </c>
      <c r="C602" t="str">
        <f t="shared" si="13"/>
        <v>PUBBDGPSINewSHFUR___STDLFO_16</v>
      </c>
      <c r="D602">
        <f>IF(VLOOKUP(LEFT(C602,LEN(C602)-3),PUBBDG_Replacement_Split_Tech!A:T,12+B602-2016,FALSE)&lt;0,0,VLOOKUP(LEFT(C602,LEN(C602)-3),PUBBDG_Replacement_Split_Tech!A:T,12+B602-2016,FALSE))*VLOOKUP(LEFT(C602,14),'AGG Activity_16'!A:K,B602-2016+2,FALSE)</f>
        <v>0</v>
      </c>
    </row>
    <row r="603" spans="1:4" x14ac:dyDescent="0.25">
      <c r="A603" t="s">
        <v>2</v>
      </c>
      <c r="B603">
        <f t="shared" si="12"/>
        <v>2018</v>
      </c>
      <c r="C603" t="str">
        <f t="shared" si="13"/>
        <v>PUBBDGPSINewWH______STDLFO_16</v>
      </c>
      <c r="D603">
        <f>IF(VLOOKUP(LEFT(C603,LEN(C603)-3),PUBBDG_Replacement_Split_Tech!A:T,12+B603-2016,FALSE)&lt;0,0,VLOOKUP(LEFT(C603,LEN(C603)-3),PUBBDG_Replacement_Split_Tech!A:T,12+B603-2016,FALSE))*VLOOKUP(LEFT(C603,14),'AGG Activity_16'!A:K,B603-2016+2,FALSE)</f>
        <v>0</v>
      </c>
    </row>
    <row r="604" spans="1:4" x14ac:dyDescent="0.25">
      <c r="A604" t="s">
        <v>2</v>
      </c>
      <c r="B604">
        <f t="shared" si="12"/>
        <v>2018</v>
      </c>
      <c r="C604" t="str">
        <f t="shared" si="13"/>
        <v>PUBBDGPSIOldSHFUR___STDLFO_16</v>
      </c>
      <c r="D604">
        <f>IF(VLOOKUP(LEFT(C604,LEN(C604)-3),PUBBDG_Replacement_Split_Tech!A:T,12+B604-2016,FALSE)&lt;0,0,VLOOKUP(LEFT(C604,LEN(C604)-3),PUBBDG_Replacement_Split_Tech!A:T,12+B604-2016,FALSE))*VLOOKUP(LEFT(C604,14),'AGG Activity_16'!A:K,B604-2016+2,FALSE)</f>
        <v>17.59345090502643</v>
      </c>
    </row>
    <row r="605" spans="1:4" x14ac:dyDescent="0.25">
      <c r="A605" t="s">
        <v>2</v>
      </c>
      <c r="B605">
        <f t="shared" si="12"/>
        <v>2018</v>
      </c>
      <c r="C605" t="str">
        <f t="shared" si="13"/>
        <v>PUBBDGPSIOldWH______STDLFO_16</v>
      </c>
      <c r="D605">
        <f>IF(VLOOKUP(LEFT(C605,LEN(C605)-3),PUBBDG_Replacement_Split_Tech!A:T,12+B605-2016,FALSE)&lt;0,0,VLOOKUP(LEFT(C605,LEN(C605)-3),PUBBDG_Replacement_Split_Tech!A:T,12+B605-2016,FALSE))*VLOOKUP(LEFT(C605,14),'AGG Activity_16'!A:K,B605-2016+2,FALSE)</f>
        <v>23.850216071816163</v>
      </c>
    </row>
    <row r="606" spans="1:4" x14ac:dyDescent="0.25">
      <c r="A606" t="s">
        <v>2</v>
      </c>
      <c r="B606">
        <f t="shared" si="12"/>
        <v>2018</v>
      </c>
      <c r="C606" t="str">
        <f t="shared" si="13"/>
        <v>PUBBDGSBDNewSHFUR___STDLFO_16</v>
      </c>
      <c r="D606">
        <f>IF(VLOOKUP(LEFT(C606,LEN(C606)-3),PUBBDG_Replacement_Split_Tech!A:T,12+B606-2016,FALSE)&lt;0,0,VLOOKUP(LEFT(C606,LEN(C606)-3),PUBBDG_Replacement_Split_Tech!A:T,12+B606-2016,FALSE))*VLOOKUP(LEFT(C606,14),'AGG Activity_16'!A:K,B606-2016+2,FALSE)</f>
        <v>0</v>
      </c>
    </row>
    <row r="607" spans="1:4" x14ac:dyDescent="0.25">
      <c r="A607" t="s">
        <v>2</v>
      </c>
      <c r="B607">
        <f t="shared" si="12"/>
        <v>2018</v>
      </c>
      <c r="C607" t="str">
        <f t="shared" si="13"/>
        <v>PUBBDGSBDNewWH______STDLFO_16</v>
      </c>
      <c r="D607">
        <f>IF(VLOOKUP(LEFT(C607,LEN(C607)-3),PUBBDG_Replacement_Split_Tech!A:T,12+B607-2016,FALSE)&lt;0,0,VLOOKUP(LEFT(C607,LEN(C607)-3),PUBBDG_Replacement_Split_Tech!A:T,12+B607-2016,FALSE))*VLOOKUP(LEFT(C607,14),'AGG Activity_16'!A:K,B607-2016+2,FALSE)</f>
        <v>0</v>
      </c>
    </row>
    <row r="608" spans="1:4" x14ac:dyDescent="0.25">
      <c r="A608" t="s">
        <v>2</v>
      </c>
      <c r="B608">
        <f t="shared" si="12"/>
        <v>2018</v>
      </c>
      <c r="C608" t="str">
        <f t="shared" si="13"/>
        <v>PUBBDGSBDOldSHFUR___STDLFO_16</v>
      </c>
      <c r="D608">
        <f>IF(VLOOKUP(LEFT(C608,LEN(C608)-3),PUBBDG_Replacement_Split_Tech!A:T,12+B608-2016,FALSE)&lt;0,0,VLOOKUP(LEFT(C608,LEN(C608)-3),PUBBDG_Replacement_Split_Tech!A:T,12+B608-2016,FALSE))*VLOOKUP(LEFT(C608,14),'AGG Activity_16'!A:K,B608-2016+2,FALSE)</f>
        <v>0</v>
      </c>
    </row>
    <row r="609" spans="1:4" x14ac:dyDescent="0.25">
      <c r="A609" t="s">
        <v>2</v>
      </c>
      <c r="B609">
        <f t="shared" si="12"/>
        <v>2018</v>
      </c>
      <c r="C609" t="str">
        <f t="shared" si="13"/>
        <v>PUBBDGSBDOldWH______STDLFO_16</v>
      </c>
      <c r="D609">
        <f>IF(VLOOKUP(LEFT(C609,LEN(C609)-3),PUBBDG_Replacement_Split_Tech!A:T,12+B609-2016,FALSE)&lt;0,0,VLOOKUP(LEFT(C609,LEN(C609)-3),PUBBDG_Replacement_Split_Tech!A:T,12+B609-2016,FALSE))*VLOOKUP(LEFT(C609,14),'AGG Activity_16'!A:K,B609-2016+2,FALSE)</f>
        <v>0</v>
      </c>
    </row>
    <row r="610" spans="1:4" x14ac:dyDescent="0.25">
      <c r="A610" t="s">
        <v>2</v>
      </c>
      <c r="B610">
        <f t="shared" si="12"/>
        <v>2018</v>
      </c>
      <c r="C610" t="str">
        <f t="shared" si="13"/>
        <v>PUBBDGHSPNewAE______STDPRO_16</v>
      </c>
      <c r="D610">
        <f>IF(VLOOKUP(LEFT(C610,LEN(C610)-3),PUBBDG_Replacement_Split_Tech!A:T,12+B610-2016,FALSE)&lt;0,0,VLOOKUP(LEFT(C610,LEN(C610)-3),PUBBDG_Replacement_Split_Tech!A:T,12+B610-2016,FALSE))*VLOOKUP(LEFT(C610,14),'AGG Activity_16'!A:K,B610-2016+2,FALSE)</f>
        <v>0</v>
      </c>
    </row>
    <row r="611" spans="1:4" x14ac:dyDescent="0.25">
      <c r="A611" t="s">
        <v>2</v>
      </c>
      <c r="B611">
        <f t="shared" si="12"/>
        <v>2018</v>
      </c>
      <c r="C611" t="str">
        <f t="shared" si="13"/>
        <v>PUBBDGHSPNewSHFUR___STDPRO_16</v>
      </c>
      <c r="D611">
        <f>IF(VLOOKUP(LEFT(C611,LEN(C611)-3),PUBBDG_Replacement_Split_Tech!A:T,12+B611-2016,FALSE)&lt;0,0,VLOOKUP(LEFT(C611,LEN(C611)-3),PUBBDG_Replacement_Split_Tech!A:T,12+B611-2016,FALSE))*VLOOKUP(LEFT(C611,14),'AGG Activity_16'!A:K,B611-2016+2,FALSE)</f>
        <v>0</v>
      </c>
    </row>
    <row r="612" spans="1:4" x14ac:dyDescent="0.25">
      <c r="A612" t="s">
        <v>2</v>
      </c>
      <c r="B612">
        <f t="shared" si="12"/>
        <v>2018</v>
      </c>
      <c r="C612" t="str">
        <f t="shared" si="13"/>
        <v>PUBBDGHSPOldAE______STDPRO_16</v>
      </c>
      <c r="D612">
        <f>IF(VLOOKUP(LEFT(C612,LEN(C612)-3),PUBBDG_Replacement_Split_Tech!A:T,12+B612-2016,FALSE)&lt;0,0,VLOOKUP(LEFT(C612,LEN(C612)-3),PUBBDG_Replacement_Split_Tech!A:T,12+B612-2016,FALSE))*VLOOKUP(LEFT(C612,14),'AGG Activity_16'!A:K,B612-2016+2,FALSE)</f>
        <v>0</v>
      </c>
    </row>
    <row r="613" spans="1:4" x14ac:dyDescent="0.25">
      <c r="A613" t="s">
        <v>2</v>
      </c>
      <c r="B613">
        <f t="shared" si="12"/>
        <v>2018</v>
      </c>
      <c r="C613" t="str">
        <f t="shared" si="13"/>
        <v>PUBBDGHSPOldSHFUR___STDPRO_16</v>
      </c>
      <c r="D613">
        <f>IF(VLOOKUP(LEFT(C613,LEN(C613)-3),PUBBDG_Replacement_Split_Tech!A:T,12+B613-2016,FALSE)&lt;0,0,VLOOKUP(LEFT(C613,LEN(C613)-3),PUBBDG_Replacement_Split_Tech!A:T,12+B613-2016,FALSE))*VLOOKUP(LEFT(C613,14),'AGG Activity_16'!A:K,B613-2016+2,FALSE)</f>
        <v>0</v>
      </c>
    </row>
    <row r="614" spans="1:4" x14ac:dyDescent="0.25">
      <c r="A614" t="s">
        <v>2</v>
      </c>
      <c r="B614">
        <f t="shared" si="12"/>
        <v>2018</v>
      </c>
      <c r="C614" t="str">
        <f t="shared" si="13"/>
        <v>PUBBDGMUNNewAE______STDPRO_16</v>
      </c>
      <c r="D614">
        <f>IF(VLOOKUP(LEFT(C614,LEN(C614)-3),PUBBDG_Replacement_Split_Tech!A:T,12+B614-2016,FALSE)&lt;0,0,VLOOKUP(LEFT(C614,LEN(C614)-3),PUBBDG_Replacement_Split_Tech!A:T,12+B614-2016,FALSE))*VLOOKUP(LEFT(C614,14),'AGG Activity_16'!A:K,B614-2016+2,FALSE)</f>
        <v>0</v>
      </c>
    </row>
    <row r="615" spans="1:4" x14ac:dyDescent="0.25">
      <c r="A615" t="s">
        <v>2</v>
      </c>
      <c r="B615">
        <f t="shared" si="12"/>
        <v>2018</v>
      </c>
      <c r="C615" t="str">
        <f t="shared" si="13"/>
        <v>PUBBDGMUNNewSHFUR___STDPRO_16</v>
      </c>
      <c r="D615">
        <f>IF(VLOOKUP(LEFT(C615,LEN(C615)-3),PUBBDG_Replacement_Split_Tech!A:T,12+B615-2016,FALSE)&lt;0,0,VLOOKUP(LEFT(C615,LEN(C615)-3),PUBBDG_Replacement_Split_Tech!A:T,12+B615-2016,FALSE))*VLOOKUP(LEFT(C615,14),'AGG Activity_16'!A:K,B615-2016+2,FALSE)</f>
        <v>0</v>
      </c>
    </row>
    <row r="616" spans="1:4" x14ac:dyDescent="0.25">
      <c r="A616" t="s">
        <v>2</v>
      </c>
      <c r="B616">
        <f t="shared" si="12"/>
        <v>2018</v>
      </c>
      <c r="C616" t="str">
        <f t="shared" si="13"/>
        <v>PUBBDGMUNOldAE______STDPRO_16</v>
      </c>
      <c r="D616">
        <f>IF(VLOOKUP(LEFT(C616,LEN(C616)-3),PUBBDG_Replacement_Split_Tech!A:T,12+B616-2016,FALSE)&lt;0,0,VLOOKUP(LEFT(C616,LEN(C616)-3),PUBBDG_Replacement_Split_Tech!A:T,12+B616-2016,FALSE))*VLOOKUP(LEFT(C616,14),'AGG Activity_16'!A:K,B616-2016+2,FALSE)</f>
        <v>0</v>
      </c>
    </row>
    <row r="617" spans="1:4" x14ac:dyDescent="0.25">
      <c r="A617" t="s">
        <v>2</v>
      </c>
      <c r="B617">
        <f t="shared" si="12"/>
        <v>2018</v>
      </c>
      <c r="C617" t="str">
        <f t="shared" si="13"/>
        <v>PUBBDGMUNOldSHFUR___STDPRO_16</v>
      </c>
      <c r="D617">
        <f>IF(VLOOKUP(LEFT(C617,LEN(C617)-3),PUBBDG_Replacement_Split_Tech!A:T,12+B617-2016,FALSE)&lt;0,0,VLOOKUP(LEFT(C617,LEN(C617)-3),PUBBDG_Replacement_Split_Tech!A:T,12+B617-2016,FALSE))*VLOOKUP(LEFT(C617,14),'AGG Activity_16'!A:K,B617-2016+2,FALSE)</f>
        <v>0</v>
      </c>
    </row>
    <row r="618" spans="1:4" x14ac:dyDescent="0.25">
      <c r="A618" t="s">
        <v>2</v>
      </c>
      <c r="B618">
        <f t="shared" si="12"/>
        <v>2018</v>
      </c>
      <c r="C618" t="str">
        <f t="shared" si="13"/>
        <v>PUBBDGPSINewAE______STDPRO_16</v>
      </c>
      <c r="D618">
        <f>IF(VLOOKUP(LEFT(C618,LEN(C618)-3),PUBBDG_Replacement_Split_Tech!A:T,12+B618-2016,FALSE)&lt;0,0,VLOOKUP(LEFT(C618,LEN(C618)-3),PUBBDG_Replacement_Split_Tech!A:T,12+B618-2016,FALSE))*VLOOKUP(LEFT(C618,14),'AGG Activity_16'!A:K,B618-2016+2,FALSE)</f>
        <v>0</v>
      </c>
    </row>
    <row r="619" spans="1:4" x14ac:dyDescent="0.25">
      <c r="A619" t="s">
        <v>2</v>
      </c>
      <c r="B619">
        <f t="shared" si="12"/>
        <v>2018</v>
      </c>
      <c r="C619" t="str">
        <f t="shared" si="13"/>
        <v>PUBBDGPSINewSHFUR___STDPRO_16</v>
      </c>
      <c r="D619">
        <f>IF(VLOOKUP(LEFT(C619,LEN(C619)-3),PUBBDG_Replacement_Split_Tech!A:T,12+B619-2016,FALSE)&lt;0,0,VLOOKUP(LEFT(C619,LEN(C619)-3),PUBBDG_Replacement_Split_Tech!A:T,12+B619-2016,FALSE))*VLOOKUP(LEFT(C619,14),'AGG Activity_16'!A:K,B619-2016+2,FALSE)</f>
        <v>0</v>
      </c>
    </row>
    <row r="620" spans="1:4" x14ac:dyDescent="0.25">
      <c r="A620" t="s">
        <v>2</v>
      </c>
      <c r="B620">
        <f t="shared" si="12"/>
        <v>2018</v>
      </c>
      <c r="C620" t="str">
        <f t="shared" si="13"/>
        <v>PUBBDGPSIOldAE______STDPRO_16</v>
      </c>
      <c r="D620">
        <f>IF(VLOOKUP(LEFT(C620,LEN(C620)-3),PUBBDG_Replacement_Split_Tech!A:T,12+B620-2016,FALSE)&lt;0,0,VLOOKUP(LEFT(C620,LEN(C620)-3),PUBBDG_Replacement_Split_Tech!A:T,12+B620-2016,FALSE))*VLOOKUP(LEFT(C620,14),'AGG Activity_16'!A:K,B620-2016+2,FALSE)</f>
        <v>0</v>
      </c>
    </row>
    <row r="621" spans="1:4" x14ac:dyDescent="0.25">
      <c r="A621" t="s">
        <v>2</v>
      </c>
      <c r="B621">
        <f t="shared" si="12"/>
        <v>2018</v>
      </c>
      <c r="C621" t="str">
        <f t="shared" si="13"/>
        <v>PUBBDGPSIOldSHFUR___STDPRO_16</v>
      </c>
      <c r="D621">
        <f>IF(VLOOKUP(LEFT(C621,LEN(C621)-3),PUBBDG_Replacement_Split_Tech!A:T,12+B621-2016,FALSE)&lt;0,0,VLOOKUP(LEFT(C621,LEN(C621)-3),PUBBDG_Replacement_Split_Tech!A:T,12+B621-2016,FALSE))*VLOOKUP(LEFT(C621,14),'AGG Activity_16'!A:K,B621-2016+2,FALSE)</f>
        <v>0</v>
      </c>
    </row>
    <row r="622" spans="1:4" x14ac:dyDescent="0.25">
      <c r="A622" t="s">
        <v>2</v>
      </c>
      <c r="B622">
        <f t="shared" si="12"/>
        <v>2018</v>
      </c>
      <c r="C622" t="str">
        <f t="shared" si="13"/>
        <v>PUBBDGSBDNewAE______STDPRO_16</v>
      </c>
      <c r="D622">
        <f>IF(VLOOKUP(LEFT(C622,LEN(C622)-3),PUBBDG_Replacement_Split_Tech!A:T,12+B622-2016,FALSE)&lt;0,0,VLOOKUP(LEFT(C622,LEN(C622)-3),PUBBDG_Replacement_Split_Tech!A:T,12+B622-2016,FALSE))*VLOOKUP(LEFT(C622,14),'AGG Activity_16'!A:K,B622-2016+2,FALSE)</f>
        <v>0</v>
      </c>
    </row>
    <row r="623" spans="1:4" x14ac:dyDescent="0.25">
      <c r="A623" t="s">
        <v>2</v>
      </c>
      <c r="B623">
        <f t="shared" si="12"/>
        <v>2018</v>
      </c>
      <c r="C623" t="str">
        <f t="shared" si="13"/>
        <v>PUBBDGSBDNewSHFUR___STDPRO_16</v>
      </c>
      <c r="D623">
        <f>IF(VLOOKUP(LEFT(C623,LEN(C623)-3),PUBBDG_Replacement_Split_Tech!A:T,12+B623-2016,FALSE)&lt;0,0,VLOOKUP(LEFT(C623,LEN(C623)-3),PUBBDG_Replacement_Split_Tech!A:T,12+B623-2016,FALSE))*VLOOKUP(LEFT(C623,14),'AGG Activity_16'!A:K,B623-2016+2,FALSE)</f>
        <v>0</v>
      </c>
    </row>
    <row r="624" spans="1:4" x14ac:dyDescent="0.25">
      <c r="A624" t="s">
        <v>2</v>
      </c>
      <c r="B624">
        <f t="shared" si="12"/>
        <v>2018</v>
      </c>
      <c r="C624" t="str">
        <f t="shared" si="13"/>
        <v>PUBBDGSBDOldAE______STDPRO_16</v>
      </c>
      <c r="D624">
        <f>IF(VLOOKUP(LEFT(C624,LEN(C624)-3),PUBBDG_Replacement_Split_Tech!A:T,12+B624-2016,FALSE)&lt;0,0,VLOOKUP(LEFT(C624,LEN(C624)-3),PUBBDG_Replacement_Split_Tech!A:T,12+B624-2016,FALSE))*VLOOKUP(LEFT(C624,14),'AGG Activity_16'!A:K,B624-2016+2,FALSE)</f>
        <v>0</v>
      </c>
    </row>
    <row r="625" spans="1:4" x14ac:dyDescent="0.25">
      <c r="A625" t="s">
        <v>2</v>
      </c>
      <c r="B625">
        <f t="shared" si="12"/>
        <v>2018</v>
      </c>
      <c r="C625" t="str">
        <f t="shared" si="13"/>
        <v>PUBBDGSBDOldSHFUR___STDPRO_16</v>
      </c>
      <c r="D625">
        <f>IF(VLOOKUP(LEFT(C625,LEN(C625)-3),PUBBDG_Replacement_Split_Tech!A:T,12+B625-2016,FALSE)&lt;0,0,VLOOKUP(LEFT(C625,LEN(C625)-3),PUBBDG_Replacement_Split_Tech!A:T,12+B625-2016,FALSE))*VLOOKUP(LEFT(C625,14),'AGG Activity_16'!A:K,B625-2016+2,FALSE)</f>
        <v>0</v>
      </c>
    </row>
    <row r="626" spans="1:4" x14ac:dyDescent="0.25">
      <c r="A626" t="s">
        <v>2</v>
      </c>
      <c r="B626">
        <f t="shared" si="12"/>
        <v>2019</v>
      </c>
      <c r="C626" t="str">
        <f t="shared" si="13"/>
        <v>PUBBDGHSPNewAE______STDNGA_16</v>
      </c>
      <c r="D626">
        <f>IF(VLOOKUP(LEFT(C626,LEN(C626)-3),PUBBDG_Replacement_Split_Tech!A:T,12+B626-2016,FALSE)&lt;0,0,VLOOKUP(LEFT(C626,LEN(C626)-3),PUBBDG_Replacement_Split_Tech!A:T,12+B626-2016,FALSE))*VLOOKUP(LEFT(C626,14),'AGG Activity_16'!A:K,B626-2016+2,FALSE)</f>
        <v>0</v>
      </c>
    </row>
    <row r="627" spans="1:4" x14ac:dyDescent="0.25">
      <c r="A627" t="s">
        <v>2</v>
      </c>
      <c r="B627">
        <f t="shared" si="12"/>
        <v>2019</v>
      </c>
      <c r="C627" t="str">
        <f t="shared" si="13"/>
        <v>PUBBDGHSPNewSC______STDNGA_16</v>
      </c>
      <c r="D627">
        <f>IF(VLOOKUP(LEFT(C627,LEN(C627)-3),PUBBDG_Replacement_Split_Tech!A:T,12+B627-2016,FALSE)&lt;0,0,VLOOKUP(LEFT(C627,LEN(C627)-3),PUBBDG_Replacement_Split_Tech!A:T,12+B627-2016,FALSE))*VLOOKUP(LEFT(C627,14),'AGG Activity_16'!A:K,B627-2016+2,FALSE)</f>
        <v>0</v>
      </c>
    </row>
    <row r="628" spans="1:4" x14ac:dyDescent="0.25">
      <c r="A628" t="s">
        <v>2</v>
      </c>
      <c r="B628">
        <f t="shared" si="12"/>
        <v>2019</v>
      </c>
      <c r="C628" t="str">
        <f t="shared" si="13"/>
        <v>PUBBDGHSPNewSHFUR___HIGNGA_16</v>
      </c>
      <c r="D628">
        <f>IF(VLOOKUP(LEFT(C628,LEN(C628)-3),PUBBDG_Replacement_Split_Tech!A:T,12+B628-2016,FALSE)&lt;0,0,VLOOKUP(LEFT(C628,LEN(C628)-3),PUBBDG_Replacement_Split_Tech!A:T,12+B628-2016,FALSE))*VLOOKUP(LEFT(C628,14),'AGG Activity_16'!A:K,B628-2016+2,FALSE)</f>
        <v>0</v>
      </c>
    </row>
    <row r="629" spans="1:4" x14ac:dyDescent="0.25">
      <c r="A629" t="s">
        <v>2</v>
      </c>
      <c r="B629">
        <f t="shared" si="12"/>
        <v>2019</v>
      </c>
      <c r="C629" t="str">
        <f t="shared" si="13"/>
        <v>PUBBDGHSPNewSHFUR___STDNGA_16</v>
      </c>
      <c r="D629">
        <f>IF(VLOOKUP(LEFT(C629,LEN(C629)-3),PUBBDG_Replacement_Split_Tech!A:T,12+B629-2016,FALSE)&lt;0,0,VLOOKUP(LEFT(C629,LEN(C629)-3),PUBBDG_Replacement_Split_Tech!A:T,12+B629-2016,FALSE))*VLOOKUP(LEFT(C629,14),'AGG Activity_16'!A:K,B629-2016+2,FALSE)</f>
        <v>0</v>
      </c>
    </row>
    <row r="630" spans="1:4" x14ac:dyDescent="0.25">
      <c r="A630" t="s">
        <v>2</v>
      </c>
      <c r="B630">
        <f t="shared" si="12"/>
        <v>2019</v>
      </c>
      <c r="C630" t="str">
        <f t="shared" si="13"/>
        <v>PUBBDGHSPNewWH______STDNGA_16</v>
      </c>
      <c r="D630">
        <f>IF(VLOOKUP(LEFT(C630,LEN(C630)-3),PUBBDG_Replacement_Split_Tech!A:T,12+B630-2016,FALSE)&lt;0,0,VLOOKUP(LEFT(C630,LEN(C630)-3),PUBBDG_Replacement_Split_Tech!A:T,12+B630-2016,FALSE))*VLOOKUP(LEFT(C630,14),'AGG Activity_16'!A:K,B630-2016+2,FALSE)</f>
        <v>0</v>
      </c>
    </row>
    <row r="631" spans="1:4" x14ac:dyDescent="0.25">
      <c r="A631" t="s">
        <v>2</v>
      </c>
      <c r="B631">
        <f t="shared" si="12"/>
        <v>2019</v>
      </c>
      <c r="C631" t="str">
        <f t="shared" si="13"/>
        <v>PUBBDGHSPOldAE______STDNGA_16</v>
      </c>
      <c r="D631">
        <f>IF(VLOOKUP(LEFT(C631,LEN(C631)-3),PUBBDG_Replacement_Split_Tech!A:T,12+B631-2016,FALSE)&lt;0,0,VLOOKUP(LEFT(C631,LEN(C631)-3),PUBBDG_Replacement_Split_Tech!A:T,12+B631-2016,FALSE))*VLOOKUP(LEFT(C631,14),'AGG Activity_16'!A:K,B631-2016+2,FALSE)</f>
        <v>0.49456113740246366</v>
      </c>
    </row>
    <row r="632" spans="1:4" x14ac:dyDescent="0.25">
      <c r="A632" t="s">
        <v>2</v>
      </c>
      <c r="B632">
        <f t="shared" si="12"/>
        <v>2019</v>
      </c>
      <c r="C632" t="str">
        <f t="shared" si="13"/>
        <v>PUBBDGHSPOldSC______STDNGA_16</v>
      </c>
      <c r="D632">
        <f>IF(VLOOKUP(LEFT(C632,LEN(C632)-3),PUBBDG_Replacement_Split_Tech!A:T,12+B632-2016,FALSE)&lt;0,0,VLOOKUP(LEFT(C632,LEN(C632)-3),PUBBDG_Replacement_Split_Tech!A:T,12+B632-2016,FALSE))*VLOOKUP(LEFT(C632,14),'AGG Activity_16'!A:K,B632-2016+2,FALSE)</f>
        <v>0.81442451685780537</v>
      </c>
    </row>
    <row r="633" spans="1:4" x14ac:dyDescent="0.25">
      <c r="A633" t="s">
        <v>2</v>
      </c>
      <c r="B633">
        <f t="shared" si="12"/>
        <v>2019</v>
      </c>
      <c r="C633" t="str">
        <f t="shared" si="13"/>
        <v>PUBBDGHSPOldSHFUR___HIGNGA_16</v>
      </c>
      <c r="D633">
        <f>IF(VLOOKUP(LEFT(C633,LEN(C633)-3),PUBBDG_Replacement_Split_Tech!A:T,12+B633-2016,FALSE)&lt;0,0,VLOOKUP(LEFT(C633,LEN(C633)-3),PUBBDG_Replacement_Split_Tech!A:T,12+B633-2016,FALSE))*VLOOKUP(LEFT(C633,14),'AGG Activity_16'!A:K,B633-2016+2,FALSE)</f>
        <v>0</v>
      </c>
    </row>
    <row r="634" spans="1:4" x14ac:dyDescent="0.25">
      <c r="A634" t="s">
        <v>2</v>
      </c>
      <c r="B634">
        <f t="shared" si="12"/>
        <v>2019</v>
      </c>
      <c r="C634" t="str">
        <f t="shared" si="13"/>
        <v>PUBBDGHSPOldSHFUR___STDNGA_16</v>
      </c>
      <c r="D634">
        <f>IF(VLOOKUP(LEFT(C634,LEN(C634)-3),PUBBDG_Replacement_Split_Tech!A:T,12+B634-2016,FALSE)&lt;0,0,VLOOKUP(LEFT(C634,LEN(C634)-3),PUBBDG_Replacement_Split_Tech!A:T,12+B634-2016,FALSE))*VLOOKUP(LEFT(C634,14),'AGG Activity_16'!A:K,B634-2016+2,FALSE)</f>
        <v>220.30155996343919</v>
      </c>
    </row>
    <row r="635" spans="1:4" x14ac:dyDescent="0.25">
      <c r="A635" t="s">
        <v>2</v>
      </c>
      <c r="B635">
        <f t="shared" si="12"/>
        <v>2019</v>
      </c>
      <c r="C635" t="str">
        <f t="shared" si="13"/>
        <v>PUBBDGHSPOldWH______STDNGA_16</v>
      </c>
      <c r="D635">
        <f>IF(VLOOKUP(LEFT(C635,LEN(C635)-3),PUBBDG_Replacement_Split_Tech!A:T,12+B635-2016,FALSE)&lt;0,0,VLOOKUP(LEFT(C635,LEN(C635)-3),PUBBDG_Replacement_Split_Tech!A:T,12+B635-2016,FALSE))*VLOOKUP(LEFT(C635,14),'AGG Activity_16'!A:K,B635-2016+2,FALSE)</f>
        <v>71.615382034280159</v>
      </c>
    </row>
    <row r="636" spans="1:4" x14ac:dyDescent="0.25">
      <c r="A636" t="s">
        <v>2</v>
      </c>
      <c r="B636">
        <f t="shared" si="12"/>
        <v>2019</v>
      </c>
      <c r="C636" t="str">
        <f t="shared" si="13"/>
        <v>PUBBDGMUNNewAE______STDNGA_16</v>
      </c>
      <c r="D636">
        <f>IF(VLOOKUP(LEFT(C636,LEN(C636)-3),PUBBDG_Replacement_Split_Tech!A:T,12+B636-2016,FALSE)&lt;0,0,VLOOKUP(LEFT(C636,LEN(C636)-3),PUBBDG_Replacement_Split_Tech!A:T,12+B636-2016,FALSE))*VLOOKUP(LEFT(C636,14),'AGG Activity_16'!A:K,B636-2016+2,FALSE)</f>
        <v>0</v>
      </c>
    </row>
    <row r="637" spans="1:4" x14ac:dyDescent="0.25">
      <c r="A637" t="s">
        <v>2</v>
      </c>
      <c r="B637">
        <f t="shared" si="12"/>
        <v>2019</v>
      </c>
      <c r="C637" t="str">
        <f t="shared" si="13"/>
        <v>PUBBDGMUNNewSC______STDNGA_16</v>
      </c>
      <c r="D637">
        <f>IF(VLOOKUP(LEFT(C637,LEN(C637)-3),PUBBDG_Replacement_Split_Tech!A:T,12+B637-2016,FALSE)&lt;0,0,VLOOKUP(LEFT(C637,LEN(C637)-3),PUBBDG_Replacement_Split_Tech!A:T,12+B637-2016,FALSE))*VLOOKUP(LEFT(C637,14),'AGG Activity_16'!A:K,B637-2016+2,FALSE)</f>
        <v>0</v>
      </c>
    </row>
    <row r="638" spans="1:4" x14ac:dyDescent="0.25">
      <c r="A638" t="s">
        <v>2</v>
      </c>
      <c r="B638">
        <f t="shared" si="12"/>
        <v>2019</v>
      </c>
      <c r="C638" t="str">
        <f t="shared" si="13"/>
        <v>PUBBDGMUNNewSHFUR___HIGNGA_16</v>
      </c>
      <c r="D638">
        <f>IF(VLOOKUP(LEFT(C638,LEN(C638)-3),PUBBDG_Replacement_Split_Tech!A:T,12+B638-2016,FALSE)&lt;0,0,VLOOKUP(LEFT(C638,LEN(C638)-3),PUBBDG_Replacement_Split_Tech!A:T,12+B638-2016,FALSE))*VLOOKUP(LEFT(C638,14),'AGG Activity_16'!A:K,B638-2016+2,FALSE)</f>
        <v>0</v>
      </c>
    </row>
    <row r="639" spans="1:4" x14ac:dyDescent="0.25">
      <c r="A639" t="s">
        <v>2</v>
      </c>
      <c r="B639">
        <f t="shared" si="12"/>
        <v>2019</v>
      </c>
      <c r="C639" t="str">
        <f t="shared" si="13"/>
        <v>PUBBDGMUNNewSHFUR___STDNGA_16</v>
      </c>
      <c r="D639">
        <f>IF(VLOOKUP(LEFT(C639,LEN(C639)-3),PUBBDG_Replacement_Split_Tech!A:T,12+B639-2016,FALSE)&lt;0,0,VLOOKUP(LEFT(C639,LEN(C639)-3),PUBBDG_Replacement_Split_Tech!A:T,12+B639-2016,FALSE))*VLOOKUP(LEFT(C639,14),'AGG Activity_16'!A:K,B639-2016+2,FALSE)</f>
        <v>0</v>
      </c>
    </row>
    <row r="640" spans="1:4" x14ac:dyDescent="0.25">
      <c r="A640" t="s">
        <v>2</v>
      </c>
      <c r="B640">
        <f t="shared" si="12"/>
        <v>2019</v>
      </c>
      <c r="C640" t="str">
        <f t="shared" si="13"/>
        <v>PUBBDGMUNNewWH______STDNGA_16</v>
      </c>
      <c r="D640">
        <f>IF(VLOOKUP(LEFT(C640,LEN(C640)-3),PUBBDG_Replacement_Split_Tech!A:T,12+B640-2016,FALSE)&lt;0,0,VLOOKUP(LEFT(C640,LEN(C640)-3),PUBBDG_Replacement_Split_Tech!A:T,12+B640-2016,FALSE))*VLOOKUP(LEFT(C640,14),'AGG Activity_16'!A:K,B640-2016+2,FALSE)</f>
        <v>0</v>
      </c>
    </row>
    <row r="641" spans="1:4" x14ac:dyDescent="0.25">
      <c r="A641" t="s">
        <v>2</v>
      </c>
      <c r="B641">
        <f t="shared" si="12"/>
        <v>2019</v>
      </c>
      <c r="C641" t="str">
        <f t="shared" si="13"/>
        <v>PUBBDGMUNOldAE______STDNGA_16</v>
      </c>
      <c r="D641">
        <f>IF(VLOOKUP(LEFT(C641,LEN(C641)-3),PUBBDG_Replacement_Split_Tech!A:T,12+B641-2016,FALSE)&lt;0,0,VLOOKUP(LEFT(C641,LEN(C641)-3),PUBBDG_Replacement_Split_Tech!A:T,12+B641-2016,FALSE))*VLOOKUP(LEFT(C641,14),'AGG Activity_16'!A:K,B641-2016+2,FALSE)</f>
        <v>0.20729178789886141</v>
      </c>
    </row>
    <row r="642" spans="1:4" x14ac:dyDescent="0.25">
      <c r="A642" t="s">
        <v>2</v>
      </c>
      <c r="B642">
        <f t="shared" si="12"/>
        <v>2019</v>
      </c>
      <c r="C642" t="str">
        <f t="shared" si="13"/>
        <v>PUBBDGMUNOldSC______STDNGA_16</v>
      </c>
      <c r="D642">
        <f>IF(VLOOKUP(LEFT(C642,LEN(C642)-3),PUBBDG_Replacement_Split_Tech!A:T,12+B642-2016,FALSE)&lt;0,0,VLOOKUP(LEFT(C642,LEN(C642)-3),PUBBDG_Replacement_Split_Tech!A:T,12+B642-2016,FALSE))*VLOOKUP(LEFT(C642,14),'AGG Activity_16'!A:K,B642-2016+2,FALSE)</f>
        <v>2.0767841408042287</v>
      </c>
    </row>
    <row r="643" spans="1:4" x14ac:dyDescent="0.25">
      <c r="A643" t="s">
        <v>2</v>
      </c>
      <c r="B643">
        <f t="shared" si="12"/>
        <v>2019</v>
      </c>
      <c r="C643" t="str">
        <f t="shared" si="13"/>
        <v>PUBBDGMUNOldSHFUR___HIGNGA_16</v>
      </c>
      <c r="D643">
        <f>IF(VLOOKUP(LEFT(C643,LEN(C643)-3),PUBBDG_Replacement_Split_Tech!A:T,12+B643-2016,FALSE)&lt;0,0,VLOOKUP(LEFT(C643,LEN(C643)-3),PUBBDG_Replacement_Split_Tech!A:T,12+B643-2016,FALSE))*VLOOKUP(LEFT(C643,14),'AGG Activity_16'!A:K,B643-2016+2,FALSE)</f>
        <v>0</v>
      </c>
    </row>
    <row r="644" spans="1:4" x14ac:dyDescent="0.25">
      <c r="A644" t="s">
        <v>2</v>
      </c>
      <c r="B644">
        <f t="shared" si="12"/>
        <v>2019</v>
      </c>
      <c r="C644" t="str">
        <f t="shared" si="13"/>
        <v>PUBBDGMUNOldSHFUR___STDNGA_16</v>
      </c>
      <c r="D644">
        <f>IF(VLOOKUP(LEFT(C644,LEN(C644)-3),PUBBDG_Replacement_Split_Tech!A:T,12+B644-2016,FALSE)&lt;0,0,VLOOKUP(LEFT(C644,LEN(C644)-3),PUBBDG_Replacement_Split_Tech!A:T,12+B644-2016,FALSE))*VLOOKUP(LEFT(C644,14),'AGG Activity_16'!A:K,B644-2016+2,FALSE)</f>
        <v>266.19551312636145</v>
      </c>
    </row>
    <row r="645" spans="1:4" x14ac:dyDescent="0.25">
      <c r="A645" t="s">
        <v>2</v>
      </c>
      <c r="B645">
        <f t="shared" si="12"/>
        <v>2019</v>
      </c>
      <c r="C645" t="str">
        <f t="shared" si="13"/>
        <v>PUBBDGMUNOldWH______STDNGA_16</v>
      </c>
      <c r="D645">
        <f>IF(VLOOKUP(LEFT(C645,LEN(C645)-3),PUBBDG_Replacement_Split_Tech!A:T,12+B645-2016,FALSE)&lt;0,0,VLOOKUP(LEFT(C645,LEN(C645)-3),PUBBDG_Replacement_Split_Tech!A:T,12+B645-2016,FALSE))*VLOOKUP(LEFT(C645,14),'AGG Activity_16'!A:K,B645-2016+2,FALSE)</f>
        <v>47.658411535955366</v>
      </c>
    </row>
    <row r="646" spans="1:4" x14ac:dyDescent="0.25">
      <c r="A646" t="s">
        <v>2</v>
      </c>
      <c r="B646">
        <f t="shared" si="12"/>
        <v>2019</v>
      </c>
      <c r="C646" t="str">
        <f t="shared" si="13"/>
        <v>PUBBDGPSINewAE______STDNGA_16</v>
      </c>
      <c r="D646">
        <f>IF(VLOOKUP(LEFT(C646,LEN(C646)-3),PUBBDG_Replacement_Split_Tech!A:T,12+B646-2016,FALSE)&lt;0,0,VLOOKUP(LEFT(C646,LEN(C646)-3),PUBBDG_Replacement_Split_Tech!A:T,12+B646-2016,FALSE))*VLOOKUP(LEFT(C646,14),'AGG Activity_16'!A:K,B646-2016+2,FALSE)</f>
        <v>0</v>
      </c>
    </row>
    <row r="647" spans="1:4" x14ac:dyDescent="0.25">
      <c r="A647" t="s">
        <v>2</v>
      </c>
      <c r="B647">
        <f t="shared" si="12"/>
        <v>2019</v>
      </c>
      <c r="C647" t="str">
        <f t="shared" si="13"/>
        <v>PUBBDGPSINewSC______STDNGA_16</v>
      </c>
      <c r="D647">
        <f>IF(VLOOKUP(LEFT(C647,LEN(C647)-3),PUBBDG_Replacement_Split_Tech!A:T,12+B647-2016,FALSE)&lt;0,0,VLOOKUP(LEFT(C647,LEN(C647)-3),PUBBDG_Replacement_Split_Tech!A:T,12+B647-2016,FALSE))*VLOOKUP(LEFT(C647,14),'AGG Activity_16'!A:K,B647-2016+2,FALSE)</f>
        <v>0</v>
      </c>
    </row>
    <row r="648" spans="1:4" x14ac:dyDescent="0.25">
      <c r="A648" t="s">
        <v>2</v>
      </c>
      <c r="B648">
        <f t="shared" si="12"/>
        <v>2019</v>
      </c>
      <c r="C648" t="str">
        <f t="shared" si="13"/>
        <v>PUBBDGPSINewSHFUR___HIGNGA_16</v>
      </c>
      <c r="D648">
        <f>IF(VLOOKUP(LEFT(C648,LEN(C648)-3),PUBBDG_Replacement_Split_Tech!A:T,12+B648-2016,FALSE)&lt;0,0,VLOOKUP(LEFT(C648,LEN(C648)-3),PUBBDG_Replacement_Split_Tech!A:T,12+B648-2016,FALSE))*VLOOKUP(LEFT(C648,14),'AGG Activity_16'!A:K,B648-2016+2,FALSE)</f>
        <v>0</v>
      </c>
    </row>
    <row r="649" spans="1:4" x14ac:dyDescent="0.25">
      <c r="A649" t="s">
        <v>2</v>
      </c>
      <c r="B649">
        <f t="shared" si="12"/>
        <v>2019</v>
      </c>
      <c r="C649" t="str">
        <f t="shared" si="13"/>
        <v>PUBBDGPSINewSHFUR___STDNGA_16</v>
      </c>
      <c r="D649">
        <f>IF(VLOOKUP(LEFT(C649,LEN(C649)-3),PUBBDG_Replacement_Split_Tech!A:T,12+B649-2016,FALSE)&lt;0,0,VLOOKUP(LEFT(C649,LEN(C649)-3),PUBBDG_Replacement_Split_Tech!A:T,12+B649-2016,FALSE))*VLOOKUP(LEFT(C649,14),'AGG Activity_16'!A:K,B649-2016+2,FALSE)</f>
        <v>0</v>
      </c>
    </row>
    <row r="650" spans="1:4" x14ac:dyDescent="0.25">
      <c r="A650" t="s">
        <v>2</v>
      </c>
      <c r="B650">
        <f t="shared" si="12"/>
        <v>2019</v>
      </c>
      <c r="C650" t="str">
        <f t="shared" si="13"/>
        <v>PUBBDGPSINewWH______STDNGA_16</v>
      </c>
      <c r="D650">
        <f>IF(VLOOKUP(LEFT(C650,LEN(C650)-3),PUBBDG_Replacement_Split_Tech!A:T,12+B650-2016,FALSE)&lt;0,0,VLOOKUP(LEFT(C650,LEN(C650)-3),PUBBDG_Replacement_Split_Tech!A:T,12+B650-2016,FALSE))*VLOOKUP(LEFT(C650,14),'AGG Activity_16'!A:K,B650-2016+2,FALSE)</f>
        <v>0</v>
      </c>
    </row>
    <row r="651" spans="1:4" x14ac:dyDescent="0.25">
      <c r="A651" t="s">
        <v>2</v>
      </c>
      <c r="B651">
        <f t="shared" si="12"/>
        <v>2019</v>
      </c>
      <c r="C651" t="str">
        <f t="shared" si="13"/>
        <v>PUBBDGPSIOldAE______STDNGA_16</v>
      </c>
      <c r="D651">
        <f>IF(VLOOKUP(LEFT(C651,LEN(C651)-3),PUBBDG_Replacement_Split_Tech!A:T,12+B651-2016,FALSE)&lt;0,0,VLOOKUP(LEFT(C651,LEN(C651)-3),PUBBDG_Replacement_Split_Tech!A:T,12+B651-2016,FALSE))*VLOOKUP(LEFT(C651,14),'AGG Activity_16'!A:K,B651-2016+2,FALSE)</f>
        <v>7.8953910766296431E-2</v>
      </c>
    </row>
    <row r="652" spans="1:4" x14ac:dyDescent="0.25">
      <c r="A652" t="s">
        <v>2</v>
      </c>
      <c r="B652">
        <f t="shared" si="12"/>
        <v>2019</v>
      </c>
      <c r="C652" t="str">
        <f t="shared" si="13"/>
        <v>PUBBDGPSIOldSC______STDNGA_16</v>
      </c>
      <c r="D652">
        <f>IF(VLOOKUP(LEFT(C652,LEN(C652)-3),PUBBDG_Replacement_Split_Tech!A:T,12+B652-2016,FALSE)&lt;0,0,VLOOKUP(LEFT(C652,LEN(C652)-3),PUBBDG_Replacement_Split_Tech!A:T,12+B652-2016,FALSE))*VLOOKUP(LEFT(C652,14),'AGG Activity_16'!A:K,B652-2016+2,FALSE)</f>
        <v>0.60503047139897603</v>
      </c>
    </row>
    <row r="653" spans="1:4" x14ac:dyDescent="0.25">
      <c r="A653" t="s">
        <v>2</v>
      </c>
      <c r="B653">
        <f t="shared" si="12"/>
        <v>2019</v>
      </c>
      <c r="C653" t="str">
        <f t="shared" si="13"/>
        <v>PUBBDGPSIOldSHFUR___HIGNGA_16</v>
      </c>
      <c r="D653">
        <f>IF(VLOOKUP(LEFT(C653,LEN(C653)-3),PUBBDG_Replacement_Split_Tech!A:T,12+B653-2016,FALSE)&lt;0,0,VLOOKUP(LEFT(C653,LEN(C653)-3),PUBBDG_Replacement_Split_Tech!A:T,12+B653-2016,FALSE))*VLOOKUP(LEFT(C653,14),'AGG Activity_16'!A:K,B653-2016+2,FALSE)</f>
        <v>0</v>
      </c>
    </row>
    <row r="654" spans="1:4" x14ac:dyDescent="0.25">
      <c r="A654" t="s">
        <v>2</v>
      </c>
      <c r="B654">
        <f t="shared" si="12"/>
        <v>2019</v>
      </c>
      <c r="C654" t="str">
        <f t="shared" si="13"/>
        <v>PUBBDGPSIOldSHFUR___STDNGA_16</v>
      </c>
      <c r="D654">
        <f>IF(VLOOKUP(LEFT(C654,LEN(C654)-3),PUBBDG_Replacement_Split_Tech!A:T,12+B654-2016,FALSE)&lt;0,0,VLOOKUP(LEFT(C654,LEN(C654)-3),PUBBDG_Replacement_Split_Tech!A:T,12+B654-2016,FALSE))*VLOOKUP(LEFT(C654,14),'AGG Activity_16'!A:K,B654-2016+2,FALSE)</f>
        <v>391.77776419246834</v>
      </c>
    </row>
    <row r="655" spans="1:4" x14ac:dyDescent="0.25">
      <c r="A655" t="s">
        <v>2</v>
      </c>
      <c r="B655">
        <f t="shared" si="12"/>
        <v>2019</v>
      </c>
      <c r="C655" t="str">
        <f t="shared" si="13"/>
        <v>PUBBDGPSIOldWH______STDNGA_16</v>
      </c>
      <c r="D655">
        <f>IF(VLOOKUP(LEFT(C655,LEN(C655)-3),PUBBDG_Replacement_Split_Tech!A:T,12+B655-2016,FALSE)&lt;0,0,VLOOKUP(LEFT(C655,LEN(C655)-3),PUBBDG_Replacement_Split_Tech!A:T,12+B655-2016,FALSE))*VLOOKUP(LEFT(C655,14),'AGG Activity_16'!A:K,B655-2016+2,FALSE)</f>
        <v>81.819044935943481</v>
      </c>
    </row>
    <row r="656" spans="1:4" x14ac:dyDescent="0.25">
      <c r="A656" t="s">
        <v>2</v>
      </c>
      <c r="B656">
        <f t="shared" si="12"/>
        <v>2019</v>
      </c>
      <c r="C656" t="str">
        <f t="shared" si="13"/>
        <v>PUBBDGSBDNewAE______STDNGA_16</v>
      </c>
      <c r="D656">
        <f>IF(VLOOKUP(LEFT(C656,LEN(C656)-3),PUBBDG_Replacement_Split_Tech!A:T,12+B656-2016,FALSE)&lt;0,0,VLOOKUP(LEFT(C656,LEN(C656)-3),PUBBDG_Replacement_Split_Tech!A:T,12+B656-2016,FALSE))*VLOOKUP(LEFT(C656,14),'AGG Activity_16'!A:K,B656-2016+2,FALSE)</f>
        <v>0</v>
      </c>
    </row>
    <row r="657" spans="1:4" x14ac:dyDescent="0.25">
      <c r="A657" t="s">
        <v>2</v>
      </c>
      <c r="B657">
        <f t="shared" si="12"/>
        <v>2019</v>
      </c>
      <c r="C657" t="str">
        <f t="shared" si="13"/>
        <v>PUBBDGSBDNewSC______STDNGA_16</v>
      </c>
      <c r="D657">
        <f>IF(VLOOKUP(LEFT(C657,LEN(C657)-3),PUBBDG_Replacement_Split_Tech!A:T,12+B657-2016,FALSE)&lt;0,0,VLOOKUP(LEFT(C657,LEN(C657)-3),PUBBDG_Replacement_Split_Tech!A:T,12+B657-2016,FALSE))*VLOOKUP(LEFT(C657,14),'AGG Activity_16'!A:K,B657-2016+2,FALSE)</f>
        <v>0</v>
      </c>
    </row>
    <row r="658" spans="1:4" x14ac:dyDescent="0.25">
      <c r="A658" t="s">
        <v>2</v>
      </c>
      <c r="B658">
        <f t="shared" si="12"/>
        <v>2019</v>
      </c>
      <c r="C658" t="str">
        <f t="shared" si="13"/>
        <v>PUBBDGSBDNewSHFUR___HIGNGA_16</v>
      </c>
      <c r="D658">
        <f>IF(VLOOKUP(LEFT(C658,LEN(C658)-3),PUBBDG_Replacement_Split_Tech!A:T,12+B658-2016,FALSE)&lt;0,0,VLOOKUP(LEFT(C658,LEN(C658)-3),PUBBDG_Replacement_Split_Tech!A:T,12+B658-2016,FALSE))*VLOOKUP(LEFT(C658,14),'AGG Activity_16'!A:K,B658-2016+2,FALSE)</f>
        <v>0</v>
      </c>
    </row>
    <row r="659" spans="1:4" x14ac:dyDescent="0.25">
      <c r="A659" t="s">
        <v>2</v>
      </c>
      <c r="B659">
        <f t="shared" ref="B659:B722" si="14">B451+1</f>
        <v>2019</v>
      </c>
      <c r="C659" t="str">
        <f t="shared" ref="C659:C722" si="15">C451</f>
        <v>PUBBDGSBDNewSHFUR___STDNGA_16</v>
      </c>
      <c r="D659">
        <f>IF(VLOOKUP(LEFT(C659,LEN(C659)-3),PUBBDG_Replacement_Split_Tech!A:T,12+B659-2016,FALSE)&lt;0,0,VLOOKUP(LEFT(C659,LEN(C659)-3),PUBBDG_Replacement_Split_Tech!A:T,12+B659-2016,FALSE))*VLOOKUP(LEFT(C659,14),'AGG Activity_16'!A:K,B659-2016+2,FALSE)</f>
        <v>0</v>
      </c>
    </row>
    <row r="660" spans="1:4" x14ac:dyDescent="0.25">
      <c r="A660" t="s">
        <v>2</v>
      </c>
      <c r="B660">
        <f t="shared" si="14"/>
        <v>2019</v>
      </c>
      <c r="C660" t="str">
        <f t="shared" si="15"/>
        <v>PUBBDGSBDNewWH______STDNGA_16</v>
      </c>
      <c r="D660">
        <f>IF(VLOOKUP(LEFT(C660,LEN(C660)-3),PUBBDG_Replacement_Split_Tech!A:T,12+B660-2016,FALSE)&lt;0,0,VLOOKUP(LEFT(C660,LEN(C660)-3),PUBBDG_Replacement_Split_Tech!A:T,12+B660-2016,FALSE))*VLOOKUP(LEFT(C660,14),'AGG Activity_16'!A:K,B660-2016+2,FALSE)</f>
        <v>0</v>
      </c>
    </row>
    <row r="661" spans="1:4" x14ac:dyDescent="0.25">
      <c r="A661" t="s">
        <v>2</v>
      </c>
      <c r="B661">
        <f t="shared" si="14"/>
        <v>2019</v>
      </c>
      <c r="C661" t="str">
        <f t="shared" si="15"/>
        <v>PUBBDGSBDOldAE______STDNGA_16</v>
      </c>
      <c r="D661">
        <f>IF(VLOOKUP(LEFT(C661,LEN(C661)-3),PUBBDG_Replacement_Split_Tech!A:T,12+B661-2016,FALSE)&lt;0,0,VLOOKUP(LEFT(C661,LEN(C661)-3),PUBBDG_Replacement_Split_Tech!A:T,12+B661-2016,FALSE))*VLOOKUP(LEFT(C661,14),'AGG Activity_16'!A:K,B661-2016+2,FALSE)</f>
        <v>3.8207886623535789</v>
      </c>
    </row>
    <row r="662" spans="1:4" x14ac:dyDescent="0.25">
      <c r="A662" t="s">
        <v>2</v>
      </c>
      <c r="B662">
        <f t="shared" si="14"/>
        <v>2019</v>
      </c>
      <c r="C662" t="str">
        <f t="shared" si="15"/>
        <v>PUBBDGSBDOldSC______STDNGA_16</v>
      </c>
      <c r="D662">
        <f>IF(VLOOKUP(LEFT(C662,LEN(C662)-3),PUBBDG_Replacement_Split_Tech!A:T,12+B662-2016,FALSE)&lt;0,0,VLOOKUP(LEFT(C662,LEN(C662)-3),PUBBDG_Replacement_Split_Tech!A:T,12+B662-2016,FALSE))*VLOOKUP(LEFT(C662,14),'AGG Activity_16'!A:K,B662-2016+2,FALSE)</f>
        <v>6.018843164307043</v>
      </c>
    </row>
    <row r="663" spans="1:4" x14ac:dyDescent="0.25">
      <c r="A663" t="s">
        <v>2</v>
      </c>
      <c r="B663">
        <f t="shared" si="14"/>
        <v>2019</v>
      </c>
      <c r="C663" t="str">
        <f t="shared" si="15"/>
        <v>PUBBDGSBDOldSHFUR___HIGNGA_16</v>
      </c>
      <c r="D663">
        <f>IF(VLOOKUP(LEFT(C663,LEN(C663)-3),PUBBDG_Replacement_Split_Tech!A:T,12+B663-2016,FALSE)&lt;0,0,VLOOKUP(LEFT(C663,LEN(C663)-3),PUBBDG_Replacement_Split_Tech!A:T,12+B663-2016,FALSE))*VLOOKUP(LEFT(C663,14),'AGG Activity_16'!A:K,B663-2016+2,FALSE)</f>
        <v>0</v>
      </c>
    </row>
    <row r="664" spans="1:4" x14ac:dyDescent="0.25">
      <c r="A664" t="s">
        <v>2</v>
      </c>
      <c r="B664">
        <f t="shared" si="14"/>
        <v>2019</v>
      </c>
      <c r="C664" t="str">
        <f t="shared" si="15"/>
        <v>PUBBDGSBDOldSHFUR___STDNGA_16</v>
      </c>
      <c r="D664">
        <f>IF(VLOOKUP(LEFT(C664,LEN(C664)-3),PUBBDG_Replacement_Split_Tech!A:T,12+B664-2016,FALSE)&lt;0,0,VLOOKUP(LEFT(C664,LEN(C664)-3),PUBBDG_Replacement_Split_Tech!A:T,12+B664-2016,FALSE))*VLOOKUP(LEFT(C664,14),'AGG Activity_16'!A:K,B664-2016+2,FALSE)</f>
        <v>389.91553741940584</v>
      </c>
    </row>
    <row r="665" spans="1:4" x14ac:dyDescent="0.25">
      <c r="A665" t="s">
        <v>2</v>
      </c>
      <c r="B665">
        <f t="shared" si="14"/>
        <v>2019</v>
      </c>
      <c r="C665" t="str">
        <f t="shared" si="15"/>
        <v>PUBBDGSBDOldWH______STDNGA_16</v>
      </c>
      <c r="D665">
        <f>IF(VLOOKUP(LEFT(C665,LEN(C665)-3),PUBBDG_Replacement_Split_Tech!A:T,12+B665-2016,FALSE)&lt;0,0,VLOOKUP(LEFT(C665,LEN(C665)-3),PUBBDG_Replacement_Split_Tech!A:T,12+B665-2016,FALSE))*VLOOKUP(LEFT(C665,14),'AGG Activity_16'!A:K,B665-2016+2,FALSE)</f>
        <v>87.477260012307596</v>
      </c>
    </row>
    <row r="666" spans="1:4" x14ac:dyDescent="0.25">
      <c r="A666" t="s">
        <v>2</v>
      </c>
      <c r="B666">
        <f t="shared" si="14"/>
        <v>2019</v>
      </c>
      <c r="C666" t="str">
        <f t="shared" si="15"/>
        <v>PUBBDGHSPNewSH_________DHE_16</v>
      </c>
      <c r="D666">
        <f>IF(VLOOKUP(LEFT(C666,LEN(C666)-3),PUBBDG_Replacement_Split_Tech!A:T,12+B666-2016,FALSE)&lt;0,0,VLOOKUP(LEFT(C666,LEN(C666)-3),PUBBDG_Replacement_Split_Tech!A:T,12+B666-2016,FALSE))*VLOOKUP(LEFT(C666,14),'AGG Activity_16'!A:K,B666-2016+2,FALSE)</f>
        <v>0</v>
      </c>
    </row>
    <row r="667" spans="1:4" x14ac:dyDescent="0.25">
      <c r="A667" t="s">
        <v>2</v>
      </c>
      <c r="B667">
        <f t="shared" si="14"/>
        <v>2019</v>
      </c>
      <c r="C667" t="str">
        <f t="shared" si="15"/>
        <v>PUBBDGHSPOldSH_________DHE_16</v>
      </c>
      <c r="D667">
        <f>IF(VLOOKUP(LEFT(C667,LEN(C667)-3),PUBBDG_Replacement_Split_Tech!A:T,12+B667-2016,FALSE)&lt;0,0,VLOOKUP(LEFT(C667,LEN(C667)-3),PUBBDG_Replacement_Split_Tech!A:T,12+B667-2016,FALSE))*VLOOKUP(LEFT(C667,14),'AGG Activity_16'!A:K,B667-2016+2,FALSE)</f>
        <v>70.591857863951986</v>
      </c>
    </row>
    <row r="668" spans="1:4" x14ac:dyDescent="0.25">
      <c r="A668" t="s">
        <v>2</v>
      </c>
      <c r="B668">
        <f t="shared" si="14"/>
        <v>2019</v>
      </c>
      <c r="C668" t="str">
        <f t="shared" si="15"/>
        <v>PUBBDGMUNNewSH_________DHE_16</v>
      </c>
      <c r="D668">
        <f>IF(VLOOKUP(LEFT(C668,LEN(C668)-3),PUBBDG_Replacement_Split_Tech!A:T,12+B668-2016,FALSE)&lt;0,0,VLOOKUP(LEFT(C668,LEN(C668)-3),PUBBDG_Replacement_Split_Tech!A:T,12+B668-2016,FALSE))*VLOOKUP(LEFT(C668,14),'AGG Activity_16'!A:K,B668-2016+2,FALSE)</f>
        <v>0</v>
      </c>
    </row>
    <row r="669" spans="1:4" x14ac:dyDescent="0.25">
      <c r="A669" t="s">
        <v>2</v>
      </c>
      <c r="B669">
        <f t="shared" si="14"/>
        <v>2019</v>
      </c>
      <c r="C669" t="str">
        <f t="shared" si="15"/>
        <v>PUBBDGMUNOldSH_________DHE_16</v>
      </c>
      <c r="D669">
        <f>IF(VLOOKUP(LEFT(C669,LEN(C669)-3),PUBBDG_Replacement_Split_Tech!A:T,12+B669-2016,FALSE)&lt;0,0,VLOOKUP(LEFT(C669,LEN(C669)-3),PUBBDG_Replacement_Split_Tech!A:T,12+B669-2016,FALSE))*VLOOKUP(LEFT(C669,14),'AGG Activity_16'!A:K,B669-2016+2,FALSE)</f>
        <v>14.730078404885283</v>
      </c>
    </row>
    <row r="670" spans="1:4" x14ac:dyDescent="0.25">
      <c r="A670" t="s">
        <v>2</v>
      </c>
      <c r="B670">
        <f t="shared" si="14"/>
        <v>2019</v>
      </c>
      <c r="C670" t="str">
        <f t="shared" si="15"/>
        <v>PUBBDGPSINewSH_________DHE_16</v>
      </c>
      <c r="D670">
        <f>IF(VLOOKUP(LEFT(C670,LEN(C670)-3),PUBBDG_Replacement_Split_Tech!A:T,12+B670-2016,FALSE)&lt;0,0,VLOOKUP(LEFT(C670,LEN(C670)-3),PUBBDG_Replacement_Split_Tech!A:T,12+B670-2016,FALSE))*VLOOKUP(LEFT(C670,14),'AGG Activity_16'!A:K,B670-2016+2,FALSE)</f>
        <v>0</v>
      </c>
    </row>
    <row r="671" spans="1:4" x14ac:dyDescent="0.25">
      <c r="A671" t="s">
        <v>2</v>
      </c>
      <c r="B671">
        <f t="shared" si="14"/>
        <v>2019</v>
      </c>
      <c r="C671" t="str">
        <f t="shared" si="15"/>
        <v>PUBBDGPSIOldSH_________DHE_16</v>
      </c>
      <c r="D671">
        <f>IF(VLOOKUP(LEFT(C671,LEN(C671)-3),PUBBDG_Replacement_Split_Tech!A:T,12+B671-2016,FALSE)&lt;0,0,VLOOKUP(LEFT(C671,LEN(C671)-3),PUBBDG_Replacement_Split_Tech!A:T,12+B671-2016,FALSE))*VLOOKUP(LEFT(C671,14),'AGG Activity_16'!A:K,B671-2016+2,FALSE)</f>
        <v>182.93342070761241</v>
      </c>
    </row>
    <row r="672" spans="1:4" x14ac:dyDescent="0.25">
      <c r="A672" t="s">
        <v>2</v>
      </c>
      <c r="B672">
        <f t="shared" si="14"/>
        <v>2019</v>
      </c>
      <c r="C672" t="str">
        <f t="shared" si="15"/>
        <v>PUBBDGSBDNewSH_________DHE_16</v>
      </c>
      <c r="D672">
        <f>IF(VLOOKUP(LEFT(C672,LEN(C672)-3),PUBBDG_Replacement_Split_Tech!A:T,12+B672-2016,FALSE)&lt;0,0,VLOOKUP(LEFT(C672,LEN(C672)-3),PUBBDG_Replacement_Split_Tech!A:T,12+B672-2016,FALSE))*VLOOKUP(LEFT(C672,14),'AGG Activity_16'!A:K,B672-2016+2,FALSE)</f>
        <v>0</v>
      </c>
    </row>
    <row r="673" spans="1:4" x14ac:dyDescent="0.25">
      <c r="A673" t="s">
        <v>2</v>
      </c>
      <c r="B673">
        <f t="shared" si="14"/>
        <v>2019</v>
      </c>
      <c r="C673" t="str">
        <f t="shared" si="15"/>
        <v>PUBBDGSBDOldSH_________DHE_16</v>
      </c>
      <c r="D673">
        <f>IF(VLOOKUP(LEFT(C673,LEN(C673)-3),PUBBDG_Replacement_Split_Tech!A:T,12+B673-2016,FALSE)&lt;0,0,VLOOKUP(LEFT(C673,LEN(C673)-3),PUBBDG_Replacement_Split_Tech!A:T,12+B673-2016,FALSE))*VLOOKUP(LEFT(C673,14),'AGG Activity_16'!A:K,B673-2016+2,FALSE)</f>
        <v>46.418696508141153</v>
      </c>
    </row>
    <row r="674" spans="1:4" x14ac:dyDescent="0.25">
      <c r="A674" t="s">
        <v>2</v>
      </c>
      <c r="B674">
        <f t="shared" si="14"/>
        <v>2019</v>
      </c>
      <c r="C674" t="str">
        <f t="shared" si="15"/>
        <v>PUBBDGHSPNewAE______STDELC_16</v>
      </c>
      <c r="D674">
        <f>IF(VLOOKUP(LEFT(C674,LEN(C674)-3),PUBBDG_Replacement_Split_Tech!A:T,12+B674-2016,FALSE)&lt;0,0,VLOOKUP(LEFT(C674,LEN(C674)-3),PUBBDG_Replacement_Split_Tech!A:T,12+B674-2016,FALSE))*VLOOKUP(LEFT(C674,14),'AGG Activity_16'!A:K,B674-2016+2,FALSE)</f>
        <v>0</v>
      </c>
    </row>
    <row r="675" spans="1:4" x14ac:dyDescent="0.25">
      <c r="A675" t="s">
        <v>2</v>
      </c>
      <c r="B675">
        <f t="shared" si="14"/>
        <v>2019</v>
      </c>
      <c r="C675" t="str">
        <f t="shared" si="15"/>
        <v>PUBBDGHSPNewAM______STDELC_16</v>
      </c>
      <c r="D675">
        <f>IF(VLOOKUP(LEFT(C675,LEN(C675)-3),PUBBDG_Replacement_Split_Tech!A:T,12+B675-2016,FALSE)&lt;0,0,VLOOKUP(LEFT(C675,LEN(C675)-3),PUBBDG_Replacement_Split_Tech!A:T,12+B675-2016,FALSE))*VLOOKUP(LEFT(C675,14),'AGG Activity_16'!A:K,B675-2016+2,FALSE)</f>
        <v>0</v>
      </c>
    </row>
    <row r="676" spans="1:4" x14ac:dyDescent="0.25">
      <c r="A676" t="s">
        <v>2</v>
      </c>
      <c r="B676">
        <f t="shared" si="14"/>
        <v>2019</v>
      </c>
      <c r="C676" t="str">
        <f t="shared" si="15"/>
        <v>PUBBDGHSPNewLIFLC___STDELC_16</v>
      </c>
      <c r="D676">
        <f>IF(VLOOKUP(LEFT(C676,LEN(C676)-3),PUBBDG_Replacement_Split_Tech!A:T,12+B676-2016,FALSE)&lt;0,0,VLOOKUP(LEFT(C676,LEN(C676)-3),PUBBDG_Replacement_Split_Tech!A:T,12+B676-2016,FALSE))*VLOOKUP(LEFT(C676,14),'AGG Activity_16'!A:K,B676-2016+2,FALSE)</f>
        <v>0</v>
      </c>
    </row>
    <row r="677" spans="1:4" x14ac:dyDescent="0.25">
      <c r="A677" t="s">
        <v>2</v>
      </c>
      <c r="B677">
        <f t="shared" si="14"/>
        <v>2019</v>
      </c>
      <c r="C677" t="str">
        <f t="shared" si="15"/>
        <v>PUBBDGHSPNewLIFLU___STDELC_16</v>
      </c>
      <c r="D677">
        <f>IF(VLOOKUP(LEFT(C677,LEN(C677)-3),PUBBDG_Replacement_Split_Tech!A:T,12+B677-2016,FALSE)&lt;0,0,VLOOKUP(LEFT(C677,LEN(C677)-3),PUBBDG_Replacement_Split_Tech!A:T,12+B677-2016,FALSE))*VLOOKUP(LEFT(C677,14),'AGG Activity_16'!A:K,B677-2016+2,FALSE)</f>
        <v>0</v>
      </c>
    </row>
    <row r="678" spans="1:4" x14ac:dyDescent="0.25">
      <c r="A678" t="s">
        <v>2</v>
      </c>
      <c r="B678">
        <f t="shared" si="14"/>
        <v>2019</v>
      </c>
      <c r="C678" t="str">
        <f t="shared" si="15"/>
        <v>PUBBDGHSPNewLIHAL___STDELC_16</v>
      </c>
      <c r="D678">
        <f>IF(VLOOKUP(LEFT(C678,LEN(C678)-3),PUBBDG_Replacement_Split_Tech!A:T,12+B678-2016,FALSE)&lt;0,0,VLOOKUP(LEFT(C678,LEN(C678)-3),PUBBDG_Replacement_Split_Tech!A:T,12+B678-2016,FALSE))*VLOOKUP(LEFT(C678,14),'AGG Activity_16'!A:K,B678-2016+2,FALSE)</f>
        <v>0</v>
      </c>
    </row>
    <row r="679" spans="1:4" x14ac:dyDescent="0.25">
      <c r="A679" t="s">
        <v>2</v>
      </c>
      <c r="B679">
        <f t="shared" si="14"/>
        <v>2019</v>
      </c>
      <c r="C679" t="str">
        <f t="shared" si="15"/>
        <v>PUBBDGHSPNewLIINC___STDELC_16</v>
      </c>
      <c r="D679">
        <f>IF(VLOOKUP(LEFT(C679,LEN(C679)-3),PUBBDG_Replacement_Split_Tech!A:T,12+B679-2016,FALSE)&lt;0,0,VLOOKUP(LEFT(C679,LEN(C679)-3),PUBBDG_Replacement_Split_Tech!A:T,12+B679-2016,FALSE))*VLOOKUP(LEFT(C679,14),'AGG Activity_16'!A:K,B679-2016+2,FALSE)</f>
        <v>0</v>
      </c>
    </row>
    <row r="680" spans="1:4" x14ac:dyDescent="0.25">
      <c r="A680" t="s">
        <v>2</v>
      </c>
      <c r="B680">
        <f t="shared" si="14"/>
        <v>2019</v>
      </c>
      <c r="C680" t="str">
        <f t="shared" si="15"/>
        <v>PUBBDGHSPNewLILED___STDELC_16</v>
      </c>
      <c r="D680">
        <f>IF(VLOOKUP(LEFT(C680,LEN(C680)-3),PUBBDG_Replacement_Split_Tech!A:T,12+B680-2016,FALSE)&lt;0,0,VLOOKUP(LEFT(C680,LEN(C680)-3),PUBBDG_Replacement_Split_Tech!A:T,12+B680-2016,FALSE))*VLOOKUP(LEFT(C680,14),'AGG Activity_16'!A:K,B680-2016+2,FALSE)</f>
        <v>0</v>
      </c>
    </row>
    <row r="681" spans="1:4" x14ac:dyDescent="0.25">
      <c r="A681" t="s">
        <v>2</v>
      </c>
      <c r="B681">
        <f t="shared" si="14"/>
        <v>2019</v>
      </c>
      <c r="C681" t="str">
        <f t="shared" si="15"/>
        <v>PUBBDGHSPNewSC______STDELC_16</v>
      </c>
      <c r="D681">
        <f>IF(VLOOKUP(LEFT(C681,LEN(C681)-3),PUBBDG_Replacement_Split_Tech!A:T,12+B681-2016,FALSE)&lt;0,0,VLOOKUP(LEFT(C681,LEN(C681)-3),PUBBDG_Replacement_Split_Tech!A:T,12+B681-2016,FALSE))*VLOOKUP(LEFT(C681,14),'AGG Activity_16'!A:K,B681-2016+2,FALSE)</f>
        <v>0</v>
      </c>
    </row>
    <row r="682" spans="1:4" x14ac:dyDescent="0.25">
      <c r="A682" t="s">
        <v>2</v>
      </c>
      <c r="B682">
        <f t="shared" si="14"/>
        <v>2019</v>
      </c>
      <c r="C682" t="str">
        <f t="shared" si="15"/>
        <v>PUBBDGHSPNewSHFUR___STDELC_16</v>
      </c>
      <c r="D682">
        <f>IF(VLOOKUP(LEFT(C682,LEN(C682)-3),PUBBDG_Replacement_Split_Tech!A:T,12+B682-2016,FALSE)&lt;0,0,VLOOKUP(LEFT(C682,LEN(C682)-3),PUBBDG_Replacement_Split_Tech!A:T,12+B682-2016,FALSE))*VLOOKUP(LEFT(C682,14),'AGG Activity_16'!A:K,B682-2016+2,FALSE)</f>
        <v>0</v>
      </c>
    </row>
    <row r="683" spans="1:4" x14ac:dyDescent="0.25">
      <c r="A683" t="s">
        <v>2</v>
      </c>
      <c r="B683">
        <f t="shared" si="14"/>
        <v>2019</v>
      </c>
      <c r="C683" t="str">
        <f t="shared" si="15"/>
        <v>PUBBDGHSPNewSHHEP___STDELC_16</v>
      </c>
      <c r="D683">
        <f>IF(VLOOKUP(LEFT(C683,LEN(C683)-3),PUBBDG_Replacement_Split_Tech!A:T,12+B683-2016,FALSE)&lt;0,0,VLOOKUP(LEFT(C683,LEN(C683)-3),PUBBDG_Replacement_Split_Tech!A:T,12+B683-2016,FALSE))*VLOOKUP(LEFT(C683,14),'AGG Activity_16'!A:K,B683-2016+2,FALSE)</f>
        <v>0</v>
      </c>
    </row>
    <row r="684" spans="1:4" x14ac:dyDescent="0.25">
      <c r="A684" t="s">
        <v>2</v>
      </c>
      <c r="B684">
        <f t="shared" si="14"/>
        <v>2019</v>
      </c>
      <c r="C684" t="str">
        <f t="shared" si="15"/>
        <v>PUBBDGHSPNewSHPLT___STDELC_16</v>
      </c>
      <c r="D684">
        <f>IF(VLOOKUP(LEFT(C684,LEN(C684)-3),PUBBDG_Replacement_Split_Tech!A:T,12+B684-2016,FALSE)&lt;0,0,VLOOKUP(LEFT(C684,LEN(C684)-3),PUBBDG_Replacement_Split_Tech!A:T,12+B684-2016,FALSE))*VLOOKUP(LEFT(C684,14),'AGG Activity_16'!A:K,B684-2016+2,FALSE)</f>
        <v>0</v>
      </c>
    </row>
    <row r="685" spans="1:4" x14ac:dyDescent="0.25">
      <c r="A685" t="s">
        <v>2</v>
      </c>
      <c r="B685">
        <f t="shared" si="14"/>
        <v>2019</v>
      </c>
      <c r="C685" t="str">
        <f t="shared" si="15"/>
        <v>PUBBDGHSPNewWH______STDELC_16</v>
      </c>
      <c r="D685">
        <f>IF(VLOOKUP(LEFT(C685,LEN(C685)-3),PUBBDG_Replacement_Split_Tech!A:T,12+B685-2016,FALSE)&lt;0,0,VLOOKUP(LEFT(C685,LEN(C685)-3),PUBBDG_Replacement_Split_Tech!A:T,12+B685-2016,FALSE))*VLOOKUP(LEFT(C685,14),'AGG Activity_16'!A:K,B685-2016+2,FALSE)</f>
        <v>0</v>
      </c>
    </row>
    <row r="686" spans="1:4" x14ac:dyDescent="0.25">
      <c r="A686" t="s">
        <v>2</v>
      </c>
      <c r="B686">
        <f t="shared" si="14"/>
        <v>2019</v>
      </c>
      <c r="C686" t="str">
        <f t="shared" si="15"/>
        <v>PUBBDGHSPOldAE______STDELC_16</v>
      </c>
      <c r="D686">
        <f>IF(VLOOKUP(LEFT(C686,LEN(C686)-3),PUBBDG_Replacement_Split_Tech!A:T,12+B686-2016,FALSE)&lt;0,0,VLOOKUP(LEFT(C686,LEN(C686)-3),PUBBDG_Replacement_Split_Tech!A:T,12+B686-2016,FALSE))*VLOOKUP(LEFT(C686,14),'AGG Activity_16'!A:K,B686-2016+2,FALSE)</f>
        <v>9.0728338991367536</v>
      </c>
    </row>
    <row r="687" spans="1:4" x14ac:dyDescent="0.25">
      <c r="A687" t="s">
        <v>2</v>
      </c>
      <c r="B687">
        <f t="shared" si="14"/>
        <v>2019</v>
      </c>
      <c r="C687" t="str">
        <f t="shared" si="15"/>
        <v>PUBBDGHSPOldAM______STDELC_16</v>
      </c>
      <c r="D687">
        <f>IF(VLOOKUP(LEFT(C687,LEN(C687)-3),PUBBDG_Replacement_Split_Tech!A:T,12+B687-2016,FALSE)&lt;0,0,VLOOKUP(LEFT(C687,LEN(C687)-3),PUBBDG_Replacement_Split_Tech!A:T,12+B687-2016,FALSE))*VLOOKUP(LEFT(C687,14),'AGG Activity_16'!A:K,B687-2016+2,FALSE)</f>
        <v>1.6778008991657201</v>
      </c>
    </row>
    <row r="688" spans="1:4" x14ac:dyDescent="0.25">
      <c r="A688" t="s">
        <v>2</v>
      </c>
      <c r="B688">
        <f t="shared" si="14"/>
        <v>2019</v>
      </c>
      <c r="C688" t="str">
        <f t="shared" si="15"/>
        <v>PUBBDGHSPOldLIFLC___STDELC_16</v>
      </c>
      <c r="D688">
        <f>IF(VLOOKUP(LEFT(C688,LEN(C688)-3),PUBBDG_Replacement_Split_Tech!A:T,12+B688-2016,FALSE)&lt;0,0,VLOOKUP(LEFT(C688,LEN(C688)-3),PUBBDG_Replacement_Split_Tech!A:T,12+B688-2016,FALSE))*VLOOKUP(LEFT(C688,14),'AGG Activity_16'!A:K,B688-2016+2,FALSE)</f>
        <v>20.47560245206375</v>
      </c>
    </row>
    <row r="689" spans="1:4" x14ac:dyDescent="0.25">
      <c r="A689" t="s">
        <v>2</v>
      </c>
      <c r="B689">
        <f t="shared" si="14"/>
        <v>2019</v>
      </c>
      <c r="C689" t="str">
        <f t="shared" si="15"/>
        <v>PUBBDGHSPOldLIFLU___STDELC_16</v>
      </c>
      <c r="D689">
        <f>IF(VLOOKUP(LEFT(C689,LEN(C689)-3),PUBBDG_Replacement_Split_Tech!A:T,12+B689-2016,FALSE)&lt;0,0,VLOOKUP(LEFT(C689,LEN(C689)-3),PUBBDG_Replacement_Split_Tech!A:T,12+B689-2016,FALSE))*VLOOKUP(LEFT(C689,14),'AGG Activity_16'!A:K,B689-2016+2,FALSE)</f>
        <v>75.839899488289419</v>
      </c>
    </row>
    <row r="690" spans="1:4" x14ac:dyDescent="0.25">
      <c r="A690" t="s">
        <v>2</v>
      </c>
      <c r="B690">
        <f t="shared" si="14"/>
        <v>2019</v>
      </c>
      <c r="C690" t="str">
        <f t="shared" si="15"/>
        <v>PUBBDGHSPOldLIHAL___STDELC_16</v>
      </c>
      <c r="D690">
        <f>IF(VLOOKUP(LEFT(C690,LEN(C690)-3),PUBBDG_Replacement_Split_Tech!A:T,12+B690-2016,FALSE)&lt;0,0,VLOOKUP(LEFT(C690,LEN(C690)-3),PUBBDG_Replacement_Split_Tech!A:T,12+B690-2016,FALSE))*VLOOKUP(LEFT(C690,14),'AGG Activity_16'!A:K,B690-2016+2,FALSE)</f>
        <v>43.952708311469209</v>
      </c>
    </row>
    <row r="691" spans="1:4" x14ac:dyDescent="0.25">
      <c r="A691" t="s">
        <v>2</v>
      </c>
      <c r="B691">
        <f t="shared" si="14"/>
        <v>2019</v>
      </c>
      <c r="C691" t="str">
        <f t="shared" si="15"/>
        <v>PUBBDGHSPOldLIINC___STDELC_16</v>
      </c>
      <c r="D691">
        <f>IF(VLOOKUP(LEFT(C691,LEN(C691)-3),PUBBDG_Replacement_Split_Tech!A:T,12+B691-2016,FALSE)&lt;0,0,VLOOKUP(LEFT(C691,LEN(C691)-3),PUBBDG_Replacement_Split_Tech!A:T,12+B691-2016,FALSE))*VLOOKUP(LEFT(C691,14),'AGG Activity_16'!A:K,B691-2016+2,FALSE)</f>
        <v>141.16688939150038</v>
      </c>
    </row>
    <row r="692" spans="1:4" x14ac:dyDescent="0.25">
      <c r="A692" t="s">
        <v>2</v>
      </c>
      <c r="B692">
        <f t="shared" si="14"/>
        <v>2019</v>
      </c>
      <c r="C692" t="str">
        <f t="shared" si="15"/>
        <v>PUBBDGHSPOldLILED___STDELC_16</v>
      </c>
      <c r="D692">
        <f>IF(VLOOKUP(LEFT(C692,LEN(C692)-3),PUBBDG_Replacement_Split_Tech!A:T,12+B692-2016,FALSE)&lt;0,0,VLOOKUP(LEFT(C692,LEN(C692)-3),PUBBDG_Replacement_Split_Tech!A:T,12+B692-2016,FALSE))*VLOOKUP(LEFT(C692,14),'AGG Activity_16'!A:K,B692-2016+2,FALSE)</f>
        <v>8.3619849348206543E-3</v>
      </c>
    </row>
    <row r="693" spans="1:4" x14ac:dyDescent="0.25">
      <c r="A693" t="s">
        <v>2</v>
      </c>
      <c r="B693">
        <f t="shared" si="14"/>
        <v>2019</v>
      </c>
      <c r="C693" t="str">
        <f t="shared" si="15"/>
        <v>PUBBDGHSPOldSC______STDELC_16</v>
      </c>
      <c r="D693">
        <f>IF(VLOOKUP(LEFT(C693,LEN(C693)-3),PUBBDG_Replacement_Split_Tech!A:T,12+B693-2016,FALSE)&lt;0,0,VLOOKUP(LEFT(C693,LEN(C693)-3),PUBBDG_Replacement_Split_Tech!A:T,12+B693-2016,FALSE))*VLOOKUP(LEFT(C693,14),'AGG Activity_16'!A:K,B693-2016+2,FALSE)</f>
        <v>290.98778425931164</v>
      </c>
    </row>
    <row r="694" spans="1:4" x14ac:dyDescent="0.25">
      <c r="A694" t="s">
        <v>2</v>
      </c>
      <c r="B694">
        <f t="shared" si="14"/>
        <v>2019</v>
      </c>
      <c r="C694" t="str">
        <f t="shared" si="15"/>
        <v>PUBBDGHSPOldSHFUR___STDELC_16</v>
      </c>
      <c r="D694">
        <f>IF(VLOOKUP(LEFT(C694,LEN(C694)-3),PUBBDG_Replacement_Split_Tech!A:T,12+B694-2016,FALSE)&lt;0,0,VLOOKUP(LEFT(C694,LEN(C694)-3),PUBBDG_Replacement_Split_Tech!A:T,12+B694-2016,FALSE))*VLOOKUP(LEFT(C694,14),'AGG Activity_16'!A:K,B694-2016+2,FALSE)</f>
        <v>12.655049873321396</v>
      </c>
    </row>
    <row r="695" spans="1:4" x14ac:dyDescent="0.25">
      <c r="A695" t="s">
        <v>2</v>
      </c>
      <c r="B695">
        <f t="shared" si="14"/>
        <v>2019</v>
      </c>
      <c r="C695" t="str">
        <f t="shared" si="15"/>
        <v>PUBBDGHSPOldSHHEP___STDELC_16</v>
      </c>
      <c r="D695">
        <f>IF(VLOOKUP(LEFT(C695,LEN(C695)-3),PUBBDG_Replacement_Split_Tech!A:T,12+B695-2016,FALSE)&lt;0,0,VLOOKUP(LEFT(C695,LEN(C695)-3),PUBBDG_Replacement_Split_Tech!A:T,12+B695-2016,FALSE))*VLOOKUP(LEFT(C695,14),'AGG Activity_16'!A:K,B695-2016+2,FALSE)</f>
        <v>0</v>
      </c>
    </row>
    <row r="696" spans="1:4" x14ac:dyDescent="0.25">
      <c r="A696" t="s">
        <v>2</v>
      </c>
      <c r="B696">
        <f t="shared" si="14"/>
        <v>2019</v>
      </c>
      <c r="C696" t="str">
        <f t="shared" si="15"/>
        <v>PUBBDGHSPOldSHPLT___STDELC_16</v>
      </c>
      <c r="D696">
        <f>IF(VLOOKUP(LEFT(C696,LEN(C696)-3),PUBBDG_Replacement_Split_Tech!A:T,12+B696-2016,FALSE)&lt;0,0,VLOOKUP(LEFT(C696,LEN(C696)-3),PUBBDG_Replacement_Split_Tech!A:T,12+B696-2016,FALSE))*VLOOKUP(LEFT(C696,14),'AGG Activity_16'!A:K,B696-2016+2,FALSE)</f>
        <v>1.4742604429010269</v>
      </c>
    </row>
    <row r="697" spans="1:4" x14ac:dyDescent="0.25">
      <c r="A697" t="s">
        <v>2</v>
      </c>
      <c r="B697">
        <f t="shared" si="14"/>
        <v>2019</v>
      </c>
      <c r="C697" t="str">
        <f t="shared" si="15"/>
        <v>PUBBDGHSPOldWH______STDELC_16</v>
      </c>
      <c r="D697">
        <f>IF(VLOOKUP(LEFT(C697,LEN(C697)-3),PUBBDG_Replacement_Split_Tech!A:T,12+B697-2016,FALSE)&lt;0,0,VLOOKUP(LEFT(C697,LEN(C697)-3),PUBBDG_Replacement_Split_Tech!A:T,12+B697-2016,FALSE))*VLOOKUP(LEFT(C697,14),'AGG Activity_16'!A:K,B697-2016+2,FALSE)</f>
        <v>4.8070759657389921</v>
      </c>
    </row>
    <row r="698" spans="1:4" x14ac:dyDescent="0.25">
      <c r="A698" t="s">
        <v>2</v>
      </c>
      <c r="B698">
        <f t="shared" si="14"/>
        <v>2019</v>
      </c>
      <c r="C698" t="str">
        <f t="shared" si="15"/>
        <v>PUBBDGMUNNewAE______STDELC_16</v>
      </c>
      <c r="D698">
        <f>IF(VLOOKUP(LEFT(C698,LEN(C698)-3),PUBBDG_Replacement_Split_Tech!A:T,12+B698-2016,FALSE)&lt;0,0,VLOOKUP(LEFT(C698,LEN(C698)-3),PUBBDG_Replacement_Split_Tech!A:T,12+B698-2016,FALSE))*VLOOKUP(LEFT(C698,14),'AGG Activity_16'!A:K,B698-2016+2,FALSE)</f>
        <v>0</v>
      </c>
    </row>
    <row r="699" spans="1:4" x14ac:dyDescent="0.25">
      <c r="A699" t="s">
        <v>2</v>
      </c>
      <c r="B699">
        <f t="shared" si="14"/>
        <v>2019</v>
      </c>
      <c r="C699" t="str">
        <f t="shared" si="15"/>
        <v>PUBBDGMUNNewAM______STDELC_16</v>
      </c>
      <c r="D699">
        <f>IF(VLOOKUP(LEFT(C699,LEN(C699)-3),PUBBDG_Replacement_Split_Tech!A:T,12+B699-2016,FALSE)&lt;0,0,VLOOKUP(LEFT(C699,LEN(C699)-3),PUBBDG_Replacement_Split_Tech!A:T,12+B699-2016,FALSE))*VLOOKUP(LEFT(C699,14),'AGG Activity_16'!A:K,B699-2016+2,FALSE)</f>
        <v>0</v>
      </c>
    </row>
    <row r="700" spans="1:4" x14ac:dyDescent="0.25">
      <c r="A700" t="s">
        <v>2</v>
      </c>
      <c r="B700">
        <f t="shared" si="14"/>
        <v>2019</v>
      </c>
      <c r="C700" t="str">
        <f t="shared" si="15"/>
        <v>PUBBDGMUNNewLIFLC___STDELC_16</v>
      </c>
      <c r="D700">
        <f>IF(VLOOKUP(LEFT(C700,LEN(C700)-3),PUBBDG_Replacement_Split_Tech!A:T,12+B700-2016,FALSE)&lt;0,0,VLOOKUP(LEFT(C700,LEN(C700)-3),PUBBDG_Replacement_Split_Tech!A:T,12+B700-2016,FALSE))*VLOOKUP(LEFT(C700,14),'AGG Activity_16'!A:K,B700-2016+2,FALSE)</f>
        <v>0</v>
      </c>
    </row>
    <row r="701" spans="1:4" x14ac:dyDescent="0.25">
      <c r="A701" t="s">
        <v>2</v>
      </c>
      <c r="B701">
        <f t="shared" si="14"/>
        <v>2019</v>
      </c>
      <c r="C701" t="str">
        <f t="shared" si="15"/>
        <v>PUBBDGMUNNewLIFLU___STDELC_16</v>
      </c>
      <c r="D701">
        <f>IF(VLOOKUP(LEFT(C701,LEN(C701)-3),PUBBDG_Replacement_Split_Tech!A:T,12+B701-2016,FALSE)&lt;0,0,VLOOKUP(LEFT(C701,LEN(C701)-3),PUBBDG_Replacement_Split_Tech!A:T,12+B701-2016,FALSE))*VLOOKUP(LEFT(C701,14),'AGG Activity_16'!A:K,B701-2016+2,FALSE)</f>
        <v>0</v>
      </c>
    </row>
    <row r="702" spans="1:4" x14ac:dyDescent="0.25">
      <c r="A702" t="s">
        <v>2</v>
      </c>
      <c r="B702">
        <f t="shared" si="14"/>
        <v>2019</v>
      </c>
      <c r="C702" t="str">
        <f t="shared" si="15"/>
        <v>PUBBDGMUNNewLIHAL___STDELC_16</v>
      </c>
      <c r="D702">
        <f>IF(VLOOKUP(LEFT(C702,LEN(C702)-3),PUBBDG_Replacement_Split_Tech!A:T,12+B702-2016,FALSE)&lt;0,0,VLOOKUP(LEFT(C702,LEN(C702)-3),PUBBDG_Replacement_Split_Tech!A:T,12+B702-2016,FALSE))*VLOOKUP(LEFT(C702,14),'AGG Activity_16'!A:K,B702-2016+2,FALSE)</f>
        <v>0</v>
      </c>
    </row>
    <row r="703" spans="1:4" x14ac:dyDescent="0.25">
      <c r="A703" t="s">
        <v>2</v>
      </c>
      <c r="B703">
        <f t="shared" si="14"/>
        <v>2019</v>
      </c>
      <c r="C703" t="str">
        <f t="shared" si="15"/>
        <v>PUBBDGMUNNewLIINC___STDELC_16</v>
      </c>
      <c r="D703">
        <f>IF(VLOOKUP(LEFT(C703,LEN(C703)-3),PUBBDG_Replacement_Split_Tech!A:T,12+B703-2016,FALSE)&lt;0,0,VLOOKUP(LEFT(C703,LEN(C703)-3),PUBBDG_Replacement_Split_Tech!A:T,12+B703-2016,FALSE))*VLOOKUP(LEFT(C703,14),'AGG Activity_16'!A:K,B703-2016+2,FALSE)</f>
        <v>0</v>
      </c>
    </row>
    <row r="704" spans="1:4" x14ac:dyDescent="0.25">
      <c r="A704" t="s">
        <v>2</v>
      </c>
      <c r="B704">
        <f t="shared" si="14"/>
        <v>2019</v>
      </c>
      <c r="C704" t="str">
        <f t="shared" si="15"/>
        <v>PUBBDGMUNNewLILED___STDELC_16</v>
      </c>
      <c r="D704">
        <f>IF(VLOOKUP(LEFT(C704,LEN(C704)-3),PUBBDG_Replacement_Split_Tech!A:T,12+B704-2016,FALSE)&lt;0,0,VLOOKUP(LEFT(C704,LEN(C704)-3),PUBBDG_Replacement_Split_Tech!A:T,12+B704-2016,FALSE))*VLOOKUP(LEFT(C704,14),'AGG Activity_16'!A:K,B704-2016+2,FALSE)</f>
        <v>0</v>
      </c>
    </row>
    <row r="705" spans="1:4" x14ac:dyDescent="0.25">
      <c r="A705" t="s">
        <v>2</v>
      </c>
      <c r="B705">
        <f t="shared" si="14"/>
        <v>2019</v>
      </c>
      <c r="C705" t="str">
        <f t="shared" si="15"/>
        <v>PUBBDGMUNNewSC______STDELC_16</v>
      </c>
      <c r="D705">
        <f>IF(VLOOKUP(LEFT(C705,LEN(C705)-3),PUBBDG_Replacement_Split_Tech!A:T,12+B705-2016,FALSE)&lt;0,0,VLOOKUP(LEFT(C705,LEN(C705)-3),PUBBDG_Replacement_Split_Tech!A:T,12+B705-2016,FALSE))*VLOOKUP(LEFT(C705,14),'AGG Activity_16'!A:K,B705-2016+2,FALSE)</f>
        <v>0</v>
      </c>
    </row>
    <row r="706" spans="1:4" x14ac:dyDescent="0.25">
      <c r="A706" t="s">
        <v>2</v>
      </c>
      <c r="B706">
        <f t="shared" si="14"/>
        <v>2019</v>
      </c>
      <c r="C706" t="str">
        <f t="shared" si="15"/>
        <v>PUBBDGMUNNewSHFUR___STDELC_16</v>
      </c>
      <c r="D706">
        <f>IF(VLOOKUP(LEFT(C706,LEN(C706)-3),PUBBDG_Replacement_Split_Tech!A:T,12+B706-2016,FALSE)&lt;0,0,VLOOKUP(LEFT(C706,LEN(C706)-3),PUBBDG_Replacement_Split_Tech!A:T,12+B706-2016,FALSE))*VLOOKUP(LEFT(C706,14),'AGG Activity_16'!A:K,B706-2016+2,FALSE)</f>
        <v>0</v>
      </c>
    </row>
    <row r="707" spans="1:4" x14ac:dyDescent="0.25">
      <c r="A707" t="s">
        <v>2</v>
      </c>
      <c r="B707">
        <f t="shared" si="14"/>
        <v>2019</v>
      </c>
      <c r="C707" t="str">
        <f t="shared" si="15"/>
        <v>PUBBDGMUNNewSHHEP___STDELC_16</v>
      </c>
      <c r="D707">
        <f>IF(VLOOKUP(LEFT(C707,LEN(C707)-3),PUBBDG_Replacement_Split_Tech!A:T,12+B707-2016,FALSE)&lt;0,0,VLOOKUP(LEFT(C707,LEN(C707)-3),PUBBDG_Replacement_Split_Tech!A:T,12+B707-2016,FALSE))*VLOOKUP(LEFT(C707,14),'AGG Activity_16'!A:K,B707-2016+2,FALSE)</f>
        <v>0</v>
      </c>
    </row>
    <row r="708" spans="1:4" x14ac:dyDescent="0.25">
      <c r="A708" t="s">
        <v>2</v>
      </c>
      <c r="B708">
        <f t="shared" si="14"/>
        <v>2019</v>
      </c>
      <c r="C708" t="str">
        <f t="shared" si="15"/>
        <v>PUBBDGMUNNewSHPLT___STDELC_16</v>
      </c>
      <c r="D708">
        <f>IF(VLOOKUP(LEFT(C708,LEN(C708)-3),PUBBDG_Replacement_Split_Tech!A:T,12+B708-2016,FALSE)&lt;0,0,VLOOKUP(LEFT(C708,LEN(C708)-3),PUBBDG_Replacement_Split_Tech!A:T,12+B708-2016,FALSE))*VLOOKUP(LEFT(C708,14),'AGG Activity_16'!A:K,B708-2016+2,FALSE)</f>
        <v>0</v>
      </c>
    </row>
    <row r="709" spans="1:4" x14ac:dyDescent="0.25">
      <c r="A709" t="s">
        <v>2</v>
      </c>
      <c r="B709">
        <f t="shared" si="14"/>
        <v>2019</v>
      </c>
      <c r="C709" t="str">
        <f t="shared" si="15"/>
        <v>PUBBDGMUNNewWH______STDELC_16</v>
      </c>
      <c r="D709">
        <f>IF(VLOOKUP(LEFT(C709,LEN(C709)-3),PUBBDG_Replacement_Split_Tech!A:T,12+B709-2016,FALSE)&lt;0,0,VLOOKUP(LEFT(C709,LEN(C709)-3),PUBBDG_Replacement_Split_Tech!A:T,12+B709-2016,FALSE))*VLOOKUP(LEFT(C709,14),'AGG Activity_16'!A:K,B709-2016+2,FALSE)</f>
        <v>0</v>
      </c>
    </row>
    <row r="710" spans="1:4" x14ac:dyDescent="0.25">
      <c r="A710" t="s">
        <v>2</v>
      </c>
      <c r="B710">
        <f t="shared" si="14"/>
        <v>2019</v>
      </c>
      <c r="C710" t="str">
        <f t="shared" si="15"/>
        <v>PUBBDGMUNOldAE______STDELC_16</v>
      </c>
      <c r="D710">
        <f>IF(VLOOKUP(LEFT(C710,LEN(C710)-3),PUBBDG_Replacement_Split_Tech!A:T,12+B710-2016,FALSE)&lt;0,0,VLOOKUP(LEFT(C710,LEN(C710)-3),PUBBDG_Replacement_Split_Tech!A:T,12+B710-2016,FALSE))*VLOOKUP(LEFT(C710,14),'AGG Activity_16'!A:K,B710-2016+2,FALSE)</f>
        <v>11.460572461384629</v>
      </c>
    </row>
    <row r="711" spans="1:4" x14ac:dyDescent="0.25">
      <c r="A711" t="s">
        <v>2</v>
      </c>
      <c r="B711">
        <f t="shared" si="14"/>
        <v>2019</v>
      </c>
      <c r="C711" t="str">
        <f t="shared" si="15"/>
        <v>PUBBDGMUNOldAM______STDELC_16</v>
      </c>
      <c r="D711">
        <f>IF(VLOOKUP(LEFT(C711,LEN(C711)-3),PUBBDG_Replacement_Split_Tech!A:T,12+B711-2016,FALSE)&lt;0,0,VLOOKUP(LEFT(C711,LEN(C711)-3),PUBBDG_Replacement_Split_Tech!A:T,12+B711-2016,FALSE))*VLOOKUP(LEFT(C711,14),'AGG Activity_16'!A:K,B711-2016+2,FALSE)</f>
        <v>3.7300987221191511</v>
      </c>
    </row>
    <row r="712" spans="1:4" x14ac:dyDescent="0.25">
      <c r="A712" t="s">
        <v>2</v>
      </c>
      <c r="B712">
        <f t="shared" si="14"/>
        <v>2019</v>
      </c>
      <c r="C712" t="str">
        <f t="shared" si="15"/>
        <v>PUBBDGMUNOldLIFLC___STDELC_16</v>
      </c>
      <c r="D712">
        <f>IF(VLOOKUP(LEFT(C712,LEN(C712)-3),PUBBDG_Replacement_Split_Tech!A:T,12+B712-2016,FALSE)&lt;0,0,VLOOKUP(LEFT(C712,LEN(C712)-3),PUBBDG_Replacement_Split_Tech!A:T,12+B712-2016,FALSE))*VLOOKUP(LEFT(C712,14),'AGG Activity_16'!A:K,B712-2016+2,FALSE)</f>
        <v>13.313845965761281</v>
      </c>
    </row>
    <row r="713" spans="1:4" x14ac:dyDescent="0.25">
      <c r="A713" t="s">
        <v>2</v>
      </c>
      <c r="B713">
        <f t="shared" si="14"/>
        <v>2019</v>
      </c>
      <c r="C713" t="str">
        <f t="shared" si="15"/>
        <v>PUBBDGMUNOldLIFLU___STDELC_16</v>
      </c>
      <c r="D713">
        <f>IF(VLOOKUP(LEFT(C713,LEN(C713)-3),PUBBDG_Replacement_Split_Tech!A:T,12+B713-2016,FALSE)&lt;0,0,VLOOKUP(LEFT(C713,LEN(C713)-3),PUBBDG_Replacement_Split_Tech!A:T,12+B713-2016,FALSE))*VLOOKUP(LEFT(C713,14),'AGG Activity_16'!A:K,B713-2016+2,FALSE)</f>
        <v>50.616097523875439</v>
      </c>
    </row>
    <row r="714" spans="1:4" x14ac:dyDescent="0.25">
      <c r="A714" t="s">
        <v>2</v>
      </c>
      <c r="B714">
        <f t="shared" si="14"/>
        <v>2019</v>
      </c>
      <c r="C714" t="str">
        <f t="shared" si="15"/>
        <v>PUBBDGMUNOldLIHAL___STDELC_16</v>
      </c>
      <c r="D714">
        <f>IF(VLOOKUP(LEFT(C714,LEN(C714)-3),PUBBDG_Replacement_Split_Tech!A:T,12+B714-2016,FALSE)&lt;0,0,VLOOKUP(LEFT(C714,LEN(C714)-3),PUBBDG_Replacement_Split_Tech!A:T,12+B714-2016,FALSE))*VLOOKUP(LEFT(C714,14),'AGG Activity_16'!A:K,B714-2016+2,FALSE)</f>
        <v>28.579358756692205</v>
      </c>
    </row>
    <row r="715" spans="1:4" x14ac:dyDescent="0.25">
      <c r="A715" t="s">
        <v>2</v>
      </c>
      <c r="B715">
        <f t="shared" si="14"/>
        <v>2019</v>
      </c>
      <c r="C715" t="str">
        <f t="shared" si="15"/>
        <v>PUBBDGMUNOldLIINC___STDELC_16</v>
      </c>
      <c r="D715">
        <f>IF(VLOOKUP(LEFT(C715,LEN(C715)-3),PUBBDG_Replacement_Split_Tech!A:T,12+B715-2016,FALSE)&lt;0,0,VLOOKUP(LEFT(C715,LEN(C715)-3),PUBBDG_Replacement_Split_Tech!A:T,12+B715-2016,FALSE))*VLOOKUP(LEFT(C715,14),'AGG Activity_16'!A:K,B715-2016+2,FALSE)</f>
        <v>91.790911902309503</v>
      </c>
    </row>
    <row r="716" spans="1:4" x14ac:dyDescent="0.25">
      <c r="A716" t="s">
        <v>2</v>
      </c>
      <c r="B716">
        <f t="shared" si="14"/>
        <v>2019</v>
      </c>
      <c r="C716" t="str">
        <f t="shared" si="15"/>
        <v>PUBBDGMUNOldLILED___STDELC_16</v>
      </c>
      <c r="D716">
        <f>IF(VLOOKUP(LEFT(C716,LEN(C716)-3),PUBBDG_Replacement_Split_Tech!A:T,12+B716-2016,FALSE)&lt;0,0,VLOOKUP(LEFT(C716,LEN(C716)-3),PUBBDG_Replacement_Split_Tech!A:T,12+B716-2016,FALSE))*VLOOKUP(LEFT(C716,14),'AGG Activity_16'!A:K,B716-2016+2,FALSE)</f>
        <v>1.689112227227979E-2</v>
      </c>
    </row>
    <row r="717" spans="1:4" x14ac:dyDescent="0.25">
      <c r="A717" t="s">
        <v>2</v>
      </c>
      <c r="B717">
        <f t="shared" si="14"/>
        <v>2019</v>
      </c>
      <c r="C717" t="str">
        <f t="shared" si="15"/>
        <v>PUBBDGMUNOldSC______STDELC_16</v>
      </c>
      <c r="D717">
        <f>IF(VLOOKUP(LEFT(C717,LEN(C717)-3),PUBBDG_Replacement_Split_Tech!A:T,12+B717-2016,FALSE)&lt;0,0,VLOOKUP(LEFT(C717,LEN(C717)-3),PUBBDG_Replacement_Split_Tech!A:T,12+B717-2016,FALSE))*VLOOKUP(LEFT(C717,14),'AGG Activity_16'!A:K,B717-2016+2,FALSE)</f>
        <v>220.47447830400131</v>
      </c>
    </row>
    <row r="718" spans="1:4" x14ac:dyDescent="0.25">
      <c r="A718" t="s">
        <v>2</v>
      </c>
      <c r="B718">
        <f t="shared" si="14"/>
        <v>2019</v>
      </c>
      <c r="C718" t="str">
        <f t="shared" si="15"/>
        <v>PUBBDGMUNOldSHFUR___STDELC_16</v>
      </c>
      <c r="D718">
        <f>IF(VLOOKUP(LEFT(C718,LEN(C718)-3),PUBBDG_Replacement_Split_Tech!A:T,12+B718-2016,FALSE)&lt;0,0,VLOOKUP(LEFT(C718,LEN(C718)-3),PUBBDG_Replacement_Split_Tech!A:T,12+B718-2016,FALSE))*VLOOKUP(LEFT(C718,14),'AGG Activity_16'!A:K,B718-2016+2,FALSE)</f>
        <v>11.10426209621312</v>
      </c>
    </row>
    <row r="719" spans="1:4" x14ac:dyDescent="0.25">
      <c r="A719" t="s">
        <v>2</v>
      </c>
      <c r="B719">
        <f t="shared" si="14"/>
        <v>2019</v>
      </c>
      <c r="C719" t="str">
        <f t="shared" si="15"/>
        <v>PUBBDGMUNOldSHHEP___STDELC_16</v>
      </c>
      <c r="D719">
        <f>IF(VLOOKUP(LEFT(C719,LEN(C719)-3),PUBBDG_Replacement_Split_Tech!A:T,12+B719-2016,FALSE)&lt;0,0,VLOOKUP(LEFT(C719,LEN(C719)-3),PUBBDG_Replacement_Split_Tech!A:T,12+B719-2016,FALSE))*VLOOKUP(LEFT(C719,14),'AGG Activity_16'!A:K,B719-2016+2,FALSE)</f>
        <v>0</v>
      </c>
    </row>
    <row r="720" spans="1:4" x14ac:dyDescent="0.25">
      <c r="A720" t="s">
        <v>2</v>
      </c>
      <c r="B720">
        <f t="shared" si="14"/>
        <v>2019</v>
      </c>
      <c r="C720" t="str">
        <f t="shared" si="15"/>
        <v>PUBBDGMUNOldSHPLT___STDELC_16</v>
      </c>
      <c r="D720">
        <f>IF(VLOOKUP(LEFT(C720,LEN(C720)-3),PUBBDG_Replacement_Split_Tech!A:T,12+B720-2016,FALSE)&lt;0,0,VLOOKUP(LEFT(C720,LEN(C720)-3),PUBBDG_Replacement_Split_Tech!A:T,12+B720-2016,FALSE))*VLOOKUP(LEFT(C720,14),'AGG Activity_16'!A:K,B720-2016+2,FALSE)</f>
        <v>3.3364715974133219</v>
      </c>
    </row>
    <row r="721" spans="1:4" x14ac:dyDescent="0.25">
      <c r="A721" t="s">
        <v>2</v>
      </c>
      <c r="B721">
        <f t="shared" si="14"/>
        <v>2019</v>
      </c>
      <c r="C721" t="str">
        <f t="shared" si="15"/>
        <v>PUBBDGMUNOldWH______STDELC_16</v>
      </c>
      <c r="D721">
        <f>IF(VLOOKUP(LEFT(C721,LEN(C721)-3),PUBBDG_Replacement_Split_Tech!A:T,12+B721-2016,FALSE)&lt;0,0,VLOOKUP(LEFT(C721,LEN(C721)-3),PUBBDG_Replacement_Split_Tech!A:T,12+B721-2016,FALSE))*VLOOKUP(LEFT(C721,14),'AGG Activity_16'!A:K,B721-2016+2,FALSE)</f>
        <v>14.612110962559541</v>
      </c>
    </row>
    <row r="722" spans="1:4" x14ac:dyDescent="0.25">
      <c r="A722" t="s">
        <v>2</v>
      </c>
      <c r="B722">
        <f t="shared" si="14"/>
        <v>2019</v>
      </c>
      <c r="C722" t="str">
        <f t="shared" si="15"/>
        <v>PUBBDGPSINewAE______STDELC_16</v>
      </c>
      <c r="D722">
        <f>IF(VLOOKUP(LEFT(C722,LEN(C722)-3),PUBBDG_Replacement_Split_Tech!A:T,12+B722-2016,FALSE)&lt;0,0,VLOOKUP(LEFT(C722,LEN(C722)-3),PUBBDG_Replacement_Split_Tech!A:T,12+B722-2016,FALSE))*VLOOKUP(LEFT(C722,14),'AGG Activity_16'!A:K,B722-2016+2,FALSE)</f>
        <v>0</v>
      </c>
    </row>
    <row r="723" spans="1:4" x14ac:dyDescent="0.25">
      <c r="A723" t="s">
        <v>2</v>
      </c>
      <c r="B723">
        <f t="shared" ref="B723:B786" si="16">B515+1</f>
        <v>2019</v>
      </c>
      <c r="C723" t="str">
        <f t="shared" ref="C723:C786" si="17">C515</f>
        <v>PUBBDGPSINewAM______STDELC_16</v>
      </c>
      <c r="D723">
        <f>IF(VLOOKUP(LEFT(C723,LEN(C723)-3),PUBBDG_Replacement_Split_Tech!A:T,12+B723-2016,FALSE)&lt;0,0,VLOOKUP(LEFT(C723,LEN(C723)-3),PUBBDG_Replacement_Split_Tech!A:T,12+B723-2016,FALSE))*VLOOKUP(LEFT(C723,14),'AGG Activity_16'!A:K,B723-2016+2,FALSE)</f>
        <v>0</v>
      </c>
    </row>
    <row r="724" spans="1:4" x14ac:dyDescent="0.25">
      <c r="A724" t="s">
        <v>2</v>
      </c>
      <c r="B724">
        <f t="shared" si="16"/>
        <v>2019</v>
      </c>
      <c r="C724" t="str">
        <f t="shared" si="17"/>
        <v>PUBBDGPSINewLIFLC___STDELC_16</v>
      </c>
      <c r="D724">
        <f>IF(VLOOKUP(LEFT(C724,LEN(C724)-3),PUBBDG_Replacement_Split_Tech!A:T,12+B724-2016,FALSE)&lt;0,0,VLOOKUP(LEFT(C724,LEN(C724)-3),PUBBDG_Replacement_Split_Tech!A:T,12+B724-2016,FALSE))*VLOOKUP(LEFT(C724,14),'AGG Activity_16'!A:K,B724-2016+2,FALSE)</f>
        <v>0</v>
      </c>
    </row>
    <row r="725" spans="1:4" x14ac:dyDescent="0.25">
      <c r="A725" t="s">
        <v>2</v>
      </c>
      <c r="B725">
        <f t="shared" si="16"/>
        <v>2019</v>
      </c>
      <c r="C725" t="str">
        <f t="shared" si="17"/>
        <v>PUBBDGPSINewLIFLU___STDELC_16</v>
      </c>
      <c r="D725">
        <f>IF(VLOOKUP(LEFT(C725,LEN(C725)-3),PUBBDG_Replacement_Split_Tech!A:T,12+B725-2016,FALSE)&lt;0,0,VLOOKUP(LEFT(C725,LEN(C725)-3),PUBBDG_Replacement_Split_Tech!A:T,12+B725-2016,FALSE))*VLOOKUP(LEFT(C725,14),'AGG Activity_16'!A:K,B725-2016+2,FALSE)</f>
        <v>0</v>
      </c>
    </row>
    <row r="726" spans="1:4" x14ac:dyDescent="0.25">
      <c r="A726" t="s">
        <v>2</v>
      </c>
      <c r="B726">
        <f t="shared" si="16"/>
        <v>2019</v>
      </c>
      <c r="C726" t="str">
        <f t="shared" si="17"/>
        <v>PUBBDGPSINewLIHAL___STDELC_16</v>
      </c>
      <c r="D726">
        <f>IF(VLOOKUP(LEFT(C726,LEN(C726)-3),PUBBDG_Replacement_Split_Tech!A:T,12+B726-2016,FALSE)&lt;0,0,VLOOKUP(LEFT(C726,LEN(C726)-3),PUBBDG_Replacement_Split_Tech!A:T,12+B726-2016,FALSE))*VLOOKUP(LEFT(C726,14),'AGG Activity_16'!A:K,B726-2016+2,FALSE)</f>
        <v>0</v>
      </c>
    </row>
    <row r="727" spans="1:4" x14ac:dyDescent="0.25">
      <c r="A727" t="s">
        <v>2</v>
      </c>
      <c r="B727">
        <f t="shared" si="16"/>
        <v>2019</v>
      </c>
      <c r="C727" t="str">
        <f t="shared" si="17"/>
        <v>PUBBDGPSINewLIINC___STDELC_16</v>
      </c>
      <c r="D727">
        <f>IF(VLOOKUP(LEFT(C727,LEN(C727)-3),PUBBDG_Replacement_Split_Tech!A:T,12+B727-2016,FALSE)&lt;0,0,VLOOKUP(LEFT(C727,LEN(C727)-3),PUBBDG_Replacement_Split_Tech!A:T,12+B727-2016,FALSE))*VLOOKUP(LEFT(C727,14),'AGG Activity_16'!A:K,B727-2016+2,FALSE)</f>
        <v>0</v>
      </c>
    </row>
    <row r="728" spans="1:4" x14ac:dyDescent="0.25">
      <c r="A728" t="s">
        <v>2</v>
      </c>
      <c r="B728">
        <f t="shared" si="16"/>
        <v>2019</v>
      </c>
      <c r="C728" t="str">
        <f t="shared" si="17"/>
        <v>PUBBDGPSINewLILED___STDELC_16</v>
      </c>
      <c r="D728">
        <f>IF(VLOOKUP(LEFT(C728,LEN(C728)-3),PUBBDG_Replacement_Split_Tech!A:T,12+B728-2016,FALSE)&lt;0,0,VLOOKUP(LEFT(C728,LEN(C728)-3),PUBBDG_Replacement_Split_Tech!A:T,12+B728-2016,FALSE))*VLOOKUP(LEFT(C728,14),'AGG Activity_16'!A:K,B728-2016+2,FALSE)</f>
        <v>0</v>
      </c>
    </row>
    <row r="729" spans="1:4" x14ac:dyDescent="0.25">
      <c r="A729" t="s">
        <v>2</v>
      </c>
      <c r="B729">
        <f t="shared" si="16"/>
        <v>2019</v>
      </c>
      <c r="C729" t="str">
        <f t="shared" si="17"/>
        <v>PUBBDGPSINewSC______STDELC_16</v>
      </c>
      <c r="D729">
        <f>IF(VLOOKUP(LEFT(C729,LEN(C729)-3),PUBBDG_Replacement_Split_Tech!A:T,12+B729-2016,FALSE)&lt;0,0,VLOOKUP(LEFT(C729,LEN(C729)-3),PUBBDG_Replacement_Split_Tech!A:T,12+B729-2016,FALSE))*VLOOKUP(LEFT(C729,14),'AGG Activity_16'!A:K,B729-2016+2,FALSE)</f>
        <v>0</v>
      </c>
    </row>
    <row r="730" spans="1:4" x14ac:dyDescent="0.25">
      <c r="A730" t="s">
        <v>2</v>
      </c>
      <c r="B730">
        <f t="shared" si="16"/>
        <v>2019</v>
      </c>
      <c r="C730" t="str">
        <f t="shared" si="17"/>
        <v>PUBBDGPSINewSHFUR___STDELC_16</v>
      </c>
      <c r="D730">
        <f>IF(VLOOKUP(LEFT(C730,LEN(C730)-3),PUBBDG_Replacement_Split_Tech!A:T,12+B730-2016,FALSE)&lt;0,0,VLOOKUP(LEFT(C730,LEN(C730)-3),PUBBDG_Replacement_Split_Tech!A:T,12+B730-2016,FALSE))*VLOOKUP(LEFT(C730,14),'AGG Activity_16'!A:K,B730-2016+2,FALSE)</f>
        <v>0</v>
      </c>
    </row>
    <row r="731" spans="1:4" x14ac:dyDescent="0.25">
      <c r="A731" t="s">
        <v>2</v>
      </c>
      <c r="B731">
        <f t="shared" si="16"/>
        <v>2019</v>
      </c>
      <c r="C731" t="str">
        <f t="shared" si="17"/>
        <v>PUBBDGPSINewSHHEP___STDELC_16</v>
      </c>
      <c r="D731">
        <f>IF(VLOOKUP(LEFT(C731,LEN(C731)-3),PUBBDG_Replacement_Split_Tech!A:T,12+B731-2016,FALSE)&lt;0,0,VLOOKUP(LEFT(C731,LEN(C731)-3),PUBBDG_Replacement_Split_Tech!A:T,12+B731-2016,FALSE))*VLOOKUP(LEFT(C731,14),'AGG Activity_16'!A:K,B731-2016+2,FALSE)</f>
        <v>0</v>
      </c>
    </row>
    <row r="732" spans="1:4" x14ac:dyDescent="0.25">
      <c r="A732" t="s">
        <v>2</v>
      </c>
      <c r="B732">
        <f t="shared" si="16"/>
        <v>2019</v>
      </c>
      <c r="C732" t="str">
        <f t="shared" si="17"/>
        <v>PUBBDGPSINewSHPLT___STDELC_16</v>
      </c>
      <c r="D732">
        <f>IF(VLOOKUP(LEFT(C732,LEN(C732)-3),PUBBDG_Replacement_Split_Tech!A:T,12+B732-2016,FALSE)&lt;0,0,VLOOKUP(LEFT(C732,LEN(C732)-3),PUBBDG_Replacement_Split_Tech!A:T,12+B732-2016,FALSE))*VLOOKUP(LEFT(C732,14),'AGG Activity_16'!A:K,B732-2016+2,FALSE)</f>
        <v>0</v>
      </c>
    </row>
    <row r="733" spans="1:4" x14ac:dyDescent="0.25">
      <c r="A733" t="s">
        <v>2</v>
      </c>
      <c r="B733">
        <f t="shared" si="16"/>
        <v>2019</v>
      </c>
      <c r="C733" t="str">
        <f t="shared" si="17"/>
        <v>PUBBDGPSINewWH______STDELC_16</v>
      </c>
      <c r="D733">
        <f>IF(VLOOKUP(LEFT(C733,LEN(C733)-3),PUBBDG_Replacement_Split_Tech!A:T,12+B733-2016,FALSE)&lt;0,0,VLOOKUP(LEFT(C733,LEN(C733)-3),PUBBDG_Replacement_Split_Tech!A:T,12+B733-2016,FALSE))*VLOOKUP(LEFT(C733,14),'AGG Activity_16'!A:K,B733-2016+2,FALSE)</f>
        <v>0</v>
      </c>
    </row>
    <row r="734" spans="1:4" x14ac:dyDescent="0.25">
      <c r="A734" t="s">
        <v>2</v>
      </c>
      <c r="B734">
        <f t="shared" si="16"/>
        <v>2019</v>
      </c>
      <c r="C734" t="str">
        <f t="shared" si="17"/>
        <v>PUBBDGPSIOldAE______STDELC_16</v>
      </c>
      <c r="D734">
        <f>IF(VLOOKUP(LEFT(C734,LEN(C734)-3),PUBBDG_Replacement_Split_Tech!A:T,12+B734-2016,FALSE)&lt;0,0,VLOOKUP(LEFT(C734,LEN(C734)-3),PUBBDG_Replacement_Split_Tech!A:T,12+B734-2016,FALSE))*VLOOKUP(LEFT(C734,14),'AGG Activity_16'!A:K,B734-2016+2,FALSE)</f>
        <v>5.3510484262997124</v>
      </c>
    </row>
    <row r="735" spans="1:4" x14ac:dyDescent="0.25">
      <c r="A735" t="s">
        <v>2</v>
      </c>
      <c r="B735">
        <f t="shared" si="16"/>
        <v>2019</v>
      </c>
      <c r="C735" t="str">
        <f t="shared" si="17"/>
        <v>PUBBDGPSIOldAM______STDELC_16</v>
      </c>
      <c r="D735">
        <f>IF(VLOOKUP(LEFT(C735,LEN(C735)-3),PUBBDG_Replacement_Split_Tech!A:T,12+B735-2016,FALSE)&lt;0,0,VLOOKUP(LEFT(C735,LEN(C735)-3),PUBBDG_Replacement_Split_Tech!A:T,12+B735-2016,FALSE))*VLOOKUP(LEFT(C735,14),'AGG Activity_16'!A:K,B735-2016+2,FALSE)</f>
        <v>1.156665034843507</v>
      </c>
    </row>
    <row r="736" spans="1:4" x14ac:dyDescent="0.25">
      <c r="A736" t="s">
        <v>2</v>
      </c>
      <c r="B736">
        <f t="shared" si="16"/>
        <v>2019</v>
      </c>
      <c r="C736" t="str">
        <f t="shared" si="17"/>
        <v>PUBBDGPSIOldLIFLC___STDELC_16</v>
      </c>
      <c r="D736">
        <f>IF(VLOOKUP(LEFT(C736,LEN(C736)-3),PUBBDG_Replacement_Split_Tech!A:T,12+B736-2016,FALSE)&lt;0,0,VLOOKUP(LEFT(C736,LEN(C736)-3),PUBBDG_Replacement_Split_Tech!A:T,12+B736-2016,FALSE))*VLOOKUP(LEFT(C736,14),'AGG Activity_16'!A:K,B736-2016+2,FALSE)</f>
        <v>30.907940619348217</v>
      </c>
    </row>
    <row r="737" spans="1:4" x14ac:dyDescent="0.25">
      <c r="A737" t="s">
        <v>2</v>
      </c>
      <c r="B737">
        <f t="shared" si="16"/>
        <v>2019</v>
      </c>
      <c r="C737" t="str">
        <f t="shared" si="17"/>
        <v>PUBBDGPSIOldLIFLU___STDELC_16</v>
      </c>
      <c r="D737">
        <f>IF(VLOOKUP(LEFT(C737,LEN(C737)-3),PUBBDG_Replacement_Split_Tech!A:T,12+B737-2016,FALSE)&lt;0,0,VLOOKUP(LEFT(C737,LEN(C737)-3),PUBBDG_Replacement_Split_Tech!A:T,12+B737-2016,FALSE))*VLOOKUP(LEFT(C737,14),'AGG Activity_16'!A:K,B737-2016+2,FALSE)</f>
        <v>113.56503204710542</v>
      </c>
    </row>
    <row r="738" spans="1:4" x14ac:dyDescent="0.25">
      <c r="A738" t="s">
        <v>2</v>
      </c>
      <c r="B738">
        <f t="shared" si="16"/>
        <v>2019</v>
      </c>
      <c r="C738" t="str">
        <f t="shared" si="17"/>
        <v>PUBBDGPSIOldLIHAL___STDELC_16</v>
      </c>
      <c r="D738">
        <f>IF(VLOOKUP(LEFT(C738,LEN(C738)-3),PUBBDG_Replacement_Split_Tech!A:T,12+B738-2016,FALSE)&lt;0,0,VLOOKUP(LEFT(C738,LEN(C738)-3),PUBBDG_Replacement_Split_Tech!A:T,12+B738-2016,FALSE))*VLOOKUP(LEFT(C738,14),'AGG Activity_16'!A:K,B738-2016+2,FALSE)</f>
        <v>66.346653375930345</v>
      </c>
    </row>
    <row r="739" spans="1:4" x14ac:dyDescent="0.25">
      <c r="A739" t="s">
        <v>2</v>
      </c>
      <c r="B739">
        <f t="shared" si="16"/>
        <v>2019</v>
      </c>
      <c r="C739" t="str">
        <f t="shared" si="17"/>
        <v>PUBBDGPSIOldLIINC___STDELC_16</v>
      </c>
      <c r="D739">
        <f>IF(VLOOKUP(LEFT(C739,LEN(C739)-3),PUBBDG_Replacement_Split_Tech!A:T,12+B739-2016,FALSE)&lt;0,0,VLOOKUP(LEFT(C739,LEN(C739)-3),PUBBDG_Replacement_Split_Tech!A:T,12+B739-2016,FALSE))*VLOOKUP(LEFT(C739,14),'AGG Activity_16'!A:K,B739-2016+2,FALSE)</f>
        <v>213.09154858546412</v>
      </c>
    </row>
    <row r="740" spans="1:4" x14ac:dyDescent="0.25">
      <c r="A740" t="s">
        <v>2</v>
      </c>
      <c r="B740">
        <f t="shared" si="16"/>
        <v>2019</v>
      </c>
      <c r="C740" t="str">
        <f t="shared" si="17"/>
        <v>PUBBDGPSIOldLILED___STDELC_16</v>
      </c>
      <c r="D740">
        <f>IF(VLOOKUP(LEFT(C740,LEN(C740)-3),PUBBDG_Replacement_Split_Tech!A:T,12+B740-2016,FALSE)&lt;0,0,VLOOKUP(LEFT(C740,LEN(C740)-3),PUBBDG_Replacement_Split_Tech!A:T,12+B740-2016,FALSE))*VLOOKUP(LEFT(C740,14),'AGG Activity_16'!A:K,B740-2016+2,FALSE)</f>
        <v>4.5762608328354659E-3</v>
      </c>
    </row>
    <row r="741" spans="1:4" x14ac:dyDescent="0.25">
      <c r="A741" t="s">
        <v>2</v>
      </c>
      <c r="B741">
        <f t="shared" si="16"/>
        <v>2019</v>
      </c>
      <c r="C741" t="str">
        <f t="shared" si="17"/>
        <v>PUBBDGPSIOldSC______STDELC_16</v>
      </c>
      <c r="D741">
        <f>IF(VLOOKUP(LEFT(C741,LEN(C741)-3),PUBBDG_Replacement_Split_Tech!A:T,12+B741-2016,FALSE)&lt;0,0,VLOOKUP(LEFT(C741,LEN(C741)-3),PUBBDG_Replacement_Split_Tech!A:T,12+B741-2016,FALSE))*VLOOKUP(LEFT(C741,14),'AGG Activity_16'!A:K,B741-2016+2,FALSE)</f>
        <v>334.01634698282453</v>
      </c>
    </row>
    <row r="742" spans="1:4" x14ac:dyDescent="0.25">
      <c r="A742" t="s">
        <v>2</v>
      </c>
      <c r="B742">
        <f t="shared" si="16"/>
        <v>2019</v>
      </c>
      <c r="C742" t="str">
        <f t="shared" si="17"/>
        <v>PUBBDGPSIOldSHFUR___STDELC_16</v>
      </c>
      <c r="D742">
        <f>IF(VLOOKUP(LEFT(C742,LEN(C742)-3),PUBBDG_Replacement_Split_Tech!A:T,12+B742-2016,FALSE)&lt;0,0,VLOOKUP(LEFT(C742,LEN(C742)-3),PUBBDG_Replacement_Split_Tech!A:T,12+B742-2016,FALSE))*VLOOKUP(LEFT(C742,14),'AGG Activity_16'!A:K,B742-2016+2,FALSE)</f>
        <v>22.224326660456441</v>
      </c>
    </row>
    <row r="743" spans="1:4" x14ac:dyDescent="0.25">
      <c r="A743" t="s">
        <v>2</v>
      </c>
      <c r="B743">
        <f t="shared" si="16"/>
        <v>2019</v>
      </c>
      <c r="C743" t="str">
        <f t="shared" si="17"/>
        <v>PUBBDGPSIOldSHHEP___STDELC_16</v>
      </c>
      <c r="D743">
        <f>IF(VLOOKUP(LEFT(C743,LEN(C743)-3),PUBBDG_Replacement_Split_Tech!A:T,12+B743-2016,FALSE)&lt;0,0,VLOOKUP(LEFT(C743,LEN(C743)-3),PUBBDG_Replacement_Split_Tech!A:T,12+B743-2016,FALSE))*VLOOKUP(LEFT(C743,14),'AGG Activity_16'!A:K,B743-2016+2,FALSE)</f>
        <v>0</v>
      </c>
    </row>
    <row r="744" spans="1:4" x14ac:dyDescent="0.25">
      <c r="A744" t="s">
        <v>2</v>
      </c>
      <c r="B744">
        <f t="shared" si="16"/>
        <v>2019</v>
      </c>
      <c r="C744" t="str">
        <f t="shared" si="17"/>
        <v>PUBBDGPSIOldSHPLT___STDELC_16</v>
      </c>
      <c r="D744">
        <f>IF(VLOOKUP(LEFT(C744,LEN(C744)-3),PUBBDG_Replacement_Split_Tech!A:T,12+B744-2016,FALSE)&lt;0,0,VLOOKUP(LEFT(C744,LEN(C744)-3),PUBBDG_Replacement_Split_Tech!A:T,12+B744-2016,FALSE))*VLOOKUP(LEFT(C744,14),'AGG Activity_16'!A:K,B744-2016+2,FALSE)</f>
        <v>1.1839075081971089</v>
      </c>
    </row>
    <row r="745" spans="1:4" x14ac:dyDescent="0.25">
      <c r="A745" t="s">
        <v>2</v>
      </c>
      <c r="B745">
        <f t="shared" si="16"/>
        <v>2019</v>
      </c>
      <c r="C745" t="str">
        <f t="shared" si="17"/>
        <v>PUBBDGPSIOldWH______STDELC_16</v>
      </c>
      <c r="D745">
        <f>IF(VLOOKUP(LEFT(C745,LEN(C745)-3),PUBBDG_Replacement_Split_Tech!A:T,12+B745-2016,FALSE)&lt;0,0,VLOOKUP(LEFT(C745,LEN(C745)-3),PUBBDG_Replacement_Split_Tech!A:T,12+B745-2016,FALSE))*VLOOKUP(LEFT(C745,14),'AGG Activity_16'!A:K,B745-2016+2,FALSE)</f>
        <v>3.2502209699788005</v>
      </c>
    </row>
    <row r="746" spans="1:4" x14ac:dyDescent="0.25">
      <c r="A746" t="s">
        <v>2</v>
      </c>
      <c r="B746">
        <f t="shared" si="16"/>
        <v>2019</v>
      </c>
      <c r="C746" t="str">
        <f t="shared" si="17"/>
        <v>PUBBDGSBDNewAE______STDELC_16</v>
      </c>
      <c r="D746">
        <f>IF(VLOOKUP(LEFT(C746,LEN(C746)-3),PUBBDG_Replacement_Split_Tech!A:T,12+B746-2016,FALSE)&lt;0,0,VLOOKUP(LEFT(C746,LEN(C746)-3),PUBBDG_Replacement_Split_Tech!A:T,12+B746-2016,FALSE))*VLOOKUP(LEFT(C746,14),'AGG Activity_16'!A:K,B746-2016+2,FALSE)</f>
        <v>0</v>
      </c>
    </row>
    <row r="747" spans="1:4" x14ac:dyDescent="0.25">
      <c r="A747" t="s">
        <v>2</v>
      </c>
      <c r="B747">
        <f t="shared" si="16"/>
        <v>2019</v>
      </c>
      <c r="C747" t="str">
        <f t="shared" si="17"/>
        <v>PUBBDGSBDNewAM______STDELC_16</v>
      </c>
      <c r="D747">
        <f>IF(VLOOKUP(LEFT(C747,LEN(C747)-3),PUBBDG_Replacement_Split_Tech!A:T,12+B747-2016,FALSE)&lt;0,0,VLOOKUP(LEFT(C747,LEN(C747)-3),PUBBDG_Replacement_Split_Tech!A:T,12+B747-2016,FALSE))*VLOOKUP(LEFT(C747,14),'AGG Activity_16'!A:K,B747-2016+2,FALSE)</f>
        <v>0</v>
      </c>
    </row>
    <row r="748" spans="1:4" x14ac:dyDescent="0.25">
      <c r="A748" t="s">
        <v>2</v>
      </c>
      <c r="B748">
        <f t="shared" si="16"/>
        <v>2019</v>
      </c>
      <c r="C748" t="str">
        <f t="shared" si="17"/>
        <v>PUBBDGSBDNewLIFLC___STDELC_16</v>
      </c>
      <c r="D748">
        <f>IF(VLOOKUP(LEFT(C748,LEN(C748)-3),PUBBDG_Replacement_Split_Tech!A:T,12+B748-2016,FALSE)&lt;0,0,VLOOKUP(LEFT(C748,LEN(C748)-3),PUBBDG_Replacement_Split_Tech!A:T,12+B748-2016,FALSE))*VLOOKUP(LEFT(C748,14),'AGG Activity_16'!A:K,B748-2016+2,FALSE)</f>
        <v>0</v>
      </c>
    </row>
    <row r="749" spans="1:4" x14ac:dyDescent="0.25">
      <c r="A749" t="s">
        <v>2</v>
      </c>
      <c r="B749">
        <f t="shared" si="16"/>
        <v>2019</v>
      </c>
      <c r="C749" t="str">
        <f t="shared" si="17"/>
        <v>PUBBDGSBDNewLIFLU___STDELC_16</v>
      </c>
      <c r="D749">
        <f>IF(VLOOKUP(LEFT(C749,LEN(C749)-3),PUBBDG_Replacement_Split_Tech!A:T,12+B749-2016,FALSE)&lt;0,0,VLOOKUP(LEFT(C749,LEN(C749)-3),PUBBDG_Replacement_Split_Tech!A:T,12+B749-2016,FALSE))*VLOOKUP(LEFT(C749,14),'AGG Activity_16'!A:K,B749-2016+2,FALSE)</f>
        <v>0</v>
      </c>
    </row>
    <row r="750" spans="1:4" x14ac:dyDescent="0.25">
      <c r="A750" t="s">
        <v>2</v>
      </c>
      <c r="B750">
        <f t="shared" si="16"/>
        <v>2019</v>
      </c>
      <c r="C750" t="str">
        <f t="shared" si="17"/>
        <v>PUBBDGSBDNewLIHAL___STDELC_16</v>
      </c>
      <c r="D750">
        <f>IF(VLOOKUP(LEFT(C750,LEN(C750)-3),PUBBDG_Replacement_Split_Tech!A:T,12+B750-2016,FALSE)&lt;0,0,VLOOKUP(LEFT(C750,LEN(C750)-3),PUBBDG_Replacement_Split_Tech!A:T,12+B750-2016,FALSE))*VLOOKUP(LEFT(C750,14),'AGG Activity_16'!A:K,B750-2016+2,FALSE)</f>
        <v>0</v>
      </c>
    </row>
    <row r="751" spans="1:4" x14ac:dyDescent="0.25">
      <c r="A751" t="s">
        <v>2</v>
      </c>
      <c r="B751">
        <f t="shared" si="16"/>
        <v>2019</v>
      </c>
      <c r="C751" t="str">
        <f t="shared" si="17"/>
        <v>PUBBDGSBDNewLIINC___STDELC_16</v>
      </c>
      <c r="D751">
        <f>IF(VLOOKUP(LEFT(C751,LEN(C751)-3),PUBBDG_Replacement_Split_Tech!A:T,12+B751-2016,FALSE)&lt;0,0,VLOOKUP(LEFT(C751,LEN(C751)-3),PUBBDG_Replacement_Split_Tech!A:T,12+B751-2016,FALSE))*VLOOKUP(LEFT(C751,14),'AGG Activity_16'!A:K,B751-2016+2,FALSE)</f>
        <v>0</v>
      </c>
    </row>
    <row r="752" spans="1:4" x14ac:dyDescent="0.25">
      <c r="A752" t="s">
        <v>2</v>
      </c>
      <c r="B752">
        <f t="shared" si="16"/>
        <v>2019</v>
      </c>
      <c r="C752" t="str">
        <f t="shared" si="17"/>
        <v>PUBBDGSBDNewLILED___STDELC_16</v>
      </c>
      <c r="D752">
        <f>IF(VLOOKUP(LEFT(C752,LEN(C752)-3),PUBBDG_Replacement_Split_Tech!A:T,12+B752-2016,FALSE)&lt;0,0,VLOOKUP(LEFT(C752,LEN(C752)-3),PUBBDG_Replacement_Split_Tech!A:T,12+B752-2016,FALSE))*VLOOKUP(LEFT(C752,14),'AGG Activity_16'!A:K,B752-2016+2,FALSE)</f>
        <v>0</v>
      </c>
    </row>
    <row r="753" spans="1:4" x14ac:dyDescent="0.25">
      <c r="A753" t="s">
        <v>2</v>
      </c>
      <c r="B753">
        <f t="shared" si="16"/>
        <v>2019</v>
      </c>
      <c r="C753" t="str">
        <f t="shared" si="17"/>
        <v>PUBBDGSBDNewSC______STDELC_16</v>
      </c>
      <c r="D753">
        <f>IF(VLOOKUP(LEFT(C753,LEN(C753)-3),PUBBDG_Replacement_Split_Tech!A:T,12+B753-2016,FALSE)&lt;0,0,VLOOKUP(LEFT(C753,LEN(C753)-3),PUBBDG_Replacement_Split_Tech!A:T,12+B753-2016,FALSE))*VLOOKUP(LEFT(C753,14),'AGG Activity_16'!A:K,B753-2016+2,FALSE)</f>
        <v>0</v>
      </c>
    </row>
    <row r="754" spans="1:4" x14ac:dyDescent="0.25">
      <c r="A754" t="s">
        <v>2</v>
      </c>
      <c r="B754">
        <f t="shared" si="16"/>
        <v>2019</v>
      </c>
      <c r="C754" t="str">
        <f t="shared" si="17"/>
        <v>PUBBDGSBDNewSHFUR___STDELC_16</v>
      </c>
      <c r="D754">
        <f>IF(VLOOKUP(LEFT(C754,LEN(C754)-3),PUBBDG_Replacement_Split_Tech!A:T,12+B754-2016,FALSE)&lt;0,0,VLOOKUP(LEFT(C754,LEN(C754)-3),PUBBDG_Replacement_Split_Tech!A:T,12+B754-2016,FALSE))*VLOOKUP(LEFT(C754,14),'AGG Activity_16'!A:K,B754-2016+2,FALSE)</f>
        <v>0</v>
      </c>
    </row>
    <row r="755" spans="1:4" x14ac:dyDescent="0.25">
      <c r="A755" t="s">
        <v>2</v>
      </c>
      <c r="B755">
        <f t="shared" si="16"/>
        <v>2019</v>
      </c>
      <c r="C755" t="str">
        <f t="shared" si="17"/>
        <v>PUBBDGSBDNewSHHEP___STDELC_16</v>
      </c>
      <c r="D755">
        <f>IF(VLOOKUP(LEFT(C755,LEN(C755)-3),PUBBDG_Replacement_Split_Tech!A:T,12+B755-2016,FALSE)&lt;0,0,VLOOKUP(LEFT(C755,LEN(C755)-3),PUBBDG_Replacement_Split_Tech!A:T,12+B755-2016,FALSE))*VLOOKUP(LEFT(C755,14),'AGG Activity_16'!A:K,B755-2016+2,FALSE)</f>
        <v>0</v>
      </c>
    </row>
    <row r="756" spans="1:4" x14ac:dyDescent="0.25">
      <c r="A756" t="s">
        <v>2</v>
      </c>
      <c r="B756">
        <f t="shared" si="16"/>
        <v>2019</v>
      </c>
      <c r="C756" t="str">
        <f t="shared" si="17"/>
        <v>PUBBDGSBDNewSHPLT___STDELC_16</v>
      </c>
      <c r="D756">
        <f>IF(VLOOKUP(LEFT(C756,LEN(C756)-3),PUBBDG_Replacement_Split_Tech!A:T,12+B756-2016,FALSE)&lt;0,0,VLOOKUP(LEFT(C756,LEN(C756)-3),PUBBDG_Replacement_Split_Tech!A:T,12+B756-2016,FALSE))*VLOOKUP(LEFT(C756,14),'AGG Activity_16'!A:K,B756-2016+2,FALSE)</f>
        <v>0</v>
      </c>
    </row>
    <row r="757" spans="1:4" x14ac:dyDescent="0.25">
      <c r="A757" t="s">
        <v>2</v>
      </c>
      <c r="B757">
        <f t="shared" si="16"/>
        <v>2019</v>
      </c>
      <c r="C757" t="str">
        <f t="shared" si="17"/>
        <v>PUBBDGSBDNewWH______STDELC_16</v>
      </c>
      <c r="D757">
        <f>IF(VLOOKUP(LEFT(C757,LEN(C757)-3),PUBBDG_Replacement_Split_Tech!A:T,12+B757-2016,FALSE)&lt;0,0,VLOOKUP(LEFT(C757,LEN(C757)-3),PUBBDG_Replacement_Split_Tech!A:T,12+B757-2016,FALSE))*VLOOKUP(LEFT(C757,14),'AGG Activity_16'!A:K,B757-2016+2,FALSE)</f>
        <v>0</v>
      </c>
    </row>
    <row r="758" spans="1:4" x14ac:dyDescent="0.25">
      <c r="A758" t="s">
        <v>2</v>
      </c>
      <c r="B758">
        <f t="shared" si="16"/>
        <v>2019</v>
      </c>
      <c r="C758" t="str">
        <f t="shared" si="17"/>
        <v>PUBBDGSBDOldAE______STDELC_16</v>
      </c>
      <c r="D758">
        <f>IF(VLOOKUP(LEFT(C758,LEN(C758)-3),PUBBDG_Replacement_Split_Tech!A:T,12+B758-2016,FALSE)&lt;0,0,VLOOKUP(LEFT(C758,LEN(C758)-3),PUBBDG_Replacement_Split_Tech!A:T,12+B758-2016,FALSE))*VLOOKUP(LEFT(C758,14),'AGG Activity_16'!A:K,B758-2016+2,FALSE)</f>
        <v>5.8769102670868847</v>
      </c>
    </row>
    <row r="759" spans="1:4" x14ac:dyDescent="0.25">
      <c r="A759" t="s">
        <v>2</v>
      </c>
      <c r="B759">
        <f t="shared" si="16"/>
        <v>2019</v>
      </c>
      <c r="C759" t="str">
        <f t="shared" si="17"/>
        <v>PUBBDGSBDOldAM______STDELC_16</v>
      </c>
      <c r="D759">
        <f>IF(VLOOKUP(LEFT(C759,LEN(C759)-3),PUBBDG_Replacement_Split_Tech!A:T,12+B759-2016,FALSE)&lt;0,0,VLOOKUP(LEFT(C759,LEN(C759)-3),PUBBDG_Replacement_Split_Tech!A:T,12+B759-2016,FALSE))*VLOOKUP(LEFT(C759,14),'AGG Activity_16'!A:K,B759-2016+2,FALSE)</f>
        <v>2.4818920730913812</v>
      </c>
    </row>
    <row r="760" spans="1:4" x14ac:dyDescent="0.25">
      <c r="A760" t="s">
        <v>2</v>
      </c>
      <c r="B760">
        <f t="shared" si="16"/>
        <v>2019</v>
      </c>
      <c r="C760" t="str">
        <f t="shared" si="17"/>
        <v>PUBBDGSBDOldLIFLC___STDELC_16</v>
      </c>
      <c r="D760">
        <f>IF(VLOOKUP(LEFT(C760,LEN(C760)-3),PUBBDG_Replacement_Split_Tech!A:T,12+B760-2016,FALSE)&lt;0,0,VLOOKUP(LEFT(C760,LEN(C760)-3),PUBBDG_Replacement_Split_Tech!A:T,12+B760-2016,FALSE))*VLOOKUP(LEFT(C760,14),'AGG Activity_16'!A:K,B760-2016+2,FALSE)</f>
        <v>22.62648471250014</v>
      </c>
    </row>
    <row r="761" spans="1:4" x14ac:dyDescent="0.25">
      <c r="A761" t="s">
        <v>2</v>
      </c>
      <c r="B761">
        <f t="shared" si="16"/>
        <v>2019</v>
      </c>
      <c r="C761" t="str">
        <f t="shared" si="17"/>
        <v>PUBBDGSBDOldLIFLU___STDELC_16</v>
      </c>
      <c r="D761">
        <f>IF(VLOOKUP(LEFT(C761,LEN(C761)-3),PUBBDG_Replacement_Split_Tech!A:T,12+B761-2016,FALSE)&lt;0,0,VLOOKUP(LEFT(C761,LEN(C761)-3),PUBBDG_Replacement_Split_Tech!A:T,12+B761-2016,FALSE))*VLOOKUP(LEFT(C761,14),'AGG Activity_16'!A:K,B761-2016+2,FALSE)</f>
        <v>84.170392462062679</v>
      </c>
    </row>
    <row r="762" spans="1:4" x14ac:dyDescent="0.25">
      <c r="A762" t="s">
        <v>2</v>
      </c>
      <c r="B762">
        <f t="shared" si="16"/>
        <v>2019</v>
      </c>
      <c r="C762" t="str">
        <f t="shared" si="17"/>
        <v>PUBBDGSBDOldLIHAL___STDELC_16</v>
      </c>
      <c r="D762">
        <f>IF(VLOOKUP(LEFT(C762,LEN(C762)-3),PUBBDG_Replacement_Split_Tech!A:T,12+B762-2016,FALSE)&lt;0,0,VLOOKUP(LEFT(C762,LEN(C762)-3),PUBBDG_Replacement_Split_Tech!A:T,12+B762-2016,FALSE))*VLOOKUP(LEFT(C762,14),'AGG Activity_16'!A:K,B762-2016+2,FALSE)</f>
        <v>48.569769070809436</v>
      </c>
    </row>
    <row r="763" spans="1:4" x14ac:dyDescent="0.25">
      <c r="A763" t="s">
        <v>2</v>
      </c>
      <c r="B763">
        <f t="shared" si="16"/>
        <v>2019</v>
      </c>
      <c r="C763" t="str">
        <f t="shared" si="17"/>
        <v>PUBBDGSBDOldLIINC___STDELC_16</v>
      </c>
      <c r="D763">
        <f>IF(VLOOKUP(LEFT(C763,LEN(C763)-3),PUBBDG_Replacement_Split_Tech!A:T,12+B763-2016,FALSE)&lt;0,0,VLOOKUP(LEFT(C763,LEN(C763)-3),PUBBDG_Replacement_Split_Tech!A:T,12+B763-2016,FALSE))*VLOOKUP(LEFT(C763,14),'AGG Activity_16'!A:K,B763-2016+2,FALSE)</f>
        <v>155.9959211068803</v>
      </c>
    </row>
    <row r="764" spans="1:4" x14ac:dyDescent="0.25">
      <c r="A764" t="s">
        <v>2</v>
      </c>
      <c r="B764">
        <f t="shared" si="16"/>
        <v>2019</v>
      </c>
      <c r="C764" t="str">
        <f t="shared" si="17"/>
        <v>PUBBDGSBDOldLILED___STDELC_16</v>
      </c>
      <c r="D764">
        <f>IF(VLOOKUP(LEFT(C764,LEN(C764)-3),PUBBDG_Replacement_Split_Tech!A:T,12+B764-2016,FALSE)&lt;0,0,VLOOKUP(LEFT(C764,LEN(C764)-3),PUBBDG_Replacement_Split_Tech!A:T,12+B764-2016,FALSE))*VLOOKUP(LEFT(C764,14),'AGG Activity_16'!A:K,B764-2016+2,FALSE)</f>
        <v>1.2436840169304908E-2</v>
      </c>
    </row>
    <row r="765" spans="1:4" x14ac:dyDescent="0.25">
      <c r="A765" t="s">
        <v>2</v>
      </c>
      <c r="B765">
        <f t="shared" si="16"/>
        <v>2019</v>
      </c>
      <c r="C765" t="str">
        <f t="shared" si="17"/>
        <v>PUBBDGSBDOldSC______STDELC_16</v>
      </c>
      <c r="D765">
        <f>IF(VLOOKUP(LEFT(C765,LEN(C765)-3),PUBBDG_Replacement_Split_Tech!A:T,12+B765-2016,FALSE)&lt;0,0,VLOOKUP(LEFT(C765,LEN(C765)-3),PUBBDG_Replacement_Split_Tech!A:T,12+B765-2016,FALSE))*VLOOKUP(LEFT(C765,14),'AGG Activity_16'!A:K,B765-2016+2,FALSE)</f>
        <v>257.77391953325696</v>
      </c>
    </row>
    <row r="766" spans="1:4" x14ac:dyDescent="0.25">
      <c r="A766" t="s">
        <v>2</v>
      </c>
      <c r="B766">
        <f t="shared" si="16"/>
        <v>2019</v>
      </c>
      <c r="C766" t="str">
        <f t="shared" si="17"/>
        <v>PUBBDGSBDOldSHFUR___STDELC_16</v>
      </c>
      <c r="D766">
        <f>IF(VLOOKUP(LEFT(C766,LEN(C766)-3),PUBBDG_Replacement_Split_Tech!A:T,12+B766-2016,FALSE)&lt;0,0,VLOOKUP(LEFT(C766,LEN(C766)-3),PUBBDG_Replacement_Split_Tech!A:T,12+B766-2016,FALSE))*VLOOKUP(LEFT(C766,14),'AGG Activity_16'!A:K,B766-2016+2,FALSE)</f>
        <v>17.058999491424395</v>
      </c>
    </row>
    <row r="767" spans="1:4" x14ac:dyDescent="0.25">
      <c r="A767" t="s">
        <v>2</v>
      </c>
      <c r="B767">
        <f t="shared" si="16"/>
        <v>2019</v>
      </c>
      <c r="C767" t="str">
        <f t="shared" si="17"/>
        <v>PUBBDGSBDOldSHHEP___STDELC_16</v>
      </c>
      <c r="D767">
        <f>IF(VLOOKUP(LEFT(C767,LEN(C767)-3),PUBBDG_Replacement_Split_Tech!A:T,12+B767-2016,FALSE)&lt;0,0,VLOOKUP(LEFT(C767,LEN(C767)-3),PUBBDG_Replacement_Split_Tech!A:T,12+B767-2016,FALSE))*VLOOKUP(LEFT(C767,14),'AGG Activity_16'!A:K,B767-2016+2,FALSE)</f>
        <v>0</v>
      </c>
    </row>
    <row r="768" spans="1:4" x14ac:dyDescent="0.25">
      <c r="A768" t="s">
        <v>2</v>
      </c>
      <c r="B768">
        <f t="shared" si="16"/>
        <v>2019</v>
      </c>
      <c r="C768" t="str">
        <f t="shared" si="17"/>
        <v>PUBBDGSBDOldSHPLT___STDELC_16</v>
      </c>
      <c r="D768">
        <f>IF(VLOOKUP(LEFT(C768,LEN(C768)-3),PUBBDG_Replacement_Split_Tech!A:T,12+B768-2016,FALSE)&lt;0,0,VLOOKUP(LEFT(C768,LEN(C768)-3),PUBBDG_Replacement_Split_Tech!A:T,12+B768-2016,FALSE))*VLOOKUP(LEFT(C768,14),'AGG Activity_16'!A:K,B768-2016+2,FALSE)</f>
        <v>2.5456557879348907</v>
      </c>
    </row>
    <row r="769" spans="1:4" x14ac:dyDescent="0.25">
      <c r="A769" t="s">
        <v>2</v>
      </c>
      <c r="B769">
        <f t="shared" si="16"/>
        <v>2019</v>
      </c>
      <c r="C769" t="str">
        <f t="shared" si="17"/>
        <v>PUBBDGSBDOldWH______STDELC_16</v>
      </c>
      <c r="D769">
        <f>IF(VLOOKUP(LEFT(C769,LEN(C769)-3),PUBBDG_Replacement_Split_Tech!A:T,12+B769-2016,FALSE)&lt;0,0,VLOOKUP(LEFT(C769,LEN(C769)-3),PUBBDG_Replacement_Split_Tech!A:T,12+B769-2016,FALSE))*VLOOKUP(LEFT(C769,14),'AGG Activity_16'!A:K,B769-2016+2,FALSE)</f>
        <v>6.9087803413972138</v>
      </c>
    </row>
    <row r="770" spans="1:4" x14ac:dyDescent="0.25">
      <c r="A770" t="s">
        <v>2</v>
      </c>
      <c r="B770">
        <f t="shared" si="16"/>
        <v>2019</v>
      </c>
      <c r="C770" t="str">
        <f t="shared" si="17"/>
        <v>PUBBDGHSPNewSHFUR___STDHFO_16</v>
      </c>
      <c r="D770">
        <f>IF(VLOOKUP(LEFT(C770,LEN(C770)-3),PUBBDG_Replacement_Split_Tech!A:T,12+B770-2016,FALSE)&lt;0,0,VLOOKUP(LEFT(C770,LEN(C770)-3),PUBBDG_Replacement_Split_Tech!A:T,12+B770-2016,FALSE))*VLOOKUP(LEFT(C770,14),'AGG Activity_16'!A:K,B770-2016+2,FALSE)</f>
        <v>0</v>
      </c>
    </row>
    <row r="771" spans="1:4" x14ac:dyDescent="0.25">
      <c r="A771" t="s">
        <v>2</v>
      </c>
      <c r="B771">
        <f t="shared" si="16"/>
        <v>2019</v>
      </c>
      <c r="C771" t="str">
        <f t="shared" si="17"/>
        <v>PUBBDGHSPNewWH______STDHFO_16</v>
      </c>
      <c r="D771">
        <f>IF(VLOOKUP(LEFT(C771,LEN(C771)-3),PUBBDG_Replacement_Split_Tech!A:T,12+B771-2016,FALSE)&lt;0,0,VLOOKUP(LEFT(C771,LEN(C771)-3),PUBBDG_Replacement_Split_Tech!A:T,12+B771-2016,FALSE))*VLOOKUP(LEFT(C771,14),'AGG Activity_16'!A:K,B771-2016+2,FALSE)</f>
        <v>0</v>
      </c>
    </row>
    <row r="772" spans="1:4" x14ac:dyDescent="0.25">
      <c r="A772" t="s">
        <v>2</v>
      </c>
      <c r="B772">
        <f t="shared" si="16"/>
        <v>2019</v>
      </c>
      <c r="C772" t="str">
        <f t="shared" si="17"/>
        <v>PUBBDGHSPOldSHFUR___STDHFO_16</v>
      </c>
      <c r="D772">
        <f>IF(VLOOKUP(LEFT(C772,LEN(C772)-3),PUBBDG_Replacement_Split_Tech!A:T,12+B772-2016,FALSE)&lt;0,0,VLOOKUP(LEFT(C772,LEN(C772)-3),PUBBDG_Replacement_Split_Tech!A:T,12+B772-2016,FALSE))*VLOOKUP(LEFT(C772,14),'AGG Activity_16'!A:K,B772-2016+2,FALSE)</f>
        <v>0</v>
      </c>
    </row>
    <row r="773" spans="1:4" x14ac:dyDescent="0.25">
      <c r="A773" t="s">
        <v>2</v>
      </c>
      <c r="B773">
        <f t="shared" si="16"/>
        <v>2019</v>
      </c>
      <c r="C773" t="str">
        <f t="shared" si="17"/>
        <v>PUBBDGHSPOldWH______STDHFO_16</v>
      </c>
      <c r="D773">
        <f>IF(VLOOKUP(LEFT(C773,LEN(C773)-3),PUBBDG_Replacement_Split_Tech!A:T,12+B773-2016,FALSE)&lt;0,0,VLOOKUP(LEFT(C773,LEN(C773)-3),PUBBDG_Replacement_Split_Tech!A:T,12+B773-2016,FALSE))*VLOOKUP(LEFT(C773,14),'AGG Activity_16'!A:K,B773-2016+2,FALSE)</f>
        <v>0</v>
      </c>
    </row>
    <row r="774" spans="1:4" x14ac:dyDescent="0.25">
      <c r="A774" t="s">
        <v>2</v>
      </c>
      <c r="B774">
        <f t="shared" si="16"/>
        <v>2019</v>
      </c>
      <c r="C774" t="str">
        <f t="shared" si="17"/>
        <v>PUBBDGMUNNewSHFUR___STDHFO_16</v>
      </c>
      <c r="D774">
        <f>IF(VLOOKUP(LEFT(C774,LEN(C774)-3),PUBBDG_Replacement_Split_Tech!A:T,12+B774-2016,FALSE)&lt;0,0,VLOOKUP(LEFT(C774,LEN(C774)-3),PUBBDG_Replacement_Split_Tech!A:T,12+B774-2016,FALSE))*VLOOKUP(LEFT(C774,14),'AGG Activity_16'!A:K,B774-2016+2,FALSE)</f>
        <v>0</v>
      </c>
    </row>
    <row r="775" spans="1:4" x14ac:dyDescent="0.25">
      <c r="A775" t="s">
        <v>2</v>
      </c>
      <c r="B775">
        <f t="shared" si="16"/>
        <v>2019</v>
      </c>
      <c r="C775" t="str">
        <f t="shared" si="17"/>
        <v>PUBBDGMUNNewWH______STDHFO_16</v>
      </c>
      <c r="D775">
        <f>IF(VLOOKUP(LEFT(C775,LEN(C775)-3),PUBBDG_Replacement_Split_Tech!A:T,12+B775-2016,FALSE)&lt;0,0,VLOOKUP(LEFT(C775,LEN(C775)-3),PUBBDG_Replacement_Split_Tech!A:T,12+B775-2016,FALSE))*VLOOKUP(LEFT(C775,14),'AGG Activity_16'!A:K,B775-2016+2,FALSE)</f>
        <v>0</v>
      </c>
    </row>
    <row r="776" spans="1:4" x14ac:dyDescent="0.25">
      <c r="A776" t="s">
        <v>2</v>
      </c>
      <c r="B776">
        <f t="shared" si="16"/>
        <v>2019</v>
      </c>
      <c r="C776" t="str">
        <f t="shared" si="17"/>
        <v>PUBBDGMUNOldSHFUR___STDHFO_16</v>
      </c>
      <c r="D776">
        <f>IF(VLOOKUP(LEFT(C776,LEN(C776)-3),PUBBDG_Replacement_Split_Tech!A:T,12+B776-2016,FALSE)&lt;0,0,VLOOKUP(LEFT(C776,LEN(C776)-3),PUBBDG_Replacement_Split_Tech!A:T,12+B776-2016,FALSE))*VLOOKUP(LEFT(C776,14),'AGG Activity_16'!A:K,B776-2016+2,FALSE)</f>
        <v>0</v>
      </c>
    </row>
    <row r="777" spans="1:4" x14ac:dyDescent="0.25">
      <c r="A777" t="s">
        <v>2</v>
      </c>
      <c r="B777">
        <f t="shared" si="16"/>
        <v>2019</v>
      </c>
      <c r="C777" t="str">
        <f t="shared" si="17"/>
        <v>PUBBDGMUNOldWH______STDHFO_16</v>
      </c>
      <c r="D777">
        <f>IF(VLOOKUP(LEFT(C777,LEN(C777)-3),PUBBDG_Replacement_Split_Tech!A:T,12+B777-2016,FALSE)&lt;0,0,VLOOKUP(LEFT(C777,LEN(C777)-3),PUBBDG_Replacement_Split_Tech!A:T,12+B777-2016,FALSE))*VLOOKUP(LEFT(C777,14),'AGG Activity_16'!A:K,B777-2016+2,FALSE)</f>
        <v>0</v>
      </c>
    </row>
    <row r="778" spans="1:4" x14ac:dyDescent="0.25">
      <c r="A778" t="s">
        <v>2</v>
      </c>
      <c r="B778">
        <f t="shared" si="16"/>
        <v>2019</v>
      </c>
      <c r="C778" t="str">
        <f t="shared" si="17"/>
        <v>PUBBDGPSINewSHFUR___STDHFO_16</v>
      </c>
      <c r="D778">
        <f>IF(VLOOKUP(LEFT(C778,LEN(C778)-3),PUBBDG_Replacement_Split_Tech!A:T,12+B778-2016,FALSE)&lt;0,0,VLOOKUP(LEFT(C778,LEN(C778)-3),PUBBDG_Replacement_Split_Tech!A:T,12+B778-2016,FALSE))*VLOOKUP(LEFT(C778,14),'AGG Activity_16'!A:K,B778-2016+2,FALSE)</f>
        <v>0</v>
      </c>
    </row>
    <row r="779" spans="1:4" x14ac:dyDescent="0.25">
      <c r="A779" t="s">
        <v>2</v>
      </c>
      <c r="B779">
        <f t="shared" si="16"/>
        <v>2019</v>
      </c>
      <c r="C779" t="str">
        <f t="shared" si="17"/>
        <v>PUBBDGPSINewWH______STDHFO_16</v>
      </c>
      <c r="D779">
        <f>IF(VLOOKUP(LEFT(C779,LEN(C779)-3),PUBBDG_Replacement_Split_Tech!A:T,12+B779-2016,FALSE)&lt;0,0,VLOOKUP(LEFT(C779,LEN(C779)-3),PUBBDG_Replacement_Split_Tech!A:T,12+B779-2016,FALSE))*VLOOKUP(LEFT(C779,14),'AGG Activity_16'!A:K,B779-2016+2,FALSE)</f>
        <v>0</v>
      </c>
    </row>
    <row r="780" spans="1:4" x14ac:dyDescent="0.25">
      <c r="A780" t="s">
        <v>2</v>
      </c>
      <c r="B780">
        <f t="shared" si="16"/>
        <v>2019</v>
      </c>
      <c r="C780" t="str">
        <f t="shared" si="17"/>
        <v>PUBBDGPSIOldSHFUR___STDHFO_16</v>
      </c>
      <c r="D780">
        <f>IF(VLOOKUP(LEFT(C780,LEN(C780)-3),PUBBDG_Replacement_Split_Tech!A:T,12+B780-2016,FALSE)&lt;0,0,VLOOKUP(LEFT(C780,LEN(C780)-3),PUBBDG_Replacement_Split_Tech!A:T,12+B780-2016,FALSE))*VLOOKUP(LEFT(C780,14),'AGG Activity_16'!A:K,B780-2016+2,FALSE)</f>
        <v>0</v>
      </c>
    </row>
    <row r="781" spans="1:4" x14ac:dyDescent="0.25">
      <c r="A781" t="s">
        <v>2</v>
      </c>
      <c r="B781">
        <f t="shared" si="16"/>
        <v>2019</v>
      </c>
      <c r="C781" t="str">
        <f t="shared" si="17"/>
        <v>PUBBDGPSIOldWH______STDHFO_16</v>
      </c>
      <c r="D781">
        <f>IF(VLOOKUP(LEFT(C781,LEN(C781)-3),PUBBDG_Replacement_Split_Tech!A:T,12+B781-2016,FALSE)&lt;0,0,VLOOKUP(LEFT(C781,LEN(C781)-3),PUBBDG_Replacement_Split_Tech!A:T,12+B781-2016,FALSE))*VLOOKUP(LEFT(C781,14),'AGG Activity_16'!A:K,B781-2016+2,FALSE)</f>
        <v>0</v>
      </c>
    </row>
    <row r="782" spans="1:4" x14ac:dyDescent="0.25">
      <c r="A782" t="s">
        <v>2</v>
      </c>
      <c r="B782">
        <f t="shared" si="16"/>
        <v>2019</v>
      </c>
      <c r="C782" t="str">
        <f t="shared" si="17"/>
        <v>PUBBDGSBDNewSHFUR___STDHFO_16</v>
      </c>
      <c r="D782">
        <f>IF(VLOOKUP(LEFT(C782,LEN(C782)-3),PUBBDG_Replacement_Split_Tech!A:T,12+B782-2016,FALSE)&lt;0,0,VLOOKUP(LEFT(C782,LEN(C782)-3),PUBBDG_Replacement_Split_Tech!A:T,12+B782-2016,FALSE))*VLOOKUP(LEFT(C782,14),'AGG Activity_16'!A:K,B782-2016+2,FALSE)</f>
        <v>0</v>
      </c>
    </row>
    <row r="783" spans="1:4" x14ac:dyDescent="0.25">
      <c r="A783" t="s">
        <v>2</v>
      </c>
      <c r="B783">
        <f t="shared" si="16"/>
        <v>2019</v>
      </c>
      <c r="C783" t="str">
        <f t="shared" si="17"/>
        <v>PUBBDGSBDNewWH______STDHFO_16</v>
      </c>
      <c r="D783">
        <f>IF(VLOOKUP(LEFT(C783,LEN(C783)-3),PUBBDG_Replacement_Split_Tech!A:T,12+B783-2016,FALSE)&lt;0,0,VLOOKUP(LEFT(C783,LEN(C783)-3),PUBBDG_Replacement_Split_Tech!A:T,12+B783-2016,FALSE))*VLOOKUP(LEFT(C783,14),'AGG Activity_16'!A:K,B783-2016+2,FALSE)</f>
        <v>0</v>
      </c>
    </row>
    <row r="784" spans="1:4" x14ac:dyDescent="0.25">
      <c r="A784" t="s">
        <v>2</v>
      </c>
      <c r="B784">
        <f t="shared" si="16"/>
        <v>2019</v>
      </c>
      <c r="C784" t="str">
        <f t="shared" si="17"/>
        <v>PUBBDGSBDOldSHFUR___STDHFO_16</v>
      </c>
      <c r="D784">
        <f>IF(VLOOKUP(LEFT(C784,LEN(C784)-3),PUBBDG_Replacement_Split_Tech!A:T,12+B784-2016,FALSE)&lt;0,0,VLOOKUP(LEFT(C784,LEN(C784)-3),PUBBDG_Replacement_Split_Tech!A:T,12+B784-2016,FALSE))*VLOOKUP(LEFT(C784,14),'AGG Activity_16'!A:K,B784-2016+2,FALSE)</f>
        <v>0</v>
      </c>
    </row>
    <row r="785" spans="1:4" x14ac:dyDescent="0.25">
      <c r="A785" t="s">
        <v>2</v>
      </c>
      <c r="B785">
        <f t="shared" si="16"/>
        <v>2019</v>
      </c>
      <c r="C785" t="str">
        <f t="shared" si="17"/>
        <v>PUBBDGSBDOldWH______STDHFO_16</v>
      </c>
      <c r="D785">
        <f>IF(VLOOKUP(LEFT(C785,LEN(C785)-3),PUBBDG_Replacement_Split_Tech!A:T,12+B785-2016,FALSE)&lt;0,0,VLOOKUP(LEFT(C785,LEN(C785)-3),PUBBDG_Replacement_Split_Tech!A:T,12+B785-2016,FALSE))*VLOOKUP(LEFT(C785,14),'AGG Activity_16'!A:K,B785-2016+2,FALSE)</f>
        <v>0</v>
      </c>
    </row>
    <row r="786" spans="1:4" x14ac:dyDescent="0.25">
      <c r="A786" t="s">
        <v>2</v>
      </c>
      <c r="B786">
        <f t="shared" si="16"/>
        <v>2019</v>
      </c>
      <c r="C786" t="str">
        <f t="shared" si="17"/>
        <v>PUBBDGHSPNewSHFUR___STDKER_16</v>
      </c>
      <c r="D786">
        <f>IF(VLOOKUP(LEFT(C786,LEN(C786)-3),PUBBDG_Replacement_Split_Tech!A:T,12+B786-2016,FALSE)&lt;0,0,VLOOKUP(LEFT(C786,LEN(C786)-3),PUBBDG_Replacement_Split_Tech!A:T,12+B786-2016,FALSE))*VLOOKUP(LEFT(C786,14),'AGG Activity_16'!A:K,B786-2016+2,FALSE)</f>
        <v>0</v>
      </c>
    </row>
    <row r="787" spans="1:4" x14ac:dyDescent="0.25">
      <c r="A787" t="s">
        <v>2</v>
      </c>
      <c r="B787">
        <f t="shared" ref="B787:B850" si="18">B579+1</f>
        <v>2019</v>
      </c>
      <c r="C787" t="str">
        <f t="shared" ref="C787:C850" si="19">C579</f>
        <v>PUBBDGHSPNewWH______STDKER_16</v>
      </c>
      <c r="D787">
        <f>IF(VLOOKUP(LEFT(C787,LEN(C787)-3),PUBBDG_Replacement_Split_Tech!A:T,12+B787-2016,FALSE)&lt;0,0,VLOOKUP(LEFT(C787,LEN(C787)-3),PUBBDG_Replacement_Split_Tech!A:T,12+B787-2016,FALSE))*VLOOKUP(LEFT(C787,14),'AGG Activity_16'!A:K,B787-2016+2,FALSE)</f>
        <v>0</v>
      </c>
    </row>
    <row r="788" spans="1:4" x14ac:dyDescent="0.25">
      <c r="A788" t="s">
        <v>2</v>
      </c>
      <c r="B788">
        <f t="shared" si="18"/>
        <v>2019</v>
      </c>
      <c r="C788" t="str">
        <f t="shared" si="19"/>
        <v>PUBBDGHSPOldSHFUR___STDKER_16</v>
      </c>
      <c r="D788">
        <f>IF(VLOOKUP(LEFT(C788,LEN(C788)-3),PUBBDG_Replacement_Split_Tech!A:T,12+B788-2016,FALSE)&lt;0,0,VLOOKUP(LEFT(C788,LEN(C788)-3),PUBBDG_Replacement_Split_Tech!A:T,12+B788-2016,FALSE))*VLOOKUP(LEFT(C788,14),'AGG Activity_16'!A:K,B788-2016+2,FALSE)</f>
        <v>0</v>
      </c>
    </row>
    <row r="789" spans="1:4" x14ac:dyDescent="0.25">
      <c r="A789" t="s">
        <v>2</v>
      </c>
      <c r="B789">
        <f t="shared" si="18"/>
        <v>2019</v>
      </c>
      <c r="C789" t="str">
        <f t="shared" si="19"/>
        <v>PUBBDGHSPOldWH______STDKER_16</v>
      </c>
      <c r="D789">
        <f>IF(VLOOKUP(LEFT(C789,LEN(C789)-3),PUBBDG_Replacement_Split_Tech!A:T,12+B789-2016,FALSE)&lt;0,0,VLOOKUP(LEFT(C789,LEN(C789)-3),PUBBDG_Replacement_Split_Tech!A:T,12+B789-2016,FALSE))*VLOOKUP(LEFT(C789,14),'AGG Activity_16'!A:K,B789-2016+2,FALSE)</f>
        <v>0</v>
      </c>
    </row>
    <row r="790" spans="1:4" x14ac:dyDescent="0.25">
      <c r="A790" t="s">
        <v>2</v>
      </c>
      <c r="B790">
        <f t="shared" si="18"/>
        <v>2019</v>
      </c>
      <c r="C790" t="str">
        <f t="shared" si="19"/>
        <v>PUBBDGMUNNewSHFUR___STDKER_16</v>
      </c>
      <c r="D790">
        <f>IF(VLOOKUP(LEFT(C790,LEN(C790)-3),PUBBDG_Replacement_Split_Tech!A:T,12+B790-2016,FALSE)&lt;0,0,VLOOKUP(LEFT(C790,LEN(C790)-3),PUBBDG_Replacement_Split_Tech!A:T,12+B790-2016,FALSE))*VLOOKUP(LEFT(C790,14),'AGG Activity_16'!A:K,B790-2016+2,FALSE)</f>
        <v>0</v>
      </c>
    </row>
    <row r="791" spans="1:4" x14ac:dyDescent="0.25">
      <c r="A791" t="s">
        <v>2</v>
      </c>
      <c r="B791">
        <f t="shared" si="18"/>
        <v>2019</v>
      </c>
      <c r="C791" t="str">
        <f t="shared" si="19"/>
        <v>PUBBDGMUNNewWH______STDKER_16</v>
      </c>
      <c r="D791">
        <f>IF(VLOOKUP(LEFT(C791,LEN(C791)-3),PUBBDG_Replacement_Split_Tech!A:T,12+B791-2016,FALSE)&lt;0,0,VLOOKUP(LEFT(C791,LEN(C791)-3),PUBBDG_Replacement_Split_Tech!A:T,12+B791-2016,FALSE))*VLOOKUP(LEFT(C791,14),'AGG Activity_16'!A:K,B791-2016+2,FALSE)</f>
        <v>0</v>
      </c>
    </row>
    <row r="792" spans="1:4" x14ac:dyDescent="0.25">
      <c r="A792" t="s">
        <v>2</v>
      </c>
      <c r="B792">
        <f t="shared" si="18"/>
        <v>2019</v>
      </c>
      <c r="C792" t="str">
        <f t="shared" si="19"/>
        <v>PUBBDGMUNOldSHFUR___STDKER_16</v>
      </c>
      <c r="D792">
        <f>IF(VLOOKUP(LEFT(C792,LEN(C792)-3),PUBBDG_Replacement_Split_Tech!A:T,12+B792-2016,FALSE)&lt;0,0,VLOOKUP(LEFT(C792,LEN(C792)-3),PUBBDG_Replacement_Split_Tech!A:T,12+B792-2016,FALSE))*VLOOKUP(LEFT(C792,14),'AGG Activity_16'!A:K,B792-2016+2,FALSE)</f>
        <v>0</v>
      </c>
    </row>
    <row r="793" spans="1:4" x14ac:dyDescent="0.25">
      <c r="A793" t="s">
        <v>2</v>
      </c>
      <c r="B793">
        <f t="shared" si="18"/>
        <v>2019</v>
      </c>
      <c r="C793" t="str">
        <f t="shared" si="19"/>
        <v>PUBBDGMUNOldWH______STDKER_16</v>
      </c>
      <c r="D793">
        <f>IF(VLOOKUP(LEFT(C793,LEN(C793)-3),PUBBDG_Replacement_Split_Tech!A:T,12+B793-2016,FALSE)&lt;0,0,VLOOKUP(LEFT(C793,LEN(C793)-3),PUBBDG_Replacement_Split_Tech!A:T,12+B793-2016,FALSE))*VLOOKUP(LEFT(C793,14),'AGG Activity_16'!A:K,B793-2016+2,FALSE)</f>
        <v>0</v>
      </c>
    </row>
    <row r="794" spans="1:4" x14ac:dyDescent="0.25">
      <c r="A794" t="s">
        <v>2</v>
      </c>
      <c r="B794">
        <f t="shared" si="18"/>
        <v>2019</v>
      </c>
      <c r="C794" t="str">
        <f t="shared" si="19"/>
        <v>PUBBDGPSINewSHFUR___STDKER_16</v>
      </c>
      <c r="D794">
        <f>IF(VLOOKUP(LEFT(C794,LEN(C794)-3),PUBBDG_Replacement_Split_Tech!A:T,12+B794-2016,FALSE)&lt;0,0,VLOOKUP(LEFT(C794,LEN(C794)-3),PUBBDG_Replacement_Split_Tech!A:T,12+B794-2016,FALSE))*VLOOKUP(LEFT(C794,14),'AGG Activity_16'!A:K,B794-2016+2,FALSE)</f>
        <v>0</v>
      </c>
    </row>
    <row r="795" spans="1:4" x14ac:dyDescent="0.25">
      <c r="A795" t="s">
        <v>2</v>
      </c>
      <c r="B795">
        <f t="shared" si="18"/>
        <v>2019</v>
      </c>
      <c r="C795" t="str">
        <f t="shared" si="19"/>
        <v>PUBBDGPSINewWH______STDKER_16</v>
      </c>
      <c r="D795">
        <f>IF(VLOOKUP(LEFT(C795,LEN(C795)-3),PUBBDG_Replacement_Split_Tech!A:T,12+B795-2016,FALSE)&lt;0,0,VLOOKUP(LEFT(C795,LEN(C795)-3),PUBBDG_Replacement_Split_Tech!A:T,12+B795-2016,FALSE))*VLOOKUP(LEFT(C795,14),'AGG Activity_16'!A:K,B795-2016+2,FALSE)</f>
        <v>0</v>
      </c>
    </row>
    <row r="796" spans="1:4" x14ac:dyDescent="0.25">
      <c r="A796" t="s">
        <v>2</v>
      </c>
      <c r="B796">
        <f t="shared" si="18"/>
        <v>2019</v>
      </c>
      <c r="C796" t="str">
        <f t="shared" si="19"/>
        <v>PUBBDGPSIOldSHFUR___STDKER_16</v>
      </c>
      <c r="D796">
        <f>IF(VLOOKUP(LEFT(C796,LEN(C796)-3),PUBBDG_Replacement_Split_Tech!A:T,12+B796-2016,FALSE)&lt;0,0,VLOOKUP(LEFT(C796,LEN(C796)-3),PUBBDG_Replacement_Split_Tech!A:T,12+B796-2016,FALSE))*VLOOKUP(LEFT(C796,14),'AGG Activity_16'!A:K,B796-2016+2,FALSE)</f>
        <v>0</v>
      </c>
    </row>
    <row r="797" spans="1:4" x14ac:dyDescent="0.25">
      <c r="A797" t="s">
        <v>2</v>
      </c>
      <c r="B797">
        <f t="shared" si="18"/>
        <v>2019</v>
      </c>
      <c r="C797" t="str">
        <f t="shared" si="19"/>
        <v>PUBBDGPSIOldWH______STDKER_16</v>
      </c>
      <c r="D797">
        <f>IF(VLOOKUP(LEFT(C797,LEN(C797)-3),PUBBDG_Replacement_Split_Tech!A:T,12+B797-2016,FALSE)&lt;0,0,VLOOKUP(LEFT(C797,LEN(C797)-3),PUBBDG_Replacement_Split_Tech!A:T,12+B797-2016,FALSE))*VLOOKUP(LEFT(C797,14),'AGG Activity_16'!A:K,B797-2016+2,FALSE)</f>
        <v>0</v>
      </c>
    </row>
    <row r="798" spans="1:4" x14ac:dyDescent="0.25">
      <c r="A798" t="s">
        <v>2</v>
      </c>
      <c r="B798">
        <f t="shared" si="18"/>
        <v>2019</v>
      </c>
      <c r="C798" t="str">
        <f t="shared" si="19"/>
        <v>PUBBDGSBDNewSHFUR___STDKER_16</v>
      </c>
      <c r="D798">
        <f>IF(VLOOKUP(LEFT(C798,LEN(C798)-3),PUBBDG_Replacement_Split_Tech!A:T,12+B798-2016,FALSE)&lt;0,0,VLOOKUP(LEFT(C798,LEN(C798)-3),PUBBDG_Replacement_Split_Tech!A:T,12+B798-2016,FALSE))*VLOOKUP(LEFT(C798,14),'AGG Activity_16'!A:K,B798-2016+2,FALSE)</f>
        <v>0</v>
      </c>
    </row>
    <row r="799" spans="1:4" x14ac:dyDescent="0.25">
      <c r="A799" t="s">
        <v>2</v>
      </c>
      <c r="B799">
        <f t="shared" si="18"/>
        <v>2019</v>
      </c>
      <c r="C799" t="str">
        <f t="shared" si="19"/>
        <v>PUBBDGSBDNewWH______STDKER_16</v>
      </c>
      <c r="D799">
        <f>IF(VLOOKUP(LEFT(C799,LEN(C799)-3),PUBBDG_Replacement_Split_Tech!A:T,12+B799-2016,FALSE)&lt;0,0,VLOOKUP(LEFT(C799,LEN(C799)-3),PUBBDG_Replacement_Split_Tech!A:T,12+B799-2016,FALSE))*VLOOKUP(LEFT(C799,14),'AGG Activity_16'!A:K,B799-2016+2,FALSE)</f>
        <v>0</v>
      </c>
    </row>
    <row r="800" spans="1:4" x14ac:dyDescent="0.25">
      <c r="A800" t="s">
        <v>2</v>
      </c>
      <c r="B800">
        <f t="shared" si="18"/>
        <v>2019</v>
      </c>
      <c r="C800" t="str">
        <f t="shared" si="19"/>
        <v>PUBBDGSBDOldSHFUR___STDKER_16</v>
      </c>
      <c r="D800">
        <f>IF(VLOOKUP(LEFT(C800,LEN(C800)-3),PUBBDG_Replacement_Split_Tech!A:T,12+B800-2016,FALSE)&lt;0,0,VLOOKUP(LEFT(C800,LEN(C800)-3),PUBBDG_Replacement_Split_Tech!A:T,12+B800-2016,FALSE))*VLOOKUP(LEFT(C800,14),'AGG Activity_16'!A:K,B800-2016+2,FALSE)</f>
        <v>0</v>
      </c>
    </row>
    <row r="801" spans="1:4" x14ac:dyDescent="0.25">
      <c r="A801" t="s">
        <v>2</v>
      </c>
      <c r="B801">
        <f t="shared" si="18"/>
        <v>2019</v>
      </c>
      <c r="C801" t="str">
        <f t="shared" si="19"/>
        <v>PUBBDGSBDOldWH______STDKER_16</v>
      </c>
      <c r="D801">
        <f>IF(VLOOKUP(LEFT(C801,LEN(C801)-3),PUBBDG_Replacement_Split_Tech!A:T,12+B801-2016,FALSE)&lt;0,0,VLOOKUP(LEFT(C801,LEN(C801)-3),PUBBDG_Replacement_Split_Tech!A:T,12+B801-2016,FALSE))*VLOOKUP(LEFT(C801,14),'AGG Activity_16'!A:K,B801-2016+2,FALSE)</f>
        <v>0</v>
      </c>
    </row>
    <row r="802" spans="1:4" x14ac:dyDescent="0.25">
      <c r="A802" t="s">
        <v>2</v>
      </c>
      <c r="B802">
        <f t="shared" si="18"/>
        <v>2019</v>
      </c>
      <c r="C802" t="str">
        <f t="shared" si="19"/>
        <v>PUBBDGHSPNewSHFUR___STDLFO_16</v>
      </c>
      <c r="D802">
        <f>IF(VLOOKUP(LEFT(C802,LEN(C802)-3),PUBBDG_Replacement_Split_Tech!A:T,12+B802-2016,FALSE)&lt;0,0,VLOOKUP(LEFT(C802,LEN(C802)-3),PUBBDG_Replacement_Split_Tech!A:T,12+B802-2016,FALSE))*VLOOKUP(LEFT(C802,14),'AGG Activity_16'!A:K,B802-2016+2,FALSE)</f>
        <v>0</v>
      </c>
    </row>
    <row r="803" spans="1:4" x14ac:dyDescent="0.25">
      <c r="A803" t="s">
        <v>2</v>
      </c>
      <c r="B803">
        <f t="shared" si="18"/>
        <v>2019</v>
      </c>
      <c r="C803" t="str">
        <f t="shared" si="19"/>
        <v>PUBBDGHSPNewWH______STDLFO_16</v>
      </c>
      <c r="D803">
        <f>IF(VLOOKUP(LEFT(C803,LEN(C803)-3),PUBBDG_Replacement_Split_Tech!A:T,12+B803-2016,FALSE)&lt;0,0,VLOOKUP(LEFT(C803,LEN(C803)-3),PUBBDG_Replacement_Split_Tech!A:T,12+B803-2016,FALSE))*VLOOKUP(LEFT(C803,14),'AGG Activity_16'!A:K,B803-2016+2,FALSE)</f>
        <v>0</v>
      </c>
    </row>
    <row r="804" spans="1:4" x14ac:dyDescent="0.25">
      <c r="A804" t="s">
        <v>2</v>
      </c>
      <c r="B804">
        <f t="shared" si="18"/>
        <v>2019</v>
      </c>
      <c r="C804" t="str">
        <f t="shared" si="19"/>
        <v>PUBBDGHSPOldSHFUR___STDLFO_16</v>
      </c>
      <c r="D804">
        <f>IF(VLOOKUP(LEFT(C804,LEN(C804)-3),PUBBDG_Replacement_Split_Tech!A:T,12+B804-2016,FALSE)&lt;0,0,VLOOKUP(LEFT(C804,LEN(C804)-3),PUBBDG_Replacement_Split_Tech!A:T,12+B804-2016,FALSE))*VLOOKUP(LEFT(C804,14),'AGG Activity_16'!A:K,B804-2016+2,FALSE)</f>
        <v>39.026417498067246</v>
      </c>
    </row>
    <row r="805" spans="1:4" x14ac:dyDescent="0.25">
      <c r="A805" t="s">
        <v>2</v>
      </c>
      <c r="B805">
        <f t="shared" si="18"/>
        <v>2019</v>
      </c>
      <c r="C805" t="str">
        <f t="shared" si="19"/>
        <v>PUBBDGHSPOldWH______STDLFO_16</v>
      </c>
      <c r="D805">
        <f>IF(VLOOKUP(LEFT(C805,LEN(C805)-3),PUBBDG_Replacement_Split_Tech!A:T,12+B805-2016,FALSE)&lt;0,0,VLOOKUP(LEFT(C805,LEN(C805)-3),PUBBDG_Replacement_Split_Tech!A:T,12+B805-2016,FALSE))*VLOOKUP(LEFT(C805,14),'AGG Activity_16'!A:K,B805-2016+2,FALSE)</f>
        <v>26.736089404676676</v>
      </c>
    </row>
    <row r="806" spans="1:4" x14ac:dyDescent="0.25">
      <c r="A806" t="s">
        <v>2</v>
      </c>
      <c r="B806">
        <f t="shared" si="18"/>
        <v>2019</v>
      </c>
      <c r="C806" t="str">
        <f t="shared" si="19"/>
        <v>PUBBDGMUNNewSHFUR___STDLFO_16</v>
      </c>
      <c r="D806">
        <f>IF(VLOOKUP(LEFT(C806,LEN(C806)-3),PUBBDG_Replacement_Split_Tech!A:T,12+B806-2016,FALSE)&lt;0,0,VLOOKUP(LEFT(C806,LEN(C806)-3),PUBBDG_Replacement_Split_Tech!A:T,12+B806-2016,FALSE))*VLOOKUP(LEFT(C806,14),'AGG Activity_16'!A:K,B806-2016+2,FALSE)</f>
        <v>0</v>
      </c>
    </row>
    <row r="807" spans="1:4" x14ac:dyDescent="0.25">
      <c r="A807" t="s">
        <v>2</v>
      </c>
      <c r="B807">
        <f t="shared" si="18"/>
        <v>2019</v>
      </c>
      <c r="C807" t="str">
        <f t="shared" si="19"/>
        <v>PUBBDGMUNNewWH______STDLFO_16</v>
      </c>
      <c r="D807">
        <f>IF(VLOOKUP(LEFT(C807,LEN(C807)-3),PUBBDG_Replacement_Split_Tech!A:T,12+B807-2016,FALSE)&lt;0,0,VLOOKUP(LEFT(C807,LEN(C807)-3),PUBBDG_Replacement_Split_Tech!A:T,12+B807-2016,FALSE))*VLOOKUP(LEFT(C807,14),'AGG Activity_16'!A:K,B807-2016+2,FALSE)</f>
        <v>0</v>
      </c>
    </row>
    <row r="808" spans="1:4" x14ac:dyDescent="0.25">
      <c r="A808" t="s">
        <v>2</v>
      </c>
      <c r="B808">
        <f t="shared" si="18"/>
        <v>2019</v>
      </c>
      <c r="C808" t="str">
        <f t="shared" si="19"/>
        <v>PUBBDGMUNOldSHFUR___STDLFO_16</v>
      </c>
      <c r="D808">
        <f>IF(VLOOKUP(LEFT(C808,LEN(C808)-3),PUBBDG_Replacement_Split_Tech!A:T,12+B808-2016,FALSE)&lt;0,0,VLOOKUP(LEFT(C808,LEN(C808)-3),PUBBDG_Replacement_Split_Tech!A:T,12+B808-2016,FALSE))*VLOOKUP(LEFT(C808,14),'AGG Activity_16'!A:K,B808-2016+2,FALSE)</f>
        <v>0</v>
      </c>
    </row>
    <row r="809" spans="1:4" x14ac:dyDescent="0.25">
      <c r="A809" t="s">
        <v>2</v>
      </c>
      <c r="B809">
        <f t="shared" si="18"/>
        <v>2019</v>
      </c>
      <c r="C809" t="str">
        <f t="shared" si="19"/>
        <v>PUBBDGMUNOldWH______STDLFO_16</v>
      </c>
      <c r="D809">
        <f>IF(VLOOKUP(LEFT(C809,LEN(C809)-3),PUBBDG_Replacement_Split_Tech!A:T,12+B809-2016,FALSE)&lt;0,0,VLOOKUP(LEFT(C809,LEN(C809)-3),PUBBDG_Replacement_Split_Tech!A:T,12+B809-2016,FALSE))*VLOOKUP(LEFT(C809,14),'AGG Activity_16'!A:K,B809-2016+2,FALSE)</f>
        <v>0</v>
      </c>
    </row>
    <row r="810" spans="1:4" x14ac:dyDescent="0.25">
      <c r="A810" t="s">
        <v>2</v>
      </c>
      <c r="B810">
        <f t="shared" si="18"/>
        <v>2019</v>
      </c>
      <c r="C810" t="str">
        <f t="shared" si="19"/>
        <v>PUBBDGPSINewSHFUR___STDLFO_16</v>
      </c>
      <c r="D810">
        <f>IF(VLOOKUP(LEFT(C810,LEN(C810)-3),PUBBDG_Replacement_Split_Tech!A:T,12+B810-2016,FALSE)&lt;0,0,VLOOKUP(LEFT(C810,LEN(C810)-3),PUBBDG_Replacement_Split_Tech!A:T,12+B810-2016,FALSE))*VLOOKUP(LEFT(C810,14),'AGG Activity_16'!A:K,B810-2016+2,FALSE)</f>
        <v>0</v>
      </c>
    </row>
    <row r="811" spans="1:4" x14ac:dyDescent="0.25">
      <c r="A811" t="s">
        <v>2</v>
      </c>
      <c r="B811">
        <f t="shared" si="18"/>
        <v>2019</v>
      </c>
      <c r="C811" t="str">
        <f t="shared" si="19"/>
        <v>PUBBDGPSINewWH______STDLFO_16</v>
      </c>
      <c r="D811">
        <f>IF(VLOOKUP(LEFT(C811,LEN(C811)-3),PUBBDG_Replacement_Split_Tech!A:T,12+B811-2016,FALSE)&lt;0,0,VLOOKUP(LEFT(C811,LEN(C811)-3),PUBBDG_Replacement_Split_Tech!A:T,12+B811-2016,FALSE))*VLOOKUP(LEFT(C811,14),'AGG Activity_16'!A:K,B811-2016+2,FALSE)</f>
        <v>0</v>
      </c>
    </row>
    <row r="812" spans="1:4" x14ac:dyDescent="0.25">
      <c r="A812" t="s">
        <v>2</v>
      </c>
      <c r="B812">
        <f t="shared" si="18"/>
        <v>2019</v>
      </c>
      <c r="C812" t="str">
        <f t="shared" si="19"/>
        <v>PUBBDGPSIOldSHFUR___STDLFO_16</v>
      </c>
      <c r="D812">
        <f>IF(VLOOKUP(LEFT(C812,LEN(C812)-3),PUBBDG_Replacement_Split_Tech!A:T,12+B812-2016,FALSE)&lt;0,0,VLOOKUP(LEFT(C812,LEN(C812)-3),PUBBDG_Replacement_Split_Tech!A:T,12+B812-2016,FALSE))*VLOOKUP(LEFT(C812,14),'AGG Activity_16'!A:K,B812-2016+2,FALSE)</f>
        <v>17.779073443329722</v>
      </c>
    </row>
    <row r="813" spans="1:4" x14ac:dyDescent="0.25">
      <c r="A813" t="s">
        <v>2</v>
      </c>
      <c r="B813">
        <f t="shared" si="18"/>
        <v>2019</v>
      </c>
      <c r="C813" t="str">
        <f t="shared" si="19"/>
        <v>PUBBDGPSIOldWH______STDLFO_16</v>
      </c>
      <c r="D813">
        <f>IF(VLOOKUP(LEFT(C813,LEN(C813)-3),PUBBDG_Replacement_Split_Tech!A:T,12+B813-2016,FALSE)&lt;0,0,VLOOKUP(LEFT(C813,LEN(C813)-3),PUBBDG_Replacement_Split_Tech!A:T,12+B813-2016,FALSE))*VLOOKUP(LEFT(C813,14),'AGG Activity_16'!A:K,B813-2016+2,FALSE)</f>
        <v>23.978814782881919</v>
      </c>
    </row>
    <row r="814" spans="1:4" x14ac:dyDescent="0.25">
      <c r="A814" t="s">
        <v>2</v>
      </c>
      <c r="B814">
        <f t="shared" si="18"/>
        <v>2019</v>
      </c>
      <c r="C814" t="str">
        <f t="shared" si="19"/>
        <v>PUBBDGSBDNewSHFUR___STDLFO_16</v>
      </c>
      <c r="D814">
        <f>IF(VLOOKUP(LEFT(C814,LEN(C814)-3),PUBBDG_Replacement_Split_Tech!A:T,12+B814-2016,FALSE)&lt;0,0,VLOOKUP(LEFT(C814,LEN(C814)-3),PUBBDG_Replacement_Split_Tech!A:T,12+B814-2016,FALSE))*VLOOKUP(LEFT(C814,14),'AGG Activity_16'!A:K,B814-2016+2,FALSE)</f>
        <v>0</v>
      </c>
    </row>
    <row r="815" spans="1:4" x14ac:dyDescent="0.25">
      <c r="A815" t="s">
        <v>2</v>
      </c>
      <c r="B815">
        <f t="shared" si="18"/>
        <v>2019</v>
      </c>
      <c r="C815" t="str">
        <f t="shared" si="19"/>
        <v>PUBBDGSBDNewWH______STDLFO_16</v>
      </c>
      <c r="D815">
        <f>IF(VLOOKUP(LEFT(C815,LEN(C815)-3),PUBBDG_Replacement_Split_Tech!A:T,12+B815-2016,FALSE)&lt;0,0,VLOOKUP(LEFT(C815,LEN(C815)-3),PUBBDG_Replacement_Split_Tech!A:T,12+B815-2016,FALSE))*VLOOKUP(LEFT(C815,14),'AGG Activity_16'!A:K,B815-2016+2,FALSE)</f>
        <v>0</v>
      </c>
    </row>
    <row r="816" spans="1:4" x14ac:dyDescent="0.25">
      <c r="A816" t="s">
        <v>2</v>
      </c>
      <c r="B816">
        <f t="shared" si="18"/>
        <v>2019</v>
      </c>
      <c r="C816" t="str">
        <f t="shared" si="19"/>
        <v>PUBBDGSBDOldSHFUR___STDLFO_16</v>
      </c>
      <c r="D816">
        <f>IF(VLOOKUP(LEFT(C816,LEN(C816)-3),PUBBDG_Replacement_Split_Tech!A:T,12+B816-2016,FALSE)&lt;0,0,VLOOKUP(LEFT(C816,LEN(C816)-3),PUBBDG_Replacement_Split_Tech!A:T,12+B816-2016,FALSE))*VLOOKUP(LEFT(C816,14),'AGG Activity_16'!A:K,B816-2016+2,FALSE)</f>
        <v>0</v>
      </c>
    </row>
    <row r="817" spans="1:4" x14ac:dyDescent="0.25">
      <c r="A817" t="s">
        <v>2</v>
      </c>
      <c r="B817">
        <f t="shared" si="18"/>
        <v>2019</v>
      </c>
      <c r="C817" t="str">
        <f t="shared" si="19"/>
        <v>PUBBDGSBDOldWH______STDLFO_16</v>
      </c>
      <c r="D817">
        <f>IF(VLOOKUP(LEFT(C817,LEN(C817)-3),PUBBDG_Replacement_Split_Tech!A:T,12+B817-2016,FALSE)&lt;0,0,VLOOKUP(LEFT(C817,LEN(C817)-3),PUBBDG_Replacement_Split_Tech!A:T,12+B817-2016,FALSE))*VLOOKUP(LEFT(C817,14),'AGG Activity_16'!A:K,B817-2016+2,FALSE)</f>
        <v>0</v>
      </c>
    </row>
    <row r="818" spans="1:4" x14ac:dyDescent="0.25">
      <c r="A818" t="s">
        <v>2</v>
      </c>
      <c r="B818">
        <f t="shared" si="18"/>
        <v>2019</v>
      </c>
      <c r="C818" t="str">
        <f t="shared" si="19"/>
        <v>PUBBDGHSPNewAE______STDPRO_16</v>
      </c>
      <c r="D818">
        <f>IF(VLOOKUP(LEFT(C818,LEN(C818)-3),PUBBDG_Replacement_Split_Tech!A:T,12+B818-2016,FALSE)&lt;0,0,VLOOKUP(LEFT(C818,LEN(C818)-3),PUBBDG_Replacement_Split_Tech!A:T,12+B818-2016,FALSE))*VLOOKUP(LEFT(C818,14),'AGG Activity_16'!A:K,B818-2016+2,FALSE)</f>
        <v>0</v>
      </c>
    </row>
    <row r="819" spans="1:4" x14ac:dyDescent="0.25">
      <c r="A819" t="s">
        <v>2</v>
      </c>
      <c r="B819">
        <f t="shared" si="18"/>
        <v>2019</v>
      </c>
      <c r="C819" t="str">
        <f t="shared" si="19"/>
        <v>PUBBDGHSPNewSHFUR___STDPRO_16</v>
      </c>
      <c r="D819">
        <f>IF(VLOOKUP(LEFT(C819,LEN(C819)-3),PUBBDG_Replacement_Split_Tech!A:T,12+B819-2016,FALSE)&lt;0,0,VLOOKUP(LEFT(C819,LEN(C819)-3),PUBBDG_Replacement_Split_Tech!A:T,12+B819-2016,FALSE))*VLOOKUP(LEFT(C819,14),'AGG Activity_16'!A:K,B819-2016+2,FALSE)</f>
        <v>0</v>
      </c>
    </row>
    <row r="820" spans="1:4" x14ac:dyDescent="0.25">
      <c r="A820" t="s">
        <v>2</v>
      </c>
      <c r="B820">
        <f t="shared" si="18"/>
        <v>2019</v>
      </c>
      <c r="C820" t="str">
        <f t="shared" si="19"/>
        <v>PUBBDGHSPOldAE______STDPRO_16</v>
      </c>
      <c r="D820">
        <f>IF(VLOOKUP(LEFT(C820,LEN(C820)-3),PUBBDG_Replacement_Split_Tech!A:T,12+B820-2016,FALSE)&lt;0,0,VLOOKUP(LEFT(C820,LEN(C820)-3),PUBBDG_Replacement_Split_Tech!A:T,12+B820-2016,FALSE))*VLOOKUP(LEFT(C820,14),'AGG Activity_16'!A:K,B820-2016+2,FALSE)</f>
        <v>0</v>
      </c>
    </row>
    <row r="821" spans="1:4" x14ac:dyDescent="0.25">
      <c r="A821" t="s">
        <v>2</v>
      </c>
      <c r="B821">
        <f t="shared" si="18"/>
        <v>2019</v>
      </c>
      <c r="C821" t="str">
        <f t="shared" si="19"/>
        <v>PUBBDGHSPOldSHFUR___STDPRO_16</v>
      </c>
      <c r="D821">
        <f>IF(VLOOKUP(LEFT(C821,LEN(C821)-3),PUBBDG_Replacement_Split_Tech!A:T,12+B821-2016,FALSE)&lt;0,0,VLOOKUP(LEFT(C821,LEN(C821)-3),PUBBDG_Replacement_Split_Tech!A:T,12+B821-2016,FALSE))*VLOOKUP(LEFT(C821,14),'AGG Activity_16'!A:K,B821-2016+2,FALSE)</f>
        <v>0</v>
      </c>
    </row>
    <row r="822" spans="1:4" x14ac:dyDescent="0.25">
      <c r="A822" t="s">
        <v>2</v>
      </c>
      <c r="B822">
        <f t="shared" si="18"/>
        <v>2019</v>
      </c>
      <c r="C822" t="str">
        <f t="shared" si="19"/>
        <v>PUBBDGMUNNewAE______STDPRO_16</v>
      </c>
      <c r="D822">
        <f>IF(VLOOKUP(LEFT(C822,LEN(C822)-3),PUBBDG_Replacement_Split_Tech!A:T,12+B822-2016,FALSE)&lt;0,0,VLOOKUP(LEFT(C822,LEN(C822)-3),PUBBDG_Replacement_Split_Tech!A:T,12+B822-2016,FALSE))*VLOOKUP(LEFT(C822,14),'AGG Activity_16'!A:K,B822-2016+2,FALSE)</f>
        <v>0</v>
      </c>
    </row>
    <row r="823" spans="1:4" x14ac:dyDescent="0.25">
      <c r="A823" t="s">
        <v>2</v>
      </c>
      <c r="B823">
        <f t="shared" si="18"/>
        <v>2019</v>
      </c>
      <c r="C823" t="str">
        <f t="shared" si="19"/>
        <v>PUBBDGMUNNewSHFUR___STDPRO_16</v>
      </c>
      <c r="D823">
        <f>IF(VLOOKUP(LEFT(C823,LEN(C823)-3),PUBBDG_Replacement_Split_Tech!A:T,12+B823-2016,FALSE)&lt;0,0,VLOOKUP(LEFT(C823,LEN(C823)-3),PUBBDG_Replacement_Split_Tech!A:T,12+B823-2016,FALSE))*VLOOKUP(LEFT(C823,14),'AGG Activity_16'!A:K,B823-2016+2,FALSE)</f>
        <v>0</v>
      </c>
    </row>
    <row r="824" spans="1:4" x14ac:dyDescent="0.25">
      <c r="A824" t="s">
        <v>2</v>
      </c>
      <c r="B824">
        <f t="shared" si="18"/>
        <v>2019</v>
      </c>
      <c r="C824" t="str">
        <f t="shared" si="19"/>
        <v>PUBBDGMUNOldAE______STDPRO_16</v>
      </c>
      <c r="D824">
        <f>IF(VLOOKUP(LEFT(C824,LEN(C824)-3),PUBBDG_Replacement_Split_Tech!A:T,12+B824-2016,FALSE)&lt;0,0,VLOOKUP(LEFT(C824,LEN(C824)-3),PUBBDG_Replacement_Split_Tech!A:T,12+B824-2016,FALSE))*VLOOKUP(LEFT(C824,14),'AGG Activity_16'!A:K,B824-2016+2,FALSE)</f>
        <v>0</v>
      </c>
    </row>
    <row r="825" spans="1:4" x14ac:dyDescent="0.25">
      <c r="A825" t="s">
        <v>2</v>
      </c>
      <c r="B825">
        <f t="shared" si="18"/>
        <v>2019</v>
      </c>
      <c r="C825" t="str">
        <f t="shared" si="19"/>
        <v>PUBBDGMUNOldSHFUR___STDPRO_16</v>
      </c>
      <c r="D825">
        <f>IF(VLOOKUP(LEFT(C825,LEN(C825)-3),PUBBDG_Replacement_Split_Tech!A:T,12+B825-2016,FALSE)&lt;0,0,VLOOKUP(LEFT(C825,LEN(C825)-3),PUBBDG_Replacement_Split_Tech!A:T,12+B825-2016,FALSE))*VLOOKUP(LEFT(C825,14),'AGG Activity_16'!A:K,B825-2016+2,FALSE)</f>
        <v>0</v>
      </c>
    </row>
    <row r="826" spans="1:4" x14ac:dyDescent="0.25">
      <c r="A826" t="s">
        <v>2</v>
      </c>
      <c r="B826">
        <f t="shared" si="18"/>
        <v>2019</v>
      </c>
      <c r="C826" t="str">
        <f t="shared" si="19"/>
        <v>PUBBDGPSINewAE______STDPRO_16</v>
      </c>
      <c r="D826">
        <f>IF(VLOOKUP(LEFT(C826,LEN(C826)-3),PUBBDG_Replacement_Split_Tech!A:T,12+B826-2016,FALSE)&lt;0,0,VLOOKUP(LEFT(C826,LEN(C826)-3),PUBBDG_Replacement_Split_Tech!A:T,12+B826-2016,FALSE))*VLOOKUP(LEFT(C826,14),'AGG Activity_16'!A:K,B826-2016+2,FALSE)</f>
        <v>0</v>
      </c>
    </row>
    <row r="827" spans="1:4" x14ac:dyDescent="0.25">
      <c r="A827" t="s">
        <v>2</v>
      </c>
      <c r="B827">
        <f t="shared" si="18"/>
        <v>2019</v>
      </c>
      <c r="C827" t="str">
        <f t="shared" si="19"/>
        <v>PUBBDGPSINewSHFUR___STDPRO_16</v>
      </c>
      <c r="D827">
        <f>IF(VLOOKUP(LEFT(C827,LEN(C827)-3),PUBBDG_Replacement_Split_Tech!A:T,12+B827-2016,FALSE)&lt;0,0,VLOOKUP(LEFT(C827,LEN(C827)-3),PUBBDG_Replacement_Split_Tech!A:T,12+B827-2016,FALSE))*VLOOKUP(LEFT(C827,14),'AGG Activity_16'!A:K,B827-2016+2,FALSE)</f>
        <v>0</v>
      </c>
    </row>
    <row r="828" spans="1:4" x14ac:dyDescent="0.25">
      <c r="A828" t="s">
        <v>2</v>
      </c>
      <c r="B828">
        <f t="shared" si="18"/>
        <v>2019</v>
      </c>
      <c r="C828" t="str">
        <f t="shared" si="19"/>
        <v>PUBBDGPSIOldAE______STDPRO_16</v>
      </c>
      <c r="D828">
        <f>IF(VLOOKUP(LEFT(C828,LEN(C828)-3),PUBBDG_Replacement_Split_Tech!A:T,12+B828-2016,FALSE)&lt;0,0,VLOOKUP(LEFT(C828,LEN(C828)-3),PUBBDG_Replacement_Split_Tech!A:T,12+B828-2016,FALSE))*VLOOKUP(LEFT(C828,14),'AGG Activity_16'!A:K,B828-2016+2,FALSE)</f>
        <v>0</v>
      </c>
    </row>
    <row r="829" spans="1:4" x14ac:dyDescent="0.25">
      <c r="A829" t="s">
        <v>2</v>
      </c>
      <c r="B829">
        <f t="shared" si="18"/>
        <v>2019</v>
      </c>
      <c r="C829" t="str">
        <f t="shared" si="19"/>
        <v>PUBBDGPSIOldSHFUR___STDPRO_16</v>
      </c>
      <c r="D829">
        <f>IF(VLOOKUP(LEFT(C829,LEN(C829)-3),PUBBDG_Replacement_Split_Tech!A:T,12+B829-2016,FALSE)&lt;0,0,VLOOKUP(LEFT(C829,LEN(C829)-3),PUBBDG_Replacement_Split_Tech!A:T,12+B829-2016,FALSE))*VLOOKUP(LEFT(C829,14),'AGG Activity_16'!A:K,B829-2016+2,FALSE)</f>
        <v>0</v>
      </c>
    </row>
    <row r="830" spans="1:4" x14ac:dyDescent="0.25">
      <c r="A830" t="s">
        <v>2</v>
      </c>
      <c r="B830">
        <f t="shared" si="18"/>
        <v>2019</v>
      </c>
      <c r="C830" t="str">
        <f t="shared" si="19"/>
        <v>PUBBDGSBDNewAE______STDPRO_16</v>
      </c>
      <c r="D830">
        <f>IF(VLOOKUP(LEFT(C830,LEN(C830)-3),PUBBDG_Replacement_Split_Tech!A:T,12+B830-2016,FALSE)&lt;0,0,VLOOKUP(LEFT(C830,LEN(C830)-3),PUBBDG_Replacement_Split_Tech!A:T,12+B830-2016,FALSE))*VLOOKUP(LEFT(C830,14),'AGG Activity_16'!A:K,B830-2016+2,FALSE)</f>
        <v>0</v>
      </c>
    </row>
    <row r="831" spans="1:4" x14ac:dyDescent="0.25">
      <c r="A831" t="s">
        <v>2</v>
      </c>
      <c r="B831">
        <f t="shared" si="18"/>
        <v>2019</v>
      </c>
      <c r="C831" t="str">
        <f t="shared" si="19"/>
        <v>PUBBDGSBDNewSHFUR___STDPRO_16</v>
      </c>
      <c r="D831">
        <f>IF(VLOOKUP(LEFT(C831,LEN(C831)-3),PUBBDG_Replacement_Split_Tech!A:T,12+B831-2016,FALSE)&lt;0,0,VLOOKUP(LEFT(C831,LEN(C831)-3),PUBBDG_Replacement_Split_Tech!A:T,12+B831-2016,FALSE))*VLOOKUP(LEFT(C831,14),'AGG Activity_16'!A:K,B831-2016+2,FALSE)</f>
        <v>0</v>
      </c>
    </row>
    <row r="832" spans="1:4" x14ac:dyDescent="0.25">
      <c r="A832" t="s">
        <v>2</v>
      </c>
      <c r="B832">
        <f t="shared" si="18"/>
        <v>2019</v>
      </c>
      <c r="C832" t="str">
        <f t="shared" si="19"/>
        <v>PUBBDGSBDOldAE______STDPRO_16</v>
      </c>
      <c r="D832">
        <f>IF(VLOOKUP(LEFT(C832,LEN(C832)-3),PUBBDG_Replacement_Split_Tech!A:T,12+B832-2016,FALSE)&lt;0,0,VLOOKUP(LEFT(C832,LEN(C832)-3),PUBBDG_Replacement_Split_Tech!A:T,12+B832-2016,FALSE))*VLOOKUP(LEFT(C832,14),'AGG Activity_16'!A:K,B832-2016+2,FALSE)</f>
        <v>0</v>
      </c>
    </row>
    <row r="833" spans="1:4" x14ac:dyDescent="0.25">
      <c r="A833" t="s">
        <v>2</v>
      </c>
      <c r="B833">
        <f t="shared" si="18"/>
        <v>2019</v>
      </c>
      <c r="C833" t="str">
        <f t="shared" si="19"/>
        <v>PUBBDGSBDOldSHFUR___STDPRO_16</v>
      </c>
      <c r="D833">
        <f>IF(VLOOKUP(LEFT(C833,LEN(C833)-3),PUBBDG_Replacement_Split_Tech!A:T,12+B833-2016,FALSE)&lt;0,0,VLOOKUP(LEFT(C833,LEN(C833)-3),PUBBDG_Replacement_Split_Tech!A:T,12+B833-2016,FALSE))*VLOOKUP(LEFT(C833,14),'AGG Activity_16'!A:K,B833-2016+2,FALSE)</f>
        <v>0</v>
      </c>
    </row>
    <row r="834" spans="1:4" x14ac:dyDescent="0.25">
      <c r="A834" t="s">
        <v>2</v>
      </c>
      <c r="B834">
        <f t="shared" si="18"/>
        <v>2020</v>
      </c>
      <c r="C834" t="str">
        <f t="shared" si="19"/>
        <v>PUBBDGHSPNewAE______STDNGA_16</v>
      </c>
      <c r="D834">
        <f>IF(VLOOKUP(LEFT(C834,LEN(C834)-3),PUBBDG_Replacement_Split_Tech!A:T,12+B834-2016,FALSE)&lt;0,0,VLOOKUP(LEFT(C834,LEN(C834)-3),PUBBDG_Replacement_Split_Tech!A:T,12+B834-2016,FALSE))*VLOOKUP(LEFT(C834,14),'AGG Activity_16'!A:K,B834-2016+2,FALSE)</f>
        <v>0</v>
      </c>
    </row>
    <row r="835" spans="1:4" x14ac:dyDescent="0.25">
      <c r="A835" t="s">
        <v>2</v>
      </c>
      <c r="B835">
        <f t="shared" si="18"/>
        <v>2020</v>
      </c>
      <c r="C835" t="str">
        <f t="shared" si="19"/>
        <v>PUBBDGHSPNewSC______STDNGA_16</v>
      </c>
      <c r="D835">
        <f>IF(VLOOKUP(LEFT(C835,LEN(C835)-3),PUBBDG_Replacement_Split_Tech!A:T,12+B835-2016,FALSE)&lt;0,0,VLOOKUP(LEFT(C835,LEN(C835)-3),PUBBDG_Replacement_Split_Tech!A:T,12+B835-2016,FALSE))*VLOOKUP(LEFT(C835,14),'AGG Activity_16'!A:K,B835-2016+2,FALSE)</f>
        <v>0</v>
      </c>
    </row>
    <row r="836" spans="1:4" x14ac:dyDescent="0.25">
      <c r="A836" t="s">
        <v>2</v>
      </c>
      <c r="B836">
        <f t="shared" si="18"/>
        <v>2020</v>
      </c>
      <c r="C836" t="str">
        <f t="shared" si="19"/>
        <v>PUBBDGHSPNewSHFUR___HIGNGA_16</v>
      </c>
      <c r="D836">
        <f>IF(VLOOKUP(LEFT(C836,LEN(C836)-3),PUBBDG_Replacement_Split_Tech!A:T,12+B836-2016,FALSE)&lt;0,0,VLOOKUP(LEFT(C836,LEN(C836)-3),PUBBDG_Replacement_Split_Tech!A:T,12+B836-2016,FALSE))*VLOOKUP(LEFT(C836,14),'AGG Activity_16'!A:K,B836-2016+2,FALSE)</f>
        <v>0</v>
      </c>
    </row>
    <row r="837" spans="1:4" x14ac:dyDescent="0.25">
      <c r="A837" t="s">
        <v>2</v>
      </c>
      <c r="B837">
        <f t="shared" si="18"/>
        <v>2020</v>
      </c>
      <c r="C837" t="str">
        <f t="shared" si="19"/>
        <v>PUBBDGHSPNewSHFUR___STDNGA_16</v>
      </c>
      <c r="D837">
        <f>IF(VLOOKUP(LEFT(C837,LEN(C837)-3),PUBBDG_Replacement_Split_Tech!A:T,12+B837-2016,FALSE)&lt;0,0,VLOOKUP(LEFT(C837,LEN(C837)-3),PUBBDG_Replacement_Split_Tech!A:T,12+B837-2016,FALSE))*VLOOKUP(LEFT(C837,14),'AGG Activity_16'!A:K,B837-2016+2,FALSE)</f>
        <v>0</v>
      </c>
    </row>
    <row r="838" spans="1:4" x14ac:dyDescent="0.25">
      <c r="A838" t="s">
        <v>2</v>
      </c>
      <c r="B838">
        <f t="shared" si="18"/>
        <v>2020</v>
      </c>
      <c r="C838" t="str">
        <f t="shared" si="19"/>
        <v>PUBBDGHSPNewWH______STDNGA_16</v>
      </c>
      <c r="D838">
        <f>IF(VLOOKUP(LEFT(C838,LEN(C838)-3),PUBBDG_Replacement_Split_Tech!A:T,12+B838-2016,FALSE)&lt;0,0,VLOOKUP(LEFT(C838,LEN(C838)-3),PUBBDG_Replacement_Split_Tech!A:T,12+B838-2016,FALSE))*VLOOKUP(LEFT(C838,14),'AGG Activity_16'!A:K,B838-2016+2,FALSE)</f>
        <v>0</v>
      </c>
    </row>
    <row r="839" spans="1:4" x14ac:dyDescent="0.25">
      <c r="A839" t="s">
        <v>2</v>
      </c>
      <c r="B839">
        <f t="shared" si="18"/>
        <v>2020</v>
      </c>
      <c r="C839" t="str">
        <f t="shared" si="19"/>
        <v>PUBBDGHSPOldAE______STDNGA_16</v>
      </c>
      <c r="D839">
        <f>IF(VLOOKUP(LEFT(C839,LEN(C839)-3),PUBBDG_Replacement_Split_Tech!A:T,12+B839-2016,FALSE)&lt;0,0,VLOOKUP(LEFT(C839,LEN(C839)-3),PUBBDG_Replacement_Split_Tech!A:T,12+B839-2016,FALSE))*VLOOKUP(LEFT(C839,14),'AGG Activity_16'!A:K,B839-2016+2,FALSE)</f>
        <v>17.4154111458984</v>
      </c>
    </row>
    <row r="840" spans="1:4" x14ac:dyDescent="0.25">
      <c r="A840" t="s">
        <v>2</v>
      </c>
      <c r="B840">
        <f t="shared" si="18"/>
        <v>2020</v>
      </c>
      <c r="C840" t="str">
        <f t="shared" si="19"/>
        <v>PUBBDGHSPOldSC______STDNGA_16</v>
      </c>
      <c r="D840">
        <f>IF(VLOOKUP(LEFT(C840,LEN(C840)-3),PUBBDG_Replacement_Split_Tech!A:T,12+B840-2016,FALSE)&lt;0,0,VLOOKUP(LEFT(C840,LEN(C840)-3),PUBBDG_Replacement_Split_Tech!A:T,12+B840-2016,FALSE))*VLOOKUP(LEFT(C840,14),'AGG Activity_16'!A:K,B840-2016+2,FALSE)</f>
        <v>19.539491326702276</v>
      </c>
    </row>
    <row r="841" spans="1:4" x14ac:dyDescent="0.25">
      <c r="A841" t="s">
        <v>2</v>
      </c>
      <c r="B841">
        <f t="shared" si="18"/>
        <v>2020</v>
      </c>
      <c r="C841" t="str">
        <f t="shared" si="19"/>
        <v>PUBBDGHSPOldSHFUR___HIGNGA_16</v>
      </c>
      <c r="D841">
        <f>IF(VLOOKUP(LEFT(C841,LEN(C841)-3),PUBBDG_Replacement_Split_Tech!A:T,12+B841-2016,FALSE)&lt;0,0,VLOOKUP(LEFT(C841,LEN(C841)-3),PUBBDG_Replacement_Split_Tech!A:T,12+B841-2016,FALSE))*VLOOKUP(LEFT(C841,14),'AGG Activity_16'!A:K,B841-2016+2,FALSE)</f>
        <v>0</v>
      </c>
    </row>
    <row r="842" spans="1:4" x14ac:dyDescent="0.25">
      <c r="A842" t="s">
        <v>2</v>
      </c>
      <c r="B842">
        <f t="shared" si="18"/>
        <v>2020</v>
      </c>
      <c r="C842" t="str">
        <f t="shared" si="19"/>
        <v>PUBBDGHSPOldSHFUR___STDNGA_16</v>
      </c>
      <c r="D842">
        <f>IF(VLOOKUP(LEFT(C842,LEN(C842)-3),PUBBDG_Replacement_Split_Tech!A:T,12+B842-2016,FALSE)&lt;0,0,VLOOKUP(LEFT(C842,LEN(C842)-3),PUBBDG_Replacement_Split_Tech!A:T,12+B842-2016,FALSE))*VLOOKUP(LEFT(C842,14),'AGG Activity_16'!A:K,B842-2016+2,FALSE)</f>
        <v>225.33112725917684</v>
      </c>
    </row>
    <row r="843" spans="1:4" x14ac:dyDescent="0.25">
      <c r="A843" t="s">
        <v>2</v>
      </c>
      <c r="B843">
        <f t="shared" si="18"/>
        <v>2020</v>
      </c>
      <c r="C843" t="str">
        <f t="shared" si="19"/>
        <v>PUBBDGHSPOldWH______STDNGA_16</v>
      </c>
      <c r="D843">
        <f>IF(VLOOKUP(LEFT(C843,LEN(C843)-3),PUBBDG_Replacement_Split_Tech!A:T,12+B843-2016,FALSE)&lt;0,0,VLOOKUP(LEFT(C843,LEN(C843)-3),PUBBDG_Replacement_Split_Tech!A:T,12+B843-2016,FALSE))*VLOOKUP(LEFT(C843,14),'AGG Activity_16'!A:K,B843-2016+2,FALSE)</f>
        <v>72.475231228102146</v>
      </c>
    </row>
    <row r="844" spans="1:4" x14ac:dyDescent="0.25">
      <c r="A844" t="s">
        <v>2</v>
      </c>
      <c r="B844">
        <f t="shared" si="18"/>
        <v>2020</v>
      </c>
      <c r="C844" t="str">
        <f t="shared" si="19"/>
        <v>PUBBDGMUNNewAE______STDNGA_16</v>
      </c>
      <c r="D844">
        <f>IF(VLOOKUP(LEFT(C844,LEN(C844)-3),PUBBDG_Replacement_Split_Tech!A:T,12+B844-2016,FALSE)&lt;0,0,VLOOKUP(LEFT(C844,LEN(C844)-3),PUBBDG_Replacement_Split_Tech!A:T,12+B844-2016,FALSE))*VLOOKUP(LEFT(C844,14),'AGG Activity_16'!A:K,B844-2016+2,FALSE)</f>
        <v>0</v>
      </c>
    </row>
    <row r="845" spans="1:4" x14ac:dyDescent="0.25">
      <c r="A845" t="s">
        <v>2</v>
      </c>
      <c r="B845">
        <f t="shared" si="18"/>
        <v>2020</v>
      </c>
      <c r="C845" t="str">
        <f t="shared" si="19"/>
        <v>PUBBDGMUNNewSC______STDNGA_16</v>
      </c>
      <c r="D845">
        <f>IF(VLOOKUP(LEFT(C845,LEN(C845)-3),PUBBDG_Replacement_Split_Tech!A:T,12+B845-2016,FALSE)&lt;0,0,VLOOKUP(LEFT(C845,LEN(C845)-3),PUBBDG_Replacement_Split_Tech!A:T,12+B845-2016,FALSE))*VLOOKUP(LEFT(C845,14),'AGG Activity_16'!A:K,B845-2016+2,FALSE)</f>
        <v>0</v>
      </c>
    </row>
    <row r="846" spans="1:4" x14ac:dyDescent="0.25">
      <c r="A846" t="s">
        <v>2</v>
      </c>
      <c r="B846">
        <f t="shared" si="18"/>
        <v>2020</v>
      </c>
      <c r="C846" t="str">
        <f t="shared" si="19"/>
        <v>PUBBDGMUNNewSHFUR___HIGNGA_16</v>
      </c>
      <c r="D846">
        <f>IF(VLOOKUP(LEFT(C846,LEN(C846)-3),PUBBDG_Replacement_Split_Tech!A:T,12+B846-2016,FALSE)&lt;0,0,VLOOKUP(LEFT(C846,LEN(C846)-3),PUBBDG_Replacement_Split_Tech!A:T,12+B846-2016,FALSE))*VLOOKUP(LEFT(C846,14),'AGG Activity_16'!A:K,B846-2016+2,FALSE)</f>
        <v>0</v>
      </c>
    </row>
    <row r="847" spans="1:4" x14ac:dyDescent="0.25">
      <c r="A847" t="s">
        <v>2</v>
      </c>
      <c r="B847">
        <f t="shared" si="18"/>
        <v>2020</v>
      </c>
      <c r="C847" t="str">
        <f t="shared" si="19"/>
        <v>PUBBDGMUNNewSHFUR___STDNGA_16</v>
      </c>
      <c r="D847">
        <f>IF(VLOOKUP(LEFT(C847,LEN(C847)-3),PUBBDG_Replacement_Split_Tech!A:T,12+B847-2016,FALSE)&lt;0,0,VLOOKUP(LEFT(C847,LEN(C847)-3),PUBBDG_Replacement_Split_Tech!A:T,12+B847-2016,FALSE))*VLOOKUP(LEFT(C847,14),'AGG Activity_16'!A:K,B847-2016+2,FALSE)</f>
        <v>0</v>
      </c>
    </row>
    <row r="848" spans="1:4" x14ac:dyDescent="0.25">
      <c r="A848" t="s">
        <v>2</v>
      </c>
      <c r="B848">
        <f t="shared" si="18"/>
        <v>2020</v>
      </c>
      <c r="C848" t="str">
        <f t="shared" si="19"/>
        <v>PUBBDGMUNNewWH______STDNGA_16</v>
      </c>
      <c r="D848">
        <f>IF(VLOOKUP(LEFT(C848,LEN(C848)-3),PUBBDG_Replacement_Split_Tech!A:T,12+B848-2016,FALSE)&lt;0,0,VLOOKUP(LEFT(C848,LEN(C848)-3),PUBBDG_Replacement_Split_Tech!A:T,12+B848-2016,FALSE))*VLOOKUP(LEFT(C848,14),'AGG Activity_16'!A:K,B848-2016+2,FALSE)</f>
        <v>0</v>
      </c>
    </row>
    <row r="849" spans="1:4" x14ac:dyDescent="0.25">
      <c r="A849" t="s">
        <v>2</v>
      </c>
      <c r="B849">
        <f t="shared" si="18"/>
        <v>2020</v>
      </c>
      <c r="C849" t="str">
        <f t="shared" si="19"/>
        <v>PUBBDGMUNOldAE______STDNGA_16</v>
      </c>
      <c r="D849">
        <f>IF(VLOOKUP(LEFT(C849,LEN(C849)-3),PUBBDG_Replacement_Split_Tech!A:T,12+B849-2016,FALSE)&lt;0,0,VLOOKUP(LEFT(C849,LEN(C849)-3),PUBBDG_Replacement_Split_Tech!A:T,12+B849-2016,FALSE))*VLOOKUP(LEFT(C849,14),'AGG Activity_16'!A:K,B849-2016+2,FALSE)</f>
        <v>2.6781732069333821</v>
      </c>
    </row>
    <row r="850" spans="1:4" x14ac:dyDescent="0.25">
      <c r="A850" t="s">
        <v>2</v>
      </c>
      <c r="B850">
        <f t="shared" si="18"/>
        <v>2020</v>
      </c>
      <c r="C850" t="str">
        <f t="shared" si="19"/>
        <v>PUBBDGMUNOldSC______STDNGA_16</v>
      </c>
      <c r="D850">
        <f>IF(VLOOKUP(LEFT(C850,LEN(C850)-3),PUBBDG_Replacement_Split_Tech!A:T,12+B850-2016,FALSE)&lt;0,0,VLOOKUP(LEFT(C850,LEN(C850)-3),PUBBDG_Replacement_Split_Tech!A:T,12+B850-2016,FALSE))*VLOOKUP(LEFT(C850,14),'AGG Activity_16'!A:K,B850-2016+2,FALSE)</f>
        <v>18.897524479897925</v>
      </c>
    </row>
    <row r="851" spans="1:4" x14ac:dyDescent="0.25">
      <c r="A851" t="s">
        <v>2</v>
      </c>
      <c r="B851">
        <f t="shared" ref="B851:B914" si="20">B643+1</f>
        <v>2020</v>
      </c>
      <c r="C851" t="str">
        <f t="shared" ref="C851:C914" si="21">C643</f>
        <v>PUBBDGMUNOldSHFUR___HIGNGA_16</v>
      </c>
      <c r="D851">
        <f>IF(VLOOKUP(LEFT(C851,LEN(C851)-3),PUBBDG_Replacement_Split_Tech!A:T,12+B851-2016,FALSE)&lt;0,0,VLOOKUP(LEFT(C851,LEN(C851)-3),PUBBDG_Replacement_Split_Tech!A:T,12+B851-2016,FALSE))*VLOOKUP(LEFT(C851,14),'AGG Activity_16'!A:K,B851-2016+2,FALSE)</f>
        <v>0</v>
      </c>
    </row>
    <row r="852" spans="1:4" x14ac:dyDescent="0.25">
      <c r="A852" t="s">
        <v>2</v>
      </c>
      <c r="B852">
        <f t="shared" si="20"/>
        <v>2020</v>
      </c>
      <c r="C852" t="str">
        <f t="shared" si="21"/>
        <v>PUBBDGMUNOldSHFUR___STDNGA_16</v>
      </c>
      <c r="D852">
        <f>IF(VLOOKUP(LEFT(C852,LEN(C852)-3),PUBBDG_Replacement_Split_Tech!A:T,12+B852-2016,FALSE)&lt;0,0,VLOOKUP(LEFT(C852,LEN(C852)-3),PUBBDG_Replacement_Split_Tech!A:T,12+B852-2016,FALSE))*VLOOKUP(LEFT(C852,14),'AGG Activity_16'!A:K,B852-2016+2,FALSE)</f>
        <v>281.87153712727627</v>
      </c>
    </row>
    <row r="853" spans="1:4" x14ac:dyDescent="0.25">
      <c r="A853" t="s">
        <v>2</v>
      </c>
      <c r="B853">
        <f t="shared" si="20"/>
        <v>2020</v>
      </c>
      <c r="C853" t="str">
        <f t="shared" si="21"/>
        <v>PUBBDGMUNOldWH______STDNGA_16</v>
      </c>
      <c r="D853">
        <f>IF(VLOOKUP(LEFT(C853,LEN(C853)-3),PUBBDG_Replacement_Split_Tech!A:T,12+B853-2016,FALSE)&lt;0,0,VLOOKUP(LEFT(C853,LEN(C853)-3),PUBBDG_Replacement_Split_Tech!A:T,12+B853-2016,FALSE))*VLOOKUP(LEFT(C853,14),'AGG Activity_16'!A:K,B853-2016+2,FALSE)</f>
        <v>49.359079301842982</v>
      </c>
    </row>
    <row r="854" spans="1:4" x14ac:dyDescent="0.25">
      <c r="A854" t="s">
        <v>2</v>
      </c>
      <c r="B854">
        <f t="shared" si="20"/>
        <v>2020</v>
      </c>
      <c r="C854" t="str">
        <f t="shared" si="21"/>
        <v>PUBBDGPSINewAE______STDNGA_16</v>
      </c>
      <c r="D854">
        <f>IF(VLOOKUP(LEFT(C854,LEN(C854)-3),PUBBDG_Replacement_Split_Tech!A:T,12+B854-2016,FALSE)&lt;0,0,VLOOKUP(LEFT(C854,LEN(C854)-3),PUBBDG_Replacement_Split_Tech!A:T,12+B854-2016,FALSE))*VLOOKUP(LEFT(C854,14),'AGG Activity_16'!A:K,B854-2016+2,FALSE)</f>
        <v>0</v>
      </c>
    </row>
    <row r="855" spans="1:4" x14ac:dyDescent="0.25">
      <c r="A855" t="s">
        <v>2</v>
      </c>
      <c r="B855">
        <f t="shared" si="20"/>
        <v>2020</v>
      </c>
      <c r="C855" t="str">
        <f t="shared" si="21"/>
        <v>PUBBDGPSINewSC______STDNGA_16</v>
      </c>
      <c r="D855">
        <f>IF(VLOOKUP(LEFT(C855,LEN(C855)-3),PUBBDG_Replacement_Split_Tech!A:T,12+B855-2016,FALSE)&lt;0,0,VLOOKUP(LEFT(C855,LEN(C855)-3),PUBBDG_Replacement_Split_Tech!A:T,12+B855-2016,FALSE))*VLOOKUP(LEFT(C855,14),'AGG Activity_16'!A:K,B855-2016+2,FALSE)</f>
        <v>0</v>
      </c>
    </row>
    <row r="856" spans="1:4" x14ac:dyDescent="0.25">
      <c r="A856" t="s">
        <v>2</v>
      </c>
      <c r="B856">
        <f t="shared" si="20"/>
        <v>2020</v>
      </c>
      <c r="C856" t="str">
        <f t="shared" si="21"/>
        <v>PUBBDGPSINewSHFUR___HIGNGA_16</v>
      </c>
      <c r="D856">
        <f>IF(VLOOKUP(LEFT(C856,LEN(C856)-3),PUBBDG_Replacement_Split_Tech!A:T,12+B856-2016,FALSE)&lt;0,0,VLOOKUP(LEFT(C856,LEN(C856)-3),PUBBDG_Replacement_Split_Tech!A:T,12+B856-2016,FALSE))*VLOOKUP(LEFT(C856,14),'AGG Activity_16'!A:K,B856-2016+2,FALSE)</f>
        <v>0</v>
      </c>
    </row>
    <row r="857" spans="1:4" x14ac:dyDescent="0.25">
      <c r="A857" t="s">
        <v>2</v>
      </c>
      <c r="B857">
        <f t="shared" si="20"/>
        <v>2020</v>
      </c>
      <c r="C857" t="str">
        <f t="shared" si="21"/>
        <v>PUBBDGPSINewSHFUR___STDNGA_16</v>
      </c>
      <c r="D857">
        <f>IF(VLOOKUP(LEFT(C857,LEN(C857)-3),PUBBDG_Replacement_Split_Tech!A:T,12+B857-2016,FALSE)&lt;0,0,VLOOKUP(LEFT(C857,LEN(C857)-3),PUBBDG_Replacement_Split_Tech!A:T,12+B857-2016,FALSE))*VLOOKUP(LEFT(C857,14),'AGG Activity_16'!A:K,B857-2016+2,FALSE)</f>
        <v>0</v>
      </c>
    </row>
    <row r="858" spans="1:4" x14ac:dyDescent="0.25">
      <c r="A858" t="s">
        <v>2</v>
      </c>
      <c r="B858">
        <f t="shared" si="20"/>
        <v>2020</v>
      </c>
      <c r="C858" t="str">
        <f t="shared" si="21"/>
        <v>PUBBDGPSINewWH______STDNGA_16</v>
      </c>
      <c r="D858">
        <f>IF(VLOOKUP(LEFT(C858,LEN(C858)-3),PUBBDG_Replacement_Split_Tech!A:T,12+B858-2016,FALSE)&lt;0,0,VLOOKUP(LEFT(C858,LEN(C858)-3),PUBBDG_Replacement_Split_Tech!A:T,12+B858-2016,FALSE))*VLOOKUP(LEFT(C858,14),'AGG Activity_16'!A:K,B858-2016+2,FALSE)</f>
        <v>0</v>
      </c>
    </row>
    <row r="859" spans="1:4" x14ac:dyDescent="0.25">
      <c r="A859" t="s">
        <v>2</v>
      </c>
      <c r="B859">
        <f t="shared" si="20"/>
        <v>2020</v>
      </c>
      <c r="C859" t="str">
        <f t="shared" si="21"/>
        <v>PUBBDGPSIOldAE______STDNGA_16</v>
      </c>
      <c r="D859">
        <f>IF(VLOOKUP(LEFT(C859,LEN(C859)-3),PUBBDG_Replacement_Split_Tech!A:T,12+B859-2016,FALSE)&lt;0,0,VLOOKUP(LEFT(C859,LEN(C859)-3),PUBBDG_Replacement_Split_Tech!A:T,12+B859-2016,FALSE))*VLOOKUP(LEFT(C859,14),'AGG Activity_16'!A:K,B859-2016+2,FALSE)</f>
        <v>6.1050397111489314</v>
      </c>
    </row>
    <row r="860" spans="1:4" x14ac:dyDescent="0.25">
      <c r="A860" t="s">
        <v>2</v>
      </c>
      <c r="B860">
        <f t="shared" si="20"/>
        <v>2020</v>
      </c>
      <c r="C860" t="str">
        <f t="shared" si="21"/>
        <v>PUBBDGPSIOldSC______STDNGA_16</v>
      </c>
      <c r="D860">
        <f>IF(VLOOKUP(LEFT(C860,LEN(C860)-3),PUBBDG_Replacement_Split_Tech!A:T,12+B860-2016,FALSE)&lt;0,0,VLOOKUP(LEFT(C860,LEN(C860)-3),PUBBDG_Replacement_Split_Tech!A:T,12+B860-2016,FALSE))*VLOOKUP(LEFT(C860,14),'AGG Activity_16'!A:K,B860-2016+2,FALSE)</f>
        <v>31.978542153895759</v>
      </c>
    </row>
    <row r="861" spans="1:4" x14ac:dyDescent="0.25">
      <c r="A861" t="s">
        <v>2</v>
      </c>
      <c r="B861">
        <f t="shared" si="20"/>
        <v>2020</v>
      </c>
      <c r="C861" t="str">
        <f t="shared" si="21"/>
        <v>PUBBDGPSIOldSHFUR___HIGNGA_16</v>
      </c>
      <c r="D861">
        <f>IF(VLOOKUP(LEFT(C861,LEN(C861)-3),PUBBDG_Replacement_Split_Tech!A:T,12+B861-2016,FALSE)&lt;0,0,VLOOKUP(LEFT(C861,LEN(C861)-3),PUBBDG_Replacement_Split_Tech!A:T,12+B861-2016,FALSE))*VLOOKUP(LEFT(C861,14),'AGG Activity_16'!A:K,B861-2016+2,FALSE)</f>
        <v>0</v>
      </c>
    </row>
    <row r="862" spans="1:4" x14ac:dyDescent="0.25">
      <c r="A862" t="s">
        <v>2</v>
      </c>
      <c r="B862">
        <f t="shared" si="20"/>
        <v>2020</v>
      </c>
      <c r="C862" t="str">
        <f t="shared" si="21"/>
        <v>PUBBDGPSIOldSHFUR___STDNGA_16</v>
      </c>
      <c r="D862">
        <f>IF(VLOOKUP(LEFT(C862,LEN(C862)-3),PUBBDG_Replacement_Split_Tech!A:T,12+B862-2016,FALSE)&lt;0,0,VLOOKUP(LEFT(C862,LEN(C862)-3),PUBBDG_Replacement_Split_Tech!A:T,12+B862-2016,FALSE))*VLOOKUP(LEFT(C862,14),'AGG Activity_16'!A:K,B862-2016+2,FALSE)</f>
        <v>395.86765517349932</v>
      </c>
    </row>
    <row r="863" spans="1:4" x14ac:dyDescent="0.25">
      <c r="A863" t="s">
        <v>2</v>
      </c>
      <c r="B863">
        <f t="shared" si="20"/>
        <v>2020</v>
      </c>
      <c r="C863" t="str">
        <f t="shared" si="21"/>
        <v>PUBBDGPSIOldWH______STDNGA_16</v>
      </c>
      <c r="D863">
        <f>IF(VLOOKUP(LEFT(C863,LEN(C863)-3),PUBBDG_Replacement_Split_Tech!A:T,12+B863-2016,FALSE)&lt;0,0,VLOOKUP(LEFT(C863,LEN(C863)-3),PUBBDG_Replacement_Split_Tech!A:T,12+B863-2016,FALSE))*VLOOKUP(LEFT(C863,14),'AGG Activity_16'!A:K,B863-2016+2,FALSE)</f>
        <v>82.312802447820715</v>
      </c>
    </row>
    <row r="864" spans="1:4" x14ac:dyDescent="0.25">
      <c r="A864" t="s">
        <v>2</v>
      </c>
      <c r="B864">
        <f t="shared" si="20"/>
        <v>2020</v>
      </c>
      <c r="C864" t="str">
        <f t="shared" si="21"/>
        <v>PUBBDGSBDNewAE______STDNGA_16</v>
      </c>
      <c r="D864">
        <f>IF(VLOOKUP(LEFT(C864,LEN(C864)-3),PUBBDG_Replacement_Split_Tech!A:T,12+B864-2016,FALSE)&lt;0,0,VLOOKUP(LEFT(C864,LEN(C864)-3),PUBBDG_Replacement_Split_Tech!A:T,12+B864-2016,FALSE))*VLOOKUP(LEFT(C864,14),'AGG Activity_16'!A:K,B864-2016+2,FALSE)</f>
        <v>0</v>
      </c>
    </row>
    <row r="865" spans="1:4" x14ac:dyDescent="0.25">
      <c r="A865" t="s">
        <v>2</v>
      </c>
      <c r="B865">
        <f t="shared" si="20"/>
        <v>2020</v>
      </c>
      <c r="C865" t="str">
        <f t="shared" si="21"/>
        <v>PUBBDGSBDNewSC______STDNGA_16</v>
      </c>
      <c r="D865">
        <f>IF(VLOOKUP(LEFT(C865,LEN(C865)-3),PUBBDG_Replacement_Split_Tech!A:T,12+B865-2016,FALSE)&lt;0,0,VLOOKUP(LEFT(C865,LEN(C865)-3),PUBBDG_Replacement_Split_Tech!A:T,12+B865-2016,FALSE))*VLOOKUP(LEFT(C865,14),'AGG Activity_16'!A:K,B865-2016+2,FALSE)</f>
        <v>0</v>
      </c>
    </row>
    <row r="866" spans="1:4" x14ac:dyDescent="0.25">
      <c r="A866" t="s">
        <v>2</v>
      </c>
      <c r="B866">
        <f t="shared" si="20"/>
        <v>2020</v>
      </c>
      <c r="C866" t="str">
        <f t="shared" si="21"/>
        <v>PUBBDGSBDNewSHFUR___HIGNGA_16</v>
      </c>
      <c r="D866">
        <f>IF(VLOOKUP(LEFT(C866,LEN(C866)-3),PUBBDG_Replacement_Split_Tech!A:T,12+B866-2016,FALSE)&lt;0,0,VLOOKUP(LEFT(C866,LEN(C866)-3),PUBBDG_Replacement_Split_Tech!A:T,12+B866-2016,FALSE))*VLOOKUP(LEFT(C866,14),'AGG Activity_16'!A:K,B866-2016+2,FALSE)</f>
        <v>0</v>
      </c>
    </row>
    <row r="867" spans="1:4" x14ac:dyDescent="0.25">
      <c r="A867" t="s">
        <v>2</v>
      </c>
      <c r="B867">
        <f t="shared" si="20"/>
        <v>2020</v>
      </c>
      <c r="C867" t="str">
        <f t="shared" si="21"/>
        <v>PUBBDGSBDNewSHFUR___STDNGA_16</v>
      </c>
      <c r="D867">
        <f>IF(VLOOKUP(LEFT(C867,LEN(C867)-3),PUBBDG_Replacement_Split_Tech!A:T,12+B867-2016,FALSE)&lt;0,0,VLOOKUP(LEFT(C867,LEN(C867)-3),PUBBDG_Replacement_Split_Tech!A:T,12+B867-2016,FALSE))*VLOOKUP(LEFT(C867,14),'AGG Activity_16'!A:K,B867-2016+2,FALSE)</f>
        <v>0</v>
      </c>
    </row>
    <row r="868" spans="1:4" x14ac:dyDescent="0.25">
      <c r="A868" t="s">
        <v>2</v>
      </c>
      <c r="B868">
        <f t="shared" si="20"/>
        <v>2020</v>
      </c>
      <c r="C868" t="str">
        <f t="shared" si="21"/>
        <v>PUBBDGSBDNewWH______STDNGA_16</v>
      </c>
      <c r="D868">
        <f>IF(VLOOKUP(LEFT(C868,LEN(C868)-3),PUBBDG_Replacement_Split_Tech!A:T,12+B868-2016,FALSE)&lt;0,0,VLOOKUP(LEFT(C868,LEN(C868)-3),PUBBDG_Replacement_Split_Tech!A:T,12+B868-2016,FALSE))*VLOOKUP(LEFT(C868,14),'AGG Activity_16'!A:K,B868-2016+2,FALSE)</f>
        <v>0</v>
      </c>
    </row>
    <row r="869" spans="1:4" x14ac:dyDescent="0.25">
      <c r="A869" t="s">
        <v>2</v>
      </c>
      <c r="B869">
        <f t="shared" si="20"/>
        <v>2020</v>
      </c>
      <c r="C869" t="str">
        <f t="shared" si="21"/>
        <v>PUBBDGSBDOldAE______STDNGA_16</v>
      </c>
      <c r="D869">
        <f>IF(VLOOKUP(LEFT(C869,LEN(C869)-3),PUBBDG_Replacement_Split_Tech!A:T,12+B869-2016,FALSE)&lt;0,0,VLOOKUP(LEFT(C869,LEN(C869)-3),PUBBDG_Replacement_Split_Tech!A:T,12+B869-2016,FALSE))*VLOOKUP(LEFT(C869,14),'AGG Activity_16'!A:K,B869-2016+2,FALSE)</f>
        <v>104.3393759309001</v>
      </c>
    </row>
    <row r="870" spans="1:4" x14ac:dyDescent="0.25">
      <c r="A870" t="s">
        <v>2</v>
      </c>
      <c r="B870">
        <f t="shared" si="20"/>
        <v>2020</v>
      </c>
      <c r="C870" t="str">
        <f t="shared" si="21"/>
        <v>PUBBDGSBDOldSC______STDNGA_16</v>
      </c>
      <c r="D870">
        <f>IF(VLOOKUP(LEFT(C870,LEN(C870)-3),PUBBDG_Replacement_Split_Tech!A:T,12+B870-2016,FALSE)&lt;0,0,VLOOKUP(LEFT(C870,LEN(C870)-3),PUBBDG_Replacement_Split_Tech!A:T,12+B870-2016,FALSE))*VLOOKUP(LEFT(C870,14),'AGG Activity_16'!A:K,B870-2016+2,FALSE)</f>
        <v>112.31993245035345</v>
      </c>
    </row>
    <row r="871" spans="1:4" x14ac:dyDescent="0.25">
      <c r="A871" t="s">
        <v>2</v>
      </c>
      <c r="B871">
        <f t="shared" si="20"/>
        <v>2020</v>
      </c>
      <c r="C871" t="str">
        <f t="shared" si="21"/>
        <v>PUBBDGSBDOldSHFUR___HIGNGA_16</v>
      </c>
      <c r="D871">
        <f>IF(VLOOKUP(LEFT(C871,LEN(C871)-3),PUBBDG_Replacement_Split_Tech!A:T,12+B871-2016,FALSE)&lt;0,0,VLOOKUP(LEFT(C871,LEN(C871)-3),PUBBDG_Replacement_Split_Tech!A:T,12+B871-2016,FALSE))*VLOOKUP(LEFT(C871,14),'AGG Activity_16'!A:K,B871-2016+2,FALSE)</f>
        <v>0</v>
      </c>
    </row>
    <row r="872" spans="1:4" x14ac:dyDescent="0.25">
      <c r="A872" t="s">
        <v>2</v>
      </c>
      <c r="B872">
        <f t="shared" si="20"/>
        <v>2020</v>
      </c>
      <c r="C872" t="str">
        <f t="shared" si="21"/>
        <v>PUBBDGSBDOldSHFUR___STDNGA_16</v>
      </c>
      <c r="D872">
        <f>IF(VLOOKUP(LEFT(C872,LEN(C872)-3),PUBBDG_Replacement_Split_Tech!A:T,12+B872-2016,FALSE)&lt;0,0,VLOOKUP(LEFT(C872,LEN(C872)-3),PUBBDG_Replacement_Split_Tech!A:T,12+B872-2016,FALSE))*VLOOKUP(LEFT(C872,14),'AGG Activity_16'!A:K,B872-2016+2,FALSE)</f>
        <v>401.31916547517289</v>
      </c>
    </row>
    <row r="873" spans="1:4" x14ac:dyDescent="0.25">
      <c r="A873" t="s">
        <v>2</v>
      </c>
      <c r="B873">
        <f t="shared" si="20"/>
        <v>2020</v>
      </c>
      <c r="C873" t="str">
        <f t="shared" si="21"/>
        <v>PUBBDGSBDOldWH______STDNGA_16</v>
      </c>
      <c r="D873">
        <f>IF(VLOOKUP(LEFT(C873,LEN(C873)-3),PUBBDG_Replacement_Split_Tech!A:T,12+B873-2016,FALSE)&lt;0,0,VLOOKUP(LEFT(C873,LEN(C873)-3),PUBBDG_Replacement_Split_Tech!A:T,12+B873-2016,FALSE))*VLOOKUP(LEFT(C873,14),'AGG Activity_16'!A:K,B873-2016+2,FALSE)</f>
        <v>88.920903374742409</v>
      </c>
    </row>
    <row r="874" spans="1:4" x14ac:dyDescent="0.25">
      <c r="A874" t="s">
        <v>2</v>
      </c>
      <c r="B874">
        <f t="shared" si="20"/>
        <v>2020</v>
      </c>
      <c r="C874" t="str">
        <f t="shared" si="21"/>
        <v>PUBBDGHSPNewSH_________DHE_16</v>
      </c>
      <c r="D874">
        <f>IF(VLOOKUP(LEFT(C874,LEN(C874)-3),PUBBDG_Replacement_Split_Tech!A:T,12+B874-2016,FALSE)&lt;0,0,VLOOKUP(LEFT(C874,LEN(C874)-3),PUBBDG_Replacement_Split_Tech!A:T,12+B874-2016,FALSE))*VLOOKUP(LEFT(C874,14),'AGG Activity_16'!A:K,B874-2016+2,FALSE)</f>
        <v>0</v>
      </c>
    </row>
    <row r="875" spans="1:4" x14ac:dyDescent="0.25">
      <c r="A875" t="s">
        <v>2</v>
      </c>
      <c r="B875">
        <f t="shared" si="20"/>
        <v>2020</v>
      </c>
      <c r="C875" t="str">
        <f t="shared" si="21"/>
        <v>PUBBDGHSPOldSH_________DHE_16</v>
      </c>
      <c r="D875">
        <f>IF(VLOOKUP(LEFT(C875,LEN(C875)-3),PUBBDG_Replacement_Split_Tech!A:T,12+B875-2016,FALSE)&lt;0,0,VLOOKUP(LEFT(C875,LEN(C875)-3),PUBBDG_Replacement_Split_Tech!A:T,12+B875-2016,FALSE))*VLOOKUP(LEFT(C875,14),'AGG Activity_16'!A:K,B875-2016+2,FALSE)</f>
        <v>72.203498262860251</v>
      </c>
    </row>
    <row r="876" spans="1:4" x14ac:dyDescent="0.25">
      <c r="A876" t="s">
        <v>2</v>
      </c>
      <c r="B876">
        <f t="shared" si="20"/>
        <v>2020</v>
      </c>
      <c r="C876" t="str">
        <f t="shared" si="21"/>
        <v>PUBBDGMUNNewSH_________DHE_16</v>
      </c>
      <c r="D876">
        <f>IF(VLOOKUP(LEFT(C876,LEN(C876)-3),PUBBDG_Replacement_Split_Tech!A:T,12+B876-2016,FALSE)&lt;0,0,VLOOKUP(LEFT(C876,LEN(C876)-3),PUBBDG_Replacement_Split_Tech!A:T,12+B876-2016,FALSE))*VLOOKUP(LEFT(C876,14),'AGG Activity_16'!A:K,B876-2016+2,FALSE)</f>
        <v>0</v>
      </c>
    </row>
    <row r="877" spans="1:4" x14ac:dyDescent="0.25">
      <c r="A877" t="s">
        <v>2</v>
      </c>
      <c r="B877">
        <f t="shared" si="20"/>
        <v>2020</v>
      </c>
      <c r="C877" t="str">
        <f t="shared" si="21"/>
        <v>PUBBDGMUNOldSH_________DHE_16</v>
      </c>
      <c r="D877">
        <f>IF(VLOOKUP(LEFT(C877,LEN(C877)-3),PUBBDG_Replacement_Split_Tech!A:T,12+B877-2016,FALSE)&lt;0,0,VLOOKUP(LEFT(C877,LEN(C877)-3),PUBBDG_Replacement_Split_Tech!A:T,12+B877-2016,FALSE))*VLOOKUP(LEFT(C877,14),'AGG Activity_16'!A:K,B877-2016+2,FALSE)</f>
        <v>15.59751555755475</v>
      </c>
    </row>
    <row r="878" spans="1:4" x14ac:dyDescent="0.25">
      <c r="A878" t="s">
        <v>2</v>
      </c>
      <c r="B878">
        <f t="shared" si="20"/>
        <v>2020</v>
      </c>
      <c r="C878" t="str">
        <f t="shared" si="21"/>
        <v>PUBBDGPSINewSH_________DHE_16</v>
      </c>
      <c r="D878">
        <f>IF(VLOOKUP(LEFT(C878,LEN(C878)-3),PUBBDG_Replacement_Split_Tech!A:T,12+B878-2016,FALSE)&lt;0,0,VLOOKUP(LEFT(C878,LEN(C878)-3),PUBBDG_Replacement_Split_Tech!A:T,12+B878-2016,FALSE))*VLOOKUP(LEFT(C878,14),'AGG Activity_16'!A:K,B878-2016+2,FALSE)</f>
        <v>0</v>
      </c>
    </row>
    <row r="879" spans="1:4" x14ac:dyDescent="0.25">
      <c r="A879" t="s">
        <v>2</v>
      </c>
      <c r="B879">
        <f t="shared" si="20"/>
        <v>2020</v>
      </c>
      <c r="C879" t="str">
        <f t="shared" si="21"/>
        <v>PUBBDGPSIOldSH_________DHE_16</v>
      </c>
      <c r="D879">
        <f>IF(VLOOKUP(LEFT(C879,LEN(C879)-3),PUBBDG_Replacement_Split_Tech!A:T,12+B879-2016,FALSE)&lt;0,0,VLOOKUP(LEFT(C879,LEN(C879)-3),PUBBDG_Replacement_Split_Tech!A:T,12+B879-2016,FALSE))*VLOOKUP(LEFT(C879,14),'AGG Activity_16'!A:K,B879-2016+2,FALSE)</f>
        <v>184.84312029004229</v>
      </c>
    </row>
    <row r="880" spans="1:4" x14ac:dyDescent="0.25">
      <c r="A880" t="s">
        <v>2</v>
      </c>
      <c r="B880">
        <f t="shared" si="20"/>
        <v>2020</v>
      </c>
      <c r="C880" t="str">
        <f t="shared" si="21"/>
        <v>PUBBDGSBDNewSH_________DHE_16</v>
      </c>
      <c r="D880">
        <f>IF(VLOOKUP(LEFT(C880,LEN(C880)-3),PUBBDG_Replacement_Split_Tech!A:T,12+B880-2016,FALSE)&lt;0,0,VLOOKUP(LEFT(C880,LEN(C880)-3),PUBBDG_Replacement_Split_Tech!A:T,12+B880-2016,FALSE))*VLOOKUP(LEFT(C880,14),'AGG Activity_16'!A:K,B880-2016+2,FALSE)</f>
        <v>0</v>
      </c>
    </row>
    <row r="881" spans="1:4" x14ac:dyDescent="0.25">
      <c r="A881" t="s">
        <v>2</v>
      </c>
      <c r="B881">
        <f t="shared" si="20"/>
        <v>2020</v>
      </c>
      <c r="C881" t="str">
        <f t="shared" si="21"/>
        <v>PUBBDGSBDOldSH_________DHE_16</v>
      </c>
      <c r="D881">
        <f>IF(VLOOKUP(LEFT(C881,LEN(C881)-3),PUBBDG_Replacement_Split_Tech!A:T,12+B881-2016,FALSE)&lt;0,0,VLOOKUP(LEFT(C881,LEN(C881)-3),PUBBDG_Replacement_Split_Tech!A:T,12+B881-2016,FALSE))*VLOOKUP(LEFT(C881,14),'AGG Activity_16'!A:K,B881-2016+2,FALSE)</f>
        <v>47.776275983672122</v>
      </c>
    </row>
    <row r="882" spans="1:4" x14ac:dyDescent="0.25">
      <c r="A882" t="s">
        <v>2</v>
      </c>
      <c r="B882">
        <f t="shared" si="20"/>
        <v>2020</v>
      </c>
      <c r="C882" t="str">
        <f t="shared" si="21"/>
        <v>PUBBDGHSPNewAE______STDELC_16</v>
      </c>
      <c r="D882">
        <f>IF(VLOOKUP(LEFT(C882,LEN(C882)-3),PUBBDG_Replacement_Split_Tech!A:T,12+B882-2016,FALSE)&lt;0,0,VLOOKUP(LEFT(C882,LEN(C882)-3),PUBBDG_Replacement_Split_Tech!A:T,12+B882-2016,FALSE))*VLOOKUP(LEFT(C882,14),'AGG Activity_16'!A:K,B882-2016+2,FALSE)</f>
        <v>0</v>
      </c>
    </row>
    <row r="883" spans="1:4" x14ac:dyDescent="0.25">
      <c r="A883" t="s">
        <v>2</v>
      </c>
      <c r="B883">
        <f t="shared" si="20"/>
        <v>2020</v>
      </c>
      <c r="C883" t="str">
        <f t="shared" si="21"/>
        <v>PUBBDGHSPNewAM______STDELC_16</v>
      </c>
      <c r="D883">
        <f>IF(VLOOKUP(LEFT(C883,LEN(C883)-3),PUBBDG_Replacement_Split_Tech!A:T,12+B883-2016,FALSE)&lt;0,0,VLOOKUP(LEFT(C883,LEN(C883)-3),PUBBDG_Replacement_Split_Tech!A:T,12+B883-2016,FALSE))*VLOOKUP(LEFT(C883,14),'AGG Activity_16'!A:K,B883-2016+2,FALSE)</f>
        <v>0</v>
      </c>
    </row>
    <row r="884" spans="1:4" x14ac:dyDescent="0.25">
      <c r="A884" t="s">
        <v>2</v>
      </c>
      <c r="B884">
        <f t="shared" si="20"/>
        <v>2020</v>
      </c>
      <c r="C884" t="str">
        <f t="shared" si="21"/>
        <v>PUBBDGHSPNewLIFLC___STDELC_16</v>
      </c>
      <c r="D884">
        <f>IF(VLOOKUP(LEFT(C884,LEN(C884)-3),PUBBDG_Replacement_Split_Tech!A:T,12+B884-2016,FALSE)&lt;0,0,VLOOKUP(LEFT(C884,LEN(C884)-3),PUBBDG_Replacement_Split_Tech!A:T,12+B884-2016,FALSE))*VLOOKUP(LEFT(C884,14),'AGG Activity_16'!A:K,B884-2016+2,FALSE)</f>
        <v>0</v>
      </c>
    </row>
    <row r="885" spans="1:4" x14ac:dyDescent="0.25">
      <c r="A885" t="s">
        <v>2</v>
      </c>
      <c r="B885">
        <f t="shared" si="20"/>
        <v>2020</v>
      </c>
      <c r="C885" t="str">
        <f t="shared" si="21"/>
        <v>PUBBDGHSPNewLIFLU___STDELC_16</v>
      </c>
      <c r="D885">
        <f>IF(VLOOKUP(LEFT(C885,LEN(C885)-3),PUBBDG_Replacement_Split_Tech!A:T,12+B885-2016,FALSE)&lt;0,0,VLOOKUP(LEFT(C885,LEN(C885)-3),PUBBDG_Replacement_Split_Tech!A:T,12+B885-2016,FALSE))*VLOOKUP(LEFT(C885,14),'AGG Activity_16'!A:K,B885-2016+2,FALSE)</f>
        <v>0</v>
      </c>
    </row>
    <row r="886" spans="1:4" x14ac:dyDescent="0.25">
      <c r="A886" t="s">
        <v>2</v>
      </c>
      <c r="B886">
        <f t="shared" si="20"/>
        <v>2020</v>
      </c>
      <c r="C886" t="str">
        <f t="shared" si="21"/>
        <v>PUBBDGHSPNewLIHAL___STDELC_16</v>
      </c>
      <c r="D886">
        <f>IF(VLOOKUP(LEFT(C886,LEN(C886)-3),PUBBDG_Replacement_Split_Tech!A:T,12+B886-2016,FALSE)&lt;0,0,VLOOKUP(LEFT(C886,LEN(C886)-3),PUBBDG_Replacement_Split_Tech!A:T,12+B886-2016,FALSE))*VLOOKUP(LEFT(C886,14),'AGG Activity_16'!A:K,B886-2016+2,FALSE)</f>
        <v>0</v>
      </c>
    </row>
    <row r="887" spans="1:4" x14ac:dyDescent="0.25">
      <c r="A887" t="s">
        <v>2</v>
      </c>
      <c r="B887">
        <f t="shared" si="20"/>
        <v>2020</v>
      </c>
      <c r="C887" t="str">
        <f t="shared" si="21"/>
        <v>PUBBDGHSPNewLIINC___STDELC_16</v>
      </c>
      <c r="D887">
        <f>IF(VLOOKUP(LEFT(C887,LEN(C887)-3),PUBBDG_Replacement_Split_Tech!A:T,12+B887-2016,FALSE)&lt;0,0,VLOOKUP(LEFT(C887,LEN(C887)-3),PUBBDG_Replacement_Split_Tech!A:T,12+B887-2016,FALSE))*VLOOKUP(LEFT(C887,14),'AGG Activity_16'!A:K,B887-2016+2,FALSE)</f>
        <v>0</v>
      </c>
    </row>
    <row r="888" spans="1:4" x14ac:dyDescent="0.25">
      <c r="A888" t="s">
        <v>2</v>
      </c>
      <c r="B888">
        <f t="shared" si="20"/>
        <v>2020</v>
      </c>
      <c r="C888" t="str">
        <f t="shared" si="21"/>
        <v>PUBBDGHSPNewLILED___STDELC_16</v>
      </c>
      <c r="D888">
        <f>IF(VLOOKUP(LEFT(C888,LEN(C888)-3),PUBBDG_Replacement_Split_Tech!A:T,12+B888-2016,FALSE)&lt;0,0,VLOOKUP(LEFT(C888,LEN(C888)-3),PUBBDG_Replacement_Split_Tech!A:T,12+B888-2016,FALSE))*VLOOKUP(LEFT(C888,14),'AGG Activity_16'!A:K,B888-2016+2,FALSE)</f>
        <v>0</v>
      </c>
    </row>
    <row r="889" spans="1:4" x14ac:dyDescent="0.25">
      <c r="A889" t="s">
        <v>2</v>
      </c>
      <c r="B889">
        <f t="shared" si="20"/>
        <v>2020</v>
      </c>
      <c r="C889" t="str">
        <f t="shared" si="21"/>
        <v>PUBBDGHSPNewSC______STDELC_16</v>
      </c>
      <c r="D889">
        <f>IF(VLOOKUP(LEFT(C889,LEN(C889)-3),PUBBDG_Replacement_Split_Tech!A:T,12+B889-2016,FALSE)&lt;0,0,VLOOKUP(LEFT(C889,LEN(C889)-3),PUBBDG_Replacement_Split_Tech!A:T,12+B889-2016,FALSE))*VLOOKUP(LEFT(C889,14),'AGG Activity_16'!A:K,B889-2016+2,FALSE)</f>
        <v>0</v>
      </c>
    </row>
    <row r="890" spans="1:4" x14ac:dyDescent="0.25">
      <c r="A890" t="s">
        <v>2</v>
      </c>
      <c r="B890">
        <f t="shared" si="20"/>
        <v>2020</v>
      </c>
      <c r="C890" t="str">
        <f t="shared" si="21"/>
        <v>PUBBDGHSPNewSHFUR___STDELC_16</v>
      </c>
      <c r="D890">
        <f>IF(VLOOKUP(LEFT(C890,LEN(C890)-3),PUBBDG_Replacement_Split_Tech!A:T,12+B890-2016,FALSE)&lt;0,0,VLOOKUP(LEFT(C890,LEN(C890)-3),PUBBDG_Replacement_Split_Tech!A:T,12+B890-2016,FALSE))*VLOOKUP(LEFT(C890,14),'AGG Activity_16'!A:K,B890-2016+2,FALSE)</f>
        <v>0</v>
      </c>
    </row>
    <row r="891" spans="1:4" x14ac:dyDescent="0.25">
      <c r="A891" t="s">
        <v>2</v>
      </c>
      <c r="B891">
        <f t="shared" si="20"/>
        <v>2020</v>
      </c>
      <c r="C891" t="str">
        <f t="shared" si="21"/>
        <v>PUBBDGHSPNewSHHEP___STDELC_16</v>
      </c>
      <c r="D891">
        <f>IF(VLOOKUP(LEFT(C891,LEN(C891)-3),PUBBDG_Replacement_Split_Tech!A:T,12+B891-2016,FALSE)&lt;0,0,VLOOKUP(LEFT(C891,LEN(C891)-3),PUBBDG_Replacement_Split_Tech!A:T,12+B891-2016,FALSE))*VLOOKUP(LEFT(C891,14),'AGG Activity_16'!A:K,B891-2016+2,FALSE)</f>
        <v>0</v>
      </c>
    </row>
    <row r="892" spans="1:4" x14ac:dyDescent="0.25">
      <c r="A892" t="s">
        <v>2</v>
      </c>
      <c r="B892">
        <f t="shared" si="20"/>
        <v>2020</v>
      </c>
      <c r="C892" t="str">
        <f t="shared" si="21"/>
        <v>PUBBDGHSPNewSHPLT___STDELC_16</v>
      </c>
      <c r="D892">
        <f>IF(VLOOKUP(LEFT(C892,LEN(C892)-3),PUBBDG_Replacement_Split_Tech!A:T,12+B892-2016,FALSE)&lt;0,0,VLOOKUP(LEFT(C892,LEN(C892)-3),PUBBDG_Replacement_Split_Tech!A:T,12+B892-2016,FALSE))*VLOOKUP(LEFT(C892,14),'AGG Activity_16'!A:K,B892-2016+2,FALSE)</f>
        <v>0</v>
      </c>
    </row>
    <row r="893" spans="1:4" x14ac:dyDescent="0.25">
      <c r="A893" t="s">
        <v>2</v>
      </c>
      <c r="B893">
        <f t="shared" si="20"/>
        <v>2020</v>
      </c>
      <c r="C893" t="str">
        <f t="shared" si="21"/>
        <v>PUBBDGHSPNewWH______STDELC_16</v>
      </c>
      <c r="D893">
        <f>IF(VLOOKUP(LEFT(C893,LEN(C893)-3),PUBBDG_Replacement_Split_Tech!A:T,12+B893-2016,FALSE)&lt;0,0,VLOOKUP(LEFT(C893,LEN(C893)-3),PUBBDG_Replacement_Split_Tech!A:T,12+B893-2016,FALSE))*VLOOKUP(LEFT(C893,14),'AGG Activity_16'!A:K,B893-2016+2,FALSE)</f>
        <v>0</v>
      </c>
    </row>
    <row r="894" spans="1:4" x14ac:dyDescent="0.25">
      <c r="A894" t="s">
        <v>2</v>
      </c>
      <c r="B894">
        <f t="shared" si="20"/>
        <v>2020</v>
      </c>
      <c r="C894" t="str">
        <f t="shared" si="21"/>
        <v>PUBBDGHSPOldAE______STDELC_16</v>
      </c>
      <c r="D894">
        <f>IF(VLOOKUP(LEFT(C894,LEN(C894)-3),PUBBDG_Replacement_Split_Tech!A:T,12+B894-2016,FALSE)&lt;0,0,VLOOKUP(LEFT(C894,LEN(C894)-3),PUBBDG_Replacement_Split_Tech!A:T,12+B894-2016,FALSE))*VLOOKUP(LEFT(C894,14),'AGG Activity_16'!A:K,B894-2016+2,FALSE)</f>
        <v>320.44105780047806</v>
      </c>
    </row>
    <row r="895" spans="1:4" x14ac:dyDescent="0.25">
      <c r="A895" t="s">
        <v>2</v>
      </c>
      <c r="B895">
        <f t="shared" si="20"/>
        <v>2020</v>
      </c>
      <c r="C895" t="str">
        <f t="shared" si="21"/>
        <v>PUBBDGHSPOldAM______STDELC_16</v>
      </c>
      <c r="D895">
        <f>IF(VLOOKUP(LEFT(C895,LEN(C895)-3),PUBBDG_Replacement_Split_Tech!A:T,12+B895-2016,FALSE)&lt;0,0,VLOOKUP(LEFT(C895,LEN(C895)-3),PUBBDG_Replacement_Split_Tech!A:T,12+B895-2016,FALSE))*VLOOKUP(LEFT(C895,14),'AGG Activity_16'!A:K,B895-2016+2,FALSE)</f>
        <v>59.208274668327107</v>
      </c>
    </row>
    <row r="896" spans="1:4" x14ac:dyDescent="0.25">
      <c r="A896" t="s">
        <v>2</v>
      </c>
      <c r="B896">
        <f t="shared" si="20"/>
        <v>2020</v>
      </c>
      <c r="C896" t="str">
        <f t="shared" si="21"/>
        <v>PUBBDGHSPOldLIFLC___STDELC_16</v>
      </c>
      <c r="D896">
        <f>IF(VLOOKUP(LEFT(C896,LEN(C896)-3),PUBBDG_Replacement_Split_Tech!A:T,12+B896-2016,FALSE)&lt;0,0,VLOOKUP(LEFT(C896,LEN(C896)-3),PUBBDG_Replacement_Split_Tech!A:T,12+B896-2016,FALSE))*VLOOKUP(LEFT(C896,14),'AGG Activity_16'!A:K,B896-2016+2,FALSE)</f>
        <v>20.593342215587757</v>
      </c>
    </row>
    <row r="897" spans="1:4" x14ac:dyDescent="0.25">
      <c r="A897" t="s">
        <v>2</v>
      </c>
      <c r="B897">
        <f t="shared" si="20"/>
        <v>2020</v>
      </c>
      <c r="C897" t="str">
        <f t="shared" si="21"/>
        <v>PUBBDGHSPOldLIFLU___STDELC_16</v>
      </c>
      <c r="D897">
        <f>IF(VLOOKUP(LEFT(C897,LEN(C897)-3),PUBBDG_Replacement_Split_Tech!A:T,12+B897-2016,FALSE)&lt;0,0,VLOOKUP(LEFT(C897,LEN(C897)-3),PUBBDG_Replacement_Split_Tech!A:T,12+B897-2016,FALSE))*VLOOKUP(LEFT(C897,14),'AGG Activity_16'!A:K,B897-2016+2,FALSE)</f>
        <v>76.701160807097253</v>
      </c>
    </row>
    <row r="898" spans="1:4" x14ac:dyDescent="0.25">
      <c r="A898" t="s">
        <v>2</v>
      </c>
      <c r="B898">
        <f t="shared" si="20"/>
        <v>2020</v>
      </c>
      <c r="C898" t="str">
        <f t="shared" si="21"/>
        <v>PUBBDGHSPOldLIHAL___STDELC_16</v>
      </c>
      <c r="D898">
        <f>IF(VLOOKUP(LEFT(C898,LEN(C898)-3),PUBBDG_Replacement_Split_Tech!A:T,12+B898-2016,FALSE)&lt;0,0,VLOOKUP(LEFT(C898,LEN(C898)-3),PUBBDG_Replacement_Split_Tech!A:T,12+B898-2016,FALSE))*VLOOKUP(LEFT(C898,14),'AGG Activity_16'!A:K,B898-2016+2,FALSE)</f>
        <v>44.205447223300844</v>
      </c>
    </row>
    <row r="899" spans="1:4" x14ac:dyDescent="0.25">
      <c r="A899" t="s">
        <v>2</v>
      </c>
      <c r="B899">
        <f t="shared" si="20"/>
        <v>2020</v>
      </c>
      <c r="C899" t="str">
        <f t="shared" si="21"/>
        <v>PUBBDGHSPOldLIINC___STDELC_16</v>
      </c>
      <c r="D899">
        <f>IF(VLOOKUP(LEFT(C899,LEN(C899)-3),PUBBDG_Replacement_Split_Tech!A:T,12+B899-2016,FALSE)&lt;0,0,VLOOKUP(LEFT(C899,LEN(C899)-3),PUBBDG_Replacement_Split_Tech!A:T,12+B899-2016,FALSE))*VLOOKUP(LEFT(C899,14),'AGG Activity_16'!A:K,B899-2016+2,FALSE)</f>
        <v>141.97863381822904</v>
      </c>
    </row>
    <row r="900" spans="1:4" x14ac:dyDescent="0.25">
      <c r="A900" t="s">
        <v>2</v>
      </c>
      <c r="B900">
        <f t="shared" si="20"/>
        <v>2020</v>
      </c>
      <c r="C900" t="str">
        <f t="shared" si="21"/>
        <v>PUBBDGHSPOldLILED___STDELC_16</v>
      </c>
      <c r="D900">
        <f>IF(VLOOKUP(LEFT(C900,LEN(C900)-3),PUBBDG_Replacement_Split_Tech!A:T,12+B900-2016,FALSE)&lt;0,0,VLOOKUP(LEFT(C900,LEN(C900)-3),PUBBDG_Replacement_Split_Tech!A:T,12+B900-2016,FALSE))*VLOOKUP(LEFT(C900,14),'AGG Activity_16'!A:K,B900-2016+2,FALSE)</f>
        <v>0.33699768784251688</v>
      </c>
    </row>
    <row r="901" spans="1:4" x14ac:dyDescent="0.25">
      <c r="A901" t="s">
        <v>2</v>
      </c>
      <c r="B901">
        <f t="shared" si="20"/>
        <v>2020</v>
      </c>
      <c r="C901" t="str">
        <f t="shared" si="21"/>
        <v>PUBBDGHSPOldSC______STDELC_16</v>
      </c>
      <c r="D901">
        <f>IF(VLOOKUP(LEFT(C901,LEN(C901)-3),PUBBDG_Replacement_Split_Tech!A:T,12+B901-2016,FALSE)&lt;0,0,VLOOKUP(LEFT(C901,LEN(C901)-3),PUBBDG_Replacement_Split_Tech!A:T,12+B901-2016,FALSE))*VLOOKUP(LEFT(C901,14),'AGG Activity_16'!A:K,B901-2016+2,FALSE)</f>
        <v>296.37624200246069</v>
      </c>
    </row>
    <row r="902" spans="1:4" x14ac:dyDescent="0.25">
      <c r="A902" t="s">
        <v>2</v>
      </c>
      <c r="B902">
        <f t="shared" si="20"/>
        <v>2020</v>
      </c>
      <c r="C902" t="str">
        <f t="shared" si="21"/>
        <v>PUBBDGHSPOldSHFUR___STDELC_16</v>
      </c>
      <c r="D902">
        <f>IF(VLOOKUP(LEFT(C902,LEN(C902)-3),PUBBDG_Replacement_Split_Tech!A:T,12+B902-2016,FALSE)&lt;0,0,VLOOKUP(LEFT(C902,LEN(C902)-3),PUBBDG_Replacement_Split_Tech!A:T,12+B902-2016,FALSE))*VLOOKUP(LEFT(C902,14),'AGG Activity_16'!A:K,B902-2016+2,FALSE)</f>
        <v>12.943970833948775</v>
      </c>
    </row>
    <row r="903" spans="1:4" x14ac:dyDescent="0.25">
      <c r="A903" t="s">
        <v>2</v>
      </c>
      <c r="B903">
        <f t="shared" si="20"/>
        <v>2020</v>
      </c>
      <c r="C903" t="str">
        <f t="shared" si="21"/>
        <v>PUBBDGHSPOldSHHEP___STDELC_16</v>
      </c>
      <c r="D903">
        <f>IF(VLOOKUP(LEFT(C903,LEN(C903)-3),PUBBDG_Replacement_Split_Tech!A:T,12+B903-2016,FALSE)&lt;0,0,VLOOKUP(LEFT(C903,LEN(C903)-3),PUBBDG_Replacement_Split_Tech!A:T,12+B903-2016,FALSE))*VLOOKUP(LEFT(C903,14),'AGG Activity_16'!A:K,B903-2016+2,FALSE)</f>
        <v>0</v>
      </c>
    </row>
    <row r="904" spans="1:4" x14ac:dyDescent="0.25">
      <c r="A904" t="s">
        <v>2</v>
      </c>
      <c r="B904">
        <f t="shared" si="20"/>
        <v>2020</v>
      </c>
      <c r="C904" t="str">
        <f t="shared" si="21"/>
        <v>PUBBDGHSPOldSHPLT___STDELC_16</v>
      </c>
      <c r="D904">
        <f>IF(VLOOKUP(LEFT(C904,LEN(C904)-3),PUBBDG_Replacement_Split_Tech!A:T,12+B904-2016,FALSE)&lt;0,0,VLOOKUP(LEFT(C904,LEN(C904)-3),PUBBDG_Replacement_Split_Tech!A:T,12+B904-2016,FALSE))*VLOOKUP(LEFT(C904,14),'AGG Activity_16'!A:K,B904-2016+2,FALSE)</f>
        <v>14.495487092846616</v>
      </c>
    </row>
    <row r="905" spans="1:4" x14ac:dyDescent="0.25">
      <c r="A905" t="s">
        <v>2</v>
      </c>
      <c r="B905">
        <f t="shared" si="20"/>
        <v>2020</v>
      </c>
      <c r="C905" t="str">
        <f t="shared" si="21"/>
        <v>PUBBDGHSPOldWH______STDELC_16</v>
      </c>
      <c r="D905">
        <f>IF(VLOOKUP(LEFT(C905,LEN(C905)-3),PUBBDG_Replacement_Split_Tech!A:T,12+B905-2016,FALSE)&lt;0,0,VLOOKUP(LEFT(C905,LEN(C905)-3),PUBBDG_Replacement_Split_Tech!A:T,12+B905-2016,FALSE))*VLOOKUP(LEFT(C905,14),'AGG Activity_16'!A:K,B905-2016+2,FALSE)</f>
        <v>4.8374129824094148</v>
      </c>
    </row>
    <row r="906" spans="1:4" x14ac:dyDescent="0.25">
      <c r="A906" t="s">
        <v>2</v>
      </c>
      <c r="B906">
        <f t="shared" si="20"/>
        <v>2020</v>
      </c>
      <c r="C906" t="str">
        <f t="shared" si="21"/>
        <v>PUBBDGMUNNewAE______STDELC_16</v>
      </c>
      <c r="D906">
        <f>IF(VLOOKUP(LEFT(C906,LEN(C906)-3),PUBBDG_Replacement_Split_Tech!A:T,12+B906-2016,FALSE)&lt;0,0,VLOOKUP(LEFT(C906,LEN(C906)-3),PUBBDG_Replacement_Split_Tech!A:T,12+B906-2016,FALSE))*VLOOKUP(LEFT(C906,14),'AGG Activity_16'!A:K,B906-2016+2,FALSE)</f>
        <v>0</v>
      </c>
    </row>
    <row r="907" spans="1:4" x14ac:dyDescent="0.25">
      <c r="A907" t="s">
        <v>2</v>
      </c>
      <c r="B907">
        <f t="shared" si="20"/>
        <v>2020</v>
      </c>
      <c r="C907" t="str">
        <f t="shared" si="21"/>
        <v>PUBBDGMUNNewAM______STDELC_16</v>
      </c>
      <c r="D907">
        <f>IF(VLOOKUP(LEFT(C907,LEN(C907)-3),PUBBDG_Replacement_Split_Tech!A:T,12+B907-2016,FALSE)&lt;0,0,VLOOKUP(LEFT(C907,LEN(C907)-3),PUBBDG_Replacement_Split_Tech!A:T,12+B907-2016,FALSE))*VLOOKUP(LEFT(C907,14),'AGG Activity_16'!A:K,B907-2016+2,FALSE)</f>
        <v>0</v>
      </c>
    </row>
    <row r="908" spans="1:4" x14ac:dyDescent="0.25">
      <c r="A908" t="s">
        <v>2</v>
      </c>
      <c r="B908">
        <f t="shared" si="20"/>
        <v>2020</v>
      </c>
      <c r="C908" t="str">
        <f t="shared" si="21"/>
        <v>PUBBDGMUNNewLIFLC___STDELC_16</v>
      </c>
      <c r="D908">
        <f>IF(VLOOKUP(LEFT(C908,LEN(C908)-3),PUBBDG_Replacement_Split_Tech!A:T,12+B908-2016,FALSE)&lt;0,0,VLOOKUP(LEFT(C908,LEN(C908)-3),PUBBDG_Replacement_Split_Tech!A:T,12+B908-2016,FALSE))*VLOOKUP(LEFT(C908,14),'AGG Activity_16'!A:K,B908-2016+2,FALSE)</f>
        <v>0</v>
      </c>
    </row>
    <row r="909" spans="1:4" x14ac:dyDescent="0.25">
      <c r="A909" t="s">
        <v>2</v>
      </c>
      <c r="B909">
        <f t="shared" si="20"/>
        <v>2020</v>
      </c>
      <c r="C909" t="str">
        <f t="shared" si="21"/>
        <v>PUBBDGMUNNewLIFLU___STDELC_16</v>
      </c>
      <c r="D909">
        <f>IF(VLOOKUP(LEFT(C909,LEN(C909)-3),PUBBDG_Replacement_Split_Tech!A:T,12+B909-2016,FALSE)&lt;0,0,VLOOKUP(LEFT(C909,LEN(C909)-3),PUBBDG_Replacement_Split_Tech!A:T,12+B909-2016,FALSE))*VLOOKUP(LEFT(C909,14),'AGG Activity_16'!A:K,B909-2016+2,FALSE)</f>
        <v>0</v>
      </c>
    </row>
    <row r="910" spans="1:4" x14ac:dyDescent="0.25">
      <c r="A910" t="s">
        <v>2</v>
      </c>
      <c r="B910">
        <f t="shared" si="20"/>
        <v>2020</v>
      </c>
      <c r="C910" t="str">
        <f t="shared" si="21"/>
        <v>PUBBDGMUNNewLIHAL___STDELC_16</v>
      </c>
      <c r="D910">
        <f>IF(VLOOKUP(LEFT(C910,LEN(C910)-3),PUBBDG_Replacement_Split_Tech!A:T,12+B910-2016,FALSE)&lt;0,0,VLOOKUP(LEFT(C910,LEN(C910)-3),PUBBDG_Replacement_Split_Tech!A:T,12+B910-2016,FALSE))*VLOOKUP(LEFT(C910,14),'AGG Activity_16'!A:K,B910-2016+2,FALSE)</f>
        <v>0</v>
      </c>
    </row>
    <row r="911" spans="1:4" x14ac:dyDescent="0.25">
      <c r="A911" t="s">
        <v>2</v>
      </c>
      <c r="B911">
        <f t="shared" si="20"/>
        <v>2020</v>
      </c>
      <c r="C911" t="str">
        <f t="shared" si="21"/>
        <v>PUBBDGMUNNewLIINC___STDELC_16</v>
      </c>
      <c r="D911">
        <f>IF(VLOOKUP(LEFT(C911,LEN(C911)-3),PUBBDG_Replacement_Split_Tech!A:T,12+B911-2016,FALSE)&lt;0,0,VLOOKUP(LEFT(C911,LEN(C911)-3),PUBBDG_Replacement_Split_Tech!A:T,12+B911-2016,FALSE))*VLOOKUP(LEFT(C911,14),'AGG Activity_16'!A:K,B911-2016+2,FALSE)</f>
        <v>0</v>
      </c>
    </row>
    <row r="912" spans="1:4" x14ac:dyDescent="0.25">
      <c r="A912" t="s">
        <v>2</v>
      </c>
      <c r="B912">
        <f t="shared" si="20"/>
        <v>2020</v>
      </c>
      <c r="C912" t="str">
        <f t="shared" si="21"/>
        <v>PUBBDGMUNNewLILED___STDELC_16</v>
      </c>
      <c r="D912">
        <f>IF(VLOOKUP(LEFT(C912,LEN(C912)-3),PUBBDG_Replacement_Split_Tech!A:T,12+B912-2016,FALSE)&lt;0,0,VLOOKUP(LEFT(C912,LEN(C912)-3),PUBBDG_Replacement_Split_Tech!A:T,12+B912-2016,FALSE))*VLOOKUP(LEFT(C912,14),'AGG Activity_16'!A:K,B912-2016+2,FALSE)</f>
        <v>0</v>
      </c>
    </row>
    <row r="913" spans="1:4" x14ac:dyDescent="0.25">
      <c r="A913" t="s">
        <v>2</v>
      </c>
      <c r="B913">
        <f t="shared" si="20"/>
        <v>2020</v>
      </c>
      <c r="C913" t="str">
        <f t="shared" si="21"/>
        <v>PUBBDGMUNNewSC______STDELC_16</v>
      </c>
      <c r="D913">
        <f>IF(VLOOKUP(LEFT(C913,LEN(C913)-3),PUBBDG_Replacement_Split_Tech!A:T,12+B913-2016,FALSE)&lt;0,0,VLOOKUP(LEFT(C913,LEN(C913)-3),PUBBDG_Replacement_Split_Tech!A:T,12+B913-2016,FALSE))*VLOOKUP(LEFT(C913,14),'AGG Activity_16'!A:K,B913-2016+2,FALSE)</f>
        <v>0</v>
      </c>
    </row>
    <row r="914" spans="1:4" x14ac:dyDescent="0.25">
      <c r="A914" t="s">
        <v>2</v>
      </c>
      <c r="B914">
        <f t="shared" si="20"/>
        <v>2020</v>
      </c>
      <c r="C914" t="str">
        <f t="shared" si="21"/>
        <v>PUBBDGMUNNewSHFUR___STDELC_16</v>
      </c>
      <c r="D914">
        <f>IF(VLOOKUP(LEFT(C914,LEN(C914)-3),PUBBDG_Replacement_Split_Tech!A:T,12+B914-2016,FALSE)&lt;0,0,VLOOKUP(LEFT(C914,LEN(C914)-3),PUBBDG_Replacement_Split_Tech!A:T,12+B914-2016,FALSE))*VLOOKUP(LEFT(C914,14),'AGG Activity_16'!A:K,B914-2016+2,FALSE)</f>
        <v>0</v>
      </c>
    </row>
    <row r="915" spans="1:4" x14ac:dyDescent="0.25">
      <c r="A915" t="s">
        <v>2</v>
      </c>
      <c r="B915">
        <f t="shared" ref="B915:B978" si="22">B707+1</f>
        <v>2020</v>
      </c>
      <c r="C915" t="str">
        <f t="shared" ref="C915:C978" si="23">C707</f>
        <v>PUBBDGMUNNewSHHEP___STDELC_16</v>
      </c>
      <c r="D915">
        <f>IF(VLOOKUP(LEFT(C915,LEN(C915)-3),PUBBDG_Replacement_Split_Tech!A:T,12+B915-2016,FALSE)&lt;0,0,VLOOKUP(LEFT(C915,LEN(C915)-3),PUBBDG_Replacement_Split_Tech!A:T,12+B915-2016,FALSE))*VLOOKUP(LEFT(C915,14),'AGG Activity_16'!A:K,B915-2016+2,FALSE)</f>
        <v>0</v>
      </c>
    </row>
    <row r="916" spans="1:4" x14ac:dyDescent="0.25">
      <c r="A916" t="s">
        <v>2</v>
      </c>
      <c r="B916">
        <f t="shared" si="22"/>
        <v>2020</v>
      </c>
      <c r="C916" t="str">
        <f t="shared" si="23"/>
        <v>PUBBDGMUNNewSHPLT___STDELC_16</v>
      </c>
      <c r="D916">
        <f>IF(VLOOKUP(LEFT(C916,LEN(C916)-3),PUBBDG_Replacement_Split_Tech!A:T,12+B916-2016,FALSE)&lt;0,0,VLOOKUP(LEFT(C916,LEN(C916)-3),PUBBDG_Replacement_Split_Tech!A:T,12+B916-2016,FALSE))*VLOOKUP(LEFT(C916,14),'AGG Activity_16'!A:K,B916-2016+2,FALSE)</f>
        <v>0</v>
      </c>
    </row>
    <row r="917" spans="1:4" x14ac:dyDescent="0.25">
      <c r="A917" t="s">
        <v>2</v>
      </c>
      <c r="B917">
        <f t="shared" si="22"/>
        <v>2020</v>
      </c>
      <c r="C917" t="str">
        <f t="shared" si="23"/>
        <v>PUBBDGMUNNewWH______STDELC_16</v>
      </c>
      <c r="D917">
        <f>IF(VLOOKUP(LEFT(C917,LEN(C917)-3),PUBBDG_Replacement_Split_Tech!A:T,12+B917-2016,FALSE)&lt;0,0,VLOOKUP(LEFT(C917,LEN(C917)-3),PUBBDG_Replacement_Split_Tech!A:T,12+B917-2016,FALSE))*VLOOKUP(LEFT(C917,14),'AGG Activity_16'!A:K,B917-2016+2,FALSE)</f>
        <v>0</v>
      </c>
    </row>
    <row r="918" spans="1:4" x14ac:dyDescent="0.25">
      <c r="A918" t="s">
        <v>2</v>
      </c>
      <c r="B918">
        <f t="shared" si="22"/>
        <v>2020</v>
      </c>
      <c r="C918" t="str">
        <f t="shared" si="23"/>
        <v>PUBBDGMUNOldAE______STDELC_16</v>
      </c>
      <c r="D918">
        <f>IF(VLOOKUP(LEFT(C918,LEN(C918)-3),PUBBDG_Replacement_Split_Tech!A:T,12+B918-2016,FALSE)&lt;0,0,VLOOKUP(LEFT(C918,LEN(C918)-3),PUBBDG_Replacement_Split_Tech!A:T,12+B918-2016,FALSE))*VLOOKUP(LEFT(C918,14),'AGG Activity_16'!A:K,B918-2016+2,FALSE)</f>
        <v>148.77118405207679</v>
      </c>
    </row>
    <row r="919" spans="1:4" x14ac:dyDescent="0.25">
      <c r="A919" t="s">
        <v>2</v>
      </c>
      <c r="B919">
        <f t="shared" si="22"/>
        <v>2020</v>
      </c>
      <c r="C919" t="str">
        <f t="shared" si="23"/>
        <v>PUBBDGMUNOldAM______STDELC_16</v>
      </c>
      <c r="D919">
        <f>IF(VLOOKUP(LEFT(C919,LEN(C919)-3),PUBBDG_Replacement_Split_Tech!A:T,12+B919-2016,FALSE)&lt;0,0,VLOOKUP(LEFT(C919,LEN(C919)-3),PUBBDG_Replacement_Split_Tech!A:T,12+B919-2016,FALSE))*VLOOKUP(LEFT(C919,14),'AGG Activity_16'!A:K,B919-2016+2,FALSE)</f>
        <v>48.415857616907502</v>
      </c>
    </row>
    <row r="920" spans="1:4" x14ac:dyDescent="0.25">
      <c r="A920" t="s">
        <v>2</v>
      </c>
      <c r="B920">
        <f t="shared" si="22"/>
        <v>2020</v>
      </c>
      <c r="C920" t="str">
        <f t="shared" si="23"/>
        <v>PUBBDGMUNOldLIFLC___STDELC_16</v>
      </c>
      <c r="D920">
        <f>IF(VLOOKUP(LEFT(C920,LEN(C920)-3),PUBBDG_Replacement_Split_Tech!A:T,12+B920-2016,FALSE)&lt;0,0,VLOOKUP(LEFT(C920,LEN(C920)-3),PUBBDG_Replacement_Split_Tech!A:T,12+B920-2016,FALSE))*VLOOKUP(LEFT(C920,14),'AGG Activity_16'!A:K,B920-2016+2,FALSE)</f>
        <v>13.50858428434853</v>
      </c>
    </row>
    <row r="921" spans="1:4" x14ac:dyDescent="0.25">
      <c r="A921" t="s">
        <v>2</v>
      </c>
      <c r="B921">
        <f t="shared" si="22"/>
        <v>2020</v>
      </c>
      <c r="C921" t="str">
        <f t="shared" si="23"/>
        <v>PUBBDGMUNOldLIFLU___STDELC_16</v>
      </c>
      <c r="D921">
        <f>IF(VLOOKUP(LEFT(C921,LEN(C921)-3),PUBBDG_Replacement_Split_Tech!A:T,12+B921-2016,FALSE)&lt;0,0,VLOOKUP(LEFT(C921,LEN(C921)-3),PUBBDG_Replacement_Split_Tech!A:T,12+B921-2016,FALSE))*VLOOKUP(LEFT(C921,14),'AGG Activity_16'!A:K,B921-2016+2,FALSE)</f>
        <v>52.04059936955494</v>
      </c>
    </row>
    <row r="922" spans="1:4" x14ac:dyDescent="0.25">
      <c r="A922" t="s">
        <v>2</v>
      </c>
      <c r="B922">
        <f t="shared" si="22"/>
        <v>2020</v>
      </c>
      <c r="C922" t="str">
        <f t="shared" si="23"/>
        <v>PUBBDGMUNOldLIHAL___STDELC_16</v>
      </c>
      <c r="D922">
        <f>IF(VLOOKUP(LEFT(C922,LEN(C922)-3),PUBBDG_Replacement_Split_Tech!A:T,12+B922-2016,FALSE)&lt;0,0,VLOOKUP(LEFT(C922,LEN(C922)-3),PUBBDG_Replacement_Split_Tech!A:T,12+B922-2016,FALSE))*VLOOKUP(LEFT(C922,14),'AGG Activity_16'!A:K,B922-2016+2,FALSE)</f>
        <v>28.997381939842484</v>
      </c>
    </row>
    <row r="923" spans="1:4" x14ac:dyDescent="0.25">
      <c r="A923" t="s">
        <v>2</v>
      </c>
      <c r="B923">
        <f t="shared" si="22"/>
        <v>2020</v>
      </c>
      <c r="C923" t="str">
        <f t="shared" si="23"/>
        <v>PUBBDGMUNOldLIINC___STDELC_16</v>
      </c>
      <c r="D923">
        <f>IF(VLOOKUP(LEFT(C923,LEN(C923)-3),PUBBDG_Replacement_Split_Tech!A:T,12+B923-2016,FALSE)&lt;0,0,VLOOKUP(LEFT(C923,LEN(C923)-3),PUBBDG_Replacement_Split_Tech!A:T,12+B923-2016,FALSE))*VLOOKUP(LEFT(C923,14),'AGG Activity_16'!A:K,B923-2016+2,FALSE)</f>
        <v>93.133514775394801</v>
      </c>
    </row>
    <row r="924" spans="1:4" x14ac:dyDescent="0.25">
      <c r="A924" t="s">
        <v>2</v>
      </c>
      <c r="B924">
        <f t="shared" si="22"/>
        <v>2020</v>
      </c>
      <c r="C924" t="str">
        <f t="shared" si="23"/>
        <v>PUBBDGMUNOldLILED___STDELC_16</v>
      </c>
      <c r="D924">
        <f>IF(VLOOKUP(LEFT(C924,LEN(C924)-3),PUBBDG_Replacement_Split_Tech!A:T,12+B924-2016,FALSE)&lt;0,0,VLOOKUP(LEFT(C924,LEN(C924)-3),PUBBDG_Replacement_Split_Tech!A:T,12+B924-2016,FALSE))*VLOOKUP(LEFT(C924,14),'AGG Activity_16'!A:K,B924-2016+2,FALSE)</f>
        <v>0.22865263414653345</v>
      </c>
    </row>
    <row r="925" spans="1:4" x14ac:dyDescent="0.25">
      <c r="A925" t="s">
        <v>2</v>
      </c>
      <c r="B925">
        <f t="shared" si="22"/>
        <v>2020</v>
      </c>
      <c r="C925" t="str">
        <f t="shared" si="23"/>
        <v>PUBBDGMUNOldSC______STDELC_16</v>
      </c>
      <c r="D925">
        <f>IF(VLOOKUP(LEFT(C925,LEN(C925)-3),PUBBDG_Replacement_Split_Tech!A:T,12+B925-2016,FALSE)&lt;0,0,VLOOKUP(LEFT(C925,LEN(C925)-3),PUBBDG_Replacement_Split_Tech!A:T,12+B925-2016,FALSE))*VLOOKUP(LEFT(C925,14),'AGG Activity_16'!A:K,B925-2016+2,FALSE)</f>
        <v>231.24174787560332</v>
      </c>
    </row>
    <row r="926" spans="1:4" x14ac:dyDescent="0.25">
      <c r="A926" t="s">
        <v>2</v>
      </c>
      <c r="B926">
        <f t="shared" si="22"/>
        <v>2020</v>
      </c>
      <c r="C926" t="str">
        <f t="shared" si="23"/>
        <v>PUBBDGMUNOldSHFUR___STDELC_16</v>
      </c>
      <c r="D926">
        <f>IF(VLOOKUP(LEFT(C926,LEN(C926)-3),PUBBDG_Replacement_Split_Tech!A:T,12+B926-2016,FALSE)&lt;0,0,VLOOKUP(LEFT(C926,LEN(C926)-3),PUBBDG_Replacement_Split_Tech!A:T,12+B926-2016,FALSE))*VLOOKUP(LEFT(C926,14),'AGG Activity_16'!A:K,B926-2016+2,FALSE)</f>
        <v>11.758177863735867</v>
      </c>
    </row>
    <row r="927" spans="1:4" x14ac:dyDescent="0.25">
      <c r="A927" t="s">
        <v>2</v>
      </c>
      <c r="B927">
        <f t="shared" si="22"/>
        <v>2020</v>
      </c>
      <c r="C927" t="str">
        <f t="shared" si="23"/>
        <v>PUBBDGMUNOldSHHEP___STDELC_16</v>
      </c>
      <c r="D927">
        <f>IF(VLOOKUP(LEFT(C927,LEN(C927)-3),PUBBDG_Replacement_Split_Tech!A:T,12+B927-2016,FALSE)&lt;0,0,VLOOKUP(LEFT(C927,LEN(C927)-3),PUBBDG_Replacement_Split_Tech!A:T,12+B927-2016,FALSE))*VLOOKUP(LEFT(C927,14),'AGG Activity_16'!A:K,B927-2016+2,FALSE)</f>
        <v>0</v>
      </c>
    </row>
    <row r="928" spans="1:4" x14ac:dyDescent="0.25">
      <c r="A928" t="s">
        <v>2</v>
      </c>
      <c r="B928">
        <f t="shared" si="22"/>
        <v>2020</v>
      </c>
      <c r="C928" t="str">
        <f t="shared" si="23"/>
        <v>PUBBDGMUNOldSHPLT___STDELC_16</v>
      </c>
      <c r="D928">
        <f>IF(VLOOKUP(LEFT(C928,LEN(C928)-3),PUBBDG_Replacement_Split_Tech!A:T,12+B928-2016,FALSE)&lt;0,0,VLOOKUP(LEFT(C928,LEN(C928)-3),PUBBDG_Replacement_Split_Tech!A:T,12+B928-2016,FALSE))*VLOOKUP(LEFT(C928,14),'AGG Activity_16'!A:K,B928-2016+2,FALSE)</f>
        <v>14.166185452324454</v>
      </c>
    </row>
    <row r="929" spans="1:4" x14ac:dyDescent="0.25">
      <c r="A929" t="s">
        <v>2</v>
      </c>
      <c r="B929">
        <f t="shared" si="22"/>
        <v>2020</v>
      </c>
      <c r="C929" t="str">
        <f t="shared" si="23"/>
        <v>PUBBDGMUNOldWH______STDELC_16</v>
      </c>
      <c r="D929">
        <f>IF(VLOOKUP(LEFT(C929,LEN(C929)-3),PUBBDG_Replacement_Split_Tech!A:T,12+B929-2016,FALSE)&lt;0,0,VLOOKUP(LEFT(C929,LEN(C929)-3),PUBBDG_Replacement_Split_Tech!A:T,12+B929-2016,FALSE))*VLOOKUP(LEFT(C929,14),'AGG Activity_16'!A:K,B929-2016+2,FALSE)</f>
        <v>15.074591681197315</v>
      </c>
    </row>
    <row r="930" spans="1:4" x14ac:dyDescent="0.25">
      <c r="A930" t="s">
        <v>2</v>
      </c>
      <c r="B930">
        <f t="shared" si="22"/>
        <v>2020</v>
      </c>
      <c r="C930" t="str">
        <f t="shared" si="23"/>
        <v>PUBBDGPSINewAE______STDELC_16</v>
      </c>
      <c r="D930">
        <f>IF(VLOOKUP(LEFT(C930,LEN(C930)-3),PUBBDG_Replacement_Split_Tech!A:T,12+B930-2016,FALSE)&lt;0,0,VLOOKUP(LEFT(C930,LEN(C930)-3),PUBBDG_Replacement_Split_Tech!A:T,12+B930-2016,FALSE))*VLOOKUP(LEFT(C930,14),'AGG Activity_16'!A:K,B930-2016+2,FALSE)</f>
        <v>0</v>
      </c>
    </row>
    <row r="931" spans="1:4" x14ac:dyDescent="0.25">
      <c r="A931" t="s">
        <v>2</v>
      </c>
      <c r="B931">
        <f t="shared" si="22"/>
        <v>2020</v>
      </c>
      <c r="C931" t="str">
        <f t="shared" si="23"/>
        <v>PUBBDGPSINewAM______STDELC_16</v>
      </c>
      <c r="D931">
        <f>IF(VLOOKUP(LEFT(C931,LEN(C931)-3),PUBBDG_Replacement_Split_Tech!A:T,12+B931-2016,FALSE)&lt;0,0,VLOOKUP(LEFT(C931,LEN(C931)-3),PUBBDG_Replacement_Split_Tech!A:T,12+B931-2016,FALSE))*VLOOKUP(LEFT(C931,14),'AGG Activity_16'!A:K,B931-2016+2,FALSE)</f>
        <v>0</v>
      </c>
    </row>
    <row r="932" spans="1:4" x14ac:dyDescent="0.25">
      <c r="A932" t="s">
        <v>2</v>
      </c>
      <c r="B932">
        <f t="shared" si="22"/>
        <v>2020</v>
      </c>
      <c r="C932" t="str">
        <f t="shared" si="23"/>
        <v>PUBBDGPSINewLIFLC___STDELC_16</v>
      </c>
      <c r="D932">
        <f>IF(VLOOKUP(LEFT(C932,LEN(C932)-3),PUBBDG_Replacement_Split_Tech!A:T,12+B932-2016,FALSE)&lt;0,0,VLOOKUP(LEFT(C932,LEN(C932)-3),PUBBDG_Replacement_Split_Tech!A:T,12+B932-2016,FALSE))*VLOOKUP(LEFT(C932,14),'AGG Activity_16'!A:K,B932-2016+2,FALSE)</f>
        <v>0</v>
      </c>
    </row>
    <row r="933" spans="1:4" x14ac:dyDescent="0.25">
      <c r="A933" t="s">
        <v>2</v>
      </c>
      <c r="B933">
        <f t="shared" si="22"/>
        <v>2020</v>
      </c>
      <c r="C933" t="str">
        <f t="shared" si="23"/>
        <v>PUBBDGPSINewLIFLU___STDELC_16</v>
      </c>
      <c r="D933">
        <f>IF(VLOOKUP(LEFT(C933,LEN(C933)-3),PUBBDG_Replacement_Split_Tech!A:T,12+B933-2016,FALSE)&lt;0,0,VLOOKUP(LEFT(C933,LEN(C933)-3),PUBBDG_Replacement_Split_Tech!A:T,12+B933-2016,FALSE))*VLOOKUP(LEFT(C933,14),'AGG Activity_16'!A:K,B933-2016+2,FALSE)</f>
        <v>0</v>
      </c>
    </row>
    <row r="934" spans="1:4" x14ac:dyDescent="0.25">
      <c r="A934" t="s">
        <v>2</v>
      </c>
      <c r="B934">
        <f t="shared" si="22"/>
        <v>2020</v>
      </c>
      <c r="C934" t="str">
        <f t="shared" si="23"/>
        <v>PUBBDGPSINewLIHAL___STDELC_16</v>
      </c>
      <c r="D934">
        <f>IF(VLOOKUP(LEFT(C934,LEN(C934)-3),PUBBDG_Replacement_Split_Tech!A:T,12+B934-2016,FALSE)&lt;0,0,VLOOKUP(LEFT(C934,LEN(C934)-3),PUBBDG_Replacement_Split_Tech!A:T,12+B934-2016,FALSE))*VLOOKUP(LEFT(C934,14),'AGG Activity_16'!A:K,B934-2016+2,FALSE)</f>
        <v>0</v>
      </c>
    </row>
    <row r="935" spans="1:4" x14ac:dyDescent="0.25">
      <c r="A935" t="s">
        <v>2</v>
      </c>
      <c r="B935">
        <f t="shared" si="22"/>
        <v>2020</v>
      </c>
      <c r="C935" t="str">
        <f t="shared" si="23"/>
        <v>PUBBDGPSINewLIINC___STDELC_16</v>
      </c>
      <c r="D935">
        <f>IF(VLOOKUP(LEFT(C935,LEN(C935)-3),PUBBDG_Replacement_Split_Tech!A:T,12+B935-2016,FALSE)&lt;0,0,VLOOKUP(LEFT(C935,LEN(C935)-3),PUBBDG_Replacement_Split_Tech!A:T,12+B935-2016,FALSE))*VLOOKUP(LEFT(C935,14),'AGG Activity_16'!A:K,B935-2016+2,FALSE)</f>
        <v>0</v>
      </c>
    </row>
    <row r="936" spans="1:4" x14ac:dyDescent="0.25">
      <c r="A936" t="s">
        <v>2</v>
      </c>
      <c r="B936">
        <f t="shared" si="22"/>
        <v>2020</v>
      </c>
      <c r="C936" t="str">
        <f t="shared" si="23"/>
        <v>PUBBDGPSINewLILED___STDELC_16</v>
      </c>
      <c r="D936">
        <f>IF(VLOOKUP(LEFT(C936,LEN(C936)-3),PUBBDG_Replacement_Split_Tech!A:T,12+B936-2016,FALSE)&lt;0,0,VLOOKUP(LEFT(C936,LEN(C936)-3),PUBBDG_Replacement_Split_Tech!A:T,12+B936-2016,FALSE))*VLOOKUP(LEFT(C936,14),'AGG Activity_16'!A:K,B936-2016+2,FALSE)</f>
        <v>0</v>
      </c>
    </row>
    <row r="937" spans="1:4" x14ac:dyDescent="0.25">
      <c r="A937" t="s">
        <v>2</v>
      </c>
      <c r="B937">
        <f t="shared" si="22"/>
        <v>2020</v>
      </c>
      <c r="C937" t="str">
        <f t="shared" si="23"/>
        <v>PUBBDGPSINewSC______STDELC_16</v>
      </c>
      <c r="D937">
        <f>IF(VLOOKUP(LEFT(C937,LEN(C937)-3),PUBBDG_Replacement_Split_Tech!A:T,12+B937-2016,FALSE)&lt;0,0,VLOOKUP(LEFT(C937,LEN(C937)-3),PUBBDG_Replacement_Split_Tech!A:T,12+B937-2016,FALSE))*VLOOKUP(LEFT(C937,14),'AGG Activity_16'!A:K,B937-2016+2,FALSE)</f>
        <v>0</v>
      </c>
    </row>
    <row r="938" spans="1:4" x14ac:dyDescent="0.25">
      <c r="A938" t="s">
        <v>2</v>
      </c>
      <c r="B938">
        <f t="shared" si="22"/>
        <v>2020</v>
      </c>
      <c r="C938" t="str">
        <f t="shared" si="23"/>
        <v>PUBBDGPSINewSHFUR___STDELC_16</v>
      </c>
      <c r="D938">
        <f>IF(VLOOKUP(LEFT(C938,LEN(C938)-3),PUBBDG_Replacement_Split_Tech!A:T,12+B938-2016,FALSE)&lt;0,0,VLOOKUP(LEFT(C938,LEN(C938)-3),PUBBDG_Replacement_Split_Tech!A:T,12+B938-2016,FALSE))*VLOOKUP(LEFT(C938,14),'AGG Activity_16'!A:K,B938-2016+2,FALSE)</f>
        <v>0</v>
      </c>
    </row>
    <row r="939" spans="1:4" x14ac:dyDescent="0.25">
      <c r="A939" t="s">
        <v>2</v>
      </c>
      <c r="B939">
        <f t="shared" si="22"/>
        <v>2020</v>
      </c>
      <c r="C939" t="str">
        <f t="shared" si="23"/>
        <v>PUBBDGPSINewSHHEP___STDELC_16</v>
      </c>
      <c r="D939">
        <f>IF(VLOOKUP(LEFT(C939,LEN(C939)-3),PUBBDG_Replacement_Split_Tech!A:T,12+B939-2016,FALSE)&lt;0,0,VLOOKUP(LEFT(C939,LEN(C939)-3),PUBBDG_Replacement_Split_Tech!A:T,12+B939-2016,FALSE))*VLOOKUP(LEFT(C939,14),'AGG Activity_16'!A:K,B939-2016+2,FALSE)</f>
        <v>0</v>
      </c>
    </row>
    <row r="940" spans="1:4" x14ac:dyDescent="0.25">
      <c r="A940" t="s">
        <v>2</v>
      </c>
      <c r="B940">
        <f t="shared" si="22"/>
        <v>2020</v>
      </c>
      <c r="C940" t="str">
        <f t="shared" si="23"/>
        <v>PUBBDGPSINewSHPLT___STDELC_16</v>
      </c>
      <c r="D940">
        <f>IF(VLOOKUP(LEFT(C940,LEN(C940)-3),PUBBDG_Replacement_Split_Tech!A:T,12+B940-2016,FALSE)&lt;0,0,VLOOKUP(LEFT(C940,LEN(C940)-3),PUBBDG_Replacement_Split_Tech!A:T,12+B940-2016,FALSE))*VLOOKUP(LEFT(C940,14),'AGG Activity_16'!A:K,B940-2016+2,FALSE)</f>
        <v>0</v>
      </c>
    </row>
    <row r="941" spans="1:4" x14ac:dyDescent="0.25">
      <c r="A941" t="s">
        <v>2</v>
      </c>
      <c r="B941">
        <f t="shared" si="22"/>
        <v>2020</v>
      </c>
      <c r="C941" t="str">
        <f t="shared" si="23"/>
        <v>PUBBDGPSINewWH______STDELC_16</v>
      </c>
      <c r="D941">
        <f>IF(VLOOKUP(LEFT(C941,LEN(C941)-3),PUBBDG_Replacement_Split_Tech!A:T,12+B941-2016,FALSE)&lt;0,0,VLOOKUP(LEFT(C941,LEN(C941)-3),PUBBDG_Replacement_Split_Tech!A:T,12+B941-2016,FALSE))*VLOOKUP(LEFT(C941,14),'AGG Activity_16'!A:K,B941-2016+2,FALSE)</f>
        <v>0</v>
      </c>
    </row>
    <row r="942" spans="1:4" x14ac:dyDescent="0.25">
      <c r="A942" t="s">
        <v>2</v>
      </c>
      <c r="B942">
        <f t="shared" si="22"/>
        <v>2020</v>
      </c>
      <c r="C942" t="str">
        <f t="shared" si="23"/>
        <v>PUBBDGPSIOldAE______STDELC_16</v>
      </c>
      <c r="D942">
        <f>IF(VLOOKUP(LEFT(C942,LEN(C942)-3),PUBBDG_Replacement_Split_Tech!A:T,12+B942-2016,FALSE)&lt;0,0,VLOOKUP(LEFT(C942,LEN(C942)-3),PUBBDG_Replacement_Split_Tech!A:T,12+B942-2016,FALSE))*VLOOKUP(LEFT(C942,14),'AGG Activity_16'!A:K,B942-2016+2,FALSE)</f>
        <v>420.34436522410203</v>
      </c>
    </row>
    <row r="943" spans="1:4" x14ac:dyDescent="0.25">
      <c r="A943" t="s">
        <v>2</v>
      </c>
      <c r="B943">
        <f t="shared" si="22"/>
        <v>2020</v>
      </c>
      <c r="C943" t="str">
        <f t="shared" si="23"/>
        <v>PUBBDGPSIOldAM______STDELC_16</v>
      </c>
      <c r="D943">
        <f>IF(VLOOKUP(LEFT(C943,LEN(C943)-3),PUBBDG_Replacement_Split_Tech!A:T,12+B943-2016,FALSE)&lt;0,0,VLOOKUP(LEFT(C943,LEN(C943)-3),PUBBDG_Replacement_Split_Tech!A:T,12+B943-2016,FALSE))*VLOOKUP(LEFT(C943,14),'AGG Activity_16'!A:K,B943-2016+2,FALSE)</f>
        <v>90.722566224571793</v>
      </c>
    </row>
    <row r="944" spans="1:4" x14ac:dyDescent="0.25">
      <c r="A944" t="s">
        <v>2</v>
      </c>
      <c r="B944">
        <f t="shared" si="22"/>
        <v>2020</v>
      </c>
      <c r="C944" t="str">
        <f t="shared" si="23"/>
        <v>PUBBDGPSIOldLIFLC___STDELC_16</v>
      </c>
      <c r="D944">
        <f>IF(VLOOKUP(LEFT(C944,LEN(C944)-3),PUBBDG_Replacement_Split_Tech!A:T,12+B944-2016,FALSE)&lt;0,0,VLOOKUP(LEFT(C944,LEN(C944)-3),PUBBDG_Replacement_Split_Tech!A:T,12+B944-2016,FALSE))*VLOOKUP(LEFT(C944,14),'AGG Activity_16'!A:K,B944-2016+2,FALSE)</f>
        <v>31.002630694637237</v>
      </c>
    </row>
    <row r="945" spans="1:4" x14ac:dyDescent="0.25">
      <c r="A945" t="s">
        <v>2</v>
      </c>
      <c r="B945">
        <f t="shared" si="22"/>
        <v>2020</v>
      </c>
      <c r="C945" t="str">
        <f t="shared" si="23"/>
        <v>PUBBDGPSIOldLIFLU___STDELC_16</v>
      </c>
      <c r="D945">
        <f>IF(VLOOKUP(LEFT(C945,LEN(C945)-3),PUBBDG_Replacement_Split_Tech!A:T,12+B945-2016,FALSE)&lt;0,0,VLOOKUP(LEFT(C945,LEN(C945)-3),PUBBDG_Replacement_Split_Tech!A:T,12+B945-2016,FALSE))*VLOOKUP(LEFT(C945,14),'AGG Activity_16'!A:K,B945-2016+2,FALSE)</f>
        <v>114.2576859968474</v>
      </c>
    </row>
    <row r="946" spans="1:4" x14ac:dyDescent="0.25">
      <c r="A946" t="s">
        <v>2</v>
      </c>
      <c r="B946">
        <f t="shared" si="22"/>
        <v>2020</v>
      </c>
      <c r="C946" t="str">
        <f t="shared" si="23"/>
        <v>PUBBDGPSIOldLIHAL___STDELC_16</v>
      </c>
      <c r="D946">
        <f>IF(VLOOKUP(LEFT(C946,LEN(C946)-3),PUBBDG_Replacement_Split_Tech!A:T,12+B946-2016,FALSE)&lt;0,0,VLOOKUP(LEFT(C946,LEN(C946)-3),PUBBDG_Replacement_Split_Tech!A:T,12+B946-2016,FALSE))*VLOOKUP(LEFT(C946,14),'AGG Activity_16'!A:K,B946-2016+2,FALSE)</f>
        <v>66.549914074555105</v>
      </c>
    </row>
    <row r="947" spans="1:4" x14ac:dyDescent="0.25">
      <c r="A947" t="s">
        <v>2</v>
      </c>
      <c r="B947">
        <f t="shared" si="22"/>
        <v>2020</v>
      </c>
      <c r="C947" t="str">
        <f t="shared" si="23"/>
        <v>PUBBDGPSIOldLIINC___STDELC_16</v>
      </c>
      <c r="D947">
        <f>IF(VLOOKUP(LEFT(C947,LEN(C947)-3),PUBBDG_Replacement_Split_Tech!A:T,12+B947-2016,FALSE)&lt;0,0,VLOOKUP(LEFT(C947,LEN(C947)-3),PUBBDG_Replacement_Split_Tech!A:T,12+B947-2016,FALSE))*VLOOKUP(LEFT(C947,14),'AGG Activity_16'!A:K,B947-2016+2,FALSE)</f>
        <v>213.7443793588732</v>
      </c>
    </row>
    <row r="948" spans="1:4" x14ac:dyDescent="0.25">
      <c r="A948" t="s">
        <v>2</v>
      </c>
      <c r="B948">
        <f t="shared" si="22"/>
        <v>2020</v>
      </c>
      <c r="C948" t="str">
        <f t="shared" si="23"/>
        <v>PUBBDGPSIOldLILED___STDELC_16</v>
      </c>
      <c r="D948">
        <f>IF(VLOOKUP(LEFT(C948,LEN(C948)-3),PUBBDG_Replacement_Split_Tech!A:T,12+B948-2016,FALSE)&lt;0,0,VLOOKUP(LEFT(C948,LEN(C948)-3),PUBBDG_Replacement_Split_Tech!A:T,12+B948-2016,FALSE))*VLOOKUP(LEFT(C948,14),'AGG Activity_16'!A:K,B948-2016+2,FALSE)</f>
        <v>0.50199853677057615</v>
      </c>
    </row>
    <row r="949" spans="1:4" x14ac:dyDescent="0.25">
      <c r="A949" t="s">
        <v>2</v>
      </c>
      <c r="B949">
        <f t="shared" si="22"/>
        <v>2020</v>
      </c>
      <c r="C949" t="str">
        <f t="shared" si="23"/>
        <v>PUBBDGPSIOldSC______STDELC_16</v>
      </c>
      <c r="D949">
        <f>IF(VLOOKUP(LEFT(C949,LEN(C949)-3),PUBBDG_Replacement_Split_Tech!A:T,12+B949-2016,FALSE)&lt;0,0,VLOOKUP(LEFT(C949,LEN(C949)-3),PUBBDG_Replacement_Split_Tech!A:T,12+B949-2016,FALSE))*VLOOKUP(LEFT(C949,14),'AGG Activity_16'!A:K,B949-2016+2,FALSE)</f>
        <v>336.82338006649286</v>
      </c>
    </row>
    <row r="950" spans="1:4" x14ac:dyDescent="0.25">
      <c r="A950" t="s">
        <v>2</v>
      </c>
      <c r="B950">
        <f t="shared" si="22"/>
        <v>2020</v>
      </c>
      <c r="C950" t="str">
        <f t="shared" si="23"/>
        <v>PUBBDGPSIOldSHFUR___STDELC_16</v>
      </c>
      <c r="D950">
        <f>IF(VLOOKUP(LEFT(C950,LEN(C950)-3),PUBBDG_Replacement_Split_Tech!A:T,12+B950-2016,FALSE)&lt;0,0,VLOOKUP(LEFT(C950,LEN(C950)-3),PUBBDG_Replacement_Split_Tech!A:T,12+B950-2016,FALSE))*VLOOKUP(LEFT(C950,14),'AGG Activity_16'!A:K,B950-2016+2,FALSE)</f>
        <v>22.456333519897001</v>
      </c>
    </row>
    <row r="951" spans="1:4" x14ac:dyDescent="0.25">
      <c r="A951" t="s">
        <v>2</v>
      </c>
      <c r="B951">
        <f t="shared" si="22"/>
        <v>2020</v>
      </c>
      <c r="C951" t="str">
        <f t="shared" si="23"/>
        <v>PUBBDGPSIOldSHHEP___STDELC_16</v>
      </c>
      <c r="D951">
        <f>IF(VLOOKUP(LEFT(C951,LEN(C951)-3),PUBBDG_Replacement_Split_Tech!A:T,12+B951-2016,FALSE)&lt;0,0,VLOOKUP(LEFT(C951,LEN(C951)-3),PUBBDG_Replacement_Split_Tech!A:T,12+B951-2016,FALSE))*VLOOKUP(LEFT(C951,14),'AGG Activity_16'!A:K,B951-2016+2,FALSE)</f>
        <v>0</v>
      </c>
    </row>
    <row r="952" spans="1:4" x14ac:dyDescent="0.25">
      <c r="A952" t="s">
        <v>2</v>
      </c>
      <c r="B952">
        <f t="shared" si="22"/>
        <v>2020</v>
      </c>
      <c r="C952" t="str">
        <f t="shared" si="23"/>
        <v>PUBBDGPSIOldSHPLT___STDELC_16</v>
      </c>
      <c r="D952">
        <f>IF(VLOOKUP(LEFT(C952,LEN(C952)-3),PUBBDG_Replacement_Split_Tech!A:T,12+B952-2016,FALSE)&lt;0,0,VLOOKUP(LEFT(C952,LEN(C952)-3),PUBBDG_Replacement_Split_Tech!A:T,12+B952-2016,FALSE))*VLOOKUP(LEFT(C952,14),'AGG Activity_16'!A:K,B952-2016+2,FALSE)</f>
        <v>24.461237795665738</v>
      </c>
    </row>
    <row r="953" spans="1:4" x14ac:dyDescent="0.25">
      <c r="A953" t="s">
        <v>2</v>
      </c>
      <c r="B953">
        <f t="shared" si="22"/>
        <v>2020</v>
      </c>
      <c r="C953" t="str">
        <f t="shared" si="23"/>
        <v>PUBBDGPSIOldWH______STDELC_16</v>
      </c>
      <c r="D953">
        <f>IF(VLOOKUP(LEFT(C953,LEN(C953)-3),PUBBDG_Replacement_Split_Tech!A:T,12+B953-2016,FALSE)&lt;0,0,VLOOKUP(LEFT(C953,LEN(C953)-3),PUBBDG_Replacement_Split_Tech!A:T,12+B953-2016,FALSE))*VLOOKUP(LEFT(C953,14),'AGG Activity_16'!A:K,B953-2016+2,FALSE)</f>
        <v>3.2631485808539828</v>
      </c>
    </row>
    <row r="954" spans="1:4" x14ac:dyDescent="0.25">
      <c r="A954" t="s">
        <v>2</v>
      </c>
      <c r="B954">
        <f t="shared" si="22"/>
        <v>2020</v>
      </c>
      <c r="C954" t="str">
        <f t="shared" si="23"/>
        <v>PUBBDGSBDNewAE______STDELC_16</v>
      </c>
      <c r="D954">
        <f>IF(VLOOKUP(LEFT(C954,LEN(C954)-3),PUBBDG_Replacement_Split_Tech!A:T,12+B954-2016,FALSE)&lt;0,0,VLOOKUP(LEFT(C954,LEN(C954)-3),PUBBDG_Replacement_Split_Tech!A:T,12+B954-2016,FALSE))*VLOOKUP(LEFT(C954,14),'AGG Activity_16'!A:K,B954-2016+2,FALSE)</f>
        <v>0</v>
      </c>
    </row>
    <row r="955" spans="1:4" x14ac:dyDescent="0.25">
      <c r="A955" t="s">
        <v>2</v>
      </c>
      <c r="B955">
        <f t="shared" si="22"/>
        <v>2020</v>
      </c>
      <c r="C955" t="str">
        <f t="shared" si="23"/>
        <v>PUBBDGSBDNewAM______STDELC_16</v>
      </c>
      <c r="D955">
        <f>IF(VLOOKUP(LEFT(C955,LEN(C955)-3),PUBBDG_Replacement_Split_Tech!A:T,12+B955-2016,FALSE)&lt;0,0,VLOOKUP(LEFT(C955,LEN(C955)-3),PUBBDG_Replacement_Split_Tech!A:T,12+B955-2016,FALSE))*VLOOKUP(LEFT(C955,14),'AGG Activity_16'!A:K,B955-2016+2,FALSE)</f>
        <v>0</v>
      </c>
    </row>
    <row r="956" spans="1:4" x14ac:dyDescent="0.25">
      <c r="A956" t="s">
        <v>2</v>
      </c>
      <c r="B956">
        <f t="shared" si="22"/>
        <v>2020</v>
      </c>
      <c r="C956" t="str">
        <f t="shared" si="23"/>
        <v>PUBBDGSBDNewLIFLC___STDELC_16</v>
      </c>
      <c r="D956">
        <f>IF(VLOOKUP(LEFT(C956,LEN(C956)-3),PUBBDG_Replacement_Split_Tech!A:T,12+B956-2016,FALSE)&lt;0,0,VLOOKUP(LEFT(C956,LEN(C956)-3),PUBBDG_Replacement_Split_Tech!A:T,12+B956-2016,FALSE))*VLOOKUP(LEFT(C956,14),'AGG Activity_16'!A:K,B956-2016+2,FALSE)</f>
        <v>0</v>
      </c>
    </row>
    <row r="957" spans="1:4" x14ac:dyDescent="0.25">
      <c r="A957" t="s">
        <v>2</v>
      </c>
      <c r="B957">
        <f t="shared" si="22"/>
        <v>2020</v>
      </c>
      <c r="C957" t="str">
        <f t="shared" si="23"/>
        <v>PUBBDGSBDNewLIFLU___STDELC_16</v>
      </c>
      <c r="D957">
        <f>IF(VLOOKUP(LEFT(C957,LEN(C957)-3),PUBBDG_Replacement_Split_Tech!A:T,12+B957-2016,FALSE)&lt;0,0,VLOOKUP(LEFT(C957,LEN(C957)-3),PUBBDG_Replacement_Split_Tech!A:T,12+B957-2016,FALSE))*VLOOKUP(LEFT(C957,14),'AGG Activity_16'!A:K,B957-2016+2,FALSE)</f>
        <v>0</v>
      </c>
    </row>
    <row r="958" spans="1:4" x14ac:dyDescent="0.25">
      <c r="A958" t="s">
        <v>2</v>
      </c>
      <c r="B958">
        <f t="shared" si="22"/>
        <v>2020</v>
      </c>
      <c r="C958" t="str">
        <f t="shared" si="23"/>
        <v>PUBBDGSBDNewLIHAL___STDELC_16</v>
      </c>
      <c r="D958">
        <f>IF(VLOOKUP(LEFT(C958,LEN(C958)-3),PUBBDG_Replacement_Split_Tech!A:T,12+B958-2016,FALSE)&lt;0,0,VLOOKUP(LEFT(C958,LEN(C958)-3),PUBBDG_Replacement_Split_Tech!A:T,12+B958-2016,FALSE))*VLOOKUP(LEFT(C958,14),'AGG Activity_16'!A:K,B958-2016+2,FALSE)</f>
        <v>0</v>
      </c>
    </row>
    <row r="959" spans="1:4" x14ac:dyDescent="0.25">
      <c r="A959" t="s">
        <v>2</v>
      </c>
      <c r="B959">
        <f t="shared" si="22"/>
        <v>2020</v>
      </c>
      <c r="C959" t="str">
        <f t="shared" si="23"/>
        <v>PUBBDGSBDNewLIINC___STDELC_16</v>
      </c>
      <c r="D959">
        <f>IF(VLOOKUP(LEFT(C959,LEN(C959)-3),PUBBDG_Replacement_Split_Tech!A:T,12+B959-2016,FALSE)&lt;0,0,VLOOKUP(LEFT(C959,LEN(C959)-3),PUBBDG_Replacement_Split_Tech!A:T,12+B959-2016,FALSE))*VLOOKUP(LEFT(C959,14),'AGG Activity_16'!A:K,B959-2016+2,FALSE)</f>
        <v>0</v>
      </c>
    </row>
    <row r="960" spans="1:4" x14ac:dyDescent="0.25">
      <c r="A960" t="s">
        <v>2</v>
      </c>
      <c r="B960">
        <f t="shared" si="22"/>
        <v>2020</v>
      </c>
      <c r="C960" t="str">
        <f t="shared" si="23"/>
        <v>PUBBDGSBDNewLILED___STDELC_16</v>
      </c>
      <c r="D960">
        <f>IF(VLOOKUP(LEFT(C960,LEN(C960)-3),PUBBDG_Replacement_Split_Tech!A:T,12+B960-2016,FALSE)&lt;0,0,VLOOKUP(LEFT(C960,LEN(C960)-3),PUBBDG_Replacement_Split_Tech!A:T,12+B960-2016,FALSE))*VLOOKUP(LEFT(C960,14),'AGG Activity_16'!A:K,B960-2016+2,FALSE)</f>
        <v>0</v>
      </c>
    </row>
    <row r="961" spans="1:4" x14ac:dyDescent="0.25">
      <c r="A961" t="s">
        <v>2</v>
      </c>
      <c r="B961">
        <f t="shared" si="22"/>
        <v>2020</v>
      </c>
      <c r="C961" t="str">
        <f t="shared" si="23"/>
        <v>PUBBDGSBDNewSC______STDELC_16</v>
      </c>
      <c r="D961">
        <f>IF(VLOOKUP(LEFT(C961,LEN(C961)-3),PUBBDG_Replacement_Split_Tech!A:T,12+B961-2016,FALSE)&lt;0,0,VLOOKUP(LEFT(C961,LEN(C961)-3),PUBBDG_Replacement_Split_Tech!A:T,12+B961-2016,FALSE))*VLOOKUP(LEFT(C961,14),'AGG Activity_16'!A:K,B961-2016+2,FALSE)</f>
        <v>0</v>
      </c>
    </row>
    <row r="962" spans="1:4" x14ac:dyDescent="0.25">
      <c r="A962" t="s">
        <v>2</v>
      </c>
      <c r="B962">
        <f t="shared" si="22"/>
        <v>2020</v>
      </c>
      <c r="C962" t="str">
        <f t="shared" si="23"/>
        <v>PUBBDGSBDNewSHFUR___STDELC_16</v>
      </c>
      <c r="D962">
        <f>IF(VLOOKUP(LEFT(C962,LEN(C962)-3),PUBBDG_Replacement_Split_Tech!A:T,12+B962-2016,FALSE)&lt;0,0,VLOOKUP(LEFT(C962,LEN(C962)-3),PUBBDG_Replacement_Split_Tech!A:T,12+B962-2016,FALSE))*VLOOKUP(LEFT(C962,14),'AGG Activity_16'!A:K,B962-2016+2,FALSE)</f>
        <v>0</v>
      </c>
    </row>
    <row r="963" spans="1:4" x14ac:dyDescent="0.25">
      <c r="A963" t="s">
        <v>2</v>
      </c>
      <c r="B963">
        <f t="shared" si="22"/>
        <v>2020</v>
      </c>
      <c r="C963" t="str">
        <f t="shared" si="23"/>
        <v>PUBBDGSBDNewSHHEP___STDELC_16</v>
      </c>
      <c r="D963">
        <f>IF(VLOOKUP(LEFT(C963,LEN(C963)-3),PUBBDG_Replacement_Split_Tech!A:T,12+B963-2016,FALSE)&lt;0,0,VLOOKUP(LEFT(C963,LEN(C963)-3),PUBBDG_Replacement_Split_Tech!A:T,12+B963-2016,FALSE))*VLOOKUP(LEFT(C963,14),'AGG Activity_16'!A:K,B963-2016+2,FALSE)</f>
        <v>0</v>
      </c>
    </row>
    <row r="964" spans="1:4" x14ac:dyDescent="0.25">
      <c r="A964" t="s">
        <v>2</v>
      </c>
      <c r="B964">
        <f t="shared" si="22"/>
        <v>2020</v>
      </c>
      <c r="C964" t="str">
        <f t="shared" si="23"/>
        <v>PUBBDGSBDNewSHPLT___STDELC_16</v>
      </c>
      <c r="D964">
        <f>IF(VLOOKUP(LEFT(C964,LEN(C964)-3),PUBBDG_Replacement_Split_Tech!A:T,12+B964-2016,FALSE)&lt;0,0,VLOOKUP(LEFT(C964,LEN(C964)-3),PUBBDG_Replacement_Split_Tech!A:T,12+B964-2016,FALSE))*VLOOKUP(LEFT(C964,14),'AGG Activity_16'!A:K,B964-2016+2,FALSE)</f>
        <v>0</v>
      </c>
    </row>
    <row r="965" spans="1:4" x14ac:dyDescent="0.25">
      <c r="A965" t="s">
        <v>2</v>
      </c>
      <c r="B965">
        <f t="shared" si="22"/>
        <v>2020</v>
      </c>
      <c r="C965" t="str">
        <f t="shared" si="23"/>
        <v>PUBBDGSBDNewWH______STDELC_16</v>
      </c>
      <c r="D965">
        <f>IF(VLOOKUP(LEFT(C965,LEN(C965)-3),PUBBDG_Replacement_Split_Tech!A:T,12+B965-2016,FALSE)&lt;0,0,VLOOKUP(LEFT(C965,LEN(C965)-3),PUBBDG_Replacement_Split_Tech!A:T,12+B965-2016,FALSE))*VLOOKUP(LEFT(C965,14),'AGG Activity_16'!A:K,B965-2016+2,FALSE)</f>
        <v>0</v>
      </c>
    </row>
    <row r="966" spans="1:4" x14ac:dyDescent="0.25">
      <c r="A966" t="s">
        <v>2</v>
      </c>
      <c r="B966">
        <f t="shared" si="22"/>
        <v>2020</v>
      </c>
      <c r="C966" t="str">
        <f t="shared" si="23"/>
        <v>PUBBDGSBDOldAE______STDELC_16</v>
      </c>
      <c r="D966">
        <f>IF(VLOOKUP(LEFT(C966,LEN(C966)-3),PUBBDG_Replacement_Split_Tech!A:T,12+B966-2016,FALSE)&lt;0,0,VLOOKUP(LEFT(C966,LEN(C966)-3),PUBBDG_Replacement_Split_Tech!A:T,12+B966-2016,FALSE))*VLOOKUP(LEFT(C966,14),'AGG Activity_16'!A:K,B966-2016+2,FALSE)</f>
        <v>160.52181000061748</v>
      </c>
    </row>
    <row r="967" spans="1:4" x14ac:dyDescent="0.25">
      <c r="A967" t="s">
        <v>2</v>
      </c>
      <c r="B967">
        <f t="shared" si="22"/>
        <v>2020</v>
      </c>
      <c r="C967" t="str">
        <f t="shared" si="23"/>
        <v>PUBBDGSBDOldAM______STDELC_16</v>
      </c>
      <c r="D967">
        <f>IF(VLOOKUP(LEFT(C967,LEN(C967)-3),PUBBDG_Replacement_Split_Tech!A:T,12+B967-2016,FALSE)&lt;0,0,VLOOKUP(LEFT(C967,LEN(C967)-3),PUBBDG_Replacement_Split_Tech!A:T,12+B967-2016,FALSE))*VLOOKUP(LEFT(C967,14),'AGG Activity_16'!A:K,B967-2016+2,FALSE)</f>
        <v>67.776311278834839</v>
      </c>
    </row>
    <row r="968" spans="1:4" x14ac:dyDescent="0.25">
      <c r="A968" t="s">
        <v>2</v>
      </c>
      <c r="B968">
        <f t="shared" si="22"/>
        <v>2020</v>
      </c>
      <c r="C968" t="str">
        <f t="shared" si="23"/>
        <v>PUBBDGSBDOldLIFLC___STDELC_16</v>
      </c>
      <c r="D968">
        <f>IF(VLOOKUP(LEFT(C968,LEN(C968)-3),PUBBDG_Replacement_Split_Tech!A:T,12+B968-2016,FALSE)&lt;0,0,VLOOKUP(LEFT(C968,LEN(C968)-3),PUBBDG_Replacement_Split_Tech!A:T,12+B968-2016,FALSE))*VLOOKUP(LEFT(C968,14),'AGG Activity_16'!A:K,B968-2016+2,FALSE)</f>
        <v>22.789596644932608</v>
      </c>
    </row>
    <row r="969" spans="1:4" x14ac:dyDescent="0.25">
      <c r="A969" t="s">
        <v>2</v>
      </c>
      <c r="B969">
        <f t="shared" si="22"/>
        <v>2020</v>
      </c>
      <c r="C969" t="str">
        <f t="shared" si="23"/>
        <v>PUBBDGSBDOldLIFLU___STDELC_16</v>
      </c>
      <c r="D969">
        <f>IF(VLOOKUP(LEFT(C969,LEN(C969)-3),PUBBDG_Replacement_Split_Tech!A:T,12+B969-2016,FALSE)&lt;0,0,VLOOKUP(LEFT(C969,LEN(C969)-3),PUBBDG_Replacement_Split_Tech!A:T,12+B969-2016,FALSE))*VLOOKUP(LEFT(C969,14),'AGG Activity_16'!A:K,B969-2016+2,FALSE)</f>
        <v>85.36354889059723</v>
      </c>
    </row>
    <row r="970" spans="1:4" x14ac:dyDescent="0.25">
      <c r="A970" t="s">
        <v>2</v>
      </c>
      <c r="B970">
        <f t="shared" si="22"/>
        <v>2020</v>
      </c>
      <c r="C970" t="str">
        <f t="shared" si="23"/>
        <v>PUBBDGSBDOldLIHAL___STDELC_16</v>
      </c>
      <c r="D970">
        <f>IF(VLOOKUP(LEFT(C970,LEN(C970)-3),PUBBDG_Replacement_Split_Tech!A:T,12+B970-2016,FALSE)&lt;0,0,VLOOKUP(LEFT(C970,LEN(C970)-3),PUBBDG_Replacement_Split_Tech!A:T,12+B970-2016,FALSE))*VLOOKUP(LEFT(C970,14),'AGG Activity_16'!A:K,B970-2016+2,FALSE)</f>
        <v>48.919903393113671</v>
      </c>
    </row>
    <row r="971" spans="1:4" x14ac:dyDescent="0.25">
      <c r="A971" t="s">
        <v>2</v>
      </c>
      <c r="B971">
        <f t="shared" si="22"/>
        <v>2020</v>
      </c>
      <c r="C971" t="str">
        <f t="shared" si="23"/>
        <v>PUBBDGSBDOldLIINC___STDELC_16</v>
      </c>
      <c r="D971">
        <f>IF(VLOOKUP(LEFT(C971,LEN(C971)-3),PUBBDG_Replacement_Split_Tech!A:T,12+B971-2016,FALSE)&lt;0,0,VLOOKUP(LEFT(C971,LEN(C971)-3),PUBBDG_Replacement_Split_Tech!A:T,12+B971-2016,FALSE))*VLOOKUP(LEFT(C971,14),'AGG Activity_16'!A:K,B971-2016+2,FALSE)</f>
        <v>157.12047918413518</v>
      </c>
    </row>
    <row r="972" spans="1:4" x14ac:dyDescent="0.25">
      <c r="A972" t="s">
        <v>2</v>
      </c>
      <c r="B972">
        <f t="shared" si="22"/>
        <v>2020</v>
      </c>
      <c r="C972" t="str">
        <f t="shared" si="23"/>
        <v>PUBBDGSBDOldLILED___STDELC_16</v>
      </c>
      <c r="D972">
        <f>IF(VLOOKUP(LEFT(C972,LEN(C972)-3),PUBBDG_Replacement_Split_Tech!A:T,12+B972-2016,FALSE)&lt;0,0,VLOOKUP(LEFT(C972,LEN(C972)-3),PUBBDG_Replacement_Split_Tech!A:T,12+B972-2016,FALSE))*VLOOKUP(LEFT(C972,14),'AGG Activity_16'!A:K,B972-2016+2,FALSE)</f>
        <v>0.37505182011271143</v>
      </c>
    </row>
    <row r="973" spans="1:4" x14ac:dyDescent="0.25">
      <c r="A973" t="s">
        <v>2</v>
      </c>
      <c r="B973">
        <f t="shared" si="22"/>
        <v>2020</v>
      </c>
      <c r="C973" t="str">
        <f t="shared" si="23"/>
        <v>PUBBDGSBDOldSC______STDELC_16</v>
      </c>
      <c r="D973">
        <f>IF(VLOOKUP(LEFT(C973,LEN(C973)-3),PUBBDG_Replacement_Split_Tech!A:T,12+B973-2016,FALSE)&lt;0,0,VLOOKUP(LEFT(C973,LEN(C973)-3),PUBBDG_Replacement_Split_Tech!A:T,12+B973-2016,FALSE))*VLOOKUP(LEFT(C973,14),'AGG Activity_16'!A:K,B973-2016+2,FALSE)</f>
        <v>263.91276229727214</v>
      </c>
    </row>
    <row r="974" spans="1:4" x14ac:dyDescent="0.25">
      <c r="A974" t="s">
        <v>2</v>
      </c>
      <c r="B974">
        <f t="shared" si="22"/>
        <v>2020</v>
      </c>
      <c r="C974" t="str">
        <f t="shared" si="23"/>
        <v>PUBBDGSBDOldSHFUR___STDELC_16</v>
      </c>
      <c r="D974">
        <f>IF(VLOOKUP(LEFT(C974,LEN(C974)-3),PUBBDG_Replacement_Split_Tech!A:T,12+B974-2016,FALSE)&lt;0,0,VLOOKUP(LEFT(C974,LEN(C974)-3),PUBBDG_Replacement_Split_Tech!A:T,12+B974-2016,FALSE))*VLOOKUP(LEFT(C974,14),'AGG Activity_16'!A:K,B974-2016+2,FALSE)</f>
        <v>17.557913537247565</v>
      </c>
    </row>
    <row r="975" spans="1:4" x14ac:dyDescent="0.25">
      <c r="A975" t="s">
        <v>2</v>
      </c>
      <c r="B975">
        <f t="shared" si="22"/>
        <v>2020</v>
      </c>
      <c r="C975" t="str">
        <f t="shared" si="23"/>
        <v>PUBBDGSBDOldSHHEP___STDELC_16</v>
      </c>
      <c r="D975">
        <f>IF(VLOOKUP(LEFT(C975,LEN(C975)-3),PUBBDG_Replacement_Split_Tech!A:T,12+B975-2016,FALSE)&lt;0,0,VLOOKUP(LEFT(C975,LEN(C975)-3),PUBBDG_Replacement_Split_Tech!A:T,12+B975-2016,FALSE))*VLOOKUP(LEFT(C975,14),'AGG Activity_16'!A:K,B975-2016+2,FALSE)</f>
        <v>0</v>
      </c>
    </row>
    <row r="976" spans="1:4" x14ac:dyDescent="0.25">
      <c r="A976" t="s">
        <v>2</v>
      </c>
      <c r="B976">
        <f t="shared" si="22"/>
        <v>2020</v>
      </c>
      <c r="C976" t="str">
        <f t="shared" si="23"/>
        <v>PUBBDGSBDOldSHPLT___STDELC_16</v>
      </c>
      <c r="D976">
        <f>IF(VLOOKUP(LEFT(C976,LEN(C976)-3),PUBBDG_Replacement_Split_Tech!A:T,12+B976-2016,FALSE)&lt;0,0,VLOOKUP(LEFT(C976,LEN(C976)-3),PUBBDG_Replacement_Split_Tech!A:T,12+B976-2016,FALSE))*VLOOKUP(LEFT(C976,14),'AGG Activity_16'!A:K,B976-2016+2,FALSE)</f>
        <v>19.935461091524047</v>
      </c>
    </row>
    <row r="977" spans="1:4" x14ac:dyDescent="0.25">
      <c r="A977" t="s">
        <v>2</v>
      </c>
      <c r="B977">
        <f t="shared" si="22"/>
        <v>2020</v>
      </c>
      <c r="C977" t="str">
        <f t="shared" si="23"/>
        <v>PUBBDGSBDOldWH______STDELC_16</v>
      </c>
      <c r="D977">
        <f>IF(VLOOKUP(LEFT(C977,LEN(C977)-3),PUBBDG_Replacement_Split_Tech!A:T,12+B977-2016,FALSE)&lt;0,0,VLOOKUP(LEFT(C977,LEN(C977)-3),PUBBDG_Replacement_Split_Tech!A:T,12+B977-2016,FALSE))*VLOOKUP(LEFT(C977,14),'AGG Activity_16'!A:K,B977-2016+2,FALSE)</f>
        <v>6.9457298679597503</v>
      </c>
    </row>
    <row r="978" spans="1:4" x14ac:dyDescent="0.25">
      <c r="A978" t="s">
        <v>2</v>
      </c>
      <c r="B978">
        <f t="shared" si="22"/>
        <v>2020</v>
      </c>
      <c r="C978" t="str">
        <f t="shared" si="23"/>
        <v>PUBBDGHSPNewSHFUR___STDHFO_16</v>
      </c>
      <c r="D978">
        <f>IF(VLOOKUP(LEFT(C978,LEN(C978)-3),PUBBDG_Replacement_Split_Tech!A:T,12+B978-2016,FALSE)&lt;0,0,VLOOKUP(LEFT(C978,LEN(C978)-3),PUBBDG_Replacement_Split_Tech!A:T,12+B978-2016,FALSE))*VLOOKUP(LEFT(C978,14),'AGG Activity_16'!A:K,B978-2016+2,FALSE)</f>
        <v>0</v>
      </c>
    </row>
    <row r="979" spans="1:4" x14ac:dyDescent="0.25">
      <c r="A979" t="s">
        <v>2</v>
      </c>
      <c r="B979">
        <f t="shared" ref="B979:B1042" si="24">B771+1</f>
        <v>2020</v>
      </c>
      <c r="C979" t="str">
        <f t="shared" ref="C979:C1042" si="25">C771</f>
        <v>PUBBDGHSPNewWH______STDHFO_16</v>
      </c>
      <c r="D979">
        <f>IF(VLOOKUP(LEFT(C979,LEN(C979)-3),PUBBDG_Replacement_Split_Tech!A:T,12+B979-2016,FALSE)&lt;0,0,VLOOKUP(LEFT(C979,LEN(C979)-3),PUBBDG_Replacement_Split_Tech!A:T,12+B979-2016,FALSE))*VLOOKUP(LEFT(C979,14),'AGG Activity_16'!A:K,B979-2016+2,FALSE)</f>
        <v>0</v>
      </c>
    </row>
    <row r="980" spans="1:4" x14ac:dyDescent="0.25">
      <c r="A980" t="s">
        <v>2</v>
      </c>
      <c r="B980">
        <f t="shared" si="24"/>
        <v>2020</v>
      </c>
      <c r="C980" t="str">
        <f t="shared" si="25"/>
        <v>PUBBDGHSPOldSHFUR___STDHFO_16</v>
      </c>
      <c r="D980">
        <f>IF(VLOOKUP(LEFT(C980,LEN(C980)-3),PUBBDG_Replacement_Split_Tech!A:T,12+B980-2016,FALSE)&lt;0,0,VLOOKUP(LEFT(C980,LEN(C980)-3),PUBBDG_Replacement_Split_Tech!A:T,12+B980-2016,FALSE))*VLOOKUP(LEFT(C980,14),'AGG Activity_16'!A:K,B980-2016+2,FALSE)</f>
        <v>0</v>
      </c>
    </row>
    <row r="981" spans="1:4" x14ac:dyDescent="0.25">
      <c r="A981" t="s">
        <v>2</v>
      </c>
      <c r="B981">
        <f t="shared" si="24"/>
        <v>2020</v>
      </c>
      <c r="C981" t="str">
        <f t="shared" si="25"/>
        <v>PUBBDGHSPOldWH______STDHFO_16</v>
      </c>
      <c r="D981">
        <f>IF(VLOOKUP(LEFT(C981,LEN(C981)-3),PUBBDG_Replacement_Split_Tech!A:T,12+B981-2016,FALSE)&lt;0,0,VLOOKUP(LEFT(C981,LEN(C981)-3),PUBBDG_Replacement_Split_Tech!A:T,12+B981-2016,FALSE))*VLOOKUP(LEFT(C981,14),'AGG Activity_16'!A:K,B981-2016+2,FALSE)</f>
        <v>0</v>
      </c>
    </row>
    <row r="982" spans="1:4" x14ac:dyDescent="0.25">
      <c r="A982" t="s">
        <v>2</v>
      </c>
      <c r="B982">
        <f t="shared" si="24"/>
        <v>2020</v>
      </c>
      <c r="C982" t="str">
        <f t="shared" si="25"/>
        <v>PUBBDGMUNNewSHFUR___STDHFO_16</v>
      </c>
      <c r="D982">
        <f>IF(VLOOKUP(LEFT(C982,LEN(C982)-3),PUBBDG_Replacement_Split_Tech!A:T,12+B982-2016,FALSE)&lt;0,0,VLOOKUP(LEFT(C982,LEN(C982)-3),PUBBDG_Replacement_Split_Tech!A:T,12+B982-2016,FALSE))*VLOOKUP(LEFT(C982,14),'AGG Activity_16'!A:K,B982-2016+2,FALSE)</f>
        <v>0</v>
      </c>
    </row>
    <row r="983" spans="1:4" x14ac:dyDescent="0.25">
      <c r="A983" t="s">
        <v>2</v>
      </c>
      <c r="B983">
        <f t="shared" si="24"/>
        <v>2020</v>
      </c>
      <c r="C983" t="str">
        <f t="shared" si="25"/>
        <v>PUBBDGMUNNewWH______STDHFO_16</v>
      </c>
      <c r="D983">
        <f>IF(VLOOKUP(LEFT(C983,LEN(C983)-3),PUBBDG_Replacement_Split_Tech!A:T,12+B983-2016,FALSE)&lt;0,0,VLOOKUP(LEFT(C983,LEN(C983)-3),PUBBDG_Replacement_Split_Tech!A:T,12+B983-2016,FALSE))*VLOOKUP(LEFT(C983,14),'AGG Activity_16'!A:K,B983-2016+2,FALSE)</f>
        <v>0</v>
      </c>
    </row>
    <row r="984" spans="1:4" x14ac:dyDescent="0.25">
      <c r="A984" t="s">
        <v>2</v>
      </c>
      <c r="B984">
        <f t="shared" si="24"/>
        <v>2020</v>
      </c>
      <c r="C984" t="str">
        <f t="shared" si="25"/>
        <v>PUBBDGMUNOldSHFUR___STDHFO_16</v>
      </c>
      <c r="D984">
        <f>IF(VLOOKUP(LEFT(C984,LEN(C984)-3),PUBBDG_Replacement_Split_Tech!A:T,12+B984-2016,FALSE)&lt;0,0,VLOOKUP(LEFT(C984,LEN(C984)-3),PUBBDG_Replacement_Split_Tech!A:T,12+B984-2016,FALSE))*VLOOKUP(LEFT(C984,14),'AGG Activity_16'!A:K,B984-2016+2,FALSE)</f>
        <v>0</v>
      </c>
    </row>
    <row r="985" spans="1:4" x14ac:dyDescent="0.25">
      <c r="A985" t="s">
        <v>2</v>
      </c>
      <c r="B985">
        <f t="shared" si="24"/>
        <v>2020</v>
      </c>
      <c r="C985" t="str">
        <f t="shared" si="25"/>
        <v>PUBBDGMUNOldWH______STDHFO_16</v>
      </c>
      <c r="D985">
        <f>IF(VLOOKUP(LEFT(C985,LEN(C985)-3),PUBBDG_Replacement_Split_Tech!A:T,12+B985-2016,FALSE)&lt;0,0,VLOOKUP(LEFT(C985,LEN(C985)-3),PUBBDG_Replacement_Split_Tech!A:T,12+B985-2016,FALSE))*VLOOKUP(LEFT(C985,14),'AGG Activity_16'!A:K,B985-2016+2,FALSE)</f>
        <v>0</v>
      </c>
    </row>
    <row r="986" spans="1:4" x14ac:dyDescent="0.25">
      <c r="A986" t="s">
        <v>2</v>
      </c>
      <c r="B986">
        <f t="shared" si="24"/>
        <v>2020</v>
      </c>
      <c r="C986" t="str">
        <f t="shared" si="25"/>
        <v>PUBBDGPSINewSHFUR___STDHFO_16</v>
      </c>
      <c r="D986">
        <f>IF(VLOOKUP(LEFT(C986,LEN(C986)-3),PUBBDG_Replacement_Split_Tech!A:T,12+B986-2016,FALSE)&lt;0,0,VLOOKUP(LEFT(C986,LEN(C986)-3),PUBBDG_Replacement_Split_Tech!A:T,12+B986-2016,FALSE))*VLOOKUP(LEFT(C986,14),'AGG Activity_16'!A:K,B986-2016+2,FALSE)</f>
        <v>0</v>
      </c>
    </row>
    <row r="987" spans="1:4" x14ac:dyDescent="0.25">
      <c r="A987" t="s">
        <v>2</v>
      </c>
      <c r="B987">
        <f t="shared" si="24"/>
        <v>2020</v>
      </c>
      <c r="C987" t="str">
        <f t="shared" si="25"/>
        <v>PUBBDGPSINewWH______STDHFO_16</v>
      </c>
      <c r="D987">
        <f>IF(VLOOKUP(LEFT(C987,LEN(C987)-3),PUBBDG_Replacement_Split_Tech!A:T,12+B987-2016,FALSE)&lt;0,0,VLOOKUP(LEFT(C987,LEN(C987)-3),PUBBDG_Replacement_Split_Tech!A:T,12+B987-2016,FALSE))*VLOOKUP(LEFT(C987,14),'AGG Activity_16'!A:K,B987-2016+2,FALSE)</f>
        <v>0</v>
      </c>
    </row>
    <row r="988" spans="1:4" x14ac:dyDescent="0.25">
      <c r="A988" t="s">
        <v>2</v>
      </c>
      <c r="B988">
        <f t="shared" si="24"/>
        <v>2020</v>
      </c>
      <c r="C988" t="str">
        <f t="shared" si="25"/>
        <v>PUBBDGPSIOldSHFUR___STDHFO_16</v>
      </c>
      <c r="D988">
        <f>IF(VLOOKUP(LEFT(C988,LEN(C988)-3),PUBBDG_Replacement_Split_Tech!A:T,12+B988-2016,FALSE)&lt;0,0,VLOOKUP(LEFT(C988,LEN(C988)-3),PUBBDG_Replacement_Split_Tech!A:T,12+B988-2016,FALSE))*VLOOKUP(LEFT(C988,14),'AGG Activity_16'!A:K,B988-2016+2,FALSE)</f>
        <v>0</v>
      </c>
    </row>
    <row r="989" spans="1:4" x14ac:dyDescent="0.25">
      <c r="A989" t="s">
        <v>2</v>
      </c>
      <c r="B989">
        <f t="shared" si="24"/>
        <v>2020</v>
      </c>
      <c r="C989" t="str">
        <f t="shared" si="25"/>
        <v>PUBBDGPSIOldWH______STDHFO_16</v>
      </c>
      <c r="D989">
        <f>IF(VLOOKUP(LEFT(C989,LEN(C989)-3),PUBBDG_Replacement_Split_Tech!A:T,12+B989-2016,FALSE)&lt;0,0,VLOOKUP(LEFT(C989,LEN(C989)-3),PUBBDG_Replacement_Split_Tech!A:T,12+B989-2016,FALSE))*VLOOKUP(LEFT(C989,14),'AGG Activity_16'!A:K,B989-2016+2,FALSE)</f>
        <v>0</v>
      </c>
    </row>
    <row r="990" spans="1:4" x14ac:dyDescent="0.25">
      <c r="A990" t="s">
        <v>2</v>
      </c>
      <c r="B990">
        <f t="shared" si="24"/>
        <v>2020</v>
      </c>
      <c r="C990" t="str">
        <f t="shared" si="25"/>
        <v>PUBBDGSBDNewSHFUR___STDHFO_16</v>
      </c>
      <c r="D990">
        <f>IF(VLOOKUP(LEFT(C990,LEN(C990)-3),PUBBDG_Replacement_Split_Tech!A:T,12+B990-2016,FALSE)&lt;0,0,VLOOKUP(LEFT(C990,LEN(C990)-3),PUBBDG_Replacement_Split_Tech!A:T,12+B990-2016,FALSE))*VLOOKUP(LEFT(C990,14),'AGG Activity_16'!A:K,B990-2016+2,FALSE)</f>
        <v>0</v>
      </c>
    </row>
    <row r="991" spans="1:4" x14ac:dyDescent="0.25">
      <c r="A991" t="s">
        <v>2</v>
      </c>
      <c r="B991">
        <f t="shared" si="24"/>
        <v>2020</v>
      </c>
      <c r="C991" t="str">
        <f t="shared" si="25"/>
        <v>PUBBDGSBDNewWH______STDHFO_16</v>
      </c>
      <c r="D991">
        <f>IF(VLOOKUP(LEFT(C991,LEN(C991)-3),PUBBDG_Replacement_Split_Tech!A:T,12+B991-2016,FALSE)&lt;0,0,VLOOKUP(LEFT(C991,LEN(C991)-3),PUBBDG_Replacement_Split_Tech!A:T,12+B991-2016,FALSE))*VLOOKUP(LEFT(C991,14),'AGG Activity_16'!A:K,B991-2016+2,FALSE)</f>
        <v>0</v>
      </c>
    </row>
    <row r="992" spans="1:4" x14ac:dyDescent="0.25">
      <c r="A992" t="s">
        <v>2</v>
      </c>
      <c r="B992">
        <f t="shared" si="24"/>
        <v>2020</v>
      </c>
      <c r="C992" t="str">
        <f t="shared" si="25"/>
        <v>PUBBDGSBDOldSHFUR___STDHFO_16</v>
      </c>
      <c r="D992">
        <f>IF(VLOOKUP(LEFT(C992,LEN(C992)-3),PUBBDG_Replacement_Split_Tech!A:T,12+B992-2016,FALSE)&lt;0,0,VLOOKUP(LEFT(C992,LEN(C992)-3),PUBBDG_Replacement_Split_Tech!A:T,12+B992-2016,FALSE))*VLOOKUP(LEFT(C992,14),'AGG Activity_16'!A:K,B992-2016+2,FALSE)</f>
        <v>0</v>
      </c>
    </row>
    <row r="993" spans="1:4" x14ac:dyDescent="0.25">
      <c r="A993" t="s">
        <v>2</v>
      </c>
      <c r="B993">
        <f t="shared" si="24"/>
        <v>2020</v>
      </c>
      <c r="C993" t="str">
        <f t="shared" si="25"/>
        <v>PUBBDGSBDOldWH______STDHFO_16</v>
      </c>
      <c r="D993">
        <f>IF(VLOOKUP(LEFT(C993,LEN(C993)-3),PUBBDG_Replacement_Split_Tech!A:T,12+B993-2016,FALSE)&lt;0,0,VLOOKUP(LEFT(C993,LEN(C993)-3),PUBBDG_Replacement_Split_Tech!A:T,12+B993-2016,FALSE))*VLOOKUP(LEFT(C993,14),'AGG Activity_16'!A:K,B993-2016+2,FALSE)</f>
        <v>0</v>
      </c>
    </row>
    <row r="994" spans="1:4" x14ac:dyDescent="0.25">
      <c r="A994" t="s">
        <v>2</v>
      </c>
      <c r="B994">
        <f t="shared" si="24"/>
        <v>2020</v>
      </c>
      <c r="C994" t="str">
        <f t="shared" si="25"/>
        <v>PUBBDGHSPNewSHFUR___STDKER_16</v>
      </c>
      <c r="D994">
        <f>IF(VLOOKUP(LEFT(C994,LEN(C994)-3),PUBBDG_Replacement_Split_Tech!A:T,12+B994-2016,FALSE)&lt;0,0,VLOOKUP(LEFT(C994,LEN(C994)-3),PUBBDG_Replacement_Split_Tech!A:T,12+B994-2016,FALSE))*VLOOKUP(LEFT(C994,14),'AGG Activity_16'!A:K,B994-2016+2,FALSE)</f>
        <v>0</v>
      </c>
    </row>
    <row r="995" spans="1:4" x14ac:dyDescent="0.25">
      <c r="A995" t="s">
        <v>2</v>
      </c>
      <c r="B995">
        <f t="shared" si="24"/>
        <v>2020</v>
      </c>
      <c r="C995" t="str">
        <f t="shared" si="25"/>
        <v>PUBBDGHSPNewWH______STDKER_16</v>
      </c>
      <c r="D995">
        <f>IF(VLOOKUP(LEFT(C995,LEN(C995)-3),PUBBDG_Replacement_Split_Tech!A:T,12+B995-2016,FALSE)&lt;0,0,VLOOKUP(LEFT(C995,LEN(C995)-3),PUBBDG_Replacement_Split_Tech!A:T,12+B995-2016,FALSE))*VLOOKUP(LEFT(C995,14),'AGG Activity_16'!A:K,B995-2016+2,FALSE)</f>
        <v>0</v>
      </c>
    </row>
    <row r="996" spans="1:4" x14ac:dyDescent="0.25">
      <c r="A996" t="s">
        <v>2</v>
      </c>
      <c r="B996">
        <f t="shared" si="24"/>
        <v>2020</v>
      </c>
      <c r="C996" t="str">
        <f t="shared" si="25"/>
        <v>PUBBDGHSPOldSHFUR___STDKER_16</v>
      </c>
      <c r="D996">
        <f>IF(VLOOKUP(LEFT(C996,LEN(C996)-3),PUBBDG_Replacement_Split_Tech!A:T,12+B996-2016,FALSE)&lt;0,0,VLOOKUP(LEFT(C996,LEN(C996)-3),PUBBDG_Replacement_Split_Tech!A:T,12+B996-2016,FALSE))*VLOOKUP(LEFT(C996,14),'AGG Activity_16'!A:K,B996-2016+2,FALSE)</f>
        <v>0</v>
      </c>
    </row>
    <row r="997" spans="1:4" x14ac:dyDescent="0.25">
      <c r="A997" t="s">
        <v>2</v>
      </c>
      <c r="B997">
        <f t="shared" si="24"/>
        <v>2020</v>
      </c>
      <c r="C997" t="str">
        <f t="shared" si="25"/>
        <v>PUBBDGHSPOldWH______STDKER_16</v>
      </c>
      <c r="D997">
        <f>IF(VLOOKUP(LEFT(C997,LEN(C997)-3),PUBBDG_Replacement_Split_Tech!A:T,12+B997-2016,FALSE)&lt;0,0,VLOOKUP(LEFT(C997,LEN(C997)-3),PUBBDG_Replacement_Split_Tech!A:T,12+B997-2016,FALSE))*VLOOKUP(LEFT(C997,14),'AGG Activity_16'!A:K,B997-2016+2,FALSE)</f>
        <v>0</v>
      </c>
    </row>
    <row r="998" spans="1:4" x14ac:dyDescent="0.25">
      <c r="A998" t="s">
        <v>2</v>
      </c>
      <c r="B998">
        <f t="shared" si="24"/>
        <v>2020</v>
      </c>
      <c r="C998" t="str">
        <f t="shared" si="25"/>
        <v>PUBBDGMUNNewSHFUR___STDKER_16</v>
      </c>
      <c r="D998">
        <f>IF(VLOOKUP(LEFT(C998,LEN(C998)-3),PUBBDG_Replacement_Split_Tech!A:T,12+B998-2016,FALSE)&lt;0,0,VLOOKUP(LEFT(C998,LEN(C998)-3),PUBBDG_Replacement_Split_Tech!A:T,12+B998-2016,FALSE))*VLOOKUP(LEFT(C998,14),'AGG Activity_16'!A:K,B998-2016+2,FALSE)</f>
        <v>0</v>
      </c>
    </row>
    <row r="999" spans="1:4" x14ac:dyDescent="0.25">
      <c r="A999" t="s">
        <v>2</v>
      </c>
      <c r="B999">
        <f t="shared" si="24"/>
        <v>2020</v>
      </c>
      <c r="C999" t="str">
        <f t="shared" si="25"/>
        <v>PUBBDGMUNNewWH______STDKER_16</v>
      </c>
      <c r="D999">
        <f>IF(VLOOKUP(LEFT(C999,LEN(C999)-3),PUBBDG_Replacement_Split_Tech!A:T,12+B999-2016,FALSE)&lt;0,0,VLOOKUP(LEFT(C999,LEN(C999)-3),PUBBDG_Replacement_Split_Tech!A:T,12+B999-2016,FALSE))*VLOOKUP(LEFT(C999,14),'AGG Activity_16'!A:K,B999-2016+2,FALSE)</f>
        <v>0</v>
      </c>
    </row>
    <row r="1000" spans="1:4" x14ac:dyDescent="0.25">
      <c r="A1000" t="s">
        <v>2</v>
      </c>
      <c r="B1000">
        <f t="shared" si="24"/>
        <v>2020</v>
      </c>
      <c r="C1000" t="str">
        <f t="shared" si="25"/>
        <v>PUBBDGMUNOldSHFUR___STDKER_16</v>
      </c>
      <c r="D1000">
        <f>IF(VLOOKUP(LEFT(C1000,LEN(C1000)-3),PUBBDG_Replacement_Split_Tech!A:T,12+B1000-2016,FALSE)&lt;0,0,VLOOKUP(LEFT(C1000,LEN(C1000)-3),PUBBDG_Replacement_Split_Tech!A:T,12+B1000-2016,FALSE))*VLOOKUP(LEFT(C1000,14),'AGG Activity_16'!A:K,B1000-2016+2,FALSE)</f>
        <v>0</v>
      </c>
    </row>
    <row r="1001" spans="1:4" x14ac:dyDescent="0.25">
      <c r="A1001" t="s">
        <v>2</v>
      </c>
      <c r="B1001">
        <f t="shared" si="24"/>
        <v>2020</v>
      </c>
      <c r="C1001" t="str">
        <f t="shared" si="25"/>
        <v>PUBBDGMUNOldWH______STDKER_16</v>
      </c>
      <c r="D1001">
        <f>IF(VLOOKUP(LEFT(C1001,LEN(C1001)-3),PUBBDG_Replacement_Split_Tech!A:T,12+B1001-2016,FALSE)&lt;0,0,VLOOKUP(LEFT(C1001,LEN(C1001)-3),PUBBDG_Replacement_Split_Tech!A:T,12+B1001-2016,FALSE))*VLOOKUP(LEFT(C1001,14),'AGG Activity_16'!A:K,B1001-2016+2,FALSE)</f>
        <v>0</v>
      </c>
    </row>
    <row r="1002" spans="1:4" x14ac:dyDescent="0.25">
      <c r="A1002" t="s">
        <v>2</v>
      </c>
      <c r="B1002">
        <f t="shared" si="24"/>
        <v>2020</v>
      </c>
      <c r="C1002" t="str">
        <f t="shared" si="25"/>
        <v>PUBBDGPSINewSHFUR___STDKER_16</v>
      </c>
      <c r="D1002">
        <f>IF(VLOOKUP(LEFT(C1002,LEN(C1002)-3),PUBBDG_Replacement_Split_Tech!A:T,12+B1002-2016,FALSE)&lt;0,0,VLOOKUP(LEFT(C1002,LEN(C1002)-3),PUBBDG_Replacement_Split_Tech!A:T,12+B1002-2016,FALSE))*VLOOKUP(LEFT(C1002,14),'AGG Activity_16'!A:K,B1002-2016+2,FALSE)</f>
        <v>0</v>
      </c>
    </row>
    <row r="1003" spans="1:4" x14ac:dyDescent="0.25">
      <c r="A1003" t="s">
        <v>2</v>
      </c>
      <c r="B1003">
        <f t="shared" si="24"/>
        <v>2020</v>
      </c>
      <c r="C1003" t="str">
        <f t="shared" si="25"/>
        <v>PUBBDGPSINewWH______STDKER_16</v>
      </c>
      <c r="D1003">
        <f>IF(VLOOKUP(LEFT(C1003,LEN(C1003)-3),PUBBDG_Replacement_Split_Tech!A:T,12+B1003-2016,FALSE)&lt;0,0,VLOOKUP(LEFT(C1003,LEN(C1003)-3),PUBBDG_Replacement_Split_Tech!A:T,12+B1003-2016,FALSE))*VLOOKUP(LEFT(C1003,14),'AGG Activity_16'!A:K,B1003-2016+2,FALSE)</f>
        <v>0</v>
      </c>
    </row>
    <row r="1004" spans="1:4" x14ac:dyDescent="0.25">
      <c r="A1004" t="s">
        <v>2</v>
      </c>
      <c r="B1004">
        <f t="shared" si="24"/>
        <v>2020</v>
      </c>
      <c r="C1004" t="str">
        <f t="shared" si="25"/>
        <v>PUBBDGPSIOldSHFUR___STDKER_16</v>
      </c>
      <c r="D1004">
        <f>IF(VLOOKUP(LEFT(C1004,LEN(C1004)-3),PUBBDG_Replacement_Split_Tech!A:T,12+B1004-2016,FALSE)&lt;0,0,VLOOKUP(LEFT(C1004,LEN(C1004)-3),PUBBDG_Replacement_Split_Tech!A:T,12+B1004-2016,FALSE))*VLOOKUP(LEFT(C1004,14),'AGG Activity_16'!A:K,B1004-2016+2,FALSE)</f>
        <v>0</v>
      </c>
    </row>
    <row r="1005" spans="1:4" x14ac:dyDescent="0.25">
      <c r="A1005" t="s">
        <v>2</v>
      </c>
      <c r="B1005">
        <f t="shared" si="24"/>
        <v>2020</v>
      </c>
      <c r="C1005" t="str">
        <f t="shared" si="25"/>
        <v>PUBBDGPSIOldWH______STDKER_16</v>
      </c>
      <c r="D1005">
        <f>IF(VLOOKUP(LEFT(C1005,LEN(C1005)-3),PUBBDG_Replacement_Split_Tech!A:T,12+B1005-2016,FALSE)&lt;0,0,VLOOKUP(LEFT(C1005,LEN(C1005)-3),PUBBDG_Replacement_Split_Tech!A:T,12+B1005-2016,FALSE))*VLOOKUP(LEFT(C1005,14),'AGG Activity_16'!A:K,B1005-2016+2,FALSE)</f>
        <v>0</v>
      </c>
    </row>
    <row r="1006" spans="1:4" x14ac:dyDescent="0.25">
      <c r="A1006" t="s">
        <v>2</v>
      </c>
      <c r="B1006">
        <f t="shared" si="24"/>
        <v>2020</v>
      </c>
      <c r="C1006" t="str">
        <f t="shared" si="25"/>
        <v>PUBBDGSBDNewSHFUR___STDKER_16</v>
      </c>
      <c r="D1006">
        <f>IF(VLOOKUP(LEFT(C1006,LEN(C1006)-3),PUBBDG_Replacement_Split_Tech!A:T,12+B1006-2016,FALSE)&lt;0,0,VLOOKUP(LEFT(C1006,LEN(C1006)-3),PUBBDG_Replacement_Split_Tech!A:T,12+B1006-2016,FALSE))*VLOOKUP(LEFT(C1006,14),'AGG Activity_16'!A:K,B1006-2016+2,FALSE)</f>
        <v>0</v>
      </c>
    </row>
    <row r="1007" spans="1:4" x14ac:dyDescent="0.25">
      <c r="A1007" t="s">
        <v>2</v>
      </c>
      <c r="B1007">
        <f t="shared" si="24"/>
        <v>2020</v>
      </c>
      <c r="C1007" t="str">
        <f t="shared" si="25"/>
        <v>PUBBDGSBDNewWH______STDKER_16</v>
      </c>
      <c r="D1007">
        <f>IF(VLOOKUP(LEFT(C1007,LEN(C1007)-3),PUBBDG_Replacement_Split_Tech!A:T,12+B1007-2016,FALSE)&lt;0,0,VLOOKUP(LEFT(C1007,LEN(C1007)-3),PUBBDG_Replacement_Split_Tech!A:T,12+B1007-2016,FALSE))*VLOOKUP(LEFT(C1007,14),'AGG Activity_16'!A:K,B1007-2016+2,FALSE)</f>
        <v>0</v>
      </c>
    </row>
    <row r="1008" spans="1:4" x14ac:dyDescent="0.25">
      <c r="A1008" t="s">
        <v>2</v>
      </c>
      <c r="B1008">
        <f t="shared" si="24"/>
        <v>2020</v>
      </c>
      <c r="C1008" t="str">
        <f t="shared" si="25"/>
        <v>PUBBDGSBDOldSHFUR___STDKER_16</v>
      </c>
      <c r="D1008">
        <f>IF(VLOOKUP(LEFT(C1008,LEN(C1008)-3),PUBBDG_Replacement_Split_Tech!A:T,12+B1008-2016,FALSE)&lt;0,0,VLOOKUP(LEFT(C1008,LEN(C1008)-3),PUBBDG_Replacement_Split_Tech!A:T,12+B1008-2016,FALSE))*VLOOKUP(LEFT(C1008,14),'AGG Activity_16'!A:K,B1008-2016+2,FALSE)</f>
        <v>0</v>
      </c>
    </row>
    <row r="1009" spans="1:4" x14ac:dyDescent="0.25">
      <c r="A1009" t="s">
        <v>2</v>
      </c>
      <c r="B1009">
        <f t="shared" si="24"/>
        <v>2020</v>
      </c>
      <c r="C1009" t="str">
        <f t="shared" si="25"/>
        <v>PUBBDGSBDOldWH______STDKER_16</v>
      </c>
      <c r="D1009">
        <f>IF(VLOOKUP(LEFT(C1009,LEN(C1009)-3),PUBBDG_Replacement_Split_Tech!A:T,12+B1009-2016,FALSE)&lt;0,0,VLOOKUP(LEFT(C1009,LEN(C1009)-3),PUBBDG_Replacement_Split_Tech!A:T,12+B1009-2016,FALSE))*VLOOKUP(LEFT(C1009,14),'AGG Activity_16'!A:K,B1009-2016+2,FALSE)</f>
        <v>0</v>
      </c>
    </row>
    <row r="1010" spans="1:4" x14ac:dyDescent="0.25">
      <c r="A1010" t="s">
        <v>2</v>
      </c>
      <c r="B1010">
        <f t="shared" si="24"/>
        <v>2020</v>
      </c>
      <c r="C1010" t="str">
        <f t="shared" si="25"/>
        <v>PUBBDGHSPNewSHFUR___STDLFO_16</v>
      </c>
      <c r="D1010">
        <f>IF(VLOOKUP(LEFT(C1010,LEN(C1010)-3),PUBBDG_Replacement_Split_Tech!A:T,12+B1010-2016,FALSE)&lt;0,0,VLOOKUP(LEFT(C1010,LEN(C1010)-3),PUBBDG_Replacement_Split_Tech!A:T,12+B1010-2016,FALSE))*VLOOKUP(LEFT(C1010,14),'AGG Activity_16'!A:K,B1010-2016+2,FALSE)</f>
        <v>0</v>
      </c>
    </row>
    <row r="1011" spans="1:4" x14ac:dyDescent="0.25">
      <c r="A1011" t="s">
        <v>2</v>
      </c>
      <c r="B1011">
        <f t="shared" si="24"/>
        <v>2020</v>
      </c>
      <c r="C1011" t="str">
        <f t="shared" si="25"/>
        <v>PUBBDGHSPNewWH______STDLFO_16</v>
      </c>
      <c r="D1011">
        <f>IF(VLOOKUP(LEFT(C1011,LEN(C1011)-3),PUBBDG_Replacement_Split_Tech!A:T,12+B1011-2016,FALSE)&lt;0,0,VLOOKUP(LEFT(C1011,LEN(C1011)-3),PUBBDG_Replacement_Split_Tech!A:T,12+B1011-2016,FALSE))*VLOOKUP(LEFT(C1011,14),'AGG Activity_16'!A:K,B1011-2016+2,FALSE)</f>
        <v>0</v>
      </c>
    </row>
    <row r="1012" spans="1:4" x14ac:dyDescent="0.25">
      <c r="A1012" t="s">
        <v>2</v>
      </c>
      <c r="B1012">
        <f t="shared" si="24"/>
        <v>2020</v>
      </c>
      <c r="C1012" t="str">
        <f t="shared" si="25"/>
        <v>PUBBDGHSPOldSHFUR___STDLFO_16</v>
      </c>
      <c r="D1012">
        <f>IF(VLOOKUP(LEFT(C1012,LEN(C1012)-3),PUBBDG_Replacement_Split_Tech!A:T,12+B1012-2016,FALSE)&lt;0,0,VLOOKUP(LEFT(C1012,LEN(C1012)-3),PUBBDG_Replacement_Split_Tech!A:T,12+B1012-2016,FALSE))*VLOOKUP(LEFT(C1012,14),'AGG Activity_16'!A:K,B1012-2016+2,FALSE)</f>
        <v>39.917406699977505</v>
      </c>
    </row>
    <row r="1013" spans="1:4" x14ac:dyDescent="0.25">
      <c r="A1013" t="s">
        <v>2</v>
      </c>
      <c r="B1013">
        <f t="shared" si="24"/>
        <v>2020</v>
      </c>
      <c r="C1013" t="str">
        <f t="shared" si="25"/>
        <v>PUBBDGHSPOldWH______STDLFO_16</v>
      </c>
      <c r="D1013">
        <f>IF(VLOOKUP(LEFT(C1013,LEN(C1013)-3),PUBBDG_Replacement_Split_Tech!A:T,12+B1013-2016,FALSE)&lt;0,0,VLOOKUP(LEFT(C1013,LEN(C1013)-3),PUBBDG_Replacement_Split_Tech!A:T,12+B1013-2016,FALSE))*VLOOKUP(LEFT(C1013,14),'AGG Activity_16'!A:K,B1013-2016+2,FALSE)</f>
        <v>26.976765159143753</v>
      </c>
    </row>
    <row r="1014" spans="1:4" x14ac:dyDescent="0.25">
      <c r="A1014" t="s">
        <v>2</v>
      </c>
      <c r="B1014">
        <f t="shared" si="24"/>
        <v>2020</v>
      </c>
      <c r="C1014" t="str">
        <f t="shared" si="25"/>
        <v>PUBBDGMUNNewSHFUR___STDLFO_16</v>
      </c>
      <c r="D1014">
        <f>IF(VLOOKUP(LEFT(C1014,LEN(C1014)-3),PUBBDG_Replacement_Split_Tech!A:T,12+B1014-2016,FALSE)&lt;0,0,VLOOKUP(LEFT(C1014,LEN(C1014)-3),PUBBDG_Replacement_Split_Tech!A:T,12+B1014-2016,FALSE))*VLOOKUP(LEFT(C1014,14),'AGG Activity_16'!A:K,B1014-2016+2,FALSE)</f>
        <v>0</v>
      </c>
    </row>
    <row r="1015" spans="1:4" x14ac:dyDescent="0.25">
      <c r="A1015" t="s">
        <v>2</v>
      </c>
      <c r="B1015">
        <f t="shared" si="24"/>
        <v>2020</v>
      </c>
      <c r="C1015" t="str">
        <f t="shared" si="25"/>
        <v>PUBBDGMUNNewWH______STDLFO_16</v>
      </c>
      <c r="D1015">
        <f>IF(VLOOKUP(LEFT(C1015,LEN(C1015)-3),PUBBDG_Replacement_Split_Tech!A:T,12+B1015-2016,FALSE)&lt;0,0,VLOOKUP(LEFT(C1015,LEN(C1015)-3),PUBBDG_Replacement_Split_Tech!A:T,12+B1015-2016,FALSE))*VLOOKUP(LEFT(C1015,14),'AGG Activity_16'!A:K,B1015-2016+2,FALSE)</f>
        <v>0</v>
      </c>
    </row>
    <row r="1016" spans="1:4" x14ac:dyDescent="0.25">
      <c r="A1016" t="s">
        <v>2</v>
      </c>
      <c r="B1016">
        <f t="shared" si="24"/>
        <v>2020</v>
      </c>
      <c r="C1016" t="str">
        <f t="shared" si="25"/>
        <v>PUBBDGMUNOldSHFUR___STDLFO_16</v>
      </c>
      <c r="D1016">
        <f>IF(VLOOKUP(LEFT(C1016,LEN(C1016)-3),PUBBDG_Replacement_Split_Tech!A:T,12+B1016-2016,FALSE)&lt;0,0,VLOOKUP(LEFT(C1016,LEN(C1016)-3),PUBBDG_Replacement_Split_Tech!A:T,12+B1016-2016,FALSE))*VLOOKUP(LEFT(C1016,14),'AGG Activity_16'!A:K,B1016-2016+2,FALSE)</f>
        <v>0</v>
      </c>
    </row>
    <row r="1017" spans="1:4" x14ac:dyDescent="0.25">
      <c r="A1017" t="s">
        <v>2</v>
      </c>
      <c r="B1017">
        <f t="shared" si="24"/>
        <v>2020</v>
      </c>
      <c r="C1017" t="str">
        <f t="shared" si="25"/>
        <v>PUBBDGMUNOldWH______STDLFO_16</v>
      </c>
      <c r="D1017">
        <f>IF(VLOOKUP(LEFT(C1017,LEN(C1017)-3),PUBBDG_Replacement_Split_Tech!A:T,12+B1017-2016,FALSE)&lt;0,0,VLOOKUP(LEFT(C1017,LEN(C1017)-3),PUBBDG_Replacement_Split_Tech!A:T,12+B1017-2016,FALSE))*VLOOKUP(LEFT(C1017,14),'AGG Activity_16'!A:K,B1017-2016+2,FALSE)</f>
        <v>0</v>
      </c>
    </row>
    <row r="1018" spans="1:4" x14ac:dyDescent="0.25">
      <c r="A1018" t="s">
        <v>2</v>
      </c>
      <c r="B1018">
        <f t="shared" si="24"/>
        <v>2020</v>
      </c>
      <c r="C1018" t="str">
        <f t="shared" si="25"/>
        <v>PUBBDGPSINewSHFUR___STDLFO_16</v>
      </c>
      <c r="D1018">
        <f>IF(VLOOKUP(LEFT(C1018,LEN(C1018)-3),PUBBDG_Replacement_Split_Tech!A:T,12+B1018-2016,FALSE)&lt;0,0,VLOOKUP(LEFT(C1018,LEN(C1018)-3),PUBBDG_Replacement_Split_Tech!A:T,12+B1018-2016,FALSE))*VLOOKUP(LEFT(C1018,14),'AGG Activity_16'!A:K,B1018-2016+2,FALSE)</f>
        <v>0</v>
      </c>
    </row>
    <row r="1019" spans="1:4" x14ac:dyDescent="0.25">
      <c r="A1019" t="s">
        <v>2</v>
      </c>
      <c r="B1019">
        <f t="shared" si="24"/>
        <v>2020</v>
      </c>
      <c r="C1019" t="str">
        <f t="shared" si="25"/>
        <v>PUBBDGPSINewWH______STDLFO_16</v>
      </c>
      <c r="D1019">
        <f>IF(VLOOKUP(LEFT(C1019,LEN(C1019)-3),PUBBDG_Replacement_Split_Tech!A:T,12+B1019-2016,FALSE)&lt;0,0,VLOOKUP(LEFT(C1019,LEN(C1019)-3),PUBBDG_Replacement_Split_Tech!A:T,12+B1019-2016,FALSE))*VLOOKUP(LEFT(C1019,14),'AGG Activity_16'!A:K,B1019-2016+2,FALSE)</f>
        <v>0</v>
      </c>
    </row>
    <row r="1020" spans="1:4" x14ac:dyDescent="0.25">
      <c r="A1020" t="s">
        <v>2</v>
      </c>
      <c r="B1020">
        <f t="shared" si="24"/>
        <v>2020</v>
      </c>
      <c r="C1020" t="str">
        <f t="shared" si="25"/>
        <v>PUBBDGPSIOldSHFUR___STDLFO_16</v>
      </c>
      <c r="D1020">
        <f>IF(VLOOKUP(LEFT(C1020,LEN(C1020)-3),PUBBDG_Replacement_Split_Tech!A:T,12+B1020-2016,FALSE)&lt;0,0,VLOOKUP(LEFT(C1020,LEN(C1020)-3),PUBBDG_Replacement_Split_Tech!A:T,12+B1020-2016,FALSE))*VLOOKUP(LEFT(C1020,14),'AGG Activity_16'!A:K,B1020-2016+2,FALSE)</f>
        <v>17.964674880446481</v>
      </c>
    </row>
    <row r="1021" spans="1:4" x14ac:dyDescent="0.25">
      <c r="A1021" t="s">
        <v>2</v>
      </c>
      <c r="B1021">
        <f t="shared" si="24"/>
        <v>2020</v>
      </c>
      <c r="C1021" t="str">
        <f t="shared" si="25"/>
        <v>PUBBDGPSIOldWH______STDLFO_16</v>
      </c>
      <c r="D1021">
        <f>IF(VLOOKUP(LEFT(C1021,LEN(C1021)-3),PUBBDG_Replacement_Split_Tech!A:T,12+B1021-2016,FALSE)&lt;0,0,VLOOKUP(LEFT(C1021,LEN(C1021)-3),PUBBDG_Replacement_Split_Tech!A:T,12+B1021-2016,FALSE))*VLOOKUP(LEFT(C1021,14),'AGG Activity_16'!A:K,B1021-2016+2,FALSE)</f>
        <v>24.095540162403019</v>
      </c>
    </row>
    <row r="1022" spans="1:4" x14ac:dyDescent="0.25">
      <c r="A1022" t="s">
        <v>2</v>
      </c>
      <c r="B1022">
        <f t="shared" si="24"/>
        <v>2020</v>
      </c>
      <c r="C1022" t="str">
        <f t="shared" si="25"/>
        <v>PUBBDGSBDNewSHFUR___STDLFO_16</v>
      </c>
      <c r="D1022">
        <f>IF(VLOOKUP(LEFT(C1022,LEN(C1022)-3),PUBBDG_Replacement_Split_Tech!A:T,12+B1022-2016,FALSE)&lt;0,0,VLOOKUP(LEFT(C1022,LEN(C1022)-3),PUBBDG_Replacement_Split_Tech!A:T,12+B1022-2016,FALSE))*VLOOKUP(LEFT(C1022,14),'AGG Activity_16'!A:K,B1022-2016+2,FALSE)</f>
        <v>0</v>
      </c>
    </row>
    <row r="1023" spans="1:4" x14ac:dyDescent="0.25">
      <c r="A1023" t="s">
        <v>2</v>
      </c>
      <c r="B1023">
        <f t="shared" si="24"/>
        <v>2020</v>
      </c>
      <c r="C1023" t="str">
        <f t="shared" si="25"/>
        <v>PUBBDGSBDNewWH______STDLFO_16</v>
      </c>
      <c r="D1023">
        <f>IF(VLOOKUP(LEFT(C1023,LEN(C1023)-3),PUBBDG_Replacement_Split_Tech!A:T,12+B1023-2016,FALSE)&lt;0,0,VLOOKUP(LEFT(C1023,LEN(C1023)-3),PUBBDG_Replacement_Split_Tech!A:T,12+B1023-2016,FALSE))*VLOOKUP(LEFT(C1023,14),'AGG Activity_16'!A:K,B1023-2016+2,FALSE)</f>
        <v>0</v>
      </c>
    </row>
    <row r="1024" spans="1:4" x14ac:dyDescent="0.25">
      <c r="A1024" t="s">
        <v>2</v>
      </c>
      <c r="B1024">
        <f t="shared" si="24"/>
        <v>2020</v>
      </c>
      <c r="C1024" t="str">
        <f t="shared" si="25"/>
        <v>PUBBDGSBDOldSHFUR___STDLFO_16</v>
      </c>
      <c r="D1024">
        <f>IF(VLOOKUP(LEFT(C1024,LEN(C1024)-3),PUBBDG_Replacement_Split_Tech!A:T,12+B1024-2016,FALSE)&lt;0,0,VLOOKUP(LEFT(C1024,LEN(C1024)-3),PUBBDG_Replacement_Split_Tech!A:T,12+B1024-2016,FALSE))*VLOOKUP(LEFT(C1024,14),'AGG Activity_16'!A:K,B1024-2016+2,FALSE)</f>
        <v>0</v>
      </c>
    </row>
    <row r="1025" spans="1:4" x14ac:dyDescent="0.25">
      <c r="A1025" t="s">
        <v>2</v>
      </c>
      <c r="B1025">
        <f t="shared" si="24"/>
        <v>2020</v>
      </c>
      <c r="C1025" t="str">
        <f t="shared" si="25"/>
        <v>PUBBDGSBDOldWH______STDLFO_16</v>
      </c>
      <c r="D1025">
        <f>IF(VLOOKUP(LEFT(C1025,LEN(C1025)-3),PUBBDG_Replacement_Split_Tech!A:T,12+B1025-2016,FALSE)&lt;0,0,VLOOKUP(LEFT(C1025,LEN(C1025)-3),PUBBDG_Replacement_Split_Tech!A:T,12+B1025-2016,FALSE))*VLOOKUP(LEFT(C1025,14),'AGG Activity_16'!A:K,B1025-2016+2,FALSE)</f>
        <v>0</v>
      </c>
    </row>
    <row r="1026" spans="1:4" x14ac:dyDescent="0.25">
      <c r="A1026" t="s">
        <v>2</v>
      </c>
      <c r="B1026">
        <f t="shared" si="24"/>
        <v>2020</v>
      </c>
      <c r="C1026" t="str">
        <f t="shared" si="25"/>
        <v>PUBBDGHSPNewAE______STDPRO_16</v>
      </c>
      <c r="D1026">
        <f>IF(VLOOKUP(LEFT(C1026,LEN(C1026)-3),PUBBDG_Replacement_Split_Tech!A:T,12+B1026-2016,FALSE)&lt;0,0,VLOOKUP(LEFT(C1026,LEN(C1026)-3),PUBBDG_Replacement_Split_Tech!A:T,12+B1026-2016,FALSE))*VLOOKUP(LEFT(C1026,14),'AGG Activity_16'!A:K,B1026-2016+2,FALSE)</f>
        <v>0</v>
      </c>
    </row>
    <row r="1027" spans="1:4" x14ac:dyDescent="0.25">
      <c r="A1027" t="s">
        <v>2</v>
      </c>
      <c r="B1027">
        <f t="shared" si="24"/>
        <v>2020</v>
      </c>
      <c r="C1027" t="str">
        <f t="shared" si="25"/>
        <v>PUBBDGHSPNewSHFUR___STDPRO_16</v>
      </c>
      <c r="D1027">
        <f>IF(VLOOKUP(LEFT(C1027,LEN(C1027)-3),PUBBDG_Replacement_Split_Tech!A:T,12+B1027-2016,FALSE)&lt;0,0,VLOOKUP(LEFT(C1027,LEN(C1027)-3),PUBBDG_Replacement_Split_Tech!A:T,12+B1027-2016,FALSE))*VLOOKUP(LEFT(C1027,14),'AGG Activity_16'!A:K,B1027-2016+2,FALSE)</f>
        <v>0</v>
      </c>
    </row>
    <row r="1028" spans="1:4" x14ac:dyDescent="0.25">
      <c r="A1028" t="s">
        <v>2</v>
      </c>
      <c r="B1028">
        <f t="shared" si="24"/>
        <v>2020</v>
      </c>
      <c r="C1028" t="str">
        <f t="shared" si="25"/>
        <v>PUBBDGHSPOldAE______STDPRO_16</v>
      </c>
      <c r="D1028">
        <f>IF(VLOOKUP(LEFT(C1028,LEN(C1028)-3),PUBBDG_Replacement_Split_Tech!A:T,12+B1028-2016,FALSE)&lt;0,0,VLOOKUP(LEFT(C1028,LEN(C1028)-3),PUBBDG_Replacement_Split_Tech!A:T,12+B1028-2016,FALSE))*VLOOKUP(LEFT(C1028,14),'AGG Activity_16'!A:K,B1028-2016+2,FALSE)</f>
        <v>0</v>
      </c>
    </row>
    <row r="1029" spans="1:4" x14ac:dyDescent="0.25">
      <c r="A1029" t="s">
        <v>2</v>
      </c>
      <c r="B1029">
        <f t="shared" si="24"/>
        <v>2020</v>
      </c>
      <c r="C1029" t="str">
        <f t="shared" si="25"/>
        <v>PUBBDGHSPOldSHFUR___STDPRO_16</v>
      </c>
      <c r="D1029">
        <f>IF(VLOOKUP(LEFT(C1029,LEN(C1029)-3),PUBBDG_Replacement_Split_Tech!A:T,12+B1029-2016,FALSE)&lt;0,0,VLOOKUP(LEFT(C1029,LEN(C1029)-3),PUBBDG_Replacement_Split_Tech!A:T,12+B1029-2016,FALSE))*VLOOKUP(LEFT(C1029,14),'AGG Activity_16'!A:K,B1029-2016+2,FALSE)</f>
        <v>0</v>
      </c>
    </row>
    <row r="1030" spans="1:4" x14ac:dyDescent="0.25">
      <c r="A1030" t="s">
        <v>2</v>
      </c>
      <c r="B1030">
        <f t="shared" si="24"/>
        <v>2020</v>
      </c>
      <c r="C1030" t="str">
        <f t="shared" si="25"/>
        <v>PUBBDGMUNNewAE______STDPRO_16</v>
      </c>
      <c r="D1030">
        <f>IF(VLOOKUP(LEFT(C1030,LEN(C1030)-3),PUBBDG_Replacement_Split_Tech!A:T,12+B1030-2016,FALSE)&lt;0,0,VLOOKUP(LEFT(C1030,LEN(C1030)-3),PUBBDG_Replacement_Split_Tech!A:T,12+B1030-2016,FALSE))*VLOOKUP(LEFT(C1030,14),'AGG Activity_16'!A:K,B1030-2016+2,FALSE)</f>
        <v>0</v>
      </c>
    </row>
    <row r="1031" spans="1:4" x14ac:dyDescent="0.25">
      <c r="A1031" t="s">
        <v>2</v>
      </c>
      <c r="B1031">
        <f t="shared" si="24"/>
        <v>2020</v>
      </c>
      <c r="C1031" t="str">
        <f t="shared" si="25"/>
        <v>PUBBDGMUNNewSHFUR___STDPRO_16</v>
      </c>
      <c r="D1031">
        <f>IF(VLOOKUP(LEFT(C1031,LEN(C1031)-3),PUBBDG_Replacement_Split_Tech!A:T,12+B1031-2016,FALSE)&lt;0,0,VLOOKUP(LEFT(C1031,LEN(C1031)-3),PUBBDG_Replacement_Split_Tech!A:T,12+B1031-2016,FALSE))*VLOOKUP(LEFT(C1031,14),'AGG Activity_16'!A:K,B1031-2016+2,FALSE)</f>
        <v>0</v>
      </c>
    </row>
    <row r="1032" spans="1:4" x14ac:dyDescent="0.25">
      <c r="A1032" t="s">
        <v>2</v>
      </c>
      <c r="B1032">
        <f t="shared" si="24"/>
        <v>2020</v>
      </c>
      <c r="C1032" t="str">
        <f t="shared" si="25"/>
        <v>PUBBDGMUNOldAE______STDPRO_16</v>
      </c>
      <c r="D1032">
        <f>IF(VLOOKUP(LEFT(C1032,LEN(C1032)-3),PUBBDG_Replacement_Split_Tech!A:T,12+B1032-2016,FALSE)&lt;0,0,VLOOKUP(LEFT(C1032,LEN(C1032)-3),PUBBDG_Replacement_Split_Tech!A:T,12+B1032-2016,FALSE))*VLOOKUP(LEFT(C1032,14),'AGG Activity_16'!A:K,B1032-2016+2,FALSE)</f>
        <v>0</v>
      </c>
    </row>
    <row r="1033" spans="1:4" x14ac:dyDescent="0.25">
      <c r="A1033" t="s">
        <v>2</v>
      </c>
      <c r="B1033">
        <f t="shared" si="24"/>
        <v>2020</v>
      </c>
      <c r="C1033" t="str">
        <f t="shared" si="25"/>
        <v>PUBBDGMUNOldSHFUR___STDPRO_16</v>
      </c>
      <c r="D1033">
        <f>IF(VLOOKUP(LEFT(C1033,LEN(C1033)-3),PUBBDG_Replacement_Split_Tech!A:T,12+B1033-2016,FALSE)&lt;0,0,VLOOKUP(LEFT(C1033,LEN(C1033)-3),PUBBDG_Replacement_Split_Tech!A:T,12+B1033-2016,FALSE))*VLOOKUP(LEFT(C1033,14),'AGG Activity_16'!A:K,B1033-2016+2,FALSE)</f>
        <v>0</v>
      </c>
    </row>
    <row r="1034" spans="1:4" x14ac:dyDescent="0.25">
      <c r="A1034" t="s">
        <v>2</v>
      </c>
      <c r="B1034">
        <f t="shared" si="24"/>
        <v>2020</v>
      </c>
      <c r="C1034" t="str">
        <f t="shared" si="25"/>
        <v>PUBBDGPSINewAE______STDPRO_16</v>
      </c>
      <c r="D1034">
        <f>IF(VLOOKUP(LEFT(C1034,LEN(C1034)-3),PUBBDG_Replacement_Split_Tech!A:T,12+B1034-2016,FALSE)&lt;0,0,VLOOKUP(LEFT(C1034,LEN(C1034)-3),PUBBDG_Replacement_Split_Tech!A:T,12+B1034-2016,FALSE))*VLOOKUP(LEFT(C1034,14),'AGG Activity_16'!A:K,B1034-2016+2,FALSE)</f>
        <v>0</v>
      </c>
    </row>
    <row r="1035" spans="1:4" x14ac:dyDescent="0.25">
      <c r="A1035" t="s">
        <v>2</v>
      </c>
      <c r="B1035">
        <f t="shared" si="24"/>
        <v>2020</v>
      </c>
      <c r="C1035" t="str">
        <f t="shared" si="25"/>
        <v>PUBBDGPSINewSHFUR___STDPRO_16</v>
      </c>
      <c r="D1035">
        <f>IF(VLOOKUP(LEFT(C1035,LEN(C1035)-3),PUBBDG_Replacement_Split_Tech!A:T,12+B1035-2016,FALSE)&lt;0,0,VLOOKUP(LEFT(C1035,LEN(C1035)-3),PUBBDG_Replacement_Split_Tech!A:T,12+B1035-2016,FALSE))*VLOOKUP(LEFT(C1035,14),'AGG Activity_16'!A:K,B1035-2016+2,FALSE)</f>
        <v>0</v>
      </c>
    </row>
    <row r="1036" spans="1:4" x14ac:dyDescent="0.25">
      <c r="A1036" t="s">
        <v>2</v>
      </c>
      <c r="B1036">
        <f t="shared" si="24"/>
        <v>2020</v>
      </c>
      <c r="C1036" t="str">
        <f t="shared" si="25"/>
        <v>PUBBDGPSIOldAE______STDPRO_16</v>
      </c>
      <c r="D1036">
        <f>IF(VLOOKUP(LEFT(C1036,LEN(C1036)-3),PUBBDG_Replacement_Split_Tech!A:T,12+B1036-2016,FALSE)&lt;0,0,VLOOKUP(LEFT(C1036,LEN(C1036)-3),PUBBDG_Replacement_Split_Tech!A:T,12+B1036-2016,FALSE))*VLOOKUP(LEFT(C1036,14),'AGG Activity_16'!A:K,B1036-2016+2,FALSE)</f>
        <v>0</v>
      </c>
    </row>
    <row r="1037" spans="1:4" x14ac:dyDescent="0.25">
      <c r="A1037" t="s">
        <v>2</v>
      </c>
      <c r="B1037">
        <f t="shared" si="24"/>
        <v>2020</v>
      </c>
      <c r="C1037" t="str">
        <f t="shared" si="25"/>
        <v>PUBBDGPSIOldSHFUR___STDPRO_16</v>
      </c>
      <c r="D1037">
        <f>IF(VLOOKUP(LEFT(C1037,LEN(C1037)-3),PUBBDG_Replacement_Split_Tech!A:T,12+B1037-2016,FALSE)&lt;0,0,VLOOKUP(LEFT(C1037,LEN(C1037)-3),PUBBDG_Replacement_Split_Tech!A:T,12+B1037-2016,FALSE))*VLOOKUP(LEFT(C1037,14),'AGG Activity_16'!A:K,B1037-2016+2,FALSE)</f>
        <v>0</v>
      </c>
    </row>
    <row r="1038" spans="1:4" x14ac:dyDescent="0.25">
      <c r="A1038" t="s">
        <v>2</v>
      </c>
      <c r="B1038">
        <f t="shared" si="24"/>
        <v>2020</v>
      </c>
      <c r="C1038" t="str">
        <f t="shared" si="25"/>
        <v>PUBBDGSBDNewAE______STDPRO_16</v>
      </c>
      <c r="D1038">
        <f>IF(VLOOKUP(LEFT(C1038,LEN(C1038)-3),PUBBDG_Replacement_Split_Tech!A:T,12+B1038-2016,FALSE)&lt;0,0,VLOOKUP(LEFT(C1038,LEN(C1038)-3),PUBBDG_Replacement_Split_Tech!A:T,12+B1038-2016,FALSE))*VLOOKUP(LEFT(C1038,14),'AGG Activity_16'!A:K,B1038-2016+2,FALSE)</f>
        <v>0</v>
      </c>
    </row>
    <row r="1039" spans="1:4" x14ac:dyDescent="0.25">
      <c r="A1039" t="s">
        <v>2</v>
      </c>
      <c r="B1039">
        <f t="shared" si="24"/>
        <v>2020</v>
      </c>
      <c r="C1039" t="str">
        <f t="shared" si="25"/>
        <v>PUBBDGSBDNewSHFUR___STDPRO_16</v>
      </c>
      <c r="D1039">
        <f>IF(VLOOKUP(LEFT(C1039,LEN(C1039)-3),PUBBDG_Replacement_Split_Tech!A:T,12+B1039-2016,FALSE)&lt;0,0,VLOOKUP(LEFT(C1039,LEN(C1039)-3),PUBBDG_Replacement_Split_Tech!A:T,12+B1039-2016,FALSE))*VLOOKUP(LEFT(C1039,14),'AGG Activity_16'!A:K,B1039-2016+2,FALSE)</f>
        <v>0</v>
      </c>
    </row>
    <row r="1040" spans="1:4" x14ac:dyDescent="0.25">
      <c r="A1040" t="s">
        <v>2</v>
      </c>
      <c r="B1040">
        <f t="shared" si="24"/>
        <v>2020</v>
      </c>
      <c r="C1040" t="str">
        <f t="shared" si="25"/>
        <v>PUBBDGSBDOldAE______STDPRO_16</v>
      </c>
      <c r="D1040">
        <f>IF(VLOOKUP(LEFT(C1040,LEN(C1040)-3),PUBBDG_Replacement_Split_Tech!A:T,12+B1040-2016,FALSE)&lt;0,0,VLOOKUP(LEFT(C1040,LEN(C1040)-3),PUBBDG_Replacement_Split_Tech!A:T,12+B1040-2016,FALSE))*VLOOKUP(LEFT(C1040,14),'AGG Activity_16'!A:K,B1040-2016+2,FALSE)</f>
        <v>0</v>
      </c>
    </row>
    <row r="1041" spans="1:4" x14ac:dyDescent="0.25">
      <c r="A1041" t="s">
        <v>2</v>
      </c>
      <c r="B1041">
        <f t="shared" si="24"/>
        <v>2020</v>
      </c>
      <c r="C1041" t="str">
        <f t="shared" si="25"/>
        <v>PUBBDGSBDOldSHFUR___STDPRO_16</v>
      </c>
      <c r="D1041">
        <f>IF(VLOOKUP(LEFT(C1041,LEN(C1041)-3),PUBBDG_Replacement_Split_Tech!A:T,12+B1041-2016,FALSE)&lt;0,0,VLOOKUP(LEFT(C1041,LEN(C1041)-3),PUBBDG_Replacement_Split_Tech!A:T,12+B1041-2016,FALSE))*VLOOKUP(LEFT(C1041,14),'AGG Activity_16'!A:K,B1041-2016+2,FALSE)</f>
        <v>0</v>
      </c>
    </row>
    <row r="1042" spans="1:4" x14ac:dyDescent="0.25">
      <c r="A1042" t="s">
        <v>2</v>
      </c>
      <c r="B1042">
        <f t="shared" si="24"/>
        <v>2021</v>
      </c>
      <c r="C1042" t="str">
        <f t="shared" si="25"/>
        <v>PUBBDGHSPNewAE______STDNGA_16</v>
      </c>
      <c r="D1042">
        <f>IF(VLOOKUP(LEFT(C1042,LEN(C1042)-3),PUBBDG_Replacement_Split_Tech!A:T,12+B1042-2016,FALSE)&lt;0,0,VLOOKUP(LEFT(C1042,LEN(C1042)-3),PUBBDG_Replacement_Split_Tech!A:T,12+B1042-2016,FALSE))*VLOOKUP(LEFT(C1042,14),'AGG Activity_16'!A:K,B1042-2016+2,FALSE)</f>
        <v>0</v>
      </c>
    </row>
    <row r="1043" spans="1:4" x14ac:dyDescent="0.25">
      <c r="A1043" t="s">
        <v>2</v>
      </c>
      <c r="B1043">
        <f t="shared" ref="B1043:B1106" si="26">B835+1</f>
        <v>2021</v>
      </c>
      <c r="C1043" t="str">
        <f t="shared" ref="C1043:C1106" si="27">C835</f>
        <v>PUBBDGHSPNewSC______STDNGA_16</v>
      </c>
      <c r="D1043">
        <f>IF(VLOOKUP(LEFT(C1043,LEN(C1043)-3),PUBBDG_Replacement_Split_Tech!A:T,12+B1043-2016,FALSE)&lt;0,0,VLOOKUP(LEFT(C1043,LEN(C1043)-3),PUBBDG_Replacement_Split_Tech!A:T,12+B1043-2016,FALSE))*VLOOKUP(LEFT(C1043,14),'AGG Activity_16'!A:K,B1043-2016+2,FALSE)</f>
        <v>0</v>
      </c>
    </row>
    <row r="1044" spans="1:4" x14ac:dyDescent="0.25">
      <c r="A1044" t="s">
        <v>2</v>
      </c>
      <c r="B1044">
        <f t="shared" si="26"/>
        <v>2021</v>
      </c>
      <c r="C1044" t="str">
        <f t="shared" si="27"/>
        <v>PUBBDGHSPNewSHFUR___HIGNGA_16</v>
      </c>
      <c r="D1044">
        <f>IF(VLOOKUP(LEFT(C1044,LEN(C1044)-3),PUBBDG_Replacement_Split_Tech!A:T,12+B1044-2016,FALSE)&lt;0,0,VLOOKUP(LEFT(C1044,LEN(C1044)-3),PUBBDG_Replacement_Split_Tech!A:T,12+B1044-2016,FALSE))*VLOOKUP(LEFT(C1044,14),'AGG Activity_16'!A:K,B1044-2016+2,FALSE)</f>
        <v>0</v>
      </c>
    </row>
    <row r="1045" spans="1:4" x14ac:dyDescent="0.25">
      <c r="A1045" t="s">
        <v>2</v>
      </c>
      <c r="B1045">
        <f t="shared" si="26"/>
        <v>2021</v>
      </c>
      <c r="C1045" t="str">
        <f t="shared" si="27"/>
        <v>PUBBDGHSPNewSHFUR___STDNGA_16</v>
      </c>
      <c r="D1045">
        <f>IF(VLOOKUP(LEFT(C1045,LEN(C1045)-3),PUBBDG_Replacement_Split_Tech!A:T,12+B1045-2016,FALSE)&lt;0,0,VLOOKUP(LEFT(C1045,LEN(C1045)-3),PUBBDG_Replacement_Split_Tech!A:T,12+B1045-2016,FALSE))*VLOOKUP(LEFT(C1045,14),'AGG Activity_16'!A:K,B1045-2016+2,FALSE)</f>
        <v>0</v>
      </c>
    </row>
    <row r="1046" spans="1:4" x14ac:dyDescent="0.25">
      <c r="A1046" t="s">
        <v>2</v>
      </c>
      <c r="B1046">
        <f t="shared" si="26"/>
        <v>2021</v>
      </c>
      <c r="C1046" t="str">
        <f t="shared" si="27"/>
        <v>PUBBDGHSPNewWH______STDNGA_16</v>
      </c>
      <c r="D1046">
        <f>IF(VLOOKUP(LEFT(C1046,LEN(C1046)-3),PUBBDG_Replacement_Split_Tech!A:T,12+B1046-2016,FALSE)&lt;0,0,VLOOKUP(LEFT(C1046,LEN(C1046)-3),PUBBDG_Replacement_Split_Tech!A:T,12+B1046-2016,FALSE))*VLOOKUP(LEFT(C1046,14),'AGG Activity_16'!A:K,B1046-2016+2,FALSE)</f>
        <v>0</v>
      </c>
    </row>
    <row r="1047" spans="1:4" x14ac:dyDescent="0.25">
      <c r="A1047" t="s">
        <v>2</v>
      </c>
      <c r="B1047">
        <f t="shared" si="26"/>
        <v>2021</v>
      </c>
      <c r="C1047" t="str">
        <f t="shared" si="27"/>
        <v>PUBBDGHSPOldAE______STDNGA_16</v>
      </c>
      <c r="D1047">
        <f>IF(VLOOKUP(LEFT(C1047,LEN(C1047)-3),PUBBDG_Replacement_Split_Tech!A:T,12+B1047-2016,FALSE)&lt;0,0,VLOOKUP(LEFT(C1047,LEN(C1047)-3),PUBBDG_Replacement_Split_Tech!A:T,12+B1047-2016,FALSE))*VLOOKUP(LEFT(C1047,14),'AGG Activity_16'!A:K,B1047-2016+2,FALSE)</f>
        <v>17.579709287872433</v>
      </c>
    </row>
    <row r="1048" spans="1:4" x14ac:dyDescent="0.25">
      <c r="A1048" t="s">
        <v>2</v>
      </c>
      <c r="B1048">
        <f t="shared" si="26"/>
        <v>2021</v>
      </c>
      <c r="C1048" t="str">
        <f t="shared" si="27"/>
        <v>PUBBDGHSPOldSC______STDNGA_16</v>
      </c>
      <c r="D1048">
        <f>IF(VLOOKUP(LEFT(C1048,LEN(C1048)-3),PUBBDG_Replacement_Split_Tech!A:T,12+B1048-2016,FALSE)&lt;0,0,VLOOKUP(LEFT(C1048,LEN(C1048)-3),PUBBDG_Replacement_Split_Tech!A:T,12+B1048-2016,FALSE))*VLOOKUP(LEFT(C1048,14),'AGG Activity_16'!A:K,B1048-2016+2,FALSE)</f>
        <v>19.810876050343424</v>
      </c>
    </row>
    <row r="1049" spans="1:4" x14ac:dyDescent="0.25">
      <c r="A1049" t="s">
        <v>2</v>
      </c>
      <c r="B1049">
        <f t="shared" si="26"/>
        <v>2021</v>
      </c>
      <c r="C1049" t="str">
        <f t="shared" si="27"/>
        <v>PUBBDGHSPOldSHFUR___HIGNGA_16</v>
      </c>
      <c r="D1049">
        <f>IF(VLOOKUP(LEFT(C1049,LEN(C1049)-3),PUBBDG_Replacement_Split_Tech!A:T,12+B1049-2016,FALSE)&lt;0,0,VLOOKUP(LEFT(C1049,LEN(C1049)-3),PUBBDG_Replacement_Split_Tech!A:T,12+B1049-2016,FALSE))*VLOOKUP(LEFT(C1049,14),'AGG Activity_16'!A:K,B1049-2016+2,FALSE)</f>
        <v>0</v>
      </c>
    </row>
    <row r="1050" spans="1:4" x14ac:dyDescent="0.25">
      <c r="A1050" t="s">
        <v>2</v>
      </c>
      <c r="B1050">
        <f t="shared" si="26"/>
        <v>2021</v>
      </c>
      <c r="C1050" t="str">
        <f t="shared" si="27"/>
        <v>PUBBDGHSPOldSHFUR___STDNGA_16</v>
      </c>
      <c r="D1050">
        <f>IF(VLOOKUP(LEFT(C1050,LEN(C1050)-3),PUBBDG_Replacement_Split_Tech!A:T,12+B1050-2016,FALSE)&lt;0,0,VLOOKUP(LEFT(C1050,LEN(C1050)-3),PUBBDG_Replacement_Split_Tech!A:T,12+B1050-2016,FALSE))*VLOOKUP(LEFT(C1050,14),'AGG Activity_16'!A:K,B1050-2016+2,FALSE)</f>
        <v>230.36085128524905</v>
      </c>
    </row>
    <row r="1051" spans="1:4" x14ac:dyDescent="0.25">
      <c r="A1051" t="s">
        <v>2</v>
      </c>
      <c r="B1051">
        <f t="shared" si="26"/>
        <v>2021</v>
      </c>
      <c r="C1051" t="str">
        <f t="shared" si="27"/>
        <v>PUBBDGHSPOldWH______STDNGA_16</v>
      </c>
      <c r="D1051">
        <f>IF(VLOOKUP(LEFT(C1051,LEN(C1051)-3),PUBBDG_Replacement_Split_Tech!A:T,12+B1051-2016,FALSE)&lt;0,0,VLOOKUP(LEFT(C1051,LEN(C1051)-3),PUBBDG_Replacement_Split_Tech!A:T,12+B1051-2016,FALSE))*VLOOKUP(LEFT(C1051,14),'AGG Activity_16'!A:K,B1051-2016+2,FALSE)</f>
        <v>73.325174258906131</v>
      </c>
    </row>
    <row r="1052" spans="1:4" x14ac:dyDescent="0.25">
      <c r="A1052" t="s">
        <v>2</v>
      </c>
      <c r="B1052">
        <f t="shared" si="26"/>
        <v>2021</v>
      </c>
      <c r="C1052" t="str">
        <f t="shared" si="27"/>
        <v>PUBBDGMUNNewAE______STDNGA_16</v>
      </c>
      <c r="D1052">
        <f>IF(VLOOKUP(LEFT(C1052,LEN(C1052)-3),PUBBDG_Replacement_Split_Tech!A:T,12+B1052-2016,FALSE)&lt;0,0,VLOOKUP(LEFT(C1052,LEN(C1052)-3),PUBBDG_Replacement_Split_Tech!A:T,12+B1052-2016,FALSE))*VLOOKUP(LEFT(C1052,14),'AGG Activity_16'!A:K,B1052-2016+2,FALSE)</f>
        <v>0</v>
      </c>
    </row>
    <row r="1053" spans="1:4" x14ac:dyDescent="0.25">
      <c r="A1053" t="s">
        <v>2</v>
      </c>
      <c r="B1053">
        <f t="shared" si="26"/>
        <v>2021</v>
      </c>
      <c r="C1053" t="str">
        <f t="shared" si="27"/>
        <v>PUBBDGMUNNewSC______STDNGA_16</v>
      </c>
      <c r="D1053">
        <f>IF(VLOOKUP(LEFT(C1053,LEN(C1053)-3),PUBBDG_Replacement_Split_Tech!A:T,12+B1053-2016,FALSE)&lt;0,0,VLOOKUP(LEFT(C1053,LEN(C1053)-3),PUBBDG_Replacement_Split_Tech!A:T,12+B1053-2016,FALSE))*VLOOKUP(LEFT(C1053,14),'AGG Activity_16'!A:K,B1053-2016+2,FALSE)</f>
        <v>0</v>
      </c>
    </row>
    <row r="1054" spans="1:4" x14ac:dyDescent="0.25">
      <c r="A1054" t="s">
        <v>2</v>
      </c>
      <c r="B1054">
        <f t="shared" si="26"/>
        <v>2021</v>
      </c>
      <c r="C1054" t="str">
        <f t="shared" si="27"/>
        <v>PUBBDGMUNNewSHFUR___HIGNGA_16</v>
      </c>
      <c r="D1054">
        <f>IF(VLOOKUP(LEFT(C1054,LEN(C1054)-3),PUBBDG_Replacement_Split_Tech!A:T,12+B1054-2016,FALSE)&lt;0,0,VLOOKUP(LEFT(C1054,LEN(C1054)-3),PUBBDG_Replacement_Split_Tech!A:T,12+B1054-2016,FALSE))*VLOOKUP(LEFT(C1054,14),'AGG Activity_16'!A:K,B1054-2016+2,FALSE)</f>
        <v>0</v>
      </c>
    </row>
    <row r="1055" spans="1:4" x14ac:dyDescent="0.25">
      <c r="A1055" t="s">
        <v>2</v>
      </c>
      <c r="B1055">
        <f t="shared" si="26"/>
        <v>2021</v>
      </c>
      <c r="C1055" t="str">
        <f t="shared" si="27"/>
        <v>PUBBDGMUNNewSHFUR___STDNGA_16</v>
      </c>
      <c r="D1055">
        <f>IF(VLOOKUP(LEFT(C1055,LEN(C1055)-3),PUBBDG_Replacement_Split_Tech!A:T,12+B1055-2016,FALSE)&lt;0,0,VLOOKUP(LEFT(C1055,LEN(C1055)-3),PUBBDG_Replacement_Split_Tech!A:T,12+B1055-2016,FALSE))*VLOOKUP(LEFT(C1055,14),'AGG Activity_16'!A:K,B1055-2016+2,FALSE)</f>
        <v>0</v>
      </c>
    </row>
    <row r="1056" spans="1:4" x14ac:dyDescent="0.25">
      <c r="A1056" t="s">
        <v>2</v>
      </c>
      <c r="B1056">
        <f t="shared" si="26"/>
        <v>2021</v>
      </c>
      <c r="C1056" t="str">
        <f t="shared" si="27"/>
        <v>PUBBDGMUNNewWH______STDNGA_16</v>
      </c>
      <c r="D1056">
        <f>IF(VLOOKUP(LEFT(C1056,LEN(C1056)-3),PUBBDG_Replacement_Split_Tech!A:T,12+B1056-2016,FALSE)&lt;0,0,VLOOKUP(LEFT(C1056,LEN(C1056)-3),PUBBDG_Replacement_Split_Tech!A:T,12+B1056-2016,FALSE))*VLOOKUP(LEFT(C1056,14),'AGG Activity_16'!A:K,B1056-2016+2,FALSE)</f>
        <v>0</v>
      </c>
    </row>
    <row r="1057" spans="1:4" x14ac:dyDescent="0.25">
      <c r="A1057" t="s">
        <v>2</v>
      </c>
      <c r="B1057">
        <f t="shared" si="26"/>
        <v>2021</v>
      </c>
      <c r="C1057" t="str">
        <f t="shared" si="27"/>
        <v>PUBBDGMUNOldAE______STDNGA_16</v>
      </c>
      <c r="D1057">
        <f>IF(VLOOKUP(LEFT(C1057,LEN(C1057)-3),PUBBDG_Replacement_Split_Tech!A:T,12+B1057-2016,FALSE)&lt;0,0,VLOOKUP(LEFT(C1057,LEN(C1057)-3),PUBBDG_Replacement_Split_Tech!A:T,12+B1057-2016,FALSE))*VLOOKUP(LEFT(C1057,14),'AGG Activity_16'!A:K,B1057-2016+2,FALSE)</f>
        <v>2.7469268088904419</v>
      </c>
    </row>
    <row r="1058" spans="1:4" x14ac:dyDescent="0.25">
      <c r="A1058" t="s">
        <v>2</v>
      </c>
      <c r="B1058">
        <f t="shared" si="26"/>
        <v>2021</v>
      </c>
      <c r="C1058" t="str">
        <f t="shared" si="27"/>
        <v>PUBBDGMUNOldSC______STDNGA_16</v>
      </c>
      <c r="D1058">
        <f>IF(VLOOKUP(LEFT(C1058,LEN(C1058)-3),PUBBDG_Replacement_Split_Tech!A:T,12+B1058-2016,FALSE)&lt;0,0,VLOOKUP(LEFT(C1058,LEN(C1058)-3),PUBBDG_Replacement_Split_Tech!A:T,12+B1058-2016,FALSE))*VLOOKUP(LEFT(C1058,14),'AGG Activity_16'!A:K,B1058-2016+2,FALSE)</f>
        <v>19.589698635084716</v>
      </c>
    </row>
    <row r="1059" spans="1:4" x14ac:dyDescent="0.25">
      <c r="A1059" t="s">
        <v>2</v>
      </c>
      <c r="B1059">
        <f t="shared" si="26"/>
        <v>2021</v>
      </c>
      <c r="C1059" t="str">
        <f t="shared" si="27"/>
        <v>PUBBDGMUNOldSHFUR___HIGNGA_16</v>
      </c>
      <c r="D1059">
        <f>IF(VLOOKUP(LEFT(C1059,LEN(C1059)-3),PUBBDG_Replacement_Split_Tech!A:T,12+B1059-2016,FALSE)&lt;0,0,VLOOKUP(LEFT(C1059,LEN(C1059)-3),PUBBDG_Replacement_Split_Tech!A:T,12+B1059-2016,FALSE))*VLOOKUP(LEFT(C1059,14),'AGG Activity_16'!A:K,B1059-2016+2,FALSE)</f>
        <v>0</v>
      </c>
    </row>
    <row r="1060" spans="1:4" x14ac:dyDescent="0.25">
      <c r="A1060" t="s">
        <v>2</v>
      </c>
      <c r="B1060">
        <f t="shared" si="26"/>
        <v>2021</v>
      </c>
      <c r="C1060" t="str">
        <f t="shared" si="27"/>
        <v>PUBBDGMUNOldSHFUR___STDNGA_16</v>
      </c>
      <c r="D1060">
        <f>IF(VLOOKUP(LEFT(C1060,LEN(C1060)-3),PUBBDG_Replacement_Split_Tech!A:T,12+B1060-2016,FALSE)&lt;0,0,VLOOKUP(LEFT(C1060,LEN(C1060)-3),PUBBDG_Replacement_Split_Tech!A:T,12+B1060-2016,FALSE))*VLOOKUP(LEFT(C1060,14),'AGG Activity_16'!A:K,B1060-2016+2,FALSE)</f>
        <v>297.54770637355921</v>
      </c>
    </row>
    <row r="1061" spans="1:4" x14ac:dyDescent="0.25">
      <c r="A1061" t="s">
        <v>2</v>
      </c>
      <c r="B1061">
        <f t="shared" si="26"/>
        <v>2021</v>
      </c>
      <c r="C1061" t="str">
        <f t="shared" si="27"/>
        <v>PUBBDGMUNOldWH______STDNGA_16</v>
      </c>
      <c r="D1061">
        <f>IF(VLOOKUP(LEFT(C1061,LEN(C1061)-3),PUBBDG_Replacement_Split_Tech!A:T,12+B1061-2016,FALSE)&lt;0,0,VLOOKUP(LEFT(C1061,LEN(C1061)-3),PUBBDG_Replacement_Split_Tech!A:T,12+B1061-2016,FALSE))*VLOOKUP(LEFT(C1061,14),'AGG Activity_16'!A:K,B1061-2016+2,FALSE)</f>
        <v>51.092085658578057</v>
      </c>
    </row>
    <row r="1062" spans="1:4" x14ac:dyDescent="0.25">
      <c r="A1062" t="s">
        <v>2</v>
      </c>
      <c r="B1062">
        <f t="shared" si="26"/>
        <v>2021</v>
      </c>
      <c r="C1062" t="str">
        <f t="shared" si="27"/>
        <v>PUBBDGPSINewAE______STDNGA_16</v>
      </c>
      <c r="D1062">
        <f>IF(VLOOKUP(LEFT(C1062,LEN(C1062)-3),PUBBDG_Replacement_Split_Tech!A:T,12+B1062-2016,FALSE)&lt;0,0,VLOOKUP(LEFT(C1062,LEN(C1062)-3),PUBBDG_Replacement_Split_Tech!A:T,12+B1062-2016,FALSE))*VLOOKUP(LEFT(C1062,14),'AGG Activity_16'!A:K,B1062-2016+2,FALSE)</f>
        <v>0</v>
      </c>
    </row>
    <row r="1063" spans="1:4" x14ac:dyDescent="0.25">
      <c r="A1063" t="s">
        <v>2</v>
      </c>
      <c r="B1063">
        <f t="shared" si="26"/>
        <v>2021</v>
      </c>
      <c r="C1063" t="str">
        <f t="shared" si="27"/>
        <v>PUBBDGPSINewSC______STDNGA_16</v>
      </c>
      <c r="D1063">
        <f>IF(VLOOKUP(LEFT(C1063,LEN(C1063)-3),PUBBDG_Replacement_Split_Tech!A:T,12+B1063-2016,FALSE)&lt;0,0,VLOOKUP(LEFT(C1063,LEN(C1063)-3),PUBBDG_Replacement_Split_Tech!A:T,12+B1063-2016,FALSE))*VLOOKUP(LEFT(C1063,14),'AGG Activity_16'!A:K,B1063-2016+2,FALSE)</f>
        <v>0</v>
      </c>
    </row>
    <row r="1064" spans="1:4" x14ac:dyDescent="0.25">
      <c r="A1064" t="s">
        <v>2</v>
      </c>
      <c r="B1064">
        <f t="shared" si="26"/>
        <v>2021</v>
      </c>
      <c r="C1064" t="str">
        <f t="shared" si="27"/>
        <v>PUBBDGPSINewSHFUR___HIGNGA_16</v>
      </c>
      <c r="D1064">
        <f>IF(VLOOKUP(LEFT(C1064,LEN(C1064)-3),PUBBDG_Replacement_Split_Tech!A:T,12+B1064-2016,FALSE)&lt;0,0,VLOOKUP(LEFT(C1064,LEN(C1064)-3),PUBBDG_Replacement_Split_Tech!A:T,12+B1064-2016,FALSE))*VLOOKUP(LEFT(C1064,14),'AGG Activity_16'!A:K,B1064-2016+2,FALSE)</f>
        <v>0</v>
      </c>
    </row>
    <row r="1065" spans="1:4" x14ac:dyDescent="0.25">
      <c r="A1065" t="s">
        <v>2</v>
      </c>
      <c r="B1065">
        <f t="shared" si="26"/>
        <v>2021</v>
      </c>
      <c r="C1065" t="str">
        <f t="shared" si="27"/>
        <v>PUBBDGPSINewSHFUR___STDNGA_16</v>
      </c>
      <c r="D1065">
        <f>IF(VLOOKUP(LEFT(C1065,LEN(C1065)-3),PUBBDG_Replacement_Split_Tech!A:T,12+B1065-2016,FALSE)&lt;0,0,VLOOKUP(LEFT(C1065,LEN(C1065)-3),PUBBDG_Replacement_Split_Tech!A:T,12+B1065-2016,FALSE))*VLOOKUP(LEFT(C1065,14),'AGG Activity_16'!A:K,B1065-2016+2,FALSE)</f>
        <v>0</v>
      </c>
    </row>
    <row r="1066" spans="1:4" x14ac:dyDescent="0.25">
      <c r="A1066" t="s">
        <v>2</v>
      </c>
      <c r="B1066">
        <f t="shared" si="26"/>
        <v>2021</v>
      </c>
      <c r="C1066" t="str">
        <f t="shared" si="27"/>
        <v>PUBBDGPSINewWH______STDNGA_16</v>
      </c>
      <c r="D1066">
        <f>IF(VLOOKUP(LEFT(C1066,LEN(C1066)-3),PUBBDG_Replacement_Split_Tech!A:T,12+B1066-2016,FALSE)&lt;0,0,VLOOKUP(LEFT(C1066,LEN(C1066)-3),PUBBDG_Replacement_Split_Tech!A:T,12+B1066-2016,FALSE))*VLOOKUP(LEFT(C1066,14),'AGG Activity_16'!A:K,B1066-2016+2,FALSE)</f>
        <v>0</v>
      </c>
    </row>
    <row r="1067" spans="1:4" x14ac:dyDescent="0.25">
      <c r="A1067" t="s">
        <v>2</v>
      </c>
      <c r="B1067">
        <f t="shared" si="26"/>
        <v>2021</v>
      </c>
      <c r="C1067" t="str">
        <f t="shared" si="27"/>
        <v>PUBBDGPSIOldAE______STDNGA_16</v>
      </c>
      <c r="D1067">
        <f>IF(VLOOKUP(LEFT(C1067,LEN(C1067)-3),PUBBDG_Replacement_Split_Tech!A:T,12+B1067-2016,FALSE)&lt;0,0,VLOOKUP(LEFT(C1067,LEN(C1067)-3),PUBBDG_Replacement_Split_Tech!A:T,12+B1067-2016,FALSE))*VLOOKUP(LEFT(C1067,14),'AGG Activity_16'!A:K,B1067-2016+2,FALSE)</f>
        <v>6.1309163335488632</v>
      </c>
    </row>
    <row r="1068" spans="1:4" x14ac:dyDescent="0.25">
      <c r="A1068" t="s">
        <v>2</v>
      </c>
      <c r="B1068">
        <f t="shared" si="26"/>
        <v>2021</v>
      </c>
      <c r="C1068" t="str">
        <f t="shared" si="27"/>
        <v>PUBBDGPSIOldSC______STDNGA_16</v>
      </c>
      <c r="D1068">
        <f>IF(VLOOKUP(LEFT(C1068,LEN(C1068)-3),PUBBDG_Replacement_Split_Tech!A:T,12+B1068-2016,FALSE)&lt;0,0,VLOOKUP(LEFT(C1068,LEN(C1068)-3),PUBBDG_Replacement_Split_Tech!A:T,12+B1068-2016,FALSE))*VLOOKUP(LEFT(C1068,14),'AGG Activity_16'!A:K,B1068-2016+2,FALSE)</f>
        <v>32.180132287863472</v>
      </c>
    </row>
    <row r="1069" spans="1:4" x14ac:dyDescent="0.25">
      <c r="A1069" t="s">
        <v>2</v>
      </c>
      <c r="B1069">
        <f t="shared" si="26"/>
        <v>2021</v>
      </c>
      <c r="C1069" t="str">
        <f t="shared" si="27"/>
        <v>PUBBDGPSIOldSHFUR___HIGNGA_16</v>
      </c>
      <c r="D1069">
        <f>IF(VLOOKUP(LEFT(C1069,LEN(C1069)-3),PUBBDG_Replacement_Split_Tech!A:T,12+B1069-2016,FALSE)&lt;0,0,VLOOKUP(LEFT(C1069,LEN(C1069)-3),PUBBDG_Replacement_Split_Tech!A:T,12+B1069-2016,FALSE))*VLOOKUP(LEFT(C1069,14),'AGG Activity_16'!A:K,B1069-2016+2,FALSE)</f>
        <v>0</v>
      </c>
    </row>
    <row r="1070" spans="1:4" x14ac:dyDescent="0.25">
      <c r="A1070" t="s">
        <v>2</v>
      </c>
      <c r="B1070">
        <f t="shared" si="26"/>
        <v>2021</v>
      </c>
      <c r="C1070" t="str">
        <f t="shared" si="27"/>
        <v>PUBBDGPSIOldSHFUR___STDNGA_16</v>
      </c>
      <c r="D1070">
        <f>IF(VLOOKUP(LEFT(C1070,LEN(C1070)-3),PUBBDG_Replacement_Split_Tech!A:T,12+B1070-2016,FALSE)&lt;0,0,VLOOKUP(LEFT(C1070,LEN(C1070)-3),PUBBDG_Replacement_Split_Tech!A:T,12+B1070-2016,FALSE))*VLOOKUP(LEFT(C1070,14),'AGG Activity_16'!A:K,B1070-2016+2,FALSE)</f>
        <v>399.95771535905237</v>
      </c>
    </row>
    <row r="1071" spans="1:4" x14ac:dyDescent="0.25">
      <c r="A1071" t="s">
        <v>2</v>
      </c>
      <c r="B1071">
        <f t="shared" si="26"/>
        <v>2021</v>
      </c>
      <c r="C1071" t="str">
        <f t="shared" si="27"/>
        <v>PUBBDGPSIOldWH______STDNGA_16</v>
      </c>
      <c r="D1071">
        <f>IF(VLOOKUP(LEFT(C1071,LEN(C1071)-3),PUBBDG_Replacement_Split_Tech!A:T,12+B1071-2016,FALSE)&lt;0,0,VLOOKUP(LEFT(C1071,LEN(C1071)-3),PUBBDG_Replacement_Split_Tech!A:T,12+B1071-2016,FALSE))*VLOOKUP(LEFT(C1071,14),'AGG Activity_16'!A:K,B1071-2016+2,FALSE)</f>
        <v>82.796107548163093</v>
      </c>
    </row>
    <row r="1072" spans="1:4" x14ac:dyDescent="0.25">
      <c r="A1072" t="s">
        <v>2</v>
      </c>
      <c r="B1072">
        <f t="shared" si="26"/>
        <v>2021</v>
      </c>
      <c r="C1072" t="str">
        <f t="shared" si="27"/>
        <v>PUBBDGSBDNewAE______STDNGA_16</v>
      </c>
      <c r="D1072">
        <f>IF(VLOOKUP(LEFT(C1072,LEN(C1072)-3),PUBBDG_Replacement_Split_Tech!A:T,12+B1072-2016,FALSE)&lt;0,0,VLOOKUP(LEFT(C1072,LEN(C1072)-3),PUBBDG_Replacement_Split_Tech!A:T,12+B1072-2016,FALSE))*VLOOKUP(LEFT(C1072,14),'AGG Activity_16'!A:K,B1072-2016+2,FALSE)</f>
        <v>0</v>
      </c>
    </row>
    <row r="1073" spans="1:4" x14ac:dyDescent="0.25">
      <c r="A1073" t="s">
        <v>2</v>
      </c>
      <c r="B1073">
        <f t="shared" si="26"/>
        <v>2021</v>
      </c>
      <c r="C1073" t="str">
        <f t="shared" si="27"/>
        <v>PUBBDGSBDNewSC______STDNGA_16</v>
      </c>
      <c r="D1073">
        <f>IF(VLOOKUP(LEFT(C1073,LEN(C1073)-3),PUBBDG_Replacement_Split_Tech!A:T,12+B1073-2016,FALSE)&lt;0,0,VLOOKUP(LEFT(C1073,LEN(C1073)-3),PUBBDG_Replacement_Split_Tech!A:T,12+B1073-2016,FALSE))*VLOOKUP(LEFT(C1073,14),'AGG Activity_16'!A:K,B1073-2016+2,FALSE)</f>
        <v>0</v>
      </c>
    </row>
    <row r="1074" spans="1:4" x14ac:dyDescent="0.25">
      <c r="A1074" t="s">
        <v>2</v>
      </c>
      <c r="B1074">
        <f t="shared" si="26"/>
        <v>2021</v>
      </c>
      <c r="C1074" t="str">
        <f t="shared" si="27"/>
        <v>PUBBDGSBDNewSHFUR___HIGNGA_16</v>
      </c>
      <c r="D1074">
        <f>IF(VLOOKUP(LEFT(C1074,LEN(C1074)-3),PUBBDG_Replacement_Split_Tech!A:T,12+B1074-2016,FALSE)&lt;0,0,VLOOKUP(LEFT(C1074,LEN(C1074)-3),PUBBDG_Replacement_Split_Tech!A:T,12+B1074-2016,FALSE))*VLOOKUP(LEFT(C1074,14),'AGG Activity_16'!A:K,B1074-2016+2,FALSE)</f>
        <v>0</v>
      </c>
    </row>
    <row r="1075" spans="1:4" x14ac:dyDescent="0.25">
      <c r="A1075" t="s">
        <v>2</v>
      </c>
      <c r="B1075">
        <f t="shared" si="26"/>
        <v>2021</v>
      </c>
      <c r="C1075" t="str">
        <f t="shared" si="27"/>
        <v>PUBBDGSBDNewSHFUR___STDNGA_16</v>
      </c>
      <c r="D1075">
        <f>IF(VLOOKUP(LEFT(C1075,LEN(C1075)-3),PUBBDG_Replacement_Split_Tech!A:T,12+B1075-2016,FALSE)&lt;0,0,VLOOKUP(LEFT(C1075,LEN(C1075)-3),PUBBDG_Replacement_Split_Tech!A:T,12+B1075-2016,FALSE))*VLOOKUP(LEFT(C1075,14),'AGG Activity_16'!A:K,B1075-2016+2,FALSE)</f>
        <v>0</v>
      </c>
    </row>
    <row r="1076" spans="1:4" x14ac:dyDescent="0.25">
      <c r="A1076" t="s">
        <v>2</v>
      </c>
      <c r="B1076">
        <f t="shared" si="26"/>
        <v>2021</v>
      </c>
      <c r="C1076" t="str">
        <f t="shared" si="27"/>
        <v>PUBBDGSBDNewWH______STDNGA_16</v>
      </c>
      <c r="D1076">
        <f>IF(VLOOKUP(LEFT(C1076,LEN(C1076)-3),PUBBDG_Replacement_Split_Tech!A:T,12+B1076-2016,FALSE)&lt;0,0,VLOOKUP(LEFT(C1076,LEN(C1076)-3),PUBBDG_Replacement_Split_Tech!A:T,12+B1076-2016,FALSE))*VLOOKUP(LEFT(C1076,14),'AGG Activity_16'!A:K,B1076-2016+2,FALSE)</f>
        <v>0</v>
      </c>
    </row>
    <row r="1077" spans="1:4" x14ac:dyDescent="0.25">
      <c r="A1077" t="s">
        <v>2</v>
      </c>
      <c r="B1077">
        <f t="shared" si="26"/>
        <v>2021</v>
      </c>
      <c r="C1077" t="str">
        <f t="shared" si="27"/>
        <v>PUBBDGSBDOldAE______STDNGA_16</v>
      </c>
      <c r="D1077">
        <f>IF(VLOOKUP(LEFT(C1077,LEN(C1077)-3),PUBBDG_Replacement_Split_Tech!A:T,12+B1077-2016,FALSE)&lt;0,0,VLOOKUP(LEFT(C1077,LEN(C1077)-3),PUBBDG_Replacement_Split_Tech!A:T,12+B1077-2016,FALSE))*VLOOKUP(LEFT(C1077,14),'AGG Activity_16'!A:K,B1077-2016+2,FALSE)</f>
        <v>105.61211000615634</v>
      </c>
    </row>
    <row r="1078" spans="1:4" x14ac:dyDescent="0.25">
      <c r="A1078" t="s">
        <v>2</v>
      </c>
      <c r="B1078">
        <f t="shared" si="26"/>
        <v>2021</v>
      </c>
      <c r="C1078" t="str">
        <f t="shared" si="27"/>
        <v>PUBBDGSBDOldSC______STDNGA_16</v>
      </c>
      <c r="D1078">
        <f>IF(VLOOKUP(LEFT(C1078,LEN(C1078)-3),PUBBDG_Replacement_Split_Tech!A:T,12+B1078-2016,FALSE)&lt;0,0,VLOOKUP(LEFT(C1078,LEN(C1078)-3),PUBBDG_Replacement_Split_Tech!A:T,12+B1078-2016,FALSE))*VLOOKUP(LEFT(C1078,14),'AGG Activity_16'!A:K,B1078-2016+2,FALSE)</f>
        <v>114.32612233098659</v>
      </c>
    </row>
    <row r="1079" spans="1:4" x14ac:dyDescent="0.25">
      <c r="A1079" t="s">
        <v>2</v>
      </c>
      <c r="B1079">
        <f t="shared" si="26"/>
        <v>2021</v>
      </c>
      <c r="C1079" t="str">
        <f t="shared" si="27"/>
        <v>PUBBDGSBDOldSHFUR___HIGNGA_16</v>
      </c>
      <c r="D1079">
        <f>IF(VLOOKUP(LEFT(C1079,LEN(C1079)-3),PUBBDG_Replacement_Split_Tech!A:T,12+B1079-2016,FALSE)&lt;0,0,VLOOKUP(LEFT(C1079,LEN(C1079)-3),PUBBDG_Replacement_Split_Tech!A:T,12+B1079-2016,FALSE))*VLOOKUP(LEFT(C1079,14),'AGG Activity_16'!A:K,B1079-2016+2,FALSE)</f>
        <v>0</v>
      </c>
    </row>
    <row r="1080" spans="1:4" x14ac:dyDescent="0.25">
      <c r="A1080" t="s">
        <v>2</v>
      </c>
      <c r="B1080">
        <f t="shared" si="26"/>
        <v>2021</v>
      </c>
      <c r="C1080" t="str">
        <f t="shared" si="27"/>
        <v>PUBBDGSBDOldSHFUR___STDNGA_16</v>
      </c>
      <c r="D1080">
        <f>IF(VLOOKUP(LEFT(C1080,LEN(C1080)-3),PUBBDG_Replacement_Split_Tech!A:T,12+B1080-2016,FALSE)&lt;0,0,VLOOKUP(LEFT(C1080,LEN(C1080)-3),PUBBDG_Replacement_Split_Tech!A:T,12+B1080-2016,FALSE))*VLOOKUP(LEFT(C1080,14),'AGG Activity_16'!A:K,B1080-2016+2,FALSE)</f>
        <v>412.72294832744046</v>
      </c>
    </row>
    <row r="1081" spans="1:4" x14ac:dyDescent="0.25">
      <c r="A1081" t="s">
        <v>2</v>
      </c>
      <c r="B1081">
        <f t="shared" si="26"/>
        <v>2021</v>
      </c>
      <c r="C1081" t="str">
        <f t="shared" si="27"/>
        <v>PUBBDGSBDOldWH______STDNGA_16</v>
      </c>
      <c r="D1081">
        <f>IF(VLOOKUP(LEFT(C1081,LEN(C1081)-3),PUBBDG_Replacement_Split_Tech!A:T,12+B1081-2016,FALSE)&lt;0,0,VLOOKUP(LEFT(C1081,LEN(C1081)-3),PUBBDG_Replacement_Split_Tech!A:T,12+B1081-2016,FALSE))*VLOOKUP(LEFT(C1081,14),'AGG Activity_16'!A:K,B1081-2016+2,FALSE)</f>
        <v>90.374952615343062</v>
      </c>
    </row>
    <row r="1082" spans="1:4" x14ac:dyDescent="0.25">
      <c r="A1082" t="s">
        <v>2</v>
      </c>
      <c r="B1082">
        <f t="shared" si="26"/>
        <v>2021</v>
      </c>
      <c r="C1082" t="str">
        <f t="shared" si="27"/>
        <v>PUBBDGHSPNewSH_________DHE_16</v>
      </c>
      <c r="D1082">
        <f>IF(VLOOKUP(LEFT(C1082,LEN(C1082)-3),PUBBDG_Replacement_Split_Tech!A:T,12+B1082-2016,FALSE)&lt;0,0,VLOOKUP(LEFT(C1082,LEN(C1082)-3),PUBBDG_Replacement_Split_Tech!A:T,12+B1082-2016,FALSE))*VLOOKUP(LEFT(C1082,14),'AGG Activity_16'!A:K,B1082-2016+2,FALSE)</f>
        <v>0</v>
      </c>
    </row>
    <row r="1083" spans="1:4" x14ac:dyDescent="0.25">
      <c r="A1083" t="s">
        <v>2</v>
      </c>
      <c r="B1083">
        <f t="shared" si="26"/>
        <v>2021</v>
      </c>
      <c r="C1083" t="str">
        <f t="shared" si="27"/>
        <v>PUBBDGHSPOldSH_________DHE_16</v>
      </c>
      <c r="D1083">
        <f>IF(VLOOKUP(LEFT(C1083,LEN(C1083)-3),PUBBDG_Replacement_Split_Tech!A:T,12+B1083-2016,FALSE)&lt;0,0,VLOOKUP(LEFT(C1083,LEN(C1083)-3),PUBBDG_Replacement_Split_Tech!A:T,12+B1083-2016,FALSE))*VLOOKUP(LEFT(C1083,14),'AGG Activity_16'!A:K,B1083-2016+2,FALSE)</f>
        <v>73.815343959213919</v>
      </c>
    </row>
    <row r="1084" spans="1:4" x14ac:dyDescent="0.25">
      <c r="A1084" t="s">
        <v>2</v>
      </c>
      <c r="B1084">
        <f t="shared" si="26"/>
        <v>2021</v>
      </c>
      <c r="C1084" t="str">
        <f t="shared" si="27"/>
        <v>PUBBDGMUNNewSH_________DHE_16</v>
      </c>
      <c r="D1084">
        <f>IF(VLOOKUP(LEFT(C1084,LEN(C1084)-3),PUBBDG_Replacement_Split_Tech!A:T,12+B1084-2016,FALSE)&lt;0,0,VLOOKUP(LEFT(C1084,LEN(C1084)-3),PUBBDG_Replacement_Split_Tech!A:T,12+B1084-2016,FALSE))*VLOOKUP(LEFT(C1084,14),'AGG Activity_16'!A:K,B1084-2016+2,FALSE)</f>
        <v>0</v>
      </c>
    </row>
    <row r="1085" spans="1:4" x14ac:dyDescent="0.25">
      <c r="A1085" t="s">
        <v>2</v>
      </c>
      <c r="B1085">
        <f t="shared" si="26"/>
        <v>2021</v>
      </c>
      <c r="C1085" t="str">
        <f t="shared" si="27"/>
        <v>PUBBDGMUNOldSH_________DHE_16</v>
      </c>
      <c r="D1085">
        <f>IF(VLOOKUP(LEFT(C1085,LEN(C1085)-3),PUBBDG_Replacement_Split_Tech!A:T,12+B1085-2016,FALSE)&lt;0,0,VLOOKUP(LEFT(C1085,LEN(C1085)-3),PUBBDG_Replacement_Split_Tech!A:T,12+B1085-2016,FALSE))*VLOOKUP(LEFT(C1085,14),'AGG Activity_16'!A:K,B1085-2016+2,FALSE)</f>
        <v>16.465144480973819</v>
      </c>
    </row>
    <row r="1086" spans="1:4" x14ac:dyDescent="0.25">
      <c r="A1086" t="s">
        <v>2</v>
      </c>
      <c r="B1086">
        <f t="shared" si="26"/>
        <v>2021</v>
      </c>
      <c r="C1086" t="str">
        <f t="shared" si="27"/>
        <v>PUBBDGPSINewSH_________DHE_16</v>
      </c>
      <c r="D1086">
        <f>IF(VLOOKUP(LEFT(C1086,LEN(C1086)-3),PUBBDG_Replacement_Split_Tech!A:T,12+B1086-2016,FALSE)&lt;0,0,VLOOKUP(LEFT(C1086,LEN(C1086)-3),PUBBDG_Replacement_Split_Tech!A:T,12+B1086-2016,FALSE))*VLOOKUP(LEFT(C1086,14),'AGG Activity_16'!A:K,B1086-2016+2,FALSE)</f>
        <v>0</v>
      </c>
    </row>
    <row r="1087" spans="1:4" x14ac:dyDescent="0.25">
      <c r="A1087" t="s">
        <v>2</v>
      </c>
      <c r="B1087">
        <f t="shared" si="26"/>
        <v>2021</v>
      </c>
      <c r="C1087" t="str">
        <f t="shared" si="27"/>
        <v>PUBBDGPSIOldSH_________DHE_16</v>
      </c>
      <c r="D1087">
        <f>IF(VLOOKUP(LEFT(C1087,LEN(C1087)-3),PUBBDG_Replacement_Split_Tech!A:T,12+B1087-2016,FALSE)&lt;0,0,VLOOKUP(LEFT(C1087,LEN(C1087)-3),PUBBDG_Replacement_Split_Tech!A:T,12+B1087-2016,FALSE))*VLOOKUP(LEFT(C1087,14),'AGG Activity_16'!A:K,B1087-2016+2,FALSE)</f>
        <v>186.75303996586663</v>
      </c>
    </row>
    <row r="1088" spans="1:4" x14ac:dyDescent="0.25">
      <c r="A1088" t="s">
        <v>2</v>
      </c>
      <c r="B1088">
        <f t="shared" si="26"/>
        <v>2021</v>
      </c>
      <c r="C1088" t="str">
        <f t="shared" si="27"/>
        <v>PUBBDGSBDNewSH_________DHE_16</v>
      </c>
      <c r="D1088">
        <f>IF(VLOOKUP(LEFT(C1088,LEN(C1088)-3),PUBBDG_Replacement_Split_Tech!A:T,12+B1088-2016,FALSE)&lt;0,0,VLOOKUP(LEFT(C1088,LEN(C1088)-3),PUBBDG_Replacement_Split_Tech!A:T,12+B1088-2016,FALSE))*VLOOKUP(LEFT(C1088,14),'AGG Activity_16'!A:K,B1088-2016+2,FALSE)</f>
        <v>0</v>
      </c>
    </row>
    <row r="1089" spans="1:4" x14ac:dyDescent="0.25">
      <c r="A1089" t="s">
        <v>2</v>
      </c>
      <c r="B1089">
        <f t="shared" si="26"/>
        <v>2021</v>
      </c>
      <c r="C1089" t="str">
        <f t="shared" si="27"/>
        <v>PUBBDGSBDOldSH_________DHE_16</v>
      </c>
      <c r="D1089">
        <f>IF(VLOOKUP(LEFT(C1089,LEN(C1089)-3),PUBBDG_Replacement_Split_Tech!A:T,12+B1089-2016,FALSE)&lt;0,0,VLOOKUP(LEFT(C1089,LEN(C1089)-3),PUBBDG_Replacement_Split_Tech!A:T,12+B1089-2016,FALSE))*VLOOKUP(LEFT(C1089,14),'AGG Activity_16'!A:K,B1089-2016+2,FALSE)</f>
        <v>49.134055823622305</v>
      </c>
    </row>
    <row r="1090" spans="1:4" x14ac:dyDescent="0.25">
      <c r="A1090" t="s">
        <v>2</v>
      </c>
      <c r="B1090">
        <f t="shared" si="26"/>
        <v>2021</v>
      </c>
      <c r="C1090" t="str">
        <f t="shared" si="27"/>
        <v>PUBBDGHSPNewAE______STDELC_16</v>
      </c>
      <c r="D1090">
        <f>IF(VLOOKUP(LEFT(C1090,LEN(C1090)-3),PUBBDG_Replacement_Split_Tech!A:T,12+B1090-2016,FALSE)&lt;0,0,VLOOKUP(LEFT(C1090,LEN(C1090)-3),PUBBDG_Replacement_Split_Tech!A:T,12+B1090-2016,FALSE))*VLOOKUP(LEFT(C1090,14),'AGG Activity_16'!A:K,B1090-2016+2,FALSE)</f>
        <v>0</v>
      </c>
    </row>
    <row r="1091" spans="1:4" x14ac:dyDescent="0.25">
      <c r="A1091" t="s">
        <v>2</v>
      </c>
      <c r="B1091">
        <f t="shared" si="26"/>
        <v>2021</v>
      </c>
      <c r="C1091" t="str">
        <f t="shared" si="27"/>
        <v>PUBBDGHSPNewAM______STDELC_16</v>
      </c>
      <c r="D1091">
        <f>IF(VLOOKUP(LEFT(C1091,LEN(C1091)-3),PUBBDG_Replacement_Split_Tech!A:T,12+B1091-2016,FALSE)&lt;0,0,VLOOKUP(LEFT(C1091,LEN(C1091)-3),PUBBDG_Replacement_Split_Tech!A:T,12+B1091-2016,FALSE))*VLOOKUP(LEFT(C1091,14),'AGG Activity_16'!A:K,B1091-2016+2,FALSE)</f>
        <v>0</v>
      </c>
    </row>
    <row r="1092" spans="1:4" x14ac:dyDescent="0.25">
      <c r="A1092" t="s">
        <v>2</v>
      </c>
      <c r="B1092">
        <f t="shared" si="26"/>
        <v>2021</v>
      </c>
      <c r="C1092" t="str">
        <f t="shared" si="27"/>
        <v>PUBBDGHSPNewLIFLC___STDELC_16</v>
      </c>
      <c r="D1092">
        <f>IF(VLOOKUP(LEFT(C1092,LEN(C1092)-3),PUBBDG_Replacement_Split_Tech!A:T,12+B1092-2016,FALSE)&lt;0,0,VLOOKUP(LEFT(C1092,LEN(C1092)-3),PUBBDG_Replacement_Split_Tech!A:T,12+B1092-2016,FALSE))*VLOOKUP(LEFT(C1092,14),'AGG Activity_16'!A:K,B1092-2016+2,FALSE)</f>
        <v>0</v>
      </c>
    </row>
    <row r="1093" spans="1:4" x14ac:dyDescent="0.25">
      <c r="A1093" t="s">
        <v>2</v>
      </c>
      <c r="B1093">
        <f t="shared" si="26"/>
        <v>2021</v>
      </c>
      <c r="C1093" t="str">
        <f t="shared" si="27"/>
        <v>PUBBDGHSPNewLIFLU___STDELC_16</v>
      </c>
      <c r="D1093">
        <f>IF(VLOOKUP(LEFT(C1093,LEN(C1093)-3),PUBBDG_Replacement_Split_Tech!A:T,12+B1093-2016,FALSE)&lt;0,0,VLOOKUP(LEFT(C1093,LEN(C1093)-3),PUBBDG_Replacement_Split_Tech!A:T,12+B1093-2016,FALSE))*VLOOKUP(LEFT(C1093,14),'AGG Activity_16'!A:K,B1093-2016+2,FALSE)</f>
        <v>0</v>
      </c>
    </row>
    <row r="1094" spans="1:4" x14ac:dyDescent="0.25">
      <c r="A1094" t="s">
        <v>2</v>
      </c>
      <c r="B1094">
        <f t="shared" si="26"/>
        <v>2021</v>
      </c>
      <c r="C1094" t="str">
        <f t="shared" si="27"/>
        <v>PUBBDGHSPNewLIHAL___STDELC_16</v>
      </c>
      <c r="D1094">
        <f>IF(VLOOKUP(LEFT(C1094,LEN(C1094)-3),PUBBDG_Replacement_Split_Tech!A:T,12+B1094-2016,FALSE)&lt;0,0,VLOOKUP(LEFT(C1094,LEN(C1094)-3),PUBBDG_Replacement_Split_Tech!A:T,12+B1094-2016,FALSE))*VLOOKUP(LEFT(C1094,14),'AGG Activity_16'!A:K,B1094-2016+2,FALSE)</f>
        <v>0</v>
      </c>
    </row>
    <row r="1095" spans="1:4" x14ac:dyDescent="0.25">
      <c r="A1095" t="s">
        <v>2</v>
      </c>
      <c r="B1095">
        <f t="shared" si="26"/>
        <v>2021</v>
      </c>
      <c r="C1095" t="str">
        <f t="shared" si="27"/>
        <v>PUBBDGHSPNewLIINC___STDELC_16</v>
      </c>
      <c r="D1095">
        <f>IF(VLOOKUP(LEFT(C1095,LEN(C1095)-3),PUBBDG_Replacement_Split_Tech!A:T,12+B1095-2016,FALSE)&lt;0,0,VLOOKUP(LEFT(C1095,LEN(C1095)-3),PUBBDG_Replacement_Split_Tech!A:T,12+B1095-2016,FALSE))*VLOOKUP(LEFT(C1095,14),'AGG Activity_16'!A:K,B1095-2016+2,FALSE)</f>
        <v>0</v>
      </c>
    </row>
    <row r="1096" spans="1:4" x14ac:dyDescent="0.25">
      <c r="A1096" t="s">
        <v>2</v>
      </c>
      <c r="B1096">
        <f t="shared" si="26"/>
        <v>2021</v>
      </c>
      <c r="C1096" t="str">
        <f t="shared" si="27"/>
        <v>PUBBDGHSPNewLILED___STDELC_16</v>
      </c>
      <c r="D1096">
        <f>IF(VLOOKUP(LEFT(C1096,LEN(C1096)-3),PUBBDG_Replacement_Split_Tech!A:T,12+B1096-2016,FALSE)&lt;0,0,VLOOKUP(LEFT(C1096,LEN(C1096)-3),PUBBDG_Replacement_Split_Tech!A:T,12+B1096-2016,FALSE))*VLOOKUP(LEFT(C1096,14),'AGG Activity_16'!A:K,B1096-2016+2,FALSE)</f>
        <v>0</v>
      </c>
    </row>
    <row r="1097" spans="1:4" x14ac:dyDescent="0.25">
      <c r="A1097" t="s">
        <v>2</v>
      </c>
      <c r="B1097">
        <f t="shared" si="26"/>
        <v>2021</v>
      </c>
      <c r="C1097" t="str">
        <f t="shared" si="27"/>
        <v>PUBBDGHSPNewSC______STDELC_16</v>
      </c>
      <c r="D1097">
        <f>IF(VLOOKUP(LEFT(C1097,LEN(C1097)-3),PUBBDG_Replacement_Split_Tech!A:T,12+B1097-2016,FALSE)&lt;0,0,VLOOKUP(LEFT(C1097,LEN(C1097)-3),PUBBDG_Replacement_Split_Tech!A:T,12+B1097-2016,FALSE))*VLOOKUP(LEFT(C1097,14),'AGG Activity_16'!A:K,B1097-2016+2,FALSE)</f>
        <v>0</v>
      </c>
    </row>
    <row r="1098" spans="1:4" x14ac:dyDescent="0.25">
      <c r="A1098" t="s">
        <v>2</v>
      </c>
      <c r="B1098">
        <f t="shared" si="26"/>
        <v>2021</v>
      </c>
      <c r="C1098" t="str">
        <f t="shared" si="27"/>
        <v>PUBBDGHSPNewSHFUR___STDELC_16</v>
      </c>
      <c r="D1098">
        <f>IF(VLOOKUP(LEFT(C1098,LEN(C1098)-3),PUBBDG_Replacement_Split_Tech!A:T,12+B1098-2016,FALSE)&lt;0,0,VLOOKUP(LEFT(C1098,LEN(C1098)-3),PUBBDG_Replacement_Split_Tech!A:T,12+B1098-2016,FALSE))*VLOOKUP(LEFT(C1098,14),'AGG Activity_16'!A:K,B1098-2016+2,FALSE)</f>
        <v>0</v>
      </c>
    </row>
    <row r="1099" spans="1:4" x14ac:dyDescent="0.25">
      <c r="A1099" t="s">
        <v>2</v>
      </c>
      <c r="B1099">
        <f t="shared" si="26"/>
        <v>2021</v>
      </c>
      <c r="C1099" t="str">
        <f t="shared" si="27"/>
        <v>PUBBDGHSPNewSHHEP___STDELC_16</v>
      </c>
      <c r="D1099">
        <f>IF(VLOOKUP(LEFT(C1099,LEN(C1099)-3),PUBBDG_Replacement_Split_Tech!A:T,12+B1099-2016,FALSE)&lt;0,0,VLOOKUP(LEFT(C1099,LEN(C1099)-3),PUBBDG_Replacement_Split_Tech!A:T,12+B1099-2016,FALSE))*VLOOKUP(LEFT(C1099,14),'AGG Activity_16'!A:K,B1099-2016+2,FALSE)</f>
        <v>0</v>
      </c>
    </row>
    <row r="1100" spans="1:4" x14ac:dyDescent="0.25">
      <c r="A1100" t="s">
        <v>2</v>
      </c>
      <c r="B1100">
        <f t="shared" si="26"/>
        <v>2021</v>
      </c>
      <c r="C1100" t="str">
        <f t="shared" si="27"/>
        <v>PUBBDGHSPNewSHPLT___STDELC_16</v>
      </c>
      <c r="D1100">
        <f>IF(VLOOKUP(LEFT(C1100,LEN(C1100)-3),PUBBDG_Replacement_Split_Tech!A:T,12+B1100-2016,FALSE)&lt;0,0,VLOOKUP(LEFT(C1100,LEN(C1100)-3),PUBBDG_Replacement_Split_Tech!A:T,12+B1100-2016,FALSE))*VLOOKUP(LEFT(C1100,14),'AGG Activity_16'!A:K,B1100-2016+2,FALSE)</f>
        <v>0</v>
      </c>
    </row>
    <row r="1101" spans="1:4" x14ac:dyDescent="0.25">
      <c r="A1101" t="s">
        <v>2</v>
      </c>
      <c r="B1101">
        <f t="shared" si="26"/>
        <v>2021</v>
      </c>
      <c r="C1101" t="str">
        <f t="shared" si="27"/>
        <v>PUBBDGHSPNewWH______STDELC_16</v>
      </c>
      <c r="D1101">
        <f>IF(VLOOKUP(LEFT(C1101,LEN(C1101)-3),PUBBDG_Replacement_Split_Tech!A:T,12+B1101-2016,FALSE)&lt;0,0,VLOOKUP(LEFT(C1101,LEN(C1101)-3),PUBBDG_Replacement_Split_Tech!A:T,12+B1101-2016,FALSE))*VLOOKUP(LEFT(C1101,14),'AGG Activity_16'!A:K,B1101-2016+2,FALSE)</f>
        <v>0</v>
      </c>
    </row>
    <row r="1102" spans="1:4" x14ac:dyDescent="0.25">
      <c r="A1102" t="s">
        <v>2</v>
      </c>
      <c r="B1102">
        <f t="shared" si="26"/>
        <v>2021</v>
      </c>
      <c r="C1102" t="str">
        <f t="shared" si="27"/>
        <v>PUBBDGHSPOldAE______STDELC_16</v>
      </c>
      <c r="D1102">
        <f>IF(VLOOKUP(LEFT(C1102,LEN(C1102)-3),PUBBDG_Replacement_Split_Tech!A:T,12+B1102-2016,FALSE)&lt;0,0,VLOOKUP(LEFT(C1102,LEN(C1102)-3),PUBBDG_Replacement_Split_Tech!A:T,12+B1102-2016,FALSE))*VLOOKUP(LEFT(C1102,14),'AGG Activity_16'!A:K,B1102-2016+2,FALSE)</f>
        <v>323.4639926944638</v>
      </c>
    </row>
    <row r="1103" spans="1:4" x14ac:dyDescent="0.25">
      <c r="A1103" t="s">
        <v>2</v>
      </c>
      <c r="B1103">
        <f t="shared" si="26"/>
        <v>2021</v>
      </c>
      <c r="C1103" t="str">
        <f t="shared" si="27"/>
        <v>PUBBDGHSPOldAM______STDELC_16</v>
      </c>
      <c r="D1103">
        <f>IF(VLOOKUP(LEFT(C1103,LEN(C1103)-3),PUBBDG_Replacement_Split_Tech!A:T,12+B1103-2016,FALSE)&lt;0,0,VLOOKUP(LEFT(C1103,LEN(C1103)-3),PUBBDG_Replacement_Split_Tech!A:T,12+B1103-2016,FALSE))*VLOOKUP(LEFT(C1103,14),'AGG Activity_16'!A:K,B1103-2016+2,FALSE)</f>
        <v>59.767064769935153</v>
      </c>
    </row>
    <row r="1104" spans="1:4" x14ac:dyDescent="0.25">
      <c r="A1104" t="s">
        <v>2</v>
      </c>
      <c r="B1104">
        <f t="shared" si="26"/>
        <v>2021</v>
      </c>
      <c r="C1104" t="str">
        <f t="shared" si="27"/>
        <v>PUBBDGHSPOldLIFLC___STDELC_16</v>
      </c>
      <c r="D1104">
        <f>IF(VLOOKUP(LEFT(C1104,LEN(C1104)-3),PUBBDG_Replacement_Split_Tech!A:T,12+B1104-2016,FALSE)&lt;0,0,VLOOKUP(LEFT(C1104,LEN(C1104)-3),PUBBDG_Replacement_Split_Tech!A:T,12+B1104-2016,FALSE))*VLOOKUP(LEFT(C1104,14),'AGG Activity_16'!A:K,B1104-2016+2,FALSE)</f>
        <v>20.692435287094057</v>
      </c>
    </row>
    <row r="1105" spans="1:4" x14ac:dyDescent="0.25">
      <c r="A1105" t="s">
        <v>2</v>
      </c>
      <c r="B1105">
        <f t="shared" si="26"/>
        <v>2021</v>
      </c>
      <c r="C1105" t="str">
        <f t="shared" si="27"/>
        <v>PUBBDGHSPOldLIFLU___STDELC_16</v>
      </c>
      <c r="D1105">
        <f>IF(VLOOKUP(LEFT(C1105,LEN(C1105)-3),PUBBDG_Replacement_Split_Tech!A:T,12+B1105-2016,FALSE)&lt;0,0,VLOOKUP(LEFT(C1105,LEN(C1105)-3),PUBBDG_Replacement_Split_Tech!A:T,12+B1105-2016,FALSE))*VLOOKUP(LEFT(C1105,14),'AGG Activity_16'!A:K,B1105-2016+2,FALSE)</f>
        <v>77.426022295396137</v>
      </c>
    </row>
    <row r="1106" spans="1:4" x14ac:dyDescent="0.25">
      <c r="A1106" t="s">
        <v>2</v>
      </c>
      <c r="B1106">
        <f t="shared" si="26"/>
        <v>2021</v>
      </c>
      <c r="C1106" t="str">
        <f t="shared" si="27"/>
        <v>PUBBDGHSPOldLIHAL___STDELC_16</v>
      </c>
      <c r="D1106">
        <f>IF(VLOOKUP(LEFT(C1106,LEN(C1106)-3),PUBBDG_Replacement_Split_Tech!A:T,12+B1106-2016,FALSE)&lt;0,0,VLOOKUP(LEFT(C1106,LEN(C1106)-3),PUBBDG_Replacement_Split_Tech!A:T,12+B1106-2016,FALSE))*VLOOKUP(LEFT(C1106,14),'AGG Activity_16'!A:K,B1106-2016+2,FALSE)</f>
        <v>44.41815934631655</v>
      </c>
    </row>
    <row r="1107" spans="1:4" x14ac:dyDescent="0.25">
      <c r="A1107" t="s">
        <v>2</v>
      </c>
      <c r="B1107">
        <f t="shared" ref="B1107:B1170" si="28">B899+1</f>
        <v>2021</v>
      </c>
      <c r="C1107" t="str">
        <f t="shared" ref="C1107:C1170" si="29">C899</f>
        <v>PUBBDGHSPOldLIINC___STDELC_16</v>
      </c>
      <c r="D1107">
        <f>IF(VLOOKUP(LEFT(C1107,LEN(C1107)-3),PUBBDG_Replacement_Split_Tech!A:T,12+B1107-2016,FALSE)&lt;0,0,VLOOKUP(LEFT(C1107,LEN(C1107)-3),PUBBDG_Replacement_Split_Tech!A:T,12+B1107-2016,FALSE))*VLOOKUP(LEFT(C1107,14),'AGG Activity_16'!A:K,B1107-2016+2,FALSE)</f>
        <v>142.6618205863617</v>
      </c>
    </row>
    <row r="1108" spans="1:4" x14ac:dyDescent="0.25">
      <c r="A1108" t="s">
        <v>2</v>
      </c>
      <c r="B1108">
        <f t="shared" si="28"/>
        <v>2021</v>
      </c>
      <c r="C1108" t="str">
        <f t="shared" si="29"/>
        <v>PUBBDGHSPOldLILED___STDELC_16</v>
      </c>
      <c r="D1108">
        <f>IF(VLOOKUP(LEFT(C1108,LEN(C1108)-3),PUBBDG_Replacement_Split_Tech!A:T,12+B1108-2016,FALSE)&lt;0,0,VLOOKUP(LEFT(C1108,LEN(C1108)-3),PUBBDG_Replacement_Split_Tech!A:T,12+B1108-2016,FALSE))*VLOOKUP(LEFT(C1108,14),'AGG Activity_16'!A:K,B1108-2016+2,FALSE)</f>
        <v>0.34018136394669979</v>
      </c>
    </row>
    <row r="1109" spans="1:4" x14ac:dyDescent="0.25">
      <c r="A1109" t="s">
        <v>2</v>
      </c>
      <c r="B1109">
        <f t="shared" si="28"/>
        <v>2021</v>
      </c>
      <c r="C1109" t="str">
        <f t="shared" si="29"/>
        <v>PUBBDGHSPOldSC______STDELC_16</v>
      </c>
      <c r="D1109">
        <f>IF(VLOOKUP(LEFT(C1109,LEN(C1109)-3),PUBBDG_Replacement_Split_Tech!A:T,12+B1109-2016,FALSE)&lt;0,0,VLOOKUP(LEFT(C1109,LEN(C1109)-3),PUBBDG_Replacement_Split_Tech!A:T,12+B1109-2016,FALSE))*VLOOKUP(LEFT(C1109,14),'AGG Activity_16'!A:K,B1109-2016+2,FALSE)</f>
        <v>301.7647513322562</v>
      </c>
    </row>
    <row r="1110" spans="1:4" x14ac:dyDescent="0.25">
      <c r="A1110" t="s">
        <v>2</v>
      </c>
      <c r="B1110">
        <f t="shared" si="28"/>
        <v>2021</v>
      </c>
      <c r="C1110" t="str">
        <f t="shared" si="29"/>
        <v>PUBBDGHSPOldSHFUR___STDELC_16</v>
      </c>
      <c r="D1110">
        <f>IF(VLOOKUP(LEFT(C1110,LEN(C1110)-3),PUBBDG_Replacement_Split_Tech!A:T,12+B1110-2016,FALSE)&lt;0,0,VLOOKUP(LEFT(C1110,LEN(C1110)-3),PUBBDG_Replacement_Split_Tech!A:T,12+B1110-2016,FALSE))*VLOOKUP(LEFT(C1110,14),'AGG Activity_16'!A:K,B1110-2016+2,FALSE)</f>
        <v>13.233045694495736</v>
      </c>
    </row>
    <row r="1111" spans="1:4" x14ac:dyDescent="0.25">
      <c r="A1111" t="s">
        <v>2</v>
      </c>
      <c r="B1111">
        <f t="shared" si="28"/>
        <v>2021</v>
      </c>
      <c r="C1111" t="str">
        <f t="shared" si="29"/>
        <v>PUBBDGHSPOldSHHEP___STDELC_16</v>
      </c>
      <c r="D1111">
        <f>IF(VLOOKUP(LEFT(C1111,LEN(C1111)-3),PUBBDG_Replacement_Split_Tech!A:T,12+B1111-2016,FALSE)&lt;0,0,VLOOKUP(LEFT(C1111,LEN(C1111)-3),PUBBDG_Replacement_Split_Tech!A:T,12+B1111-2016,FALSE))*VLOOKUP(LEFT(C1111,14),'AGG Activity_16'!A:K,B1111-2016+2,FALSE)</f>
        <v>0</v>
      </c>
    </row>
    <row r="1112" spans="1:4" x14ac:dyDescent="0.25">
      <c r="A1112" t="s">
        <v>2</v>
      </c>
      <c r="B1112">
        <f t="shared" si="28"/>
        <v>2021</v>
      </c>
      <c r="C1112" t="str">
        <f t="shared" si="29"/>
        <v>PUBBDGHSPOldSHPLT___STDELC_16</v>
      </c>
      <c r="D1112">
        <f>IF(VLOOKUP(LEFT(C1112,LEN(C1112)-3),PUBBDG_Replacement_Split_Tech!A:T,12+B1112-2016,FALSE)&lt;0,0,VLOOKUP(LEFT(C1112,LEN(C1112)-3),PUBBDG_Replacement_Split_Tech!A:T,12+B1112-2016,FALSE))*VLOOKUP(LEFT(C1112,14),'AGG Activity_16'!A:K,B1112-2016+2,FALSE)</f>
        <v>14.986999217812553</v>
      </c>
    </row>
    <row r="1113" spans="1:4" x14ac:dyDescent="0.25">
      <c r="A1113" t="s">
        <v>2</v>
      </c>
      <c r="B1113">
        <f t="shared" si="28"/>
        <v>2021</v>
      </c>
      <c r="C1113" t="str">
        <f t="shared" si="29"/>
        <v>PUBBDGHSPOldWH______STDELC_16</v>
      </c>
      <c r="D1113">
        <f>IF(VLOOKUP(LEFT(C1113,LEN(C1113)-3),PUBBDG_Replacement_Split_Tech!A:T,12+B1113-2016,FALSE)&lt;0,0,VLOOKUP(LEFT(C1113,LEN(C1113)-3),PUBBDG_Replacement_Split_Tech!A:T,12+B1113-2016,FALSE))*VLOOKUP(LEFT(C1113,14),'AGG Activity_16'!A:K,B1113-2016+2,FALSE)</f>
        <v>4.863524511117209</v>
      </c>
    </row>
    <row r="1114" spans="1:4" x14ac:dyDescent="0.25">
      <c r="A1114" t="s">
        <v>2</v>
      </c>
      <c r="B1114">
        <f t="shared" si="28"/>
        <v>2021</v>
      </c>
      <c r="C1114" t="str">
        <f t="shared" si="29"/>
        <v>PUBBDGMUNNewAE______STDELC_16</v>
      </c>
      <c r="D1114">
        <f>IF(VLOOKUP(LEFT(C1114,LEN(C1114)-3),PUBBDG_Replacement_Split_Tech!A:T,12+B1114-2016,FALSE)&lt;0,0,VLOOKUP(LEFT(C1114,LEN(C1114)-3),PUBBDG_Replacement_Split_Tech!A:T,12+B1114-2016,FALSE))*VLOOKUP(LEFT(C1114,14),'AGG Activity_16'!A:K,B1114-2016+2,FALSE)</f>
        <v>0</v>
      </c>
    </row>
    <row r="1115" spans="1:4" x14ac:dyDescent="0.25">
      <c r="A1115" t="s">
        <v>2</v>
      </c>
      <c r="B1115">
        <f t="shared" si="28"/>
        <v>2021</v>
      </c>
      <c r="C1115" t="str">
        <f t="shared" si="29"/>
        <v>PUBBDGMUNNewAM______STDELC_16</v>
      </c>
      <c r="D1115">
        <f>IF(VLOOKUP(LEFT(C1115,LEN(C1115)-3),PUBBDG_Replacement_Split_Tech!A:T,12+B1115-2016,FALSE)&lt;0,0,VLOOKUP(LEFT(C1115,LEN(C1115)-3),PUBBDG_Replacement_Split_Tech!A:T,12+B1115-2016,FALSE))*VLOOKUP(LEFT(C1115,14),'AGG Activity_16'!A:K,B1115-2016+2,FALSE)</f>
        <v>0</v>
      </c>
    </row>
    <row r="1116" spans="1:4" x14ac:dyDescent="0.25">
      <c r="A1116" t="s">
        <v>2</v>
      </c>
      <c r="B1116">
        <f t="shared" si="28"/>
        <v>2021</v>
      </c>
      <c r="C1116" t="str">
        <f t="shared" si="29"/>
        <v>PUBBDGMUNNewLIFLC___STDELC_16</v>
      </c>
      <c r="D1116">
        <f>IF(VLOOKUP(LEFT(C1116,LEN(C1116)-3),PUBBDG_Replacement_Split_Tech!A:T,12+B1116-2016,FALSE)&lt;0,0,VLOOKUP(LEFT(C1116,LEN(C1116)-3),PUBBDG_Replacement_Split_Tech!A:T,12+B1116-2016,FALSE))*VLOOKUP(LEFT(C1116,14),'AGG Activity_16'!A:K,B1116-2016+2,FALSE)</f>
        <v>0</v>
      </c>
    </row>
    <row r="1117" spans="1:4" x14ac:dyDescent="0.25">
      <c r="A1117" t="s">
        <v>2</v>
      </c>
      <c r="B1117">
        <f t="shared" si="28"/>
        <v>2021</v>
      </c>
      <c r="C1117" t="str">
        <f t="shared" si="29"/>
        <v>PUBBDGMUNNewLIFLU___STDELC_16</v>
      </c>
      <c r="D1117">
        <f>IF(VLOOKUP(LEFT(C1117,LEN(C1117)-3),PUBBDG_Replacement_Split_Tech!A:T,12+B1117-2016,FALSE)&lt;0,0,VLOOKUP(LEFT(C1117,LEN(C1117)-3),PUBBDG_Replacement_Split_Tech!A:T,12+B1117-2016,FALSE))*VLOOKUP(LEFT(C1117,14),'AGG Activity_16'!A:K,B1117-2016+2,FALSE)</f>
        <v>0</v>
      </c>
    </row>
    <row r="1118" spans="1:4" x14ac:dyDescent="0.25">
      <c r="A1118" t="s">
        <v>2</v>
      </c>
      <c r="B1118">
        <f t="shared" si="28"/>
        <v>2021</v>
      </c>
      <c r="C1118" t="str">
        <f t="shared" si="29"/>
        <v>PUBBDGMUNNewLIHAL___STDELC_16</v>
      </c>
      <c r="D1118">
        <f>IF(VLOOKUP(LEFT(C1118,LEN(C1118)-3),PUBBDG_Replacement_Split_Tech!A:T,12+B1118-2016,FALSE)&lt;0,0,VLOOKUP(LEFT(C1118,LEN(C1118)-3),PUBBDG_Replacement_Split_Tech!A:T,12+B1118-2016,FALSE))*VLOOKUP(LEFT(C1118,14),'AGG Activity_16'!A:K,B1118-2016+2,FALSE)</f>
        <v>0</v>
      </c>
    </row>
    <row r="1119" spans="1:4" x14ac:dyDescent="0.25">
      <c r="A1119" t="s">
        <v>2</v>
      </c>
      <c r="B1119">
        <f t="shared" si="28"/>
        <v>2021</v>
      </c>
      <c r="C1119" t="str">
        <f t="shared" si="29"/>
        <v>PUBBDGMUNNewLIINC___STDELC_16</v>
      </c>
      <c r="D1119">
        <f>IF(VLOOKUP(LEFT(C1119,LEN(C1119)-3),PUBBDG_Replacement_Split_Tech!A:T,12+B1119-2016,FALSE)&lt;0,0,VLOOKUP(LEFT(C1119,LEN(C1119)-3),PUBBDG_Replacement_Split_Tech!A:T,12+B1119-2016,FALSE))*VLOOKUP(LEFT(C1119,14),'AGG Activity_16'!A:K,B1119-2016+2,FALSE)</f>
        <v>0</v>
      </c>
    </row>
    <row r="1120" spans="1:4" x14ac:dyDescent="0.25">
      <c r="A1120" t="s">
        <v>2</v>
      </c>
      <c r="B1120">
        <f t="shared" si="28"/>
        <v>2021</v>
      </c>
      <c r="C1120" t="str">
        <f t="shared" si="29"/>
        <v>PUBBDGMUNNewLILED___STDELC_16</v>
      </c>
      <c r="D1120">
        <f>IF(VLOOKUP(LEFT(C1120,LEN(C1120)-3),PUBBDG_Replacement_Split_Tech!A:T,12+B1120-2016,FALSE)&lt;0,0,VLOOKUP(LEFT(C1120,LEN(C1120)-3),PUBBDG_Replacement_Split_Tech!A:T,12+B1120-2016,FALSE))*VLOOKUP(LEFT(C1120,14),'AGG Activity_16'!A:K,B1120-2016+2,FALSE)</f>
        <v>0</v>
      </c>
    </row>
    <row r="1121" spans="1:4" x14ac:dyDescent="0.25">
      <c r="A1121" t="s">
        <v>2</v>
      </c>
      <c r="B1121">
        <f t="shared" si="28"/>
        <v>2021</v>
      </c>
      <c r="C1121" t="str">
        <f t="shared" si="29"/>
        <v>PUBBDGMUNNewSC______STDELC_16</v>
      </c>
      <c r="D1121">
        <f>IF(VLOOKUP(LEFT(C1121,LEN(C1121)-3),PUBBDG_Replacement_Split_Tech!A:T,12+B1121-2016,FALSE)&lt;0,0,VLOOKUP(LEFT(C1121,LEN(C1121)-3),PUBBDG_Replacement_Split_Tech!A:T,12+B1121-2016,FALSE))*VLOOKUP(LEFT(C1121,14),'AGG Activity_16'!A:K,B1121-2016+2,FALSE)</f>
        <v>0</v>
      </c>
    </row>
    <row r="1122" spans="1:4" x14ac:dyDescent="0.25">
      <c r="A1122" t="s">
        <v>2</v>
      </c>
      <c r="B1122">
        <f t="shared" si="28"/>
        <v>2021</v>
      </c>
      <c r="C1122" t="str">
        <f t="shared" si="29"/>
        <v>PUBBDGMUNNewSHFUR___STDELC_16</v>
      </c>
      <c r="D1122">
        <f>IF(VLOOKUP(LEFT(C1122,LEN(C1122)-3),PUBBDG_Replacement_Split_Tech!A:T,12+B1122-2016,FALSE)&lt;0,0,VLOOKUP(LEFT(C1122,LEN(C1122)-3),PUBBDG_Replacement_Split_Tech!A:T,12+B1122-2016,FALSE))*VLOOKUP(LEFT(C1122,14),'AGG Activity_16'!A:K,B1122-2016+2,FALSE)</f>
        <v>0</v>
      </c>
    </row>
    <row r="1123" spans="1:4" x14ac:dyDescent="0.25">
      <c r="A1123" t="s">
        <v>2</v>
      </c>
      <c r="B1123">
        <f t="shared" si="28"/>
        <v>2021</v>
      </c>
      <c r="C1123" t="str">
        <f t="shared" si="29"/>
        <v>PUBBDGMUNNewSHHEP___STDELC_16</v>
      </c>
      <c r="D1123">
        <f>IF(VLOOKUP(LEFT(C1123,LEN(C1123)-3),PUBBDG_Replacement_Split_Tech!A:T,12+B1123-2016,FALSE)&lt;0,0,VLOOKUP(LEFT(C1123,LEN(C1123)-3),PUBBDG_Replacement_Split_Tech!A:T,12+B1123-2016,FALSE))*VLOOKUP(LEFT(C1123,14),'AGG Activity_16'!A:K,B1123-2016+2,FALSE)</f>
        <v>0</v>
      </c>
    </row>
    <row r="1124" spans="1:4" x14ac:dyDescent="0.25">
      <c r="A1124" t="s">
        <v>2</v>
      </c>
      <c r="B1124">
        <f t="shared" si="28"/>
        <v>2021</v>
      </c>
      <c r="C1124" t="str">
        <f t="shared" si="29"/>
        <v>PUBBDGMUNNewSHPLT___STDELC_16</v>
      </c>
      <c r="D1124">
        <f>IF(VLOOKUP(LEFT(C1124,LEN(C1124)-3),PUBBDG_Replacement_Split_Tech!A:T,12+B1124-2016,FALSE)&lt;0,0,VLOOKUP(LEFT(C1124,LEN(C1124)-3),PUBBDG_Replacement_Split_Tech!A:T,12+B1124-2016,FALSE))*VLOOKUP(LEFT(C1124,14),'AGG Activity_16'!A:K,B1124-2016+2,FALSE)</f>
        <v>0</v>
      </c>
    </row>
    <row r="1125" spans="1:4" x14ac:dyDescent="0.25">
      <c r="A1125" t="s">
        <v>2</v>
      </c>
      <c r="B1125">
        <f t="shared" si="28"/>
        <v>2021</v>
      </c>
      <c r="C1125" t="str">
        <f t="shared" si="29"/>
        <v>PUBBDGMUNNewWH______STDELC_16</v>
      </c>
      <c r="D1125">
        <f>IF(VLOOKUP(LEFT(C1125,LEN(C1125)-3),PUBBDG_Replacement_Split_Tech!A:T,12+B1125-2016,FALSE)&lt;0,0,VLOOKUP(LEFT(C1125,LEN(C1125)-3),PUBBDG_Replacement_Split_Tech!A:T,12+B1125-2016,FALSE))*VLOOKUP(LEFT(C1125,14),'AGG Activity_16'!A:K,B1125-2016+2,FALSE)</f>
        <v>0</v>
      </c>
    </row>
    <row r="1126" spans="1:4" x14ac:dyDescent="0.25">
      <c r="A1126" t="s">
        <v>2</v>
      </c>
      <c r="B1126">
        <f t="shared" si="28"/>
        <v>2021</v>
      </c>
      <c r="C1126" t="str">
        <f t="shared" si="29"/>
        <v>PUBBDGMUNOldAE______STDELC_16</v>
      </c>
      <c r="D1126">
        <f>IF(VLOOKUP(LEFT(C1126,LEN(C1126)-3),PUBBDG_Replacement_Split_Tech!A:T,12+B1126-2016,FALSE)&lt;0,0,VLOOKUP(LEFT(C1126,LEN(C1126)-3),PUBBDG_Replacement_Split_Tech!A:T,12+B1126-2016,FALSE))*VLOOKUP(LEFT(C1126,14),'AGG Activity_16'!A:K,B1126-2016+2,FALSE)</f>
        <v>152.59045388360644</v>
      </c>
    </row>
    <row r="1127" spans="1:4" x14ac:dyDescent="0.25">
      <c r="A1127" t="s">
        <v>2</v>
      </c>
      <c r="B1127">
        <f t="shared" si="28"/>
        <v>2021</v>
      </c>
      <c r="C1127" t="str">
        <f t="shared" si="29"/>
        <v>PUBBDGMUNOldAM______STDELC_16</v>
      </c>
      <c r="D1127">
        <f>IF(VLOOKUP(LEFT(C1127,LEN(C1127)-3),PUBBDG_Replacement_Split_Tech!A:T,12+B1127-2016,FALSE)&lt;0,0,VLOOKUP(LEFT(C1127,LEN(C1127)-3),PUBBDG_Replacement_Split_Tech!A:T,12+B1127-2016,FALSE))*VLOOKUP(LEFT(C1127,14),'AGG Activity_16'!A:K,B1127-2016+2,FALSE)</f>
        <v>49.658787170530047</v>
      </c>
    </row>
    <row r="1128" spans="1:4" x14ac:dyDescent="0.25">
      <c r="A1128" t="s">
        <v>2</v>
      </c>
      <c r="B1128">
        <f t="shared" si="28"/>
        <v>2021</v>
      </c>
      <c r="C1128" t="str">
        <f t="shared" si="29"/>
        <v>PUBBDGMUNOldLIFLC___STDELC_16</v>
      </c>
      <c r="D1128">
        <f>IF(VLOOKUP(LEFT(C1128,LEN(C1128)-3),PUBBDG_Replacement_Split_Tech!A:T,12+B1128-2016,FALSE)&lt;0,0,VLOOKUP(LEFT(C1128,LEN(C1128)-3),PUBBDG_Replacement_Split_Tech!A:T,12+B1128-2016,FALSE))*VLOOKUP(LEFT(C1128,14),'AGG Activity_16'!A:K,B1128-2016+2,FALSE)</f>
        <v>13.691526303120504</v>
      </c>
    </row>
    <row r="1129" spans="1:4" x14ac:dyDescent="0.25">
      <c r="A1129" t="s">
        <v>2</v>
      </c>
      <c r="B1129">
        <f t="shared" si="28"/>
        <v>2021</v>
      </c>
      <c r="C1129" t="str">
        <f t="shared" si="29"/>
        <v>PUBBDGMUNOldLIFLU___STDELC_16</v>
      </c>
      <c r="D1129">
        <f>IF(VLOOKUP(LEFT(C1129,LEN(C1129)-3),PUBBDG_Replacement_Split_Tech!A:T,12+B1129-2016,FALSE)&lt;0,0,VLOOKUP(LEFT(C1129,LEN(C1129)-3),PUBBDG_Replacement_Split_Tech!A:T,12+B1129-2016,FALSE))*VLOOKUP(LEFT(C1129,14),'AGG Activity_16'!A:K,B1129-2016+2,FALSE)</f>
        <v>53.37881163535107</v>
      </c>
    </row>
    <row r="1130" spans="1:4" x14ac:dyDescent="0.25">
      <c r="A1130" t="s">
        <v>2</v>
      </c>
      <c r="B1130">
        <f t="shared" si="28"/>
        <v>2021</v>
      </c>
      <c r="C1130" t="str">
        <f t="shared" si="29"/>
        <v>PUBBDGMUNOldLIHAL___STDELC_16</v>
      </c>
      <c r="D1130">
        <f>IF(VLOOKUP(LEFT(C1130,LEN(C1130)-3),PUBBDG_Replacement_Split_Tech!A:T,12+B1130-2016,FALSE)&lt;0,0,VLOOKUP(LEFT(C1130,LEN(C1130)-3),PUBBDG_Replacement_Split_Tech!A:T,12+B1130-2016,FALSE))*VLOOKUP(LEFT(C1130,14),'AGG Activity_16'!A:K,B1130-2016+2,FALSE)</f>
        <v>29.39008331250395</v>
      </c>
    </row>
    <row r="1131" spans="1:4" x14ac:dyDescent="0.25">
      <c r="A1131" t="s">
        <v>2</v>
      </c>
      <c r="B1131">
        <f t="shared" si="28"/>
        <v>2021</v>
      </c>
      <c r="C1131" t="str">
        <f t="shared" si="29"/>
        <v>PUBBDGMUNOldLIINC___STDELC_16</v>
      </c>
      <c r="D1131">
        <f>IF(VLOOKUP(LEFT(C1131,LEN(C1131)-3),PUBBDG_Replacement_Split_Tech!A:T,12+B1131-2016,FALSE)&lt;0,0,VLOOKUP(LEFT(C1131,LEN(C1131)-3),PUBBDG_Replacement_Split_Tech!A:T,12+B1131-2016,FALSE))*VLOOKUP(LEFT(C1131,14),'AGG Activity_16'!A:K,B1131-2016+2,FALSE)</f>
        <v>94.394789299038351</v>
      </c>
    </row>
    <row r="1132" spans="1:4" x14ac:dyDescent="0.25">
      <c r="A1132" t="s">
        <v>2</v>
      </c>
      <c r="B1132">
        <f t="shared" si="28"/>
        <v>2021</v>
      </c>
      <c r="C1132" t="str">
        <f t="shared" si="29"/>
        <v>PUBBDGMUNOldLILED___STDELC_16</v>
      </c>
      <c r="D1132">
        <f>IF(VLOOKUP(LEFT(C1132,LEN(C1132)-3),PUBBDG_Replacement_Split_Tech!A:T,12+B1132-2016,FALSE)&lt;0,0,VLOOKUP(LEFT(C1132,LEN(C1132)-3),PUBBDG_Replacement_Split_Tech!A:T,12+B1132-2016,FALSE))*VLOOKUP(LEFT(C1132,14),'AGG Activity_16'!A:K,B1132-2016+2,FALSE)</f>
        <v>0.23453266067293735</v>
      </c>
    </row>
    <row r="1133" spans="1:4" x14ac:dyDescent="0.25">
      <c r="A1133" t="s">
        <v>2</v>
      </c>
      <c r="B1133">
        <f t="shared" si="28"/>
        <v>2021</v>
      </c>
      <c r="C1133" t="str">
        <f t="shared" si="29"/>
        <v>PUBBDGMUNOldSC______STDELC_16</v>
      </c>
      <c r="D1133">
        <f>IF(VLOOKUP(LEFT(C1133,LEN(C1133)-3),PUBBDG_Replacement_Split_Tech!A:T,12+B1133-2016,FALSE)&lt;0,0,VLOOKUP(LEFT(C1133,LEN(C1133)-3),PUBBDG_Replacement_Split_Tech!A:T,12+B1133-2016,FALSE))*VLOOKUP(LEFT(C1133,14),'AGG Activity_16'!A:K,B1133-2016+2,FALSE)</f>
        <v>242.00903659372386</v>
      </c>
    </row>
    <row r="1134" spans="1:4" x14ac:dyDescent="0.25">
      <c r="A1134" t="s">
        <v>2</v>
      </c>
      <c r="B1134">
        <f t="shared" si="28"/>
        <v>2021</v>
      </c>
      <c r="C1134" t="str">
        <f t="shared" si="29"/>
        <v>PUBBDGMUNOldSHFUR___STDELC_16</v>
      </c>
      <c r="D1134">
        <f>IF(VLOOKUP(LEFT(C1134,LEN(C1134)-3),PUBBDG_Replacement_Split_Tech!A:T,12+B1134-2016,FALSE)&lt;0,0,VLOOKUP(LEFT(C1134,LEN(C1134)-3),PUBBDG_Replacement_Split_Tech!A:T,12+B1134-2016,FALSE))*VLOOKUP(LEFT(C1134,14),'AGG Activity_16'!A:K,B1134-2016+2,FALSE)</f>
        <v>12.412237282038328</v>
      </c>
    </row>
    <row r="1135" spans="1:4" x14ac:dyDescent="0.25">
      <c r="A1135" t="s">
        <v>2</v>
      </c>
      <c r="B1135">
        <f t="shared" si="28"/>
        <v>2021</v>
      </c>
      <c r="C1135" t="str">
        <f t="shared" si="29"/>
        <v>PUBBDGMUNOldSHHEP___STDELC_16</v>
      </c>
      <c r="D1135">
        <f>IF(VLOOKUP(LEFT(C1135,LEN(C1135)-3),PUBBDG_Replacement_Split_Tech!A:T,12+B1135-2016,FALSE)&lt;0,0,VLOOKUP(LEFT(C1135,LEN(C1135)-3),PUBBDG_Replacement_Split_Tech!A:T,12+B1135-2016,FALSE))*VLOOKUP(LEFT(C1135,14),'AGG Activity_16'!A:K,B1135-2016+2,FALSE)</f>
        <v>0</v>
      </c>
    </row>
    <row r="1136" spans="1:4" x14ac:dyDescent="0.25">
      <c r="A1136" t="s">
        <v>2</v>
      </c>
      <c r="B1136">
        <f t="shared" si="28"/>
        <v>2021</v>
      </c>
      <c r="C1136" t="str">
        <f t="shared" si="29"/>
        <v>PUBBDGMUNOldSHPLT___STDELC_16</v>
      </c>
      <c r="D1136">
        <f>IF(VLOOKUP(LEFT(C1136,LEN(C1136)-3),PUBBDG_Replacement_Split_Tech!A:T,12+B1136-2016,FALSE)&lt;0,0,VLOOKUP(LEFT(C1136,LEN(C1136)-3),PUBBDG_Replacement_Split_Tech!A:T,12+B1136-2016,FALSE))*VLOOKUP(LEFT(C1136,14),'AGG Activity_16'!A:K,B1136-2016+2,FALSE)</f>
        <v>15.278426187606867</v>
      </c>
    </row>
    <row r="1137" spans="1:4" x14ac:dyDescent="0.25">
      <c r="A1137" t="s">
        <v>2</v>
      </c>
      <c r="B1137">
        <f t="shared" si="28"/>
        <v>2021</v>
      </c>
      <c r="C1137" t="str">
        <f t="shared" si="29"/>
        <v>PUBBDGMUNOldWH______STDELC_16</v>
      </c>
      <c r="D1137">
        <f>IF(VLOOKUP(LEFT(C1137,LEN(C1137)-3),PUBBDG_Replacement_Split_Tech!A:T,12+B1137-2016,FALSE)&lt;0,0,VLOOKUP(LEFT(C1137,LEN(C1137)-3),PUBBDG_Replacement_Split_Tech!A:T,12+B1137-2016,FALSE))*VLOOKUP(LEFT(C1137,14),'AGG Activity_16'!A:K,B1137-2016+2,FALSE)</f>
        <v>15.551402651234483</v>
      </c>
    </row>
    <row r="1138" spans="1:4" x14ac:dyDescent="0.25">
      <c r="A1138" t="s">
        <v>2</v>
      </c>
      <c r="B1138">
        <f t="shared" si="28"/>
        <v>2021</v>
      </c>
      <c r="C1138" t="str">
        <f t="shared" si="29"/>
        <v>PUBBDGPSINewAE______STDELC_16</v>
      </c>
      <c r="D1138">
        <f>IF(VLOOKUP(LEFT(C1138,LEN(C1138)-3),PUBBDG_Replacement_Split_Tech!A:T,12+B1138-2016,FALSE)&lt;0,0,VLOOKUP(LEFT(C1138,LEN(C1138)-3),PUBBDG_Replacement_Split_Tech!A:T,12+B1138-2016,FALSE))*VLOOKUP(LEFT(C1138,14),'AGG Activity_16'!A:K,B1138-2016+2,FALSE)</f>
        <v>0</v>
      </c>
    </row>
    <row r="1139" spans="1:4" x14ac:dyDescent="0.25">
      <c r="A1139" t="s">
        <v>2</v>
      </c>
      <c r="B1139">
        <f t="shared" si="28"/>
        <v>2021</v>
      </c>
      <c r="C1139" t="str">
        <f t="shared" si="29"/>
        <v>PUBBDGPSINewAM______STDELC_16</v>
      </c>
      <c r="D1139">
        <f>IF(VLOOKUP(LEFT(C1139,LEN(C1139)-3),PUBBDG_Replacement_Split_Tech!A:T,12+B1139-2016,FALSE)&lt;0,0,VLOOKUP(LEFT(C1139,LEN(C1139)-3),PUBBDG_Replacement_Split_Tech!A:T,12+B1139-2016,FALSE))*VLOOKUP(LEFT(C1139,14),'AGG Activity_16'!A:K,B1139-2016+2,FALSE)</f>
        <v>0</v>
      </c>
    </row>
    <row r="1140" spans="1:4" x14ac:dyDescent="0.25">
      <c r="A1140" t="s">
        <v>2</v>
      </c>
      <c r="B1140">
        <f t="shared" si="28"/>
        <v>2021</v>
      </c>
      <c r="C1140" t="str">
        <f t="shared" si="29"/>
        <v>PUBBDGPSINewLIFLC___STDELC_16</v>
      </c>
      <c r="D1140">
        <f>IF(VLOOKUP(LEFT(C1140,LEN(C1140)-3),PUBBDG_Replacement_Split_Tech!A:T,12+B1140-2016,FALSE)&lt;0,0,VLOOKUP(LEFT(C1140,LEN(C1140)-3),PUBBDG_Replacement_Split_Tech!A:T,12+B1140-2016,FALSE))*VLOOKUP(LEFT(C1140,14),'AGG Activity_16'!A:K,B1140-2016+2,FALSE)</f>
        <v>0</v>
      </c>
    </row>
    <row r="1141" spans="1:4" x14ac:dyDescent="0.25">
      <c r="A1141" t="s">
        <v>2</v>
      </c>
      <c r="B1141">
        <f t="shared" si="28"/>
        <v>2021</v>
      </c>
      <c r="C1141" t="str">
        <f t="shared" si="29"/>
        <v>PUBBDGPSINewLIFLU___STDELC_16</v>
      </c>
      <c r="D1141">
        <f>IF(VLOOKUP(LEFT(C1141,LEN(C1141)-3),PUBBDG_Replacement_Split_Tech!A:T,12+B1141-2016,FALSE)&lt;0,0,VLOOKUP(LEFT(C1141,LEN(C1141)-3),PUBBDG_Replacement_Split_Tech!A:T,12+B1141-2016,FALSE))*VLOOKUP(LEFT(C1141,14),'AGG Activity_16'!A:K,B1141-2016+2,FALSE)</f>
        <v>0</v>
      </c>
    </row>
    <row r="1142" spans="1:4" x14ac:dyDescent="0.25">
      <c r="A1142" t="s">
        <v>2</v>
      </c>
      <c r="B1142">
        <f t="shared" si="28"/>
        <v>2021</v>
      </c>
      <c r="C1142" t="str">
        <f t="shared" si="29"/>
        <v>PUBBDGPSINewLIHAL___STDELC_16</v>
      </c>
      <c r="D1142">
        <f>IF(VLOOKUP(LEFT(C1142,LEN(C1142)-3),PUBBDG_Replacement_Split_Tech!A:T,12+B1142-2016,FALSE)&lt;0,0,VLOOKUP(LEFT(C1142,LEN(C1142)-3),PUBBDG_Replacement_Split_Tech!A:T,12+B1142-2016,FALSE))*VLOOKUP(LEFT(C1142,14),'AGG Activity_16'!A:K,B1142-2016+2,FALSE)</f>
        <v>0</v>
      </c>
    </row>
    <row r="1143" spans="1:4" x14ac:dyDescent="0.25">
      <c r="A1143" t="s">
        <v>2</v>
      </c>
      <c r="B1143">
        <f t="shared" si="28"/>
        <v>2021</v>
      </c>
      <c r="C1143" t="str">
        <f t="shared" si="29"/>
        <v>PUBBDGPSINewLIINC___STDELC_16</v>
      </c>
      <c r="D1143">
        <f>IF(VLOOKUP(LEFT(C1143,LEN(C1143)-3),PUBBDG_Replacement_Split_Tech!A:T,12+B1143-2016,FALSE)&lt;0,0,VLOOKUP(LEFT(C1143,LEN(C1143)-3),PUBBDG_Replacement_Split_Tech!A:T,12+B1143-2016,FALSE))*VLOOKUP(LEFT(C1143,14),'AGG Activity_16'!A:K,B1143-2016+2,FALSE)</f>
        <v>0</v>
      </c>
    </row>
    <row r="1144" spans="1:4" x14ac:dyDescent="0.25">
      <c r="A1144" t="s">
        <v>2</v>
      </c>
      <c r="B1144">
        <f t="shared" si="28"/>
        <v>2021</v>
      </c>
      <c r="C1144" t="str">
        <f t="shared" si="29"/>
        <v>PUBBDGPSINewLILED___STDELC_16</v>
      </c>
      <c r="D1144">
        <f>IF(VLOOKUP(LEFT(C1144,LEN(C1144)-3),PUBBDG_Replacement_Split_Tech!A:T,12+B1144-2016,FALSE)&lt;0,0,VLOOKUP(LEFT(C1144,LEN(C1144)-3),PUBBDG_Replacement_Split_Tech!A:T,12+B1144-2016,FALSE))*VLOOKUP(LEFT(C1144,14),'AGG Activity_16'!A:K,B1144-2016+2,FALSE)</f>
        <v>0</v>
      </c>
    </row>
    <row r="1145" spans="1:4" x14ac:dyDescent="0.25">
      <c r="A1145" t="s">
        <v>2</v>
      </c>
      <c r="B1145">
        <f t="shared" si="28"/>
        <v>2021</v>
      </c>
      <c r="C1145" t="str">
        <f t="shared" si="29"/>
        <v>PUBBDGPSINewSC______STDELC_16</v>
      </c>
      <c r="D1145">
        <f>IF(VLOOKUP(LEFT(C1145,LEN(C1145)-3),PUBBDG_Replacement_Split_Tech!A:T,12+B1145-2016,FALSE)&lt;0,0,VLOOKUP(LEFT(C1145,LEN(C1145)-3),PUBBDG_Replacement_Split_Tech!A:T,12+B1145-2016,FALSE))*VLOOKUP(LEFT(C1145,14),'AGG Activity_16'!A:K,B1145-2016+2,FALSE)</f>
        <v>0</v>
      </c>
    </row>
    <row r="1146" spans="1:4" x14ac:dyDescent="0.25">
      <c r="A1146" t="s">
        <v>2</v>
      </c>
      <c r="B1146">
        <f t="shared" si="28"/>
        <v>2021</v>
      </c>
      <c r="C1146" t="str">
        <f t="shared" si="29"/>
        <v>PUBBDGPSINewSHFUR___STDELC_16</v>
      </c>
      <c r="D1146">
        <f>IF(VLOOKUP(LEFT(C1146,LEN(C1146)-3),PUBBDG_Replacement_Split_Tech!A:T,12+B1146-2016,FALSE)&lt;0,0,VLOOKUP(LEFT(C1146,LEN(C1146)-3),PUBBDG_Replacement_Split_Tech!A:T,12+B1146-2016,FALSE))*VLOOKUP(LEFT(C1146,14),'AGG Activity_16'!A:K,B1146-2016+2,FALSE)</f>
        <v>0</v>
      </c>
    </row>
    <row r="1147" spans="1:4" x14ac:dyDescent="0.25">
      <c r="A1147" t="s">
        <v>2</v>
      </c>
      <c r="B1147">
        <f t="shared" si="28"/>
        <v>2021</v>
      </c>
      <c r="C1147" t="str">
        <f t="shared" si="29"/>
        <v>PUBBDGPSINewSHHEP___STDELC_16</v>
      </c>
      <c r="D1147">
        <f>IF(VLOOKUP(LEFT(C1147,LEN(C1147)-3),PUBBDG_Replacement_Split_Tech!A:T,12+B1147-2016,FALSE)&lt;0,0,VLOOKUP(LEFT(C1147,LEN(C1147)-3),PUBBDG_Replacement_Split_Tech!A:T,12+B1147-2016,FALSE))*VLOOKUP(LEFT(C1147,14),'AGG Activity_16'!A:K,B1147-2016+2,FALSE)</f>
        <v>0</v>
      </c>
    </row>
    <row r="1148" spans="1:4" x14ac:dyDescent="0.25">
      <c r="A1148" t="s">
        <v>2</v>
      </c>
      <c r="B1148">
        <f t="shared" si="28"/>
        <v>2021</v>
      </c>
      <c r="C1148" t="str">
        <f t="shared" si="29"/>
        <v>PUBBDGPSINewSHPLT___STDELC_16</v>
      </c>
      <c r="D1148">
        <f>IF(VLOOKUP(LEFT(C1148,LEN(C1148)-3),PUBBDG_Replacement_Split_Tech!A:T,12+B1148-2016,FALSE)&lt;0,0,VLOOKUP(LEFT(C1148,LEN(C1148)-3),PUBBDG_Replacement_Split_Tech!A:T,12+B1148-2016,FALSE))*VLOOKUP(LEFT(C1148,14),'AGG Activity_16'!A:K,B1148-2016+2,FALSE)</f>
        <v>0</v>
      </c>
    </row>
    <row r="1149" spans="1:4" x14ac:dyDescent="0.25">
      <c r="A1149" t="s">
        <v>2</v>
      </c>
      <c r="B1149">
        <f t="shared" si="28"/>
        <v>2021</v>
      </c>
      <c r="C1149" t="str">
        <f t="shared" si="29"/>
        <v>PUBBDGPSINewWH______STDELC_16</v>
      </c>
      <c r="D1149">
        <f>IF(VLOOKUP(LEFT(C1149,LEN(C1149)-3),PUBBDG_Replacement_Split_Tech!A:T,12+B1149-2016,FALSE)&lt;0,0,VLOOKUP(LEFT(C1149,LEN(C1149)-3),PUBBDG_Replacement_Split_Tech!A:T,12+B1149-2016,FALSE))*VLOOKUP(LEFT(C1149,14),'AGG Activity_16'!A:K,B1149-2016+2,FALSE)</f>
        <v>0</v>
      </c>
    </row>
    <row r="1150" spans="1:4" x14ac:dyDescent="0.25">
      <c r="A1150" t="s">
        <v>2</v>
      </c>
      <c r="B1150">
        <f t="shared" si="28"/>
        <v>2021</v>
      </c>
      <c r="C1150" t="str">
        <f t="shared" si="29"/>
        <v>PUBBDGPSIOldAE______STDELC_16</v>
      </c>
      <c r="D1150">
        <f>IF(VLOOKUP(LEFT(C1150,LEN(C1150)-3),PUBBDG_Replacement_Split_Tech!A:T,12+B1150-2016,FALSE)&lt;0,0,VLOOKUP(LEFT(C1150,LEN(C1150)-3),PUBBDG_Replacement_Split_Tech!A:T,12+B1150-2016,FALSE))*VLOOKUP(LEFT(C1150,14),'AGG Activity_16'!A:K,B1150-2016+2,FALSE)</f>
        <v>422.12562487873078</v>
      </c>
    </row>
    <row r="1151" spans="1:4" x14ac:dyDescent="0.25">
      <c r="A1151" t="s">
        <v>2</v>
      </c>
      <c r="B1151">
        <f t="shared" si="28"/>
        <v>2021</v>
      </c>
      <c r="C1151" t="str">
        <f t="shared" si="29"/>
        <v>PUBBDGPSIOldAM______STDELC_16</v>
      </c>
      <c r="D1151">
        <f>IF(VLOOKUP(LEFT(C1151,LEN(C1151)-3),PUBBDG_Replacement_Split_Tech!A:T,12+B1151-2016,FALSE)&lt;0,0,VLOOKUP(LEFT(C1151,LEN(C1151)-3),PUBBDG_Replacement_Split_Tech!A:T,12+B1151-2016,FALSE))*VLOOKUP(LEFT(C1151,14),'AGG Activity_16'!A:K,B1151-2016+2,FALSE)</f>
        <v>91.107182766317493</v>
      </c>
    </row>
    <row r="1152" spans="1:4" x14ac:dyDescent="0.25">
      <c r="A1152" t="s">
        <v>2</v>
      </c>
      <c r="B1152">
        <f t="shared" si="28"/>
        <v>2021</v>
      </c>
      <c r="C1152" t="str">
        <f t="shared" si="29"/>
        <v>PUBBDGPSIOldLIFLC___STDELC_16</v>
      </c>
      <c r="D1152">
        <f>IF(VLOOKUP(LEFT(C1152,LEN(C1152)-3),PUBBDG_Replacement_Split_Tech!A:T,12+B1152-2016,FALSE)&lt;0,0,VLOOKUP(LEFT(C1152,LEN(C1152)-3),PUBBDG_Replacement_Split_Tech!A:T,12+B1152-2016,FALSE))*VLOOKUP(LEFT(C1152,14),'AGG Activity_16'!A:K,B1152-2016+2,FALSE)</f>
        <v>31.068942203959779</v>
      </c>
    </row>
    <row r="1153" spans="1:4" x14ac:dyDescent="0.25">
      <c r="A1153" t="s">
        <v>2</v>
      </c>
      <c r="B1153">
        <f t="shared" si="28"/>
        <v>2021</v>
      </c>
      <c r="C1153" t="str">
        <f t="shared" si="29"/>
        <v>PUBBDGPSIOldLIFLU___STDELC_16</v>
      </c>
      <c r="D1153">
        <f>IF(VLOOKUP(LEFT(C1153,LEN(C1153)-3),PUBBDG_Replacement_Split_Tech!A:T,12+B1153-2016,FALSE)&lt;0,0,VLOOKUP(LEFT(C1153,LEN(C1153)-3),PUBBDG_Replacement_Split_Tech!A:T,12+B1153-2016,FALSE))*VLOOKUP(LEFT(C1153,14),'AGG Activity_16'!A:K,B1153-2016+2,FALSE)</f>
        <v>114.74275233313853</v>
      </c>
    </row>
    <row r="1154" spans="1:4" x14ac:dyDescent="0.25">
      <c r="A1154" t="s">
        <v>2</v>
      </c>
      <c r="B1154">
        <f t="shared" si="28"/>
        <v>2021</v>
      </c>
      <c r="C1154" t="str">
        <f t="shared" si="29"/>
        <v>PUBBDGPSIOldLIHAL___STDELC_16</v>
      </c>
      <c r="D1154">
        <f>IF(VLOOKUP(LEFT(C1154,LEN(C1154)-3),PUBBDG_Replacement_Split_Tech!A:T,12+B1154-2016,FALSE)&lt;0,0,VLOOKUP(LEFT(C1154,LEN(C1154)-3),PUBBDG_Replacement_Split_Tech!A:T,12+B1154-2016,FALSE))*VLOOKUP(LEFT(C1154,14),'AGG Activity_16'!A:K,B1154-2016+2,FALSE)</f>
        <v>66.692257648267784</v>
      </c>
    </row>
    <row r="1155" spans="1:4" x14ac:dyDescent="0.25">
      <c r="A1155" t="s">
        <v>2</v>
      </c>
      <c r="B1155">
        <f t="shared" si="28"/>
        <v>2021</v>
      </c>
      <c r="C1155" t="str">
        <f t="shared" si="29"/>
        <v>PUBBDGPSIOldLIINC___STDELC_16</v>
      </c>
      <c r="D1155">
        <f>IF(VLOOKUP(LEFT(C1155,LEN(C1155)-3),PUBBDG_Replacement_Split_Tech!A:T,12+B1155-2016,FALSE)&lt;0,0,VLOOKUP(LEFT(C1155,LEN(C1155)-3),PUBBDG_Replacement_Split_Tech!A:T,12+B1155-2016,FALSE))*VLOOKUP(LEFT(C1155,14),'AGG Activity_16'!A:K,B1155-2016+2,FALSE)</f>
        <v>214.20155709143734</v>
      </c>
    </row>
    <row r="1156" spans="1:4" x14ac:dyDescent="0.25">
      <c r="A1156" t="s">
        <v>2</v>
      </c>
      <c r="B1156">
        <f t="shared" si="28"/>
        <v>2021</v>
      </c>
      <c r="C1156" t="str">
        <f t="shared" si="29"/>
        <v>PUBBDGPSIOldLILED___STDELC_16</v>
      </c>
      <c r="D1156">
        <f>IF(VLOOKUP(LEFT(C1156,LEN(C1156)-3),PUBBDG_Replacement_Split_Tech!A:T,12+B1156-2016,FALSE)&lt;0,0,VLOOKUP(LEFT(C1156,LEN(C1156)-3),PUBBDG_Replacement_Split_Tech!A:T,12+B1156-2016,FALSE))*VLOOKUP(LEFT(C1156,14),'AGG Activity_16'!A:K,B1156-2016+2,FALSE)</f>
        <v>0.50413060747557747</v>
      </c>
    </row>
    <row r="1157" spans="1:4" x14ac:dyDescent="0.25">
      <c r="A1157" t="s">
        <v>2</v>
      </c>
      <c r="B1157">
        <f t="shared" si="28"/>
        <v>2021</v>
      </c>
      <c r="C1157" t="str">
        <f t="shared" si="29"/>
        <v>PUBBDGPSIOldSC______STDELC_16</v>
      </c>
      <c r="D1157">
        <f>IF(VLOOKUP(LEFT(C1157,LEN(C1157)-3),PUBBDG_Replacement_Split_Tech!A:T,12+B1157-2016,FALSE)&lt;0,0,VLOOKUP(LEFT(C1157,LEN(C1157)-3),PUBBDG_Replacement_Split_Tech!A:T,12+B1157-2016,FALSE))*VLOOKUP(LEFT(C1157,14),'AGG Activity_16'!A:K,B1157-2016+2,FALSE)</f>
        <v>339.6305127718</v>
      </c>
    </row>
    <row r="1158" spans="1:4" x14ac:dyDescent="0.25">
      <c r="A1158" t="s">
        <v>2</v>
      </c>
      <c r="B1158">
        <f t="shared" si="28"/>
        <v>2021</v>
      </c>
      <c r="C1158" t="str">
        <f t="shared" si="29"/>
        <v>PUBBDGPSIOldSHFUR___STDELC_16</v>
      </c>
      <c r="D1158">
        <f>IF(VLOOKUP(LEFT(C1158,LEN(C1158)-3),PUBBDG_Replacement_Split_Tech!A:T,12+B1158-2016,FALSE)&lt;0,0,VLOOKUP(LEFT(C1158,LEN(C1158)-3),PUBBDG_Replacement_Split_Tech!A:T,12+B1158-2016,FALSE))*VLOOKUP(LEFT(C1158,14),'AGG Activity_16'!A:K,B1158-2016+2,FALSE)</f>
        <v>22.6885046192223</v>
      </c>
    </row>
    <row r="1159" spans="1:4" x14ac:dyDescent="0.25">
      <c r="A1159" t="s">
        <v>2</v>
      </c>
      <c r="B1159">
        <f t="shared" si="28"/>
        <v>2021</v>
      </c>
      <c r="C1159" t="str">
        <f t="shared" si="29"/>
        <v>PUBBDGPSIOldSHHEP___STDELC_16</v>
      </c>
      <c r="D1159">
        <f>IF(VLOOKUP(LEFT(C1159,LEN(C1159)-3),PUBBDG_Replacement_Split_Tech!A:T,12+B1159-2016,FALSE)&lt;0,0,VLOOKUP(LEFT(C1159,LEN(C1159)-3),PUBBDG_Replacement_Split_Tech!A:T,12+B1159-2016,FALSE))*VLOOKUP(LEFT(C1159,14),'AGG Activity_16'!A:K,B1159-2016+2,FALSE)</f>
        <v>0</v>
      </c>
    </row>
    <row r="1160" spans="1:4" x14ac:dyDescent="0.25">
      <c r="A1160" t="s">
        <v>2</v>
      </c>
      <c r="B1160">
        <f t="shared" si="28"/>
        <v>2021</v>
      </c>
      <c r="C1160" t="str">
        <f t="shared" si="29"/>
        <v>PUBBDGPSIOldSHPLT___STDELC_16</v>
      </c>
      <c r="D1160">
        <f>IF(VLOOKUP(LEFT(C1160,LEN(C1160)-3),PUBBDG_Replacement_Split_Tech!A:T,12+B1160-2016,FALSE)&lt;0,0,VLOOKUP(LEFT(C1160,LEN(C1160)-3),PUBBDG_Replacement_Split_Tech!A:T,12+B1160-2016,FALSE))*VLOOKUP(LEFT(C1160,14),'AGG Activity_16'!A:K,B1160-2016+2,FALSE)</f>
        <v>24.855970204074826</v>
      </c>
    </row>
    <row r="1161" spans="1:4" x14ac:dyDescent="0.25">
      <c r="A1161" t="s">
        <v>2</v>
      </c>
      <c r="B1161">
        <f t="shared" si="28"/>
        <v>2021</v>
      </c>
      <c r="C1161" t="str">
        <f t="shared" si="29"/>
        <v>PUBBDGPSIOldWH______STDELC_16</v>
      </c>
      <c r="D1161">
        <f>IF(VLOOKUP(LEFT(C1161,LEN(C1161)-3),PUBBDG_Replacement_Split_Tech!A:T,12+B1161-2016,FALSE)&lt;0,0,VLOOKUP(LEFT(C1161,LEN(C1161)-3),PUBBDG_Replacement_Split_Tech!A:T,12+B1161-2016,FALSE))*VLOOKUP(LEFT(C1161,14),'AGG Activity_16'!A:K,B1161-2016+2,FALSE)</f>
        <v>3.2739215095288978</v>
      </c>
    </row>
    <row r="1162" spans="1:4" x14ac:dyDescent="0.25">
      <c r="A1162" t="s">
        <v>2</v>
      </c>
      <c r="B1162">
        <f t="shared" si="28"/>
        <v>2021</v>
      </c>
      <c r="C1162" t="str">
        <f t="shared" si="29"/>
        <v>PUBBDGSBDNewAE______STDELC_16</v>
      </c>
      <c r="D1162">
        <f>IF(VLOOKUP(LEFT(C1162,LEN(C1162)-3),PUBBDG_Replacement_Split_Tech!A:T,12+B1162-2016,FALSE)&lt;0,0,VLOOKUP(LEFT(C1162,LEN(C1162)-3),PUBBDG_Replacement_Split_Tech!A:T,12+B1162-2016,FALSE))*VLOOKUP(LEFT(C1162,14),'AGG Activity_16'!A:K,B1162-2016+2,FALSE)</f>
        <v>0</v>
      </c>
    </row>
    <row r="1163" spans="1:4" x14ac:dyDescent="0.25">
      <c r="A1163" t="s">
        <v>2</v>
      </c>
      <c r="B1163">
        <f t="shared" si="28"/>
        <v>2021</v>
      </c>
      <c r="C1163" t="str">
        <f t="shared" si="29"/>
        <v>PUBBDGSBDNewAM______STDELC_16</v>
      </c>
      <c r="D1163">
        <f>IF(VLOOKUP(LEFT(C1163,LEN(C1163)-3),PUBBDG_Replacement_Split_Tech!A:T,12+B1163-2016,FALSE)&lt;0,0,VLOOKUP(LEFT(C1163,LEN(C1163)-3),PUBBDG_Replacement_Split_Tech!A:T,12+B1163-2016,FALSE))*VLOOKUP(LEFT(C1163,14),'AGG Activity_16'!A:K,B1163-2016+2,FALSE)</f>
        <v>0</v>
      </c>
    </row>
    <row r="1164" spans="1:4" x14ac:dyDescent="0.25">
      <c r="A1164" t="s">
        <v>2</v>
      </c>
      <c r="B1164">
        <f t="shared" si="28"/>
        <v>2021</v>
      </c>
      <c r="C1164" t="str">
        <f t="shared" si="29"/>
        <v>PUBBDGSBDNewLIFLC___STDELC_16</v>
      </c>
      <c r="D1164">
        <f>IF(VLOOKUP(LEFT(C1164,LEN(C1164)-3),PUBBDG_Replacement_Split_Tech!A:T,12+B1164-2016,FALSE)&lt;0,0,VLOOKUP(LEFT(C1164,LEN(C1164)-3),PUBBDG_Replacement_Split_Tech!A:T,12+B1164-2016,FALSE))*VLOOKUP(LEFT(C1164,14),'AGG Activity_16'!A:K,B1164-2016+2,FALSE)</f>
        <v>0</v>
      </c>
    </row>
    <row r="1165" spans="1:4" x14ac:dyDescent="0.25">
      <c r="A1165" t="s">
        <v>2</v>
      </c>
      <c r="B1165">
        <f t="shared" si="28"/>
        <v>2021</v>
      </c>
      <c r="C1165" t="str">
        <f t="shared" si="29"/>
        <v>PUBBDGSBDNewLIFLU___STDELC_16</v>
      </c>
      <c r="D1165">
        <f>IF(VLOOKUP(LEFT(C1165,LEN(C1165)-3),PUBBDG_Replacement_Split_Tech!A:T,12+B1165-2016,FALSE)&lt;0,0,VLOOKUP(LEFT(C1165,LEN(C1165)-3),PUBBDG_Replacement_Split_Tech!A:T,12+B1165-2016,FALSE))*VLOOKUP(LEFT(C1165,14),'AGG Activity_16'!A:K,B1165-2016+2,FALSE)</f>
        <v>0</v>
      </c>
    </row>
    <row r="1166" spans="1:4" x14ac:dyDescent="0.25">
      <c r="A1166" t="s">
        <v>2</v>
      </c>
      <c r="B1166">
        <f t="shared" si="28"/>
        <v>2021</v>
      </c>
      <c r="C1166" t="str">
        <f t="shared" si="29"/>
        <v>PUBBDGSBDNewLIHAL___STDELC_16</v>
      </c>
      <c r="D1166">
        <f>IF(VLOOKUP(LEFT(C1166,LEN(C1166)-3),PUBBDG_Replacement_Split_Tech!A:T,12+B1166-2016,FALSE)&lt;0,0,VLOOKUP(LEFT(C1166,LEN(C1166)-3),PUBBDG_Replacement_Split_Tech!A:T,12+B1166-2016,FALSE))*VLOOKUP(LEFT(C1166,14),'AGG Activity_16'!A:K,B1166-2016+2,FALSE)</f>
        <v>0</v>
      </c>
    </row>
    <row r="1167" spans="1:4" x14ac:dyDescent="0.25">
      <c r="A1167" t="s">
        <v>2</v>
      </c>
      <c r="B1167">
        <f t="shared" si="28"/>
        <v>2021</v>
      </c>
      <c r="C1167" t="str">
        <f t="shared" si="29"/>
        <v>PUBBDGSBDNewLIINC___STDELC_16</v>
      </c>
      <c r="D1167">
        <f>IF(VLOOKUP(LEFT(C1167,LEN(C1167)-3),PUBBDG_Replacement_Split_Tech!A:T,12+B1167-2016,FALSE)&lt;0,0,VLOOKUP(LEFT(C1167,LEN(C1167)-3),PUBBDG_Replacement_Split_Tech!A:T,12+B1167-2016,FALSE))*VLOOKUP(LEFT(C1167,14),'AGG Activity_16'!A:K,B1167-2016+2,FALSE)</f>
        <v>0</v>
      </c>
    </row>
    <row r="1168" spans="1:4" x14ac:dyDescent="0.25">
      <c r="A1168" t="s">
        <v>2</v>
      </c>
      <c r="B1168">
        <f t="shared" si="28"/>
        <v>2021</v>
      </c>
      <c r="C1168" t="str">
        <f t="shared" si="29"/>
        <v>PUBBDGSBDNewLILED___STDELC_16</v>
      </c>
      <c r="D1168">
        <f>IF(VLOOKUP(LEFT(C1168,LEN(C1168)-3),PUBBDG_Replacement_Split_Tech!A:T,12+B1168-2016,FALSE)&lt;0,0,VLOOKUP(LEFT(C1168,LEN(C1168)-3),PUBBDG_Replacement_Split_Tech!A:T,12+B1168-2016,FALSE))*VLOOKUP(LEFT(C1168,14),'AGG Activity_16'!A:K,B1168-2016+2,FALSE)</f>
        <v>0</v>
      </c>
    </row>
    <row r="1169" spans="1:4" x14ac:dyDescent="0.25">
      <c r="A1169" t="s">
        <v>2</v>
      </c>
      <c r="B1169">
        <f t="shared" si="28"/>
        <v>2021</v>
      </c>
      <c r="C1169" t="str">
        <f t="shared" si="29"/>
        <v>PUBBDGSBDNewSC______STDELC_16</v>
      </c>
      <c r="D1169">
        <f>IF(VLOOKUP(LEFT(C1169,LEN(C1169)-3),PUBBDG_Replacement_Split_Tech!A:T,12+B1169-2016,FALSE)&lt;0,0,VLOOKUP(LEFT(C1169,LEN(C1169)-3),PUBBDG_Replacement_Split_Tech!A:T,12+B1169-2016,FALSE))*VLOOKUP(LEFT(C1169,14),'AGG Activity_16'!A:K,B1169-2016+2,FALSE)</f>
        <v>0</v>
      </c>
    </row>
    <row r="1170" spans="1:4" x14ac:dyDescent="0.25">
      <c r="A1170" t="s">
        <v>2</v>
      </c>
      <c r="B1170">
        <f t="shared" si="28"/>
        <v>2021</v>
      </c>
      <c r="C1170" t="str">
        <f t="shared" si="29"/>
        <v>PUBBDGSBDNewSHFUR___STDELC_16</v>
      </c>
      <c r="D1170">
        <f>IF(VLOOKUP(LEFT(C1170,LEN(C1170)-3),PUBBDG_Replacement_Split_Tech!A:T,12+B1170-2016,FALSE)&lt;0,0,VLOOKUP(LEFT(C1170,LEN(C1170)-3),PUBBDG_Replacement_Split_Tech!A:T,12+B1170-2016,FALSE))*VLOOKUP(LEFT(C1170,14),'AGG Activity_16'!A:K,B1170-2016+2,FALSE)</f>
        <v>0</v>
      </c>
    </row>
    <row r="1171" spans="1:4" x14ac:dyDescent="0.25">
      <c r="A1171" t="s">
        <v>2</v>
      </c>
      <c r="B1171">
        <f t="shared" ref="B1171:B1234" si="30">B963+1</f>
        <v>2021</v>
      </c>
      <c r="C1171" t="str">
        <f t="shared" ref="C1171:C1234" si="31">C963</f>
        <v>PUBBDGSBDNewSHHEP___STDELC_16</v>
      </c>
      <c r="D1171">
        <f>IF(VLOOKUP(LEFT(C1171,LEN(C1171)-3),PUBBDG_Replacement_Split_Tech!A:T,12+B1171-2016,FALSE)&lt;0,0,VLOOKUP(LEFT(C1171,LEN(C1171)-3),PUBBDG_Replacement_Split_Tech!A:T,12+B1171-2016,FALSE))*VLOOKUP(LEFT(C1171,14),'AGG Activity_16'!A:K,B1171-2016+2,FALSE)</f>
        <v>0</v>
      </c>
    </row>
    <row r="1172" spans="1:4" x14ac:dyDescent="0.25">
      <c r="A1172" t="s">
        <v>2</v>
      </c>
      <c r="B1172">
        <f t="shared" si="30"/>
        <v>2021</v>
      </c>
      <c r="C1172" t="str">
        <f t="shared" si="31"/>
        <v>PUBBDGSBDNewSHPLT___STDELC_16</v>
      </c>
      <c r="D1172">
        <f>IF(VLOOKUP(LEFT(C1172,LEN(C1172)-3),PUBBDG_Replacement_Split_Tech!A:T,12+B1172-2016,FALSE)&lt;0,0,VLOOKUP(LEFT(C1172,LEN(C1172)-3),PUBBDG_Replacement_Split_Tech!A:T,12+B1172-2016,FALSE))*VLOOKUP(LEFT(C1172,14),'AGG Activity_16'!A:K,B1172-2016+2,FALSE)</f>
        <v>0</v>
      </c>
    </row>
    <row r="1173" spans="1:4" x14ac:dyDescent="0.25">
      <c r="A1173" t="s">
        <v>2</v>
      </c>
      <c r="B1173">
        <f t="shared" si="30"/>
        <v>2021</v>
      </c>
      <c r="C1173" t="str">
        <f t="shared" si="31"/>
        <v>PUBBDGSBDNewWH______STDELC_16</v>
      </c>
      <c r="D1173">
        <f>IF(VLOOKUP(LEFT(C1173,LEN(C1173)-3),PUBBDG_Replacement_Split_Tech!A:T,12+B1173-2016,FALSE)&lt;0,0,VLOOKUP(LEFT(C1173,LEN(C1173)-3),PUBBDG_Replacement_Split_Tech!A:T,12+B1173-2016,FALSE))*VLOOKUP(LEFT(C1173,14),'AGG Activity_16'!A:K,B1173-2016+2,FALSE)</f>
        <v>0</v>
      </c>
    </row>
    <row r="1174" spans="1:4" x14ac:dyDescent="0.25">
      <c r="A1174" t="s">
        <v>2</v>
      </c>
      <c r="B1174">
        <f t="shared" si="30"/>
        <v>2021</v>
      </c>
      <c r="C1174" t="str">
        <f t="shared" si="31"/>
        <v>PUBBDGSBDOldAE______STDELC_16</v>
      </c>
      <c r="D1174">
        <f>IF(VLOOKUP(LEFT(C1174,LEN(C1174)-3),PUBBDG_Replacement_Split_Tech!A:T,12+B1174-2016,FALSE)&lt;0,0,VLOOKUP(LEFT(C1174,LEN(C1174)-3),PUBBDG_Replacement_Split_Tech!A:T,12+B1174-2016,FALSE))*VLOOKUP(LEFT(C1174,14),'AGG Activity_16'!A:K,B1174-2016+2,FALSE)</f>
        <v>162.47985528375733</v>
      </c>
    </row>
    <row r="1175" spans="1:4" x14ac:dyDescent="0.25">
      <c r="A1175" t="s">
        <v>2</v>
      </c>
      <c r="B1175">
        <f t="shared" si="30"/>
        <v>2021</v>
      </c>
      <c r="C1175" t="str">
        <f t="shared" si="31"/>
        <v>PUBBDGSBDOldAM______STDELC_16</v>
      </c>
      <c r="D1175">
        <f>IF(VLOOKUP(LEFT(C1175,LEN(C1175)-3),PUBBDG_Replacement_Split_Tech!A:T,12+B1175-2016,FALSE)&lt;0,0,VLOOKUP(LEFT(C1175,LEN(C1175)-3),PUBBDG_Replacement_Split_Tech!A:T,12+B1175-2016,FALSE))*VLOOKUP(LEFT(C1175,14),'AGG Activity_16'!A:K,B1175-2016+2,FALSE)</f>
        <v>68.603103127666628</v>
      </c>
    </row>
    <row r="1176" spans="1:4" x14ac:dyDescent="0.25">
      <c r="A1176" t="s">
        <v>2</v>
      </c>
      <c r="B1176">
        <f t="shared" si="30"/>
        <v>2021</v>
      </c>
      <c r="C1176" t="str">
        <f t="shared" si="31"/>
        <v>PUBBDGSBDOldLIFLC___STDELC_16</v>
      </c>
      <c r="D1176">
        <f>IF(VLOOKUP(LEFT(C1176,LEN(C1176)-3),PUBBDG_Replacement_Split_Tech!A:T,12+B1176-2016,FALSE)&lt;0,0,VLOOKUP(LEFT(C1176,LEN(C1176)-3),PUBBDG_Replacement_Split_Tech!A:T,12+B1176-2016,FALSE))*VLOOKUP(LEFT(C1176,14),'AGG Activity_16'!A:K,B1176-2016+2,FALSE)</f>
        <v>22.932194413436786</v>
      </c>
    </row>
    <row r="1177" spans="1:4" x14ac:dyDescent="0.25">
      <c r="A1177" t="s">
        <v>2</v>
      </c>
      <c r="B1177">
        <f t="shared" si="30"/>
        <v>2021</v>
      </c>
      <c r="C1177" t="str">
        <f t="shared" si="31"/>
        <v>PUBBDGSBDOldLIFLU___STDELC_16</v>
      </c>
      <c r="D1177">
        <f>IF(VLOOKUP(LEFT(C1177,LEN(C1177)-3),PUBBDG_Replacement_Split_Tech!A:T,12+B1177-2016,FALSE)&lt;0,0,VLOOKUP(LEFT(C1177,LEN(C1177)-3),PUBBDG_Replacement_Split_Tech!A:T,12+B1177-2016,FALSE))*VLOOKUP(LEFT(C1177,14),'AGG Activity_16'!A:K,B1177-2016+2,FALSE)</f>
        <v>86.406645049068132</v>
      </c>
    </row>
    <row r="1178" spans="1:4" x14ac:dyDescent="0.25">
      <c r="A1178" t="s">
        <v>2</v>
      </c>
      <c r="B1178">
        <f t="shared" si="30"/>
        <v>2021</v>
      </c>
      <c r="C1178" t="str">
        <f t="shared" si="31"/>
        <v>PUBBDGSBDOldLIHAL___STDELC_16</v>
      </c>
      <c r="D1178">
        <f>IF(VLOOKUP(LEFT(C1178,LEN(C1178)-3),PUBBDG_Replacement_Split_Tech!A:T,12+B1178-2016,FALSE)&lt;0,0,VLOOKUP(LEFT(C1178,LEN(C1178)-3),PUBBDG_Replacement_Split_Tech!A:T,12+B1178-2016,FALSE))*VLOOKUP(LEFT(C1178,14),'AGG Activity_16'!A:K,B1178-2016+2,FALSE)</f>
        <v>49.226002231455738</v>
      </c>
    </row>
    <row r="1179" spans="1:4" x14ac:dyDescent="0.25">
      <c r="A1179" t="s">
        <v>2</v>
      </c>
      <c r="B1179">
        <f t="shared" si="30"/>
        <v>2021</v>
      </c>
      <c r="C1179" t="str">
        <f t="shared" si="31"/>
        <v>PUBBDGSBDOldLIINC___STDELC_16</v>
      </c>
      <c r="D1179">
        <f>IF(VLOOKUP(LEFT(C1179,LEN(C1179)-3),PUBBDG_Replacement_Split_Tech!A:T,12+B1179-2016,FALSE)&lt;0,0,VLOOKUP(LEFT(C1179,LEN(C1179)-3),PUBBDG_Replacement_Split_Tech!A:T,12+B1179-2016,FALSE))*VLOOKUP(LEFT(C1179,14),'AGG Activity_16'!A:K,B1179-2016+2,FALSE)</f>
        <v>158.103604513953</v>
      </c>
    </row>
    <row r="1180" spans="1:4" x14ac:dyDescent="0.25">
      <c r="A1180" t="s">
        <v>2</v>
      </c>
      <c r="B1180">
        <f t="shared" si="30"/>
        <v>2021</v>
      </c>
      <c r="C1180" t="str">
        <f t="shared" si="31"/>
        <v>PUBBDGSBDOldLILED___STDELC_16</v>
      </c>
      <c r="D1180">
        <f>IF(VLOOKUP(LEFT(C1180,LEN(C1180)-3),PUBBDG_Replacement_Split_Tech!A:T,12+B1180-2016,FALSE)&lt;0,0,VLOOKUP(LEFT(C1180,LEN(C1180)-3),PUBBDG_Replacement_Split_Tech!A:T,12+B1180-2016,FALSE))*VLOOKUP(LEFT(C1180,14),'AGG Activity_16'!A:K,B1180-2016+2,FALSE)</f>
        <v>0.37963603432577325</v>
      </c>
    </row>
    <row r="1181" spans="1:4" x14ac:dyDescent="0.25">
      <c r="A1181" t="s">
        <v>2</v>
      </c>
      <c r="B1181">
        <f t="shared" si="30"/>
        <v>2021</v>
      </c>
      <c r="C1181" t="str">
        <f t="shared" si="31"/>
        <v>PUBBDGSBDOldSC______STDELC_16</v>
      </c>
      <c r="D1181">
        <f>IF(VLOOKUP(LEFT(C1181,LEN(C1181)-3),PUBBDG_Replacement_Split_Tech!A:T,12+B1181-2016,FALSE)&lt;0,0,VLOOKUP(LEFT(C1181,LEN(C1181)-3),PUBBDG_Replacement_Split_Tech!A:T,12+B1181-2016,FALSE))*VLOOKUP(LEFT(C1181,14),'AGG Activity_16'!A:K,B1181-2016+2,FALSE)</f>
        <v>270.05166621991305</v>
      </c>
    </row>
    <row r="1182" spans="1:4" x14ac:dyDescent="0.25">
      <c r="A1182" t="s">
        <v>2</v>
      </c>
      <c r="B1182">
        <f t="shared" si="30"/>
        <v>2021</v>
      </c>
      <c r="C1182" t="str">
        <f t="shared" si="31"/>
        <v>PUBBDGSBDOldSHFUR___STDELC_16</v>
      </c>
      <c r="D1182">
        <f>IF(VLOOKUP(LEFT(C1182,LEN(C1182)-3),PUBBDG_Replacement_Split_Tech!A:T,12+B1182-2016,FALSE)&lt;0,0,VLOOKUP(LEFT(C1182,LEN(C1182)-3),PUBBDG_Replacement_Split_Tech!A:T,12+B1182-2016,FALSE))*VLOOKUP(LEFT(C1182,14),'AGG Activity_16'!A:K,B1182-2016+2,FALSE)</f>
        <v>18.056978355525558</v>
      </c>
    </row>
    <row r="1183" spans="1:4" x14ac:dyDescent="0.25">
      <c r="A1183" t="s">
        <v>2</v>
      </c>
      <c r="B1183">
        <f t="shared" si="30"/>
        <v>2021</v>
      </c>
      <c r="C1183" t="str">
        <f t="shared" si="31"/>
        <v>PUBBDGSBDOldSHHEP___STDELC_16</v>
      </c>
      <c r="D1183">
        <f>IF(VLOOKUP(LEFT(C1183,LEN(C1183)-3),PUBBDG_Replacement_Split_Tech!A:T,12+B1183-2016,FALSE)&lt;0,0,VLOOKUP(LEFT(C1183,LEN(C1183)-3),PUBBDG_Replacement_Split_Tech!A:T,12+B1183-2016,FALSE))*VLOOKUP(LEFT(C1183,14),'AGG Activity_16'!A:K,B1183-2016+2,FALSE)</f>
        <v>0</v>
      </c>
    </row>
    <row r="1184" spans="1:4" x14ac:dyDescent="0.25">
      <c r="A1184" t="s">
        <v>2</v>
      </c>
      <c r="B1184">
        <f t="shared" si="30"/>
        <v>2021</v>
      </c>
      <c r="C1184" t="str">
        <f t="shared" si="31"/>
        <v>PUBBDGSBDOldSHPLT___STDELC_16</v>
      </c>
      <c r="D1184">
        <f>IF(VLOOKUP(LEFT(C1184,LEN(C1184)-3),PUBBDG_Replacement_Split_Tech!A:T,12+B1184-2016,FALSE)&lt;0,0,VLOOKUP(LEFT(C1184,LEN(C1184)-3),PUBBDG_Replacement_Split_Tech!A:T,12+B1184-2016,FALSE))*VLOOKUP(LEFT(C1184,14),'AGG Activity_16'!A:K,B1184-2016+2,FALSE)</f>
        <v>20.784101553086956</v>
      </c>
    </row>
    <row r="1185" spans="1:4" x14ac:dyDescent="0.25">
      <c r="A1185" t="s">
        <v>2</v>
      </c>
      <c r="B1185">
        <f t="shared" si="30"/>
        <v>2021</v>
      </c>
      <c r="C1185" t="str">
        <f t="shared" si="31"/>
        <v>PUBBDGSBDOldWH______STDELC_16</v>
      </c>
      <c r="D1185">
        <f>IF(VLOOKUP(LEFT(C1185,LEN(C1185)-3),PUBBDG_Replacement_Split_Tech!A:T,12+B1185-2016,FALSE)&lt;0,0,VLOOKUP(LEFT(C1185,LEN(C1185)-3),PUBBDG_Replacement_Split_Tech!A:T,12+B1185-2016,FALSE))*VLOOKUP(LEFT(C1185,14),'AGG Activity_16'!A:K,B1185-2016+2,FALSE)</f>
        <v>6.9787224145848299</v>
      </c>
    </row>
    <row r="1186" spans="1:4" x14ac:dyDescent="0.25">
      <c r="A1186" t="s">
        <v>2</v>
      </c>
      <c r="B1186">
        <f t="shared" si="30"/>
        <v>2021</v>
      </c>
      <c r="C1186" t="str">
        <f t="shared" si="31"/>
        <v>PUBBDGHSPNewSHFUR___STDHFO_16</v>
      </c>
      <c r="D1186">
        <f>IF(VLOOKUP(LEFT(C1186,LEN(C1186)-3),PUBBDG_Replacement_Split_Tech!A:T,12+B1186-2016,FALSE)&lt;0,0,VLOOKUP(LEFT(C1186,LEN(C1186)-3),PUBBDG_Replacement_Split_Tech!A:T,12+B1186-2016,FALSE))*VLOOKUP(LEFT(C1186,14),'AGG Activity_16'!A:K,B1186-2016+2,FALSE)</f>
        <v>0</v>
      </c>
    </row>
    <row r="1187" spans="1:4" x14ac:dyDescent="0.25">
      <c r="A1187" t="s">
        <v>2</v>
      </c>
      <c r="B1187">
        <f t="shared" si="30"/>
        <v>2021</v>
      </c>
      <c r="C1187" t="str">
        <f t="shared" si="31"/>
        <v>PUBBDGHSPNewWH______STDHFO_16</v>
      </c>
      <c r="D1187">
        <f>IF(VLOOKUP(LEFT(C1187,LEN(C1187)-3),PUBBDG_Replacement_Split_Tech!A:T,12+B1187-2016,FALSE)&lt;0,0,VLOOKUP(LEFT(C1187,LEN(C1187)-3),PUBBDG_Replacement_Split_Tech!A:T,12+B1187-2016,FALSE))*VLOOKUP(LEFT(C1187,14),'AGG Activity_16'!A:K,B1187-2016+2,FALSE)</f>
        <v>0</v>
      </c>
    </row>
    <row r="1188" spans="1:4" x14ac:dyDescent="0.25">
      <c r="A1188" t="s">
        <v>2</v>
      </c>
      <c r="B1188">
        <f t="shared" si="30"/>
        <v>2021</v>
      </c>
      <c r="C1188" t="str">
        <f t="shared" si="31"/>
        <v>PUBBDGHSPOldSHFUR___STDHFO_16</v>
      </c>
      <c r="D1188">
        <f>IF(VLOOKUP(LEFT(C1188,LEN(C1188)-3),PUBBDG_Replacement_Split_Tech!A:T,12+B1188-2016,FALSE)&lt;0,0,VLOOKUP(LEFT(C1188,LEN(C1188)-3),PUBBDG_Replacement_Split_Tech!A:T,12+B1188-2016,FALSE))*VLOOKUP(LEFT(C1188,14),'AGG Activity_16'!A:K,B1188-2016+2,FALSE)</f>
        <v>0</v>
      </c>
    </row>
    <row r="1189" spans="1:4" x14ac:dyDescent="0.25">
      <c r="A1189" t="s">
        <v>2</v>
      </c>
      <c r="B1189">
        <f t="shared" si="30"/>
        <v>2021</v>
      </c>
      <c r="C1189" t="str">
        <f t="shared" si="31"/>
        <v>PUBBDGHSPOldWH______STDHFO_16</v>
      </c>
      <c r="D1189">
        <f>IF(VLOOKUP(LEFT(C1189,LEN(C1189)-3),PUBBDG_Replacement_Split_Tech!A:T,12+B1189-2016,FALSE)&lt;0,0,VLOOKUP(LEFT(C1189,LEN(C1189)-3),PUBBDG_Replacement_Split_Tech!A:T,12+B1189-2016,FALSE))*VLOOKUP(LEFT(C1189,14),'AGG Activity_16'!A:K,B1189-2016+2,FALSE)</f>
        <v>0</v>
      </c>
    </row>
    <row r="1190" spans="1:4" x14ac:dyDescent="0.25">
      <c r="A1190" t="s">
        <v>2</v>
      </c>
      <c r="B1190">
        <f t="shared" si="30"/>
        <v>2021</v>
      </c>
      <c r="C1190" t="str">
        <f t="shared" si="31"/>
        <v>PUBBDGMUNNewSHFUR___STDHFO_16</v>
      </c>
      <c r="D1190">
        <f>IF(VLOOKUP(LEFT(C1190,LEN(C1190)-3),PUBBDG_Replacement_Split_Tech!A:T,12+B1190-2016,FALSE)&lt;0,0,VLOOKUP(LEFT(C1190,LEN(C1190)-3),PUBBDG_Replacement_Split_Tech!A:T,12+B1190-2016,FALSE))*VLOOKUP(LEFT(C1190,14),'AGG Activity_16'!A:K,B1190-2016+2,FALSE)</f>
        <v>0</v>
      </c>
    </row>
    <row r="1191" spans="1:4" x14ac:dyDescent="0.25">
      <c r="A1191" t="s">
        <v>2</v>
      </c>
      <c r="B1191">
        <f t="shared" si="30"/>
        <v>2021</v>
      </c>
      <c r="C1191" t="str">
        <f t="shared" si="31"/>
        <v>PUBBDGMUNNewWH______STDHFO_16</v>
      </c>
      <c r="D1191">
        <f>IF(VLOOKUP(LEFT(C1191,LEN(C1191)-3),PUBBDG_Replacement_Split_Tech!A:T,12+B1191-2016,FALSE)&lt;0,0,VLOOKUP(LEFT(C1191,LEN(C1191)-3),PUBBDG_Replacement_Split_Tech!A:T,12+B1191-2016,FALSE))*VLOOKUP(LEFT(C1191,14),'AGG Activity_16'!A:K,B1191-2016+2,FALSE)</f>
        <v>0</v>
      </c>
    </row>
    <row r="1192" spans="1:4" x14ac:dyDescent="0.25">
      <c r="A1192" t="s">
        <v>2</v>
      </c>
      <c r="B1192">
        <f t="shared" si="30"/>
        <v>2021</v>
      </c>
      <c r="C1192" t="str">
        <f t="shared" si="31"/>
        <v>PUBBDGMUNOldSHFUR___STDHFO_16</v>
      </c>
      <c r="D1192">
        <f>IF(VLOOKUP(LEFT(C1192,LEN(C1192)-3),PUBBDG_Replacement_Split_Tech!A:T,12+B1192-2016,FALSE)&lt;0,0,VLOOKUP(LEFT(C1192,LEN(C1192)-3),PUBBDG_Replacement_Split_Tech!A:T,12+B1192-2016,FALSE))*VLOOKUP(LEFT(C1192,14),'AGG Activity_16'!A:K,B1192-2016+2,FALSE)</f>
        <v>0</v>
      </c>
    </row>
    <row r="1193" spans="1:4" x14ac:dyDescent="0.25">
      <c r="A1193" t="s">
        <v>2</v>
      </c>
      <c r="B1193">
        <f t="shared" si="30"/>
        <v>2021</v>
      </c>
      <c r="C1193" t="str">
        <f t="shared" si="31"/>
        <v>PUBBDGMUNOldWH______STDHFO_16</v>
      </c>
      <c r="D1193">
        <f>IF(VLOOKUP(LEFT(C1193,LEN(C1193)-3),PUBBDG_Replacement_Split_Tech!A:T,12+B1193-2016,FALSE)&lt;0,0,VLOOKUP(LEFT(C1193,LEN(C1193)-3),PUBBDG_Replacement_Split_Tech!A:T,12+B1193-2016,FALSE))*VLOOKUP(LEFT(C1193,14),'AGG Activity_16'!A:K,B1193-2016+2,FALSE)</f>
        <v>0</v>
      </c>
    </row>
    <row r="1194" spans="1:4" x14ac:dyDescent="0.25">
      <c r="A1194" t="s">
        <v>2</v>
      </c>
      <c r="B1194">
        <f t="shared" si="30"/>
        <v>2021</v>
      </c>
      <c r="C1194" t="str">
        <f t="shared" si="31"/>
        <v>PUBBDGPSINewSHFUR___STDHFO_16</v>
      </c>
      <c r="D1194">
        <f>IF(VLOOKUP(LEFT(C1194,LEN(C1194)-3),PUBBDG_Replacement_Split_Tech!A:T,12+B1194-2016,FALSE)&lt;0,0,VLOOKUP(LEFT(C1194,LEN(C1194)-3),PUBBDG_Replacement_Split_Tech!A:T,12+B1194-2016,FALSE))*VLOOKUP(LEFT(C1194,14),'AGG Activity_16'!A:K,B1194-2016+2,FALSE)</f>
        <v>0</v>
      </c>
    </row>
    <row r="1195" spans="1:4" x14ac:dyDescent="0.25">
      <c r="A1195" t="s">
        <v>2</v>
      </c>
      <c r="B1195">
        <f t="shared" si="30"/>
        <v>2021</v>
      </c>
      <c r="C1195" t="str">
        <f t="shared" si="31"/>
        <v>PUBBDGPSINewWH______STDHFO_16</v>
      </c>
      <c r="D1195">
        <f>IF(VLOOKUP(LEFT(C1195,LEN(C1195)-3),PUBBDG_Replacement_Split_Tech!A:T,12+B1195-2016,FALSE)&lt;0,0,VLOOKUP(LEFT(C1195,LEN(C1195)-3),PUBBDG_Replacement_Split_Tech!A:T,12+B1195-2016,FALSE))*VLOOKUP(LEFT(C1195,14),'AGG Activity_16'!A:K,B1195-2016+2,FALSE)</f>
        <v>0</v>
      </c>
    </row>
    <row r="1196" spans="1:4" x14ac:dyDescent="0.25">
      <c r="A1196" t="s">
        <v>2</v>
      </c>
      <c r="B1196">
        <f t="shared" si="30"/>
        <v>2021</v>
      </c>
      <c r="C1196" t="str">
        <f t="shared" si="31"/>
        <v>PUBBDGPSIOldSHFUR___STDHFO_16</v>
      </c>
      <c r="D1196">
        <f>IF(VLOOKUP(LEFT(C1196,LEN(C1196)-3),PUBBDG_Replacement_Split_Tech!A:T,12+B1196-2016,FALSE)&lt;0,0,VLOOKUP(LEFT(C1196,LEN(C1196)-3),PUBBDG_Replacement_Split_Tech!A:T,12+B1196-2016,FALSE))*VLOOKUP(LEFT(C1196,14),'AGG Activity_16'!A:K,B1196-2016+2,FALSE)</f>
        <v>0</v>
      </c>
    </row>
    <row r="1197" spans="1:4" x14ac:dyDescent="0.25">
      <c r="A1197" t="s">
        <v>2</v>
      </c>
      <c r="B1197">
        <f t="shared" si="30"/>
        <v>2021</v>
      </c>
      <c r="C1197" t="str">
        <f t="shared" si="31"/>
        <v>PUBBDGPSIOldWH______STDHFO_16</v>
      </c>
      <c r="D1197">
        <f>IF(VLOOKUP(LEFT(C1197,LEN(C1197)-3),PUBBDG_Replacement_Split_Tech!A:T,12+B1197-2016,FALSE)&lt;0,0,VLOOKUP(LEFT(C1197,LEN(C1197)-3),PUBBDG_Replacement_Split_Tech!A:T,12+B1197-2016,FALSE))*VLOOKUP(LEFT(C1197,14),'AGG Activity_16'!A:K,B1197-2016+2,FALSE)</f>
        <v>0</v>
      </c>
    </row>
    <row r="1198" spans="1:4" x14ac:dyDescent="0.25">
      <c r="A1198" t="s">
        <v>2</v>
      </c>
      <c r="B1198">
        <f t="shared" si="30"/>
        <v>2021</v>
      </c>
      <c r="C1198" t="str">
        <f t="shared" si="31"/>
        <v>PUBBDGSBDNewSHFUR___STDHFO_16</v>
      </c>
      <c r="D1198">
        <f>IF(VLOOKUP(LEFT(C1198,LEN(C1198)-3),PUBBDG_Replacement_Split_Tech!A:T,12+B1198-2016,FALSE)&lt;0,0,VLOOKUP(LEFT(C1198,LEN(C1198)-3),PUBBDG_Replacement_Split_Tech!A:T,12+B1198-2016,FALSE))*VLOOKUP(LEFT(C1198,14),'AGG Activity_16'!A:K,B1198-2016+2,FALSE)</f>
        <v>0</v>
      </c>
    </row>
    <row r="1199" spans="1:4" x14ac:dyDescent="0.25">
      <c r="A1199" t="s">
        <v>2</v>
      </c>
      <c r="B1199">
        <f t="shared" si="30"/>
        <v>2021</v>
      </c>
      <c r="C1199" t="str">
        <f t="shared" si="31"/>
        <v>PUBBDGSBDNewWH______STDHFO_16</v>
      </c>
      <c r="D1199">
        <f>IF(VLOOKUP(LEFT(C1199,LEN(C1199)-3),PUBBDG_Replacement_Split_Tech!A:T,12+B1199-2016,FALSE)&lt;0,0,VLOOKUP(LEFT(C1199,LEN(C1199)-3),PUBBDG_Replacement_Split_Tech!A:T,12+B1199-2016,FALSE))*VLOOKUP(LEFT(C1199,14),'AGG Activity_16'!A:K,B1199-2016+2,FALSE)</f>
        <v>0</v>
      </c>
    </row>
    <row r="1200" spans="1:4" x14ac:dyDescent="0.25">
      <c r="A1200" t="s">
        <v>2</v>
      </c>
      <c r="B1200">
        <f t="shared" si="30"/>
        <v>2021</v>
      </c>
      <c r="C1200" t="str">
        <f t="shared" si="31"/>
        <v>PUBBDGSBDOldSHFUR___STDHFO_16</v>
      </c>
      <c r="D1200">
        <f>IF(VLOOKUP(LEFT(C1200,LEN(C1200)-3),PUBBDG_Replacement_Split_Tech!A:T,12+B1200-2016,FALSE)&lt;0,0,VLOOKUP(LEFT(C1200,LEN(C1200)-3),PUBBDG_Replacement_Split_Tech!A:T,12+B1200-2016,FALSE))*VLOOKUP(LEFT(C1200,14),'AGG Activity_16'!A:K,B1200-2016+2,FALSE)</f>
        <v>0</v>
      </c>
    </row>
    <row r="1201" spans="1:4" x14ac:dyDescent="0.25">
      <c r="A1201" t="s">
        <v>2</v>
      </c>
      <c r="B1201">
        <f t="shared" si="30"/>
        <v>2021</v>
      </c>
      <c r="C1201" t="str">
        <f t="shared" si="31"/>
        <v>PUBBDGSBDOldWH______STDHFO_16</v>
      </c>
      <c r="D1201">
        <f>IF(VLOOKUP(LEFT(C1201,LEN(C1201)-3),PUBBDG_Replacement_Split_Tech!A:T,12+B1201-2016,FALSE)&lt;0,0,VLOOKUP(LEFT(C1201,LEN(C1201)-3),PUBBDG_Replacement_Split_Tech!A:T,12+B1201-2016,FALSE))*VLOOKUP(LEFT(C1201,14),'AGG Activity_16'!A:K,B1201-2016+2,FALSE)</f>
        <v>0</v>
      </c>
    </row>
    <row r="1202" spans="1:4" x14ac:dyDescent="0.25">
      <c r="A1202" t="s">
        <v>2</v>
      </c>
      <c r="B1202">
        <f t="shared" si="30"/>
        <v>2021</v>
      </c>
      <c r="C1202" t="str">
        <f t="shared" si="31"/>
        <v>PUBBDGHSPNewSHFUR___STDKER_16</v>
      </c>
      <c r="D1202">
        <f>IF(VLOOKUP(LEFT(C1202,LEN(C1202)-3),PUBBDG_Replacement_Split_Tech!A:T,12+B1202-2016,FALSE)&lt;0,0,VLOOKUP(LEFT(C1202,LEN(C1202)-3),PUBBDG_Replacement_Split_Tech!A:T,12+B1202-2016,FALSE))*VLOOKUP(LEFT(C1202,14),'AGG Activity_16'!A:K,B1202-2016+2,FALSE)</f>
        <v>0</v>
      </c>
    </row>
    <row r="1203" spans="1:4" x14ac:dyDescent="0.25">
      <c r="A1203" t="s">
        <v>2</v>
      </c>
      <c r="B1203">
        <f t="shared" si="30"/>
        <v>2021</v>
      </c>
      <c r="C1203" t="str">
        <f t="shared" si="31"/>
        <v>PUBBDGHSPNewWH______STDKER_16</v>
      </c>
      <c r="D1203">
        <f>IF(VLOOKUP(LEFT(C1203,LEN(C1203)-3),PUBBDG_Replacement_Split_Tech!A:T,12+B1203-2016,FALSE)&lt;0,0,VLOOKUP(LEFT(C1203,LEN(C1203)-3),PUBBDG_Replacement_Split_Tech!A:T,12+B1203-2016,FALSE))*VLOOKUP(LEFT(C1203,14),'AGG Activity_16'!A:K,B1203-2016+2,FALSE)</f>
        <v>0</v>
      </c>
    </row>
    <row r="1204" spans="1:4" x14ac:dyDescent="0.25">
      <c r="A1204" t="s">
        <v>2</v>
      </c>
      <c r="B1204">
        <f t="shared" si="30"/>
        <v>2021</v>
      </c>
      <c r="C1204" t="str">
        <f t="shared" si="31"/>
        <v>PUBBDGHSPOldSHFUR___STDKER_16</v>
      </c>
      <c r="D1204">
        <f>IF(VLOOKUP(LEFT(C1204,LEN(C1204)-3),PUBBDG_Replacement_Split_Tech!A:T,12+B1204-2016,FALSE)&lt;0,0,VLOOKUP(LEFT(C1204,LEN(C1204)-3),PUBBDG_Replacement_Split_Tech!A:T,12+B1204-2016,FALSE))*VLOOKUP(LEFT(C1204,14),'AGG Activity_16'!A:K,B1204-2016+2,FALSE)</f>
        <v>0</v>
      </c>
    </row>
    <row r="1205" spans="1:4" x14ac:dyDescent="0.25">
      <c r="A1205" t="s">
        <v>2</v>
      </c>
      <c r="B1205">
        <f t="shared" si="30"/>
        <v>2021</v>
      </c>
      <c r="C1205" t="str">
        <f t="shared" si="31"/>
        <v>PUBBDGHSPOldWH______STDKER_16</v>
      </c>
      <c r="D1205">
        <f>IF(VLOOKUP(LEFT(C1205,LEN(C1205)-3),PUBBDG_Replacement_Split_Tech!A:T,12+B1205-2016,FALSE)&lt;0,0,VLOOKUP(LEFT(C1205,LEN(C1205)-3),PUBBDG_Replacement_Split_Tech!A:T,12+B1205-2016,FALSE))*VLOOKUP(LEFT(C1205,14),'AGG Activity_16'!A:K,B1205-2016+2,FALSE)</f>
        <v>0</v>
      </c>
    </row>
    <row r="1206" spans="1:4" x14ac:dyDescent="0.25">
      <c r="A1206" t="s">
        <v>2</v>
      </c>
      <c r="B1206">
        <f t="shared" si="30"/>
        <v>2021</v>
      </c>
      <c r="C1206" t="str">
        <f t="shared" si="31"/>
        <v>PUBBDGMUNNewSHFUR___STDKER_16</v>
      </c>
      <c r="D1206">
        <f>IF(VLOOKUP(LEFT(C1206,LEN(C1206)-3),PUBBDG_Replacement_Split_Tech!A:T,12+B1206-2016,FALSE)&lt;0,0,VLOOKUP(LEFT(C1206,LEN(C1206)-3),PUBBDG_Replacement_Split_Tech!A:T,12+B1206-2016,FALSE))*VLOOKUP(LEFT(C1206,14),'AGG Activity_16'!A:K,B1206-2016+2,FALSE)</f>
        <v>0</v>
      </c>
    </row>
    <row r="1207" spans="1:4" x14ac:dyDescent="0.25">
      <c r="A1207" t="s">
        <v>2</v>
      </c>
      <c r="B1207">
        <f t="shared" si="30"/>
        <v>2021</v>
      </c>
      <c r="C1207" t="str">
        <f t="shared" si="31"/>
        <v>PUBBDGMUNNewWH______STDKER_16</v>
      </c>
      <c r="D1207">
        <f>IF(VLOOKUP(LEFT(C1207,LEN(C1207)-3),PUBBDG_Replacement_Split_Tech!A:T,12+B1207-2016,FALSE)&lt;0,0,VLOOKUP(LEFT(C1207,LEN(C1207)-3),PUBBDG_Replacement_Split_Tech!A:T,12+B1207-2016,FALSE))*VLOOKUP(LEFT(C1207,14),'AGG Activity_16'!A:K,B1207-2016+2,FALSE)</f>
        <v>0</v>
      </c>
    </row>
    <row r="1208" spans="1:4" x14ac:dyDescent="0.25">
      <c r="A1208" t="s">
        <v>2</v>
      </c>
      <c r="B1208">
        <f t="shared" si="30"/>
        <v>2021</v>
      </c>
      <c r="C1208" t="str">
        <f t="shared" si="31"/>
        <v>PUBBDGMUNOldSHFUR___STDKER_16</v>
      </c>
      <c r="D1208">
        <f>IF(VLOOKUP(LEFT(C1208,LEN(C1208)-3),PUBBDG_Replacement_Split_Tech!A:T,12+B1208-2016,FALSE)&lt;0,0,VLOOKUP(LEFT(C1208,LEN(C1208)-3),PUBBDG_Replacement_Split_Tech!A:T,12+B1208-2016,FALSE))*VLOOKUP(LEFT(C1208,14),'AGG Activity_16'!A:K,B1208-2016+2,FALSE)</f>
        <v>0</v>
      </c>
    </row>
    <row r="1209" spans="1:4" x14ac:dyDescent="0.25">
      <c r="A1209" t="s">
        <v>2</v>
      </c>
      <c r="B1209">
        <f t="shared" si="30"/>
        <v>2021</v>
      </c>
      <c r="C1209" t="str">
        <f t="shared" si="31"/>
        <v>PUBBDGMUNOldWH______STDKER_16</v>
      </c>
      <c r="D1209">
        <f>IF(VLOOKUP(LEFT(C1209,LEN(C1209)-3),PUBBDG_Replacement_Split_Tech!A:T,12+B1209-2016,FALSE)&lt;0,0,VLOOKUP(LEFT(C1209,LEN(C1209)-3),PUBBDG_Replacement_Split_Tech!A:T,12+B1209-2016,FALSE))*VLOOKUP(LEFT(C1209,14),'AGG Activity_16'!A:K,B1209-2016+2,FALSE)</f>
        <v>0</v>
      </c>
    </row>
    <row r="1210" spans="1:4" x14ac:dyDescent="0.25">
      <c r="A1210" t="s">
        <v>2</v>
      </c>
      <c r="B1210">
        <f t="shared" si="30"/>
        <v>2021</v>
      </c>
      <c r="C1210" t="str">
        <f t="shared" si="31"/>
        <v>PUBBDGPSINewSHFUR___STDKER_16</v>
      </c>
      <c r="D1210">
        <f>IF(VLOOKUP(LEFT(C1210,LEN(C1210)-3),PUBBDG_Replacement_Split_Tech!A:T,12+B1210-2016,FALSE)&lt;0,0,VLOOKUP(LEFT(C1210,LEN(C1210)-3),PUBBDG_Replacement_Split_Tech!A:T,12+B1210-2016,FALSE))*VLOOKUP(LEFT(C1210,14),'AGG Activity_16'!A:K,B1210-2016+2,FALSE)</f>
        <v>0</v>
      </c>
    </row>
    <row r="1211" spans="1:4" x14ac:dyDescent="0.25">
      <c r="A1211" t="s">
        <v>2</v>
      </c>
      <c r="B1211">
        <f t="shared" si="30"/>
        <v>2021</v>
      </c>
      <c r="C1211" t="str">
        <f t="shared" si="31"/>
        <v>PUBBDGPSINewWH______STDKER_16</v>
      </c>
      <c r="D1211">
        <f>IF(VLOOKUP(LEFT(C1211,LEN(C1211)-3),PUBBDG_Replacement_Split_Tech!A:T,12+B1211-2016,FALSE)&lt;0,0,VLOOKUP(LEFT(C1211,LEN(C1211)-3),PUBBDG_Replacement_Split_Tech!A:T,12+B1211-2016,FALSE))*VLOOKUP(LEFT(C1211,14),'AGG Activity_16'!A:K,B1211-2016+2,FALSE)</f>
        <v>0</v>
      </c>
    </row>
    <row r="1212" spans="1:4" x14ac:dyDescent="0.25">
      <c r="A1212" t="s">
        <v>2</v>
      </c>
      <c r="B1212">
        <f t="shared" si="30"/>
        <v>2021</v>
      </c>
      <c r="C1212" t="str">
        <f t="shared" si="31"/>
        <v>PUBBDGPSIOldSHFUR___STDKER_16</v>
      </c>
      <c r="D1212">
        <f>IF(VLOOKUP(LEFT(C1212,LEN(C1212)-3),PUBBDG_Replacement_Split_Tech!A:T,12+B1212-2016,FALSE)&lt;0,0,VLOOKUP(LEFT(C1212,LEN(C1212)-3),PUBBDG_Replacement_Split_Tech!A:T,12+B1212-2016,FALSE))*VLOOKUP(LEFT(C1212,14),'AGG Activity_16'!A:K,B1212-2016+2,FALSE)</f>
        <v>0</v>
      </c>
    </row>
    <row r="1213" spans="1:4" x14ac:dyDescent="0.25">
      <c r="A1213" t="s">
        <v>2</v>
      </c>
      <c r="B1213">
        <f t="shared" si="30"/>
        <v>2021</v>
      </c>
      <c r="C1213" t="str">
        <f t="shared" si="31"/>
        <v>PUBBDGPSIOldWH______STDKER_16</v>
      </c>
      <c r="D1213">
        <f>IF(VLOOKUP(LEFT(C1213,LEN(C1213)-3),PUBBDG_Replacement_Split_Tech!A:T,12+B1213-2016,FALSE)&lt;0,0,VLOOKUP(LEFT(C1213,LEN(C1213)-3),PUBBDG_Replacement_Split_Tech!A:T,12+B1213-2016,FALSE))*VLOOKUP(LEFT(C1213,14),'AGG Activity_16'!A:K,B1213-2016+2,FALSE)</f>
        <v>0</v>
      </c>
    </row>
    <row r="1214" spans="1:4" x14ac:dyDescent="0.25">
      <c r="A1214" t="s">
        <v>2</v>
      </c>
      <c r="B1214">
        <f t="shared" si="30"/>
        <v>2021</v>
      </c>
      <c r="C1214" t="str">
        <f t="shared" si="31"/>
        <v>PUBBDGSBDNewSHFUR___STDKER_16</v>
      </c>
      <c r="D1214">
        <f>IF(VLOOKUP(LEFT(C1214,LEN(C1214)-3),PUBBDG_Replacement_Split_Tech!A:T,12+B1214-2016,FALSE)&lt;0,0,VLOOKUP(LEFT(C1214,LEN(C1214)-3),PUBBDG_Replacement_Split_Tech!A:T,12+B1214-2016,FALSE))*VLOOKUP(LEFT(C1214,14),'AGG Activity_16'!A:K,B1214-2016+2,FALSE)</f>
        <v>0</v>
      </c>
    </row>
    <row r="1215" spans="1:4" x14ac:dyDescent="0.25">
      <c r="A1215" t="s">
        <v>2</v>
      </c>
      <c r="B1215">
        <f t="shared" si="30"/>
        <v>2021</v>
      </c>
      <c r="C1215" t="str">
        <f t="shared" si="31"/>
        <v>PUBBDGSBDNewWH______STDKER_16</v>
      </c>
      <c r="D1215">
        <f>IF(VLOOKUP(LEFT(C1215,LEN(C1215)-3),PUBBDG_Replacement_Split_Tech!A:T,12+B1215-2016,FALSE)&lt;0,0,VLOOKUP(LEFT(C1215,LEN(C1215)-3),PUBBDG_Replacement_Split_Tech!A:T,12+B1215-2016,FALSE))*VLOOKUP(LEFT(C1215,14),'AGG Activity_16'!A:K,B1215-2016+2,FALSE)</f>
        <v>0</v>
      </c>
    </row>
    <row r="1216" spans="1:4" x14ac:dyDescent="0.25">
      <c r="A1216" t="s">
        <v>2</v>
      </c>
      <c r="B1216">
        <f t="shared" si="30"/>
        <v>2021</v>
      </c>
      <c r="C1216" t="str">
        <f t="shared" si="31"/>
        <v>PUBBDGSBDOldSHFUR___STDKER_16</v>
      </c>
      <c r="D1216">
        <f>IF(VLOOKUP(LEFT(C1216,LEN(C1216)-3),PUBBDG_Replacement_Split_Tech!A:T,12+B1216-2016,FALSE)&lt;0,0,VLOOKUP(LEFT(C1216,LEN(C1216)-3),PUBBDG_Replacement_Split_Tech!A:T,12+B1216-2016,FALSE))*VLOOKUP(LEFT(C1216,14),'AGG Activity_16'!A:K,B1216-2016+2,FALSE)</f>
        <v>0</v>
      </c>
    </row>
    <row r="1217" spans="1:4" x14ac:dyDescent="0.25">
      <c r="A1217" t="s">
        <v>2</v>
      </c>
      <c r="B1217">
        <f t="shared" si="30"/>
        <v>2021</v>
      </c>
      <c r="C1217" t="str">
        <f t="shared" si="31"/>
        <v>PUBBDGSBDOldWH______STDKER_16</v>
      </c>
      <c r="D1217">
        <f>IF(VLOOKUP(LEFT(C1217,LEN(C1217)-3),PUBBDG_Replacement_Split_Tech!A:T,12+B1217-2016,FALSE)&lt;0,0,VLOOKUP(LEFT(C1217,LEN(C1217)-3),PUBBDG_Replacement_Split_Tech!A:T,12+B1217-2016,FALSE))*VLOOKUP(LEFT(C1217,14),'AGG Activity_16'!A:K,B1217-2016+2,FALSE)</f>
        <v>0</v>
      </c>
    </row>
    <row r="1218" spans="1:4" x14ac:dyDescent="0.25">
      <c r="A1218" t="s">
        <v>2</v>
      </c>
      <c r="B1218">
        <f t="shared" si="30"/>
        <v>2021</v>
      </c>
      <c r="C1218" t="str">
        <f t="shared" si="31"/>
        <v>PUBBDGHSPNewSHFUR___STDLFO_16</v>
      </c>
      <c r="D1218">
        <f>IF(VLOOKUP(LEFT(C1218,LEN(C1218)-3),PUBBDG_Replacement_Split_Tech!A:T,12+B1218-2016,FALSE)&lt;0,0,VLOOKUP(LEFT(C1218,LEN(C1218)-3),PUBBDG_Replacement_Split_Tech!A:T,12+B1218-2016,FALSE))*VLOOKUP(LEFT(C1218,14),'AGG Activity_16'!A:K,B1218-2016+2,FALSE)</f>
        <v>0</v>
      </c>
    </row>
    <row r="1219" spans="1:4" x14ac:dyDescent="0.25">
      <c r="A1219" t="s">
        <v>2</v>
      </c>
      <c r="B1219">
        <f t="shared" si="30"/>
        <v>2021</v>
      </c>
      <c r="C1219" t="str">
        <f t="shared" si="31"/>
        <v>PUBBDGHSPNewWH______STDLFO_16</v>
      </c>
      <c r="D1219">
        <f>IF(VLOOKUP(LEFT(C1219,LEN(C1219)-3),PUBBDG_Replacement_Split_Tech!A:T,12+B1219-2016,FALSE)&lt;0,0,VLOOKUP(LEFT(C1219,LEN(C1219)-3),PUBBDG_Replacement_Split_Tech!A:T,12+B1219-2016,FALSE))*VLOOKUP(LEFT(C1219,14),'AGG Activity_16'!A:K,B1219-2016+2,FALSE)</f>
        <v>0</v>
      </c>
    </row>
    <row r="1220" spans="1:4" x14ac:dyDescent="0.25">
      <c r="A1220" t="s">
        <v>2</v>
      </c>
      <c r="B1220">
        <f t="shared" si="30"/>
        <v>2021</v>
      </c>
      <c r="C1220" t="str">
        <f t="shared" si="31"/>
        <v>PUBBDGHSPOldSHFUR___STDLFO_16</v>
      </c>
      <c r="D1220">
        <f>IF(VLOOKUP(LEFT(C1220,LEN(C1220)-3),PUBBDG_Replacement_Split_Tech!A:T,12+B1220-2016,FALSE)&lt;0,0,VLOOKUP(LEFT(C1220,LEN(C1220)-3),PUBBDG_Replacement_Split_Tech!A:T,12+B1220-2016,FALSE))*VLOOKUP(LEFT(C1220,14),'AGG Activity_16'!A:K,B1220-2016+2,FALSE)</f>
        <v>40.808550240534828</v>
      </c>
    </row>
    <row r="1221" spans="1:4" x14ac:dyDescent="0.25">
      <c r="A1221" t="s">
        <v>2</v>
      </c>
      <c r="B1221">
        <f t="shared" si="30"/>
        <v>2021</v>
      </c>
      <c r="C1221" t="str">
        <f t="shared" si="31"/>
        <v>PUBBDGHSPOldWH______STDLFO_16</v>
      </c>
      <c r="D1221">
        <f>IF(VLOOKUP(LEFT(C1221,LEN(C1221)-3),PUBBDG_Replacement_Split_Tech!A:T,12+B1221-2016,FALSE)&lt;0,0,VLOOKUP(LEFT(C1221,LEN(C1221)-3),PUBBDG_Replacement_Split_Tech!A:T,12+B1221-2016,FALSE))*VLOOKUP(LEFT(C1221,14),'AGG Activity_16'!A:K,B1221-2016+2,FALSE)</f>
        <v>27.229234022293099</v>
      </c>
    </row>
    <row r="1222" spans="1:4" x14ac:dyDescent="0.25">
      <c r="A1222" t="s">
        <v>2</v>
      </c>
      <c r="B1222">
        <f t="shared" si="30"/>
        <v>2021</v>
      </c>
      <c r="C1222" t="str">
        <f t="shared" si="31"/>
        <v>PUBBDGMUNNewSHFUR___STDLFO_16</v>
      </c>
      <c r="D1222">
        <f>IF(VLOOKUP(LEFT(C1222,LEN(C1222)-3),PUBBDG_Replacement_Split_Tech!A:T,12+B1222-2016,FALSE)&lt;0,0,VLOOKUP(LEFT(C1222,LEN(C1222)-3),PUBBDG_Replacement_Split_Tech!A:T,12+B1222-2016,FALSE))*VLOOKUP(LEFT(C1222,14),'AGG Activity_16'!A:K,B1222-2016+2,FALSE)</f>
        <v>0</v>
      </c>
    </row>
    <row r="1223" spans="1:4" x14ac:dyDescent="0.25">
      <c r="A1223" t="s">
        <v>2</v>
      </c>
      <c r="B1223">
        <f t="shared" si="30"/>
        <v>2021</v>
      </c>
      <c r="C1223" t="str">
        <f t="shared" si="31"/>
        <v>PUBBDGMUNNewWH______STDLFO_16</v>
      </c>
      <c r="D1223">
        <f>IF(VLOOKUP(LEFT(C1223,LEN(C1223)-3),PUBBDG_Replacement_Split_Tech!A:T,12+B1223-2016,FALSE)&lt;0,0,VLOOKUP(LEFT(C1223,LEN(C1223)-3),PUBBDG_Replacement_Split_Tech!A:T,12+B1223-2016,FALSE))*VLOOKUP(LEFT(C1223,14),'AGG Activity_16'!A:K,B1223-2016+2,FALSE)</f>
        <v>0</v>
      </c>
    </row>
    <row r="1224" spans="1:4" x14ac:dyDescent="0.25">
      <c r="A1224" t="s">
        <v>2</v>
      </c>
      <c r="B1224">
        <f t="shared" si="30"/>
        <v>2021</v>
      </c>
      <c r="C1224" t="str">
        <f t="shared" si="31"/>
        <v>PUBBDGMUNOldSHFUR___STDLFO_16</v>
      </c>
      <c r="D1224">
        <f>IF(VLOOKUP(LEFT(C1224,LEN(C1224)-3),PUBBDG_Replacement_Split_Tech!A:T,12+B1224-2016,FALSE)&lt;0,0,VLOOKUP(LEFT(C1224,LEN(C1224)-3),PUBBDG_Replacement_Split_Tech!A:T,12+B1224-2016,FALSE))*VLOOKUP(LEFT(C1224,14),'AGG Activity_16'!A:K,B1224-2016+2,FALSE)</f>
        <v>0</v>
      </c>
    </row>
    <row r="1225" spans="1:4" x14ac:dyDescent="0.25">
      <c r="A1225" t="s">
        <v>2</v>
      </c>
      <c r="B1225">
        <f t="shared" si="30"/>
        <v>2021</v>
      </c>
      <c r="C1225" t="str">
        <f t="shared" si="31"/>
        <v>PUBBDGMUNOldWH______STDLFO_16</v>
      </c>
      <c r="D1225">
        <f>IF(VLOOKUP(LEFT(C1225,LEN(C1225)-3),PUBBDG_Replacement_Split_Tech!A:T,12+B1225-2016,FALSE)&lt;0,0,VLOOKUP(LEFT(C1225,LEN(C1225)-3),PUBBDG_Replacement_Split_Tech!A:T,12+B1225-2016,FALSE))*VLOOKUP(LEFT(C1225,14),'AGG Activity_16'!A:K,B1225-2016+2,FALSE)</f>
        <v>0</v>
      </c>
    </row>
    <row r="1226" spans="1:4" x14ac:dyDescent="0.25">
      <c r="A1226" t="s">
        <v>2</v>
      </c>
      <c r="B1226">
        <f t="shared" si="30"/>
        <v>2021</v>
      </c>
      <c r="C1226" t="str">
        <f t="shared" si="31"/>
        <v>PUBBDGPSINewSHFUR___STDLFO_16</v>
      </c>
      <c r="D1226">
        <f>IF(VLOOKUP(LEFT(C1226,LEN(C1226)-3),PUBBDG_Replacement_Split_Tech!A:T,12+B1226-2016,FALSE)&lt;0,0,VLOOKUP(LEFT(C1226,LEN(C1226)-3),PUBBDG_Replacement_Split_Tech!A:T,12+B1226-2016,FALSE))*VLOOKUP(LEFT(C1226,14),'AGG Activity_16'!A:K,B1226-2016+2,FALSE)</f>
        <v>0</v>
      </c>
    </row>
    <row r="1227" spans="1:4" x14ac:dyDescent="0.25">
      <c r="A1227" t="s">
        <v>2</v>
      </c>
      <c r="B1227">
        <f t="shared" si="30"/>
        <v>2021</v>
      </c>
      <c r="C1227" t="str">
        <f t="shared" si="31"/>
        <v>PUBBDGPSINewWH______STDLFO_16</v>
      </c>
      <c r="D1227">
        <f>IF(VLOOKUP(LEFT(C1227,LEN(C1227)-3),PUBBDG_Replacement_Split_Tech!A:T,12+B1227-2016,FALSE)&lt;0,0,VLOOKUP(LEFT(C1227,LEN(C1227)-3),PUBBDG_Replacement_Split_Tech!A:T,12+B1227-2016,FALSE))*VLOOKUP(LEFT(C1227,14),'AGG Activity_16'!A:K,B1227-2016+2,FALSE)</f>
        <v>0</v>
      </c>
    </row>
    <row r="1228" spans="1:4" x14ac:dyDescent="0.25">
      <c r="A1228" t="s">
        <v>2</v>
      </c>
      <c r="B1228">
        <f t="shared" si="30"/>
        <v>2021</v>
      </c>
      <c r="C1228" t="str">
        <f t="shared" si="31"/>
        <v>PUBBDGPSIOldSHFUR___STDLFO_16</v>
      </c>
      <c r="D1228">
        <f>IF(VLOOKUP(LEFT(C1228,LEN(C1228)-3),PUBBDG_Replacement_Split_Tech!A:T,12+B1228-2016,FALSE)&lt;0,0,VLOOKUP(LEFT(C1228,LEN(C1228)-3),PUBBDG_Replacement_Split_Tech!A:T,12+B1228-2016,FALSE))*VLOOKUP(LEFT(C1228,14),'AGG Activity_16'!A:K,B1228-2016+2,FALSE)</f>
        <v>18.150440424013183</v>
      </c>
    </row>
    <row r="1229" spans="1:4" x14ac:dyDescent="0.25">
      <c r="A1229" t="s">
        <v>2</v>
      </c>
      <c r="B1229">
        <f t="shared" si="30"/>
        <v>2021</v>
      </c>
      <c r="C1229" t="str">
        <f t="shared" si="31"/>
        <v>PUBBDGPSIOldWH______STDLFO_16</v>
      </c>
      <c r="D1229">
        <f>IF(VLOOKUP(LEFT(C1229,LEN(C1229)-3),PUBBDG_Replacement_Split_Tech!A:T,12+B1229-2016,FALSE)&lt;0,0,VLOOKUP(LEFT(C1229,LEN(C1229)-3),PUBBDG_Replacement_Split_Tech!A:T,12+B1229-2016,FALSE))*VLOOKUP(LEFT(C1229,14),'AGG Activity_16'!A:K,B1229-2016+2,FALSE)</f>
        <v>24.227504901545146</v>
      </c>
    </row>
    <row r="1230" spans="1:4" x14ac:dyDescent="0.25">
      <c r="A1230" t="s">
        <v>2</v>
      </c>
      <c r="B1230">
        <f t="shared" si="30"/>
        <v>2021</v>
      </c>
      <c r="C1230" t="str">
        <f t="shared" si="31"/>
        <v>PUBBDGSBDNewSHFUR___STDLFO_16</v>
      </c>
      <c r="D1230">
        <f>IF(VLOOKUP(LEFT(C1230,LEN(C1230)-3),PUBBDG_Replacement_Split_Tech!A:T,12+B1230-2016,FALSE)&lt;0,0,VLOOKUP(LEFT(C1230,LEN(C1230)-3),PUBBDG_Replacement_Split_Tech!A:T,12+B1230-2016,FALSE))*VLOOKUP(LEFT(C1230,14),'AGG Activity_16'!A:K,B1230-2016+2,FALSE)</f>
        <v>0</v>
      </c>
    </row>
    <row r="1231" spans="1:4" x14ac:dyDescent="0.25">
      <c r="A1231" t="s">
        <v>2</v>
      </c>
      <c r="B1231">
        <f t="shared" si="30"/>
        <v>2021</v>
      </c>
      <c r="C1231" t="str">
        <f t="shared" si="31"/>
        <v>PUBBDGSBDNewWH______STDLFO_16</v>
      </c>
      <c r="D1231">
        <f>IF(VLOOKUP(LEFT(C1231,LEN(C1231)-3),PUBBDG_Replacement_Split_Tech!A:T,12+B1231-2016,FALSE)&lt;0,0,VLOOKUP(LEFT(C1231,LEN(C1231)-3),PUBBDG_Replacement_Split_Tech!A:T,12+B1231-2016,FALSE))*VLOOKUP(LEFT(C1231,14),'AGG Activity_16'!A:K,B1231-2016+2,FALSE)</f>
        <v>0</v>
      </c>
    </row>
    <row r="1232" spans="1:4" x14ac:dyDescent="0.25">
      <c r="A1232" t="s">
        <v>2</v>
      </c>
      <c r="B1232">
        <f t="shared" si="30"/>
        <v>2021</v>
      </c>
      <c r="C1232" t="str">
        <f t="shared" si="31"/>
        <v>PUBBDGSBDOldSHFUR___STDLFO_16</v>
      </c>
      <c r="D1232">
        <f>IF(VLOOKUP(LEFT(C1232,LEN(C1232)-3),PUBBDG_Replacement_Split_Tech!A:T,12+B1232-2016,FALSE)&lt;0,0,VLOOKUP(LEFT(C1232,LEN(C1232)-3),PUBBDG_Replacement_Split_Tech!A:T,12+B1232-2016,FALSE))*VLOOKUP(LEFT(C1232,14),'AGG Activity_16'!A:K,B1232-2016+2,FALSE)</f>
        <v>0</v>
      </c>
    </row>
    <row r="1233" spans="1:4" x14ac:dyDescent="0.25">
      <c r="A1233" t="s">
        <v>2</v>
      </c>
      <c r="B1233">
        <f t="shared" si="30"/>
        <v>2021</v>
      </c>
      <c r="C1233" t="str">
        <f t="shared" si="31"/>
        <v>PUBBDGSBDOldWH______STDLFO_16</v>
      </c>
      <c r="D1233">
        <f>IF(VLOOKUP(LEFT(C1233,LEN(C1233)-3),PUBBDG_Replacement_Split_Tech!A:T,12+B1233-2016,FALSE)&lt;0,0,VLOOKUP(LEFT(C1233,LEN(C1233)-3),PUBBDG_Replacement_Split_Tech!A:T,12+B1233-2016,FALSE))*VLOOKUP(LEFT(C1233,14),'AGG Activity_16'!A:K,B1233-2016+2,FALSE)</f>
        <v>0</v>
      </c>
    </row>
    <row r="1234" spans="1:4" x14ac:dyDescent="0.25">
      <c r="A1234" t="s">
        <v>2</v>
      </c>
      <c r="B1234">
        <f t="shared" si="30"/>
        <v>2021</v>
      </c>
      <c r="C1234" t="str">
        <f t="shared" si="31"/>
        <v>PUBBDGHSPNewAE______STDPRO_16</v>
      </c>
      <c r="D1234">
        <f>IF(VLOOKUP(LEFT(C1234,LEN(C1234)-3),PUBBDG_Replacement_Split_Tech!A:T,12+B1234-2016,FALSE)&lt;0,0,VLOOKUP(LEFT(C1234,LEN(C1234)-3),PUBBDG_Replacement_Split_Tech!A:T,12+B1234-2016,FALSE))*VLOOKUP(LEFT(C1234,14),'AGG Activity_16'!A:K,B1234-2016+2,FALSE)</f>
        <v>0</v>
      </c>
    </row>
    <row r="1235" spans="1:4" x14ac:dyDescent="0.25">
      <c r="A1235" t="s">
        <v>2</v>
      </c>
      <c r="B1235">
        <f t="shared" ref="B1235:B1298" si="32">B1027+1</f>
        <v>2021</v>
      </c>
      <c r="C1235" t="str">
        <f t="shared" ref="C1235:C1298" si="33">C1027</f>
        <v>PUBBDGHSPNewSHFUR___STDPRO_16</v>
      </c>
      <c r="D1235">
        <f>IF(VLOOKUP(LEFT(C1235,LEN(C1235)-3),PUBBDG_Replacement_Split_Tech!A:T,12+B1235-2016,FALSE)&lt;0,0,VLOOKUP(LEFT(C1235,LEN(C1235)-3),PUBBDG_Replacement_Split_Tech!A:T,12+B1235-2016,FALSE))*VLOOKUP(LEFT(C1235,14),'AGG Activity_16'!A:K,B1235-2016+2,FALSE)</f>
        <v>0</v>
      </c>
    </row>
    <row r="1236" spans="1:4" x14ac:dyDescent="0.25">
      <c r="A1236" t="s">
        <v>2</v>
      </c>
      <c r="B1236">
        <f t="shared" si="32"/>
        <v>2021</v>
      </c>
      <c r="C1236" t="str">
        <f t="shared" si="33"/>
        <v>PUBBDGHSPOldAE______STDPRO_16</v>
      </c>
      <c r="D1236">
        <f>IF(VLOOKUP(LEFT(C1236,LEN(C1236)-3),PUBBDG_Replacement_Split_Tech!A:T,12+B1236-2016,FALSE)&lt;0,0,VLOOKUP(LEFT(C1236,LEN(C1236)-3),PUBBDG_Replacement_Split_Tech!A:T,12+B1236-2016,FALSE))*VLOOKUP(LEFT(C1236,14),'AGG Activity_16'!A:K,B1236-2016+2,FALSE)</f>
        <v>0</v>
      </c>
    </row>
    <row r="1237" spans="1:4" x14ac:dyDescent="0.25">
      <c r="A1237" t="s">
        <v>2</v>
      </c>
      <c r="B1237">
        <f t="shared" si="32"/>
        <v>2021</v>
      </c>
      <c r="C1237" t="str">
        <f t="shared" si="33"/>
        <v>PUBBDGHSPOldSHFUR___STDPRO_16</v>
      </c>
      <c r="D1237">
        <f>IF(VLOOKUP(LEFT(C1237,LEN(C1237)-3),PUBBDG_Replacement_Split_Tech!A:T,12+B1237-2016,FALSE)&lt;0,0,VLOOKUP(LEFT(C1237,LEN(C1237)-3),PUBBDG_Replacement_Split_Tech!A:T,12+B1237-2016,FALSE))*VLOOKUP(LEFT(C1237,14),'AGG Activity_16'!A:K,B1237-2016+2,FALSE)</f>
        <v>0</v>
      </c>
    </row>
    <row r="1238" spans="1:4" x14ac:dyDescent="0.25">
      <c r="A1238" t="s">
        <v>2</v>
      </c>
      <c r="B1238">
        <f t="shared" si="32"/>
        <v>2021</v>
      </c>
      <c r="C1238" t="str">
        <f t="shared" si="33"/>
        <v>PUBBDGMUNNewAE______STDPRO_16</v>
      </c>
      <c r="D1238">
        <f>IF(VLOOKUP(LEFT(C1238,LEN(C1238)-3),PUBBDG_Replacement_Split_Tech!A:T,12+B1238-2016,FALSE)&lt;0,0,VLOOKUP(LEFT(C1238,LEN(C1238)-3),PUBBDG_Replacement_Split_Tech!A:T,12+B1238-2016,FALSE))*VLOOKUP(LEFT(C1238,14),'AGG Activity_16'!A:K,B1238-2016+2,FALSE)</f>
        <v>0</v>
      </c>
    </row>
    <row r="1239" spans="1:4" x14ac:dyDescent="0.25">
      <c r="A1239" t="s">
        <v>2</v>
      </c>
      <c r="B1239">
        <f t="shared" si="32"/>
        <v>2021</v>
      </c>
      <c r="C1239" t="str">
        <f t="shared" si="33"/>
        <v>PUBBDGMUNNewSHFUR___STDPRO_16</v>
      </c>
      <c r="D1239">
        <f>IF(VLOOKUP(LEFT(C1239,LEN(C1239)-3),PUBBDG_Replacement_Split_Tech!A:T,12+B1239-2016,FALSE)&lt;0,0,VLOOKUP(LEFT(C1239,LEN(C1239)-3),PUBBDG_Replacement_Split_Tech!A:T,12+B1239-2016,FALSE))*VLOOKUP(LEFT(C1239,14),'AGG Activity_16'!A:K,B1239-2016+2,FALSE)</f>
        <v>0</v>
      </c>
    </row>
    <row r="1240" spans="1:4" x14ac:dyDescent="0.25">
      <c r="A1240" t="s">
        <v>2</v>
      </c>
      <c r="B1240">
        <f t="shared" si="32"/>
        <v>2021</v>
      </c>
      <c r="C1240" t="str">
        <f t="shared" si="33"/>
        <v>PUBBDGMUNOldAE______STDPRO_16</v>
      </c>
      <c r="D1240">
        <f>IF(VLOOKUP(LEFT(C1240,LEN(C1240)-3),PUBBDG_Replacement_Split_Tech!A:T,12+B1240-2016,FALSE)&lt;0,0,VLOOKUP(LEFT(C1240,LEN(C1240)-3),PUBBDG_Replacement_Split_Tech!A:T,12+B1240-2016,FALSE))*VLOOKUP(LEFT(C1240,14),'AGG Activity_16'!A:K,B1240-2016+2,FALSE)</f>
        <v>0</v>
      </c>
    </row>
    <row r="1241" spans="1:4" x14ac:dyDescent="0.25">
      <c r="A1241" t="s">
        <v>2</v>
      </c>
      <c r="B1241">
        <f t="shared" si="32"/>
        <v>2021</v>
      </c>
      <c r="C1241" t="str">
        <f t="shared" si="33"/>
        <v>PUBBDGMUNOldSHFUR___STDPRO_16</v>
      </c>
      <c r="D1241">
        <f>IF(VLOOKUP(LEFT(C1241,LEN(C1241)-3),PUBBDG_Replacement_Split_Tech!A:T,12+B1241-2016,FALSE)&lt;0,0,VLOOKUP(LEFT(C1241,LEN(C1241)-3),PUBBDG_Replacement_Split_Tech!A:T,12+B1241-2016,FALSE))*VLOOKUP(LEFT(C1241,14),'AGG Activity_16'!A:K,B1241-2016+2,FALSE)</f>
        <v>0</v>
      </c>
    </row>
    <row r="1242" spans="1:4" x14ac:dyDescent="0.25">
      <c r="A1242" t="s">
        <v>2</v>
      </c>
      <c r="B1242">
        <f t="shared" si="32"/>
        <v>2021</v>
      </c>
      <c r="C1242" t="str">
        <f t="shared" si="33"/>
        <v>PUBBDGPSINewAE______STDPRO_16</v>
      </c>
      <c r="D1242">
        <f>IF(VLOOKUP(LEFT(C1242,LEN(C1242)-3),PUBBDG_Replacement_Split_Tech!A:T,12+B1242-2016,FALSE)&lt;0,0,VLOOKUP(LEFT(C1242,LEN(C1242)-3),PUBBDG_Replacement_Split_Tech!A:T,12+B1242-2016,FALSE))*VLOOKUP(LEFT(C1242,14),'AGG Activity_16'!A:K,B1242-2016+2,FALSE)</f>
        <v>0</v>
      </c>
    </row>
    <row r="1243" spans="1:4" x14ac:dyDescent="0.25">
      <c r="A1243" t="s">
        <v>2</v>
      </c>
      <c r="B1243">
        <f t="shared" si="32"/>
        <v>2021</v>
      </c>
      <c r="C1243" t="str">
        <f t="shared" si="33"/>
        <v>PUBBDGPSINewSHFUR___STDPRO_16</v>
      </c>
      <c r="D1243">
        <f>IF(VLOOKUP(LEFT(C1243,LEN(C1243)-3),PUBBDG_Replacement_Split_Tech!A:T,12+B1243-2016,FALSE)&lt;0,0,VLOOKUP(LEFT(C1243,LEN(C1243)-3),PUBBDG_Replacement_Split_Tech!A:T,12+B1243-2016,FALSE))*VLOOKUP(LEFT(C1243,14),'AGG Activity_16'!A:K,B1243-2016+2,FALSE)</f>
        <v>0</v>
      </c>
    </row>
    <row r="1244" spans="1:4" x14ac:dyDescent="0.25">
      <c r="A1244" t="s">
        <v>2</v>
      </c>
      <c r="B1244">
        <f t="shared" si="32"/>
        <v>2021</v>
      </c>
      <c r="C1244" t="str">
        <f t="shared" si="33"/>
        <v>PUBBDGPSIOldAE______STDPRO_16</v>
      </c>
      <c r="D1244">
        <f>IF(VLOOKUP(LEFT(C1244,LEN(C1244)-3),PUBBDG_Replacement_Split_Tech!A:T,12+B1244-2016,FALSE)&lt;0,0,VLOOKUP(LEFT(C1244,LEN(C1244)-3),PUBBDG_Replacement_Split_Tech!A:T,12+B1244-2016,FALSE))*VLOOKUP(LEFT(C1244,14),'AGG Activity_16'!A:K,B1244-2016+2,FALSE)</f>
        <v>0</v>
      </c>
    </row>
    <row r="1245" spans="1:4" x14ac:dyDescent="0.25">
      <c r="A1245" t="s">
        <v>2</v>
      </c>
      <c r="B1245">
        <f t="shared" si="32"/>
        <v>2021</v>
      </c>
      <c r="C1245" t="str">
        <f t="shared" si="33"/>
        <v>PUBBDGPSIOldSHFUR___STDPRO_16</v>
      </c>
      <c r="D1245">
        <f>IF(VLOOKUP(LEFT(C1245,LEN(C1245)-3),PUBBDG_Replacement_Split_Tech!A:T,12+B1245-2016,FALSE)&lt;0,0,VLOOKUP(LEFT(C1245,LEN(C1245)-3),PUBBDG_Replacement_Split_Tech!A:T,12+B1245-2016,FALSE))*VLOOKUP(LEFT(C1245,14),'AGG Activity_16'!A:K,B1245-2016+2,FALSE)</f>
        <v>0</v>
      </c>
    </row>
    <row r="1246" spans="1:4" x14ac:dyDescent="0.25">
      <c r="A1246" t="s">
        <v>2</v>
      </c>
      <c r="B1246">
        <f t="shared" si="32"/>
        <v>2021</v>
      </c>
      <c r="C1246" t="str">
        <f t="shared" si="33"/>
        <v>PUBBDGSBDNewAE______STDPRO_16</v>
      </c>
      <c r="D1246">
        <f>IF(VLOOKUP(LEFT(C1246,LEN(C1246)-3),PUBBDG_Replacement_Split_Tech!A:T,12+B1246-2016,FALSE)&lt;0,0,VLOOKUP(LEFT(C1246,LEN(C1246)-3),PUBBDG_Replacement_Split_Tech!A:T,12+B1246-2016,FALSE))*VLOOKUP(LEFT(C1246,14),'AGG Activity_16'!A:K,B1246-2016+2,FALSE)</f>
        <v>0</v>
      </c>
    </row>
    <row r="1247" spans="1:4" x14ac:dyDescent="0.25">
      <c r="A1247" t="s">
        <v>2</v>
      </c>
      <c r="B1247">
        <f t="shared" si="32"/>
        <v>2021</v>
      </c>
      <c r="C1247" t="str">
        <f t="shared" si="33"/>
        <v>PUBBDGSBDNewSHFUR___STDPRO_16</v>
      </c>
      <c r="D1247">
        <f>IF(VLOOKUP(LEFT(C1247,LEN(C1247)-3),PUBBDG_Replacement_Split_Tech!A:T,12+B1247-2016,FALSE)&lt;0,0,VLOOKUP(LEFT(C1247,LEN(C1247)-3),PUBBDG_Replacement_Split_Tech!A:T,12+B1247-2016,FALSE))*VLOOKUP(LEFT(C1247,14),'AGG Activity_16'!A:K,B1247-2016+2,FALSE)</f>
        <v>0</v>
      </c>
    </row>
    <row r="1248" spans="1:4" x14ac:dyDescent="0.25">
      <c r="A1248" t="s">
        <v>2</v>
      </c>
      <c r="B1248">
        <f t="shared" si="32"/>
        <v>2021</v>
      </c>
      <c r="C1248" t="str">
        <f t="shared" si="33"/>
        <v>PUBBDGSBDOldAE______STDPRO_16</v>
      </c>
      <c r="D1248">
        <f>IF(VLOOKUP(LEFT(C1248,LEN(C1248)-3),PUBBDG_Replacement_Split_Tech!A:T,12+B1248-2016,FALSE)&lt;0,0,VLOOKUP(LEFT(C1248,LEN(C1248)-3),PUBBDG_Replacement_Split_Tech!A:T,12+B1248-2016,FALSE))*VLOOKUP(LEFT(C1248,14),'AGG Activity_16'!A:K,B1248-2016+2,FALSE)</f>
        <v>0</v>
      </c>
    </row>
    <row r="1249" spans="1:4" x14ac:dyDescent="0.25">
      <c r="A1249" t="s">
        <v>2</v>
      </c>
      <c r="B1249">
        <f t="shared" si="32"/>
        <v>2021</v>
      </c>
      <c r="C1249" t="str">
        <f t="shared" si="33"/>
        <v>PUBBDGSBDOldSHFUR___STDPRO_16</v>
      </c>
      <c r="D1249">
        <f>IF(VLOOKUP(LEFT(C1249,LEN(C1249)-3),PUBBDG_Replacement_Split_Tech!A:T,12+B1249-2016,FALSE)&lt;0,0,VLOOKUP(LEFT(C1249,LEN(C1249)-3),PUBBDG_Replacement_Split_Tech!A:T,12+B1249-2016,FALSE))*VLOOKUP(LEFT(C1249,14),'AGG Activity_16'!A:K,B1249-2016+2,FALSE)</f>
        <v>0</v>
      </c>
    </row>
    <row r="1250" spans="1:4" x14ac:dyDescent="0.25">
      <c r="A1250" t="s">
        <v>2</v>
      </c>
      <c r="B1250">
        <f t="shared" si="32"/>
        <v>2022</v>
      </c>
      <c r="C1250" t="str">
        <f t="shared" si="33"/>
        <v>PUBBDGHSPNewAE______STDNGA_16</v>
      </c>
      <c r="D1250">
        <f>IF(VLOOKUP(LEFT(C1250,LEN(C1250)-3),PUBBDG_Replacement_Split_Tech!A:T,12+B1250-2016,FALSE)&lt;0,0,VLOOKUP(LEFT(C1250,LEN(C1250)-3),PUBBDG_Replacement_Split_Tech!A:T,12+B1250-2016,FALSE))*VLOOKUP(LEFT(C1250,14),'AGG Activity_16'!A:K,B1250-2016+2,FALSE)</f>
        <v>0</v>
      </c>
    </row>
    <row r="1251" spans="1:4" x14ac:dyDescent="0.25">
      <c r="A1251" t="s">
        <v>2</v>
      </c>
      <c r="B1251">
        <f t="shared" si="32"/>
        <v>2022</v>
      </c>
      <c r="C1251" t="str">
        <f t="shared" si="33"/>
        <v>PUBBDGHSPNewSC______STDNGA_16</v>
      </c>
      <c r="D1251">
        <f>IF(VLOOKUP(LEFT(C1251,LEN(C1251)-3),PUBBDG_Replacement_Split_Tech!A:T,12+B1251-2016,FALSE)&lt;0,0,VLOOKUP(LEFT(C1251,LEN(C1251)-3),PUBBDG_Replacement_Split_Tech!A:T,12+B1251-2016,FALSE))*VLOOKUP(LEFT(C1251,14),'AGG Activity_16'!A:K,B1251-2016+2,FALSE)</f>
        <v>0</v>
      </c>
    </row>
    <row r="1252" spans="1:4" x14ac:dyDescent="0.25">
      <c r="A1252" t="s">
        <v>2</v>
      </c>
      <c r="B1252">
        <f t="shared" si="32"/>
        <v>2022</v>
      </c>
      <c r="C1252" t="str">
        <f t="shared" si="33"/>
        <v>PUBBDGHSPNewSHFUR___HIGNGA_16</v>
      </c>
      <c r="D1252">
        <f>IF(VLOOKUP(LEFT(C1252,LEN(C1252)-3),PUBBDG_Replacement_Split_Tech!A:T,12+B1252-2016,FALSE)&lt;0,0,VLOOKUP(LEFT(C1252,LEN(C1252)-3),PUBBDG_Replacement_Split_Tech!A:T,12+B1252-2016,FALSE))*VLOOKUP(LEFT(C1252,14),'AGG Activity_16'!A:K,B1252-2016+2,FALSE)</f>
        <v>0</v>
      </c>
    </row>
    <row r="1253" spans="1:4" x14ac:dyDescent="0.25">
      <c r="A1253" t="s">
        <v>2</v>
      </c>
      <c r="B1253">
        <f t="shared" si="32"/>
        <v>2022</v>
      </c>
      <c r="C1253" t="str">
        <f t="shared" si="33"/>
        <v>PUBBDGHSPNewSHFUR___STDNGA_16</v>
      </c>
      <c r="D1253">
        <f>IF(VLOOKUP(LEFT(C1253,LEN(C1253)-3),PUBBDG_Replacement_Split_Tech!A:T,12+B1253-2016,FALSE)&lt;0,0,VLOOKUP(LEFT(C1253,LEN(C1253)-3),PUBBDG_Replacement_Split_Tech!A:T,12+B1253-2016,FALSE))*VLOOKUP(LEFT(C1253,14),'AGG Activity_16'!A:K,B1253-2016+2,FALSE)</f>
        <v>0</v>
      </c>
    </row>
    <row r="1254" spans="1:4" x14ac:dyDescent="0.25">
      <c r="A1254" t="s">
        <v>2</v>
      </c>
      <c r="B1254">
        <f t="shared" si="32"/>
        <v>2022</v>
      </c>
      <c r="C1254" t="str">
        <f t="shared" si="33"/>
        <v>PUBBDGHSPNewWH______STDNGA_16</v>
      </c>
      <c r="D1254">
        <f>IF(VLOOKUP(LEFT(C1254,LEN(C1254)-3),PUBBDG_Replacement_Split_Tech!A:T,12+B1254-2016,FALSE)&lt;0,0,VLOOKUP(LEFT(C1254,LEN(C1254)-3),PUBBDG_Replacement_Split_Tech!A:T,12+B1254-2016,FALSE))*VLOOKUP(LEFT(C1254,14),'AGG Activity_16'!A:K,B1254-2016+2,FALSE)</f>
        <v>0</v>
      </c>
    </row>
    <row r="1255" spans="1:4" x14ac:dyDescent="0.25">
      <c r="A1255" t="s">
        <v>2</v>
      </c>
      <c r="B1255">
        <f t="shared" si="32"/>
        <v>2022</v>
      </c>
      <c r="C1255" t="str">
        <f t="shared" si="33"/>
        <v>PUBBDGHSPOldAE______STDNGA_16</v>
      </c>
      <c r="D1255">
        <f>IF(VLOOKUP(LEFT(C1255,LEN(C1255)-3),PUBBDG_Replacement_Split_Tech!A:T,12+B1255-2016,FALSE)&lt;0,0,VLOOKUP(LEFT(C1255,LEN(C1255)-3),PUBBDG_Replacement_Split_Tech!A:T,12+B1255-2016,FALSE))*VLOOKUP(LEFT(C1255,14),'AGG Activity_16'!A:K,B1255-2016+2,FALSE)</f>
        <v>17.704048955559955</v>
      </c>
    </row>
    <row r="1256" spans="1:4" x14ac:dyDescent="0.25">
      <c r="A1256" t="s">
        <v>2</v>
      </c>
      <c r="B1256">
        <f t="shared" si="32"/>
        <v>2022</v>
      </c>
      <c r="C1256" t="str">
        <f t="shared" si="33"/>
        <v>PUBBDGHSPOldSC______STDNGA_16</v>
      </c>
      <c r="D1256">
        <f>IF(VLOOKUP(LEFT(C1256,LEN(C1256)-3),PUBBDG_Replacement_Split_Tech!A:T,12+B1256-2016,FALSE)&lt;0,0,VLOOKUP(LEFT(C1256,LEN(C1256)-3),PUBBDG_Replacement_Split_Tech!A:T,12+B1256-2016,FALSE))*VLOOKUP(LEFT(C1256,14),'AGG Activity_16'!A:K,B1256-2016+2,FALSE)</f>
        <v>20.016877138353145</v>
      </c>
    </row>
    <row r="1257" spans="1:4" x14ac:dyDescent="0.25">
      <c r="A1257" t="s">
        <v>2</v>
      </c>
      <c r="B1257">
        <f t="shared" si="32"/>
        <v>2022</v>
      </c>
      <c r="C1257" t="str">
        <f t="shared" si="33"/>
        <v>PUBBDGHSPOldSHFUR___HIGNGA_16</v>
      </c>
      <c r="D1257">
        <f>IF(VLOOKUP(LEFT(C1257,LEN(C1257)-3),PUBBDG_Replacement_Split_Tech!A:T,12+B1257-2016,FALSE)&lt;0,0,VLOOKUP(LEFT(C1257,LEN(C1257)-3),PUBBDG_Replacement_Split_Tech!A:T,12+B1257-2016,FALSE))*VLOOKUP(LEFT(C1257,14),'AGG Activity_16'!A:K,B1257-2016+2,FALSE)</f>
        <v>0</v>
      </c>
    </row>
    <row r="1258" spans="1:4" x14ac:dyDescent="0.25">
      <c r="A1258" t="s">
        <v>2</v>
      </c>
      <c r="B1258">
        <f t="shared" si="32"/>
        <v>2022</v>
      </c>
      <c r="C1258" t="str">
        <f t="shared" si="33"/>
        <v>PUBBDGHSPOldSHFUR___STDNGA_16</v>
      </c>
      <c r="D1258">
        <f>IF(VLOOKUP(LEFT(C1258,LEN(C1258)-3),PUBBDG_Replacement_Split_Tech!A:T,12+B1258-2016,FALSE)&lt;0,0,VLOOKUP(LEFT(C1258,LEN(C1258)-3),PUBBDG_Replacement_Split_Tech!A:T,12+B1258-2016,FALSE))*VLOOKUP(LEFT(C1258,14),'AGG Activity_16'!A:K,B1258-2016+2,FALSE)</f>
        <v>234.1837170574513</v>
      </c>
    </row>
    <row r="1259" spans="1:4" x14ac:dyDescent="0.25">
      <c r="A1259" t="s">
        <v>2</v>
      </c>
      <c r="B1259">
        <f t="shared" si="32"/>
        <v>2022</v>
      </c>
      <c r="C1259" t="str">
        <f t="shared" si="33"/>
        <v>PUBBDGHSPOldWH______STDNGA_16</v>
      </c>
      <c r="D1259">
        <f>IF(VLOOKUP(LEFT(C1259,LEN(C1259)-3),PUBBDG_Replacement_Split_Tech!A:T,12+B1259-2016,FALSE)&lt;0,0,VLOOKUP(LEFT(C1259,LEN(C1259)-3),PUBBDG_Replacement_Split_Tech!A:T,12+B1259-2016,FALSE))*VLOOKUP(LEFT(C1259,14),'AGG Activity_16'!A:K,B1259-2016+2,FALSE)</f>
        <v>72.628690499733992</v>
      </c>
    </row>
    <row r="1260" spans="1:4" x14ac:dyDescent="0.25">
      <c r="A1260" t="s">
        <v>2</v>
      </c>
      <c r="B1260">
        <f t="shared" si="32"/>
        <v>2022</v>
      </c>
      <c r="C1260" t="str">
        <f t="shared" si="33"/>
        <v>PUBBDGMUNNewAE______STDNGA_16</v>
      </c>
      <c r="D1260">
        <f>IF(VLOOKUP(LEFT(C1260,LEN(C1260)-3),PUBBDG_Replacement_Split_Tech!A:T,12+B1260-2016,FALSE)&lt;0,0,VLOOKUP(LEFT(C1260,LEN(C1260)-3),PUBBDG_Replacement_Split_Tech!A:T,12+B1260-2016,FALSE))*VLOOKUP(LEFT(C1260,14),'AGG Activity_16'!A:K,B1260-2016+2,FALSE)</f>
        <v>0</v>
      </c>
    </row>
    <row r="1261" spans="1:4" x14ac:dyDescent="0.25">
      <c r="A1261" t="s">
        <v>2</v>
      </c>
      <c r="B1261">
        <f t="shared" si="32"/>
        <v>2022</v>
      </c>
      <c r="C1261" t="str">
        <f t="shared" si="33"/>
        <v>PUBBDGMUNNewSC______STDNGA_16</v>
      </c>
      <c r="D1261">
        <f>IF(VLOOKUP(LEFT(C1261,LEN(C1261)-3),PUBBDG_Replacement_Split_Tech!A:T,12+B1261-2016,FALSE)&lt;0,0,VLOOKUP(LEFT(C1261,LEN(C1261)-3),PUBBDG_Replacement_Split_Tech!A:T,12+B1261-2016,FALSE))*VLOOKUP(LEFT(C1261,14),'AGG Activity_16'!A:K,B1261-2016+2,FALSE)</f>
        <v>0</v>
      </c>
    </row>
    <row r="1262" spans="1:4" x14ac:dyDescent="0.25">
      <c r="A1262" t="s">
        <v>2</v>
      </c>
      <c r="B1262">
        <f t="shared" si="32"/>
        <v>2022</v>
      </c>
      <c r="C1262" t="str">
        <f t="shared" si="33"/>
        <v>PUBBDGMUNNewSHFUR___HIGNGA_16</v>
      </c>
      <c r="D1262">
        <f>IF(VLOOKUP(LEFT(C1262,LEN(C1262)-3),PUBBDG_Replacement_Split_Tech!A:T,12+B1262-2016,FALSE)&lt;0,0,VLOOKUP(LEFT(C1262,LEN(C1262)-3),PUBBDG_Replacement_Split_Tech!A:T,12+B1262-2016,FALSE))*VLOOKUP(LEFT(C1262,14),'AGG Activity_16'!A:K,B1262-2016+2,FALSE)</f>
        <v>0</v>
      </c>
    </row>
    <row r="1263" spans="1:4" x14ac:dyDescent="0.25">
      <c r="A1263" t="s">
        <v>2</v>
      </c>
      <c r="B1263">
        <f t="shared" si="32"/>
        <v>2022</v>
      </c>
      <c r="C1263" t="str">
        <f t="shared" si="33"/>
        <v>PUBBDGMUNNewSHFUR___STDNGA_16</v>
      </c>
      <c r="D1263">
        <f>IF(VLOOKUP(LEFT(C1263,LEN(C1263)-3),PUBBDG_Replacement_Split_Tech!A:T,12+B1263-2016,FALSE)&lt;0,0,VLOOKUP(LEFT(C1263,LEN(C1263)-3),PUBBDG_Replacement_Split_Tech!A:T,12+B1263-2016,FALSE))*VLOOKUP(LEFT(C1263,14),'AGG Activity_16'!A:K,B1263-2016+2,FALSE)</f>
        <v>0</v>
      </c>
    </row>
    <row r="1264" spans="1:4" x14ac:dyDescent="0.25">
      <c r="A1264" t="s">
        <v>2</v>
      </c>
      <c r="B1264">
        <f t="shared" si="32"/>
        <v>2022</v>
      </c>
      <c r="C1264" t="str">
        <f t="shared" si="33"/>
        <v>PUBBDGMUNNewWH______STDNGA_16</v>
      </c>
      <c r="D1264">
        <f>IF(VLOOKUP(LEFT(C1264,LEN(C1264)-3),PUBBDG_Replacement_Split_Tech!A:T,12+B1264-2016,FALSE)&lt;0,0,VLOOKUP(LEFT(C1264,LEN(C1264)-3),PUBBDG_Replacement_Split_Tech!A:T,12+B1264-2016,FALSE))*VLOOKUP(LEFT(C1264,14),'AGG Activity_16'!A:K,B1264-2016+2,FALSE)</f>
        <v>0</v>
      </c>
    </row>
    <row r="1265" spans="1:4" x14ac:dyDescent="0.25">
      <c r="A1265" t="s">
        <v>2</v>
      </c>
      <c r="B1265">
        <f t="shared" si="32"/>
        <v>2022</v>
      </c>
      <c r="C1265" t="str">
        <f t="shared" si="33"/>
        <v>PUBBDGMUNOldAE______STDNGA_16</v>
      </c>
      <c r="D1265">
        <f>IF(VLOOKUP(LEFT(C1265,LEN(C1265)-3),PUBBDG_Replacement_Split_Tech!A:T,12+B1265-2016,FALSE)&lt;0,0,VLOOKUP(LEFT(C1265,LEN(C1265)-3),PUBBDG_Replacement_Split_Tech!A:T,12+B1265-2016,FALSE))*VLOOKUP(LEFT(C1265,14),'AGG Activity_16'!A:K,B1265-2016+2,FALSE)</f>
        <v>2.7950861008857797</v>
      </c>
    </row>
    <row r="1266" spans="1:4" x14ac:dyDescent="0.25">
      <c r="A1266" t="s">
        <v>2</v>
      </c>
      <c r="B1266">
        <f t="shared" si="32"/>
        <v>2022</v>
      </c>
      <c r="C1266" t="str">
        <f t="shared" si="33"/>
        <v>PUBBDGMUNOldSC______STDNGA_16</v>
      </c>
      <c r="D1266">
        <f>IF(VLOOKUP(LEFT(C1266,LEN(C1266)-3),PUBBDG_Replacement_Split_Tech!A:T,12+B1266-2016,FALSE)&lt;0,0,VLOOKUP(LEFT(C1266,LEN(C1266)-3),PUBBDG_Replacement_Split_Tech!A:T,12+B1266-2016,FALSE))*VLOOKUP(LEFT(C1266,14),'AGG Activity_16'!A:K,B1266-2016+2,FALSE)</f>
        <v>20.079844310693961</v>
      </c>
    </row>
    <row r="1267" spans="1:4" x14ac:dyDescent="0.25">
      <c r="A1267" t="s">
        <v>2</v>
      </c>
      <c r="B1267">
        <f t="shared" si="32"/>
        <v>2022</v>
      </c>
      <c r="C1267" t="str">
        <f t="shared" si="33"/>
        <v>PUBBDGMUNOldSHFUR___HIGNGA_16</v>
      </c>
      <c r="D1267">
        <f>IF(VLOOKUP(LEFT(C1267,LEN(C1267)-3),PUBBDG_Replacement_Split_Tech!A:T,12+B1267-2016,FALSE)&lt;0,0,VLOOKUP(LEFT(C1267,LEN(C1267)-3),PUBBDG_Replacement_Split_Tech!A:T,12+B1267-2016,FALSE))*VLOOKUP(LEFT(C1267,14),'AGG Activity_16'!A:K,B1267-2016+2,FALSE)</f>
        <v>0</v>
      </c>
    </row>
    <row r="1268" spans="1:4" x14ac:dyDescent="0.25">
      <c r="A1268" t="s">
        <v>2</v>
      </c>
      <c r="B1268">
        <f t="shared" si="32"/>
        <v>2022</v>
      </c>
      <c r="C1268" t="str">
        <f t="shared" si="33"/>
        <v>PUBBDGMUNOldSHFUR___STDNGA_16</v>
      </c>
      <c r="D1268">
        <f>IF(VLOOKUP(LEFT(C1268,LEN(C1268)-3),PUBBDG_Replacement_Split_Tech!A:T,12+B1268-2016,FALSE)&lt;0,0,VLOOKUP(LEFT(C1268,LEN(C1268)-3),PUBBDG_Replacement_Split_Tech!A:T,12+B1268-2016,FALSE))*VLOOKUP(LEFT(C1268,14),'AGG Activity_16'!A:K,B1268-2016+2,FALSE)</f>
        <v>308.65464781731043</v>
      </c>
    </row>
    <row r="1269" spans="1:4" x14ac:dyDescent="0.25">
      <c r="A1269" t="s">
        <v>2</v>
      </c>
      <c r="B1269">
        <f t="shared" si="32"/>
        <v>2022</v>
      </c>
      <c r="C1269" t="str">
        <f t="shared" si="33"/>
        <v>PUBBDGMUNOldWH______STDNGA_16</v>
      </c>
      <c r="D1269">
        <f>IF(VLOOKUP(LEFT(C1269,LEN(C1269)-3),PUBBDG_Replacement_Split_Tech!A:T,12+B1269-2016,FALSE)&lt;0,0,VLOOKUP(LEFT(C1269,LEN(C1269)-3),PUBBDG_Replacement_Split_Tech!A:T,12+B1269-2016,FALSE))*VLOOKUP(LEFT(C1269,14),'AGG Activity_16'!A:K,B1269-2016+2,FALSE)</f>
        <v>52.153532090538931</v>
      </c>
    </row>
    <row r="1270" spans="1:4" x14ac:dyDescent="0.25">
      <c r="A1270" t="s">
        <v>2</v>
      </c>
      <c r="B1270">
        <f t="shared" si="32"/>
        <v>2022</v>
      </c>
      <c r="C1270" t="str">
        <f t="shared" si="33"/>
        <v>PUBBDGPSINewAE______STDNGA_16</v>
      </c>
      <c r="D1270">
        <f>IF(VLOOKUP(LEFT(C1270,LEN(C1270)-3),PUBBDG_Replacement_Split_Tech!A:T,12+B1270-2016,FALSE)&lt;0,0,VLOOKUP(LEFT(C1270,LEN(C1270)-3),PUBBDG_Replacement_Split_Tech!A:T,12+B1270-2016,FALSE))*VLOOKUP(LEFT(C1270,14),'AGG Activity_16'!A:K,B1270-2016+2,FALSE)</f>
        <v>0</v>
      </c>
    </row>
    <row r="1271" spans="1:4" x14ac:dyDescent="0.25">
      <c r="A1271" t="s">
        <v>2</v>
      </c>
      <c r="B1271">
        <f t="shared" si="32"/>
        <v>2022</v>
      </c>
      <c r="C1271" t="str">
        <f t="shared" si="33"/>
        <v>PUBBDGPSINewSC______STDNGA_16</v>
      </c>
      <c r="D1271">
        <f>IF(VLOOKUP(LEFT(C1271,LEN(C1271)-3),PUBBDG_Replacement_Split_Tech!A:T,12+B1271-2016,FALSE)&lt;0,0,VLOOKUP(LEFT(C1271,LEN(C1271)-3),PUBBDG_Replacement_Split_Tech!A:T,12+B1271-2016,FALSE))*VLOOKUP(LEFT(C1271,14),'AGG Activity_16'!A:K,B1271-2016+2,FALSE)</f>
        <v>0</v>
      </c>
    </row>
    <row r="1272" spans="1:4" x14ac:dyDescent="0.25">
      <c r="A1272" t="s">
        <v>2</v>
      </c>
      <c r="B1272">
        <f t="shared" si="32"/>
        <v>2022</v>
      </c>
      <c r="C1272" t="str">
        <f t="shared" si="33"/>
        <v>PUBBDGPSINewSHFUR___HIGNGA_16</v>
      </c>
      <c r="D1272">
        <f>IF(VLOOKUP(LEFT(C1272,LEN(C1272)-3),PUBBDG_Replacement_Split_Tech!A:T,12+B1272-2016,FALSE)&lt;0,0,VLOOKUP(LEFT(C1272,LEN(C1272)-3),PUBBDG_Replacement_Split_Tech!A:T,12+B1272-2016,FALSE))*VLOOKUP(LEFT(C1272,14),'AGG Activity_16'!A:K,B1272-2016+2,FALSE)</f>
        <v>0</v>
      </c>
    </row>
    <row r="1273" spans="1:4" x14ac:dyDescent="0.25">
      <c r="A1273" t="s">
        <v>2</v>
      </c>
      <c r="B1273">
        <f t="shared" si="32"/>
        <v>2022</v>
      </c>
      <c r="C1273" t="str">
        <f t="shared" si="33"/>
        <v>PUBBDGPSINewSHFUR___STDNGA_16</v>
      </c>
      <c r="D1273">
        <f>IF(VLOOKUP(LEFT(C1273,LEN(C1273)-3),PUBBDG_Replacement_Split_Tech!A:T,12+B1273-2016,FALSE)&lt;0,0,VLOOKUP(LEFT(C1273,LEN(C1273)-3),PUBBDG_Replacement_Split_Tech!A:T,12+B1273-2016,FALSE))*VLOOKUP(LEFT(C1273,14),'AGG Activity_16'!A:K,B1273-2016+2,FALSE)</f>
        <v>0</v>
      </c>
    </row>
    <row r="1274" spans="1:4" x14ac:dyDescent="0.25">
      <c r="A1274" t="s">
        <v>2</v>
      </c>
      <c r="B1274">
        <f t="shared" si="32"/>
        <v>2022</v>
      </c>
      <c r="C1274" t="str">
        <f t="shared" si="33"/>
        <v>PUBBDGPSINewWH______STDNGA_16</v>
      </c>
      <c r="D1274">
        <f>IF(VLOOKUP(LEFT(C1274,LEN(C1274)-3),PUBBDG_Replacement_Split_Tech!A:T,12+B1274-2016,FALSE)&lt;0,0,VLOOKUP(LEFT(C1274,LEN(C1274)-3),PUBBDG_Replacement_Split_Tech!A:T,12+B1274-2016,FALSE))*VLOOKUP(LEFT(C1274,14),'AGG Activity_16'!A:K,B1274-2016+2,FALSE)</f>
        <v>0</v>
      </c>
    </row>
    <row r="1275" spans="1:4" x14ac:dyDescent="0.25">
      <c r="A1275" t="s">
        <v>2</v>
      </c>
      <c r="B1275">
        <f t="shared" si="32"/>
        <v>2022</v>
      </c>
      <c r="C1275" t="str">
        <f t="shared" si="33"/>
        <v>PUBBDGPSIOldAE______STDNGA_16</v>
      </c>
      <c r="D1275">
        <f>IF(VLOOKUP(LEFT(C1275,LEN(C1275)-3),PUBBDG_Replacement_Split_Tech!A:T,12+B1275-2016,FALSE)&lt;0,0,VLOOKUP(LEFT(C1275,LEN(C1275)-3),PUBBDG_Replacement_Split_Tech!A:T,12+B1275-2016,FALSE))*VLOOKUP(LEFT(C1275,14),'AGG Activity_16'!A:K,B1275-2016+2,FALSE)</f>
        <v>6.1643247212968415</v>
      </c>
    </row>
    <row r="1276" spans="1:4" x14ac:dyDescent="0.25">
      <c r="A1276" t="s">
        <v>2</v>
      </c>
      <c r="B1276">
        <f t="shared" si="32"/>
        <v>2022</v>
      </c>
      <c r="C1276" t="str">
        <f t="shared" si="33"/>
        <v>PUBBDGPSIOldSC______STDNGA_16</v>
      </c>
      <c r="D1276">
        <f>IF(VLOOKUP(LEFT(C1276,LEN(C1276)-3),PUBBDG_Replacement_Split_Tech!A:T,12+B1276-2016,FALSE)&lt;0,0,VLOOKUP(LEFT(C1276,LEN(C1276)-3),PUBBDG_Replacement_Split_Tech!A:T,12+B1276-2016,FALSE))*VLOOKUP(LEFT(C1276,14),'AGG Activity_16'!A:K,B1276-2016+2,FALSE)</f>
        <v>32.444285121305171</v>
      </c>
    </row>
    <row r="1277" spans="1:4" x14ac:dyDescent="0.25">
      <c r="A1277" t="s">
        <v>2</v>
      </c>
      <c r="B1277">
        <f t="shared" si="32"/>
        <v>2022</v>
      </c>
      <c r="C1277" t="str">
        <f t="shared" si="33"/>
        <v>PUBBDGPSIOldSHFUR___HIGNGA_16</v>
      </c>
      <c r="D1277">
        <f>IF(VLOOKUP(LEFT(C1277,LEN(C1277)-3),PUBBDG_Replacement_Split_Tech!A:T,12+B1277-2016,FALSE)&lt;0,0,VLOOKUP(LEFT(C1277,LEN(C1277)-3),PUBBDG_Replacement_Split_Tech!A:T,12+B1277-2016,FALSE))*VLOOKUP(LEFT(C1277,14),'AGG Activity_16'!A:K,B1277-2016+2,FALSE)</f>
        <v>0</v>
      </c>
    </row>
    <row r="1278" spans="1:4" x14ac:dyDescent="0.25">
      <c r="A1278" t="s">
        <v>2</v>
      </c>
      <c r="B1278">
        <f t="shared" si="32"/>
        <v>2022</v>
      </c>
      <c r="C1278" t="str">
        <f t="shared" si="33"/>
        <v>PUBBDGPSIOldSHFUR___STDNGA_16</v>
      </c>
      <c r="D1278">
        <f>IF(VLOOKUP(LEFT(C1278,LEN(C1278)-3),PUBBDG_Replacement_Split_Tech!A:T,12+B1278-2016,FALSE)&lt;0,0,VLOOKUP(LEFT(C1278,LEN(C1278)-3),PUBBDG_Replacement_Split_Tech!A:T,12+B1278-2016,FALSE))*VLOOKUP(LEFT(C1278,14),'AGG Activity_16'!A:K,B1278-2016+2,FALSE)</f>
        <v>405.32315520454995</v>
      </c>
    </row>
    <row r="1279" spans="1:4" x14ac:dyDescent="0.25">
      <c r="A1279" t="s">
        <v>2</v>
      </c>
      <c r="B1279">
        <f t="shared" si="32"/>
        <v>2022</v>
      </c>
      <c r="C1279" t="str">
        <f t="shared" si="33"/>
        <v>PUBBDGPSIOldWH______STDNGA_16</v>
      </c>
      <c r="D1279">
        <f>IF(VLOOKUP(LEFT(C1279,LEN(C1279)-3),PUBBDG_Replacement_Split_Tech!A:T,12+B1279-2016,FALSE)&lt;0,0,VLOOKUP(LEFT(C1279,LEN(C1279)-3),PUBBDG_Replacement_Split_Tech!A:T,12+B1279-2016,FALSE))*VLOOKUP(LEFT(C1279,14),'AGG Activity_16'!A:K,B1279-2016+2,FALSE)</f>
        <v>81.000554203829509</v>
      </c>
    </row>
    <row r="1280" spans="1:4" x14ac:dyDescent="0.25">
      <c r="A1280" t="s">
        <v>2</v>
      </c>
      <c r="B1280">
        <f t="shared" si="32"/>
        <v>2022</v>
      </c>
      <c r="C1280" t="str">
        <f t="shared" si="33"/>
        <v>PUBBDGSBDNewAE______STDNGA_16</v>
      </c>
      <c r="D1280">
        <f>IF(VLOOKUP(LEFT(C1280,LEN(C1280)-3),PUBBDG_Replacement_Split_Tech!A:T,12+B1280-2016,FALSE)&lt;0,0,VLOOKUP(LEFT(C1280,LEN(C1280)-3),PUBBDG_Replacement_Split_Tech!A:T,12+B1280-2016,FALSE))*VLOOKUP(LEFT(C1280,14),'AGG Activity_16'!A:K,B1280-2016+2,FALSE)</f>
        <v>0</v>
      </c>
    </row>
    <row r="1281" spans="1:4" x14ac:dyDescent="0.25">
      <c r="A1281" t="s">
        <v>2</v>
      </c>
      <c r="B1281">
        <f t="shared" si="32"/>
        <v>2022</v>
      </c>
      <c r="C1281" t="str">
        <f t="shared" si="33"/>
        <v>PUBBDGSBDNewSC______STDNGA_16</v>
      </c>
      <c r="D1281">
        <f>IF(VLOOKUP(LEFT(C1281,LEN(C1281)-3),PUBBDG_Replacement_Split_Tech!A:T,12+B1281-2016,FALSE)&lt;0,0,VLOOKUP(LEFT(C1281,LEN(C1281)-3),PUBBDG_Replacement_Split_Tech!A:T,12+B1281-2016,FALSE))*VLOOKUP(LEFT(C1281,14),'AGG Activity_16'!A:K,B1281-2016+2,FALSE)</f>
        <v>0</v>
      </c>
    </row>
    <row r="1282" spans="1:4" x14ac:dyDescent="0.25">
      <c r="A1282" t="s">
        <v>2</v>
      </c>
      <c r="B1282">
        <f t="shared" si="32"/>
        <v>2022</v>
      </c>
      <c r="C1282" t="str">
        <f t="shared" si="33"/>
        <v>PUBBDGSBDNewSHFUR___HIGNGA_16</v>
      </c>
      <c r="D1282">
        <f>IF(VLOOKUP(LEFT(C1282,LEN(C1282)-3),PUBBDG_Replacement_Split_Tech!A:T,12+B1282-2016,FALSE)&lt;0,0,VLOOKUP(LEFT(C1282,LEN(C1282)-3),PUBBDG_Replacement_Split_Tech!A:T,12+B1282-2016,FALSE))*VLOOKUP(LEFT(C1282,14),'AGG Activity_16'!A:K,B1282-2016+2,FALSE)</f>
        <v>0</v>
      </c>
    </row>
    <row r="1283" spans="1:4" x14ac:dyDescent="0.25">
      <c r="A1283" t="s">
        <v>2</v>
      </c>
      <c r="B1283">
        <f t="shared" si="32"/>
        <v>2022</v>
      </c>
      <c r="C1283" t="str">
        <f t="shared" si="33"/>
        <v>PUBBDGSBDNewSHFUR___STDNGA_16</v>
      </c>
      <c r="D1283">
        <f>IF(VLOOKUP(LEFT(C1283,LEN(C1283)-3),PUBBDG_Replacement_Split_Tech!A:T,12+B1283-2016,FALSE)&lt;0,0,VLOOKUP(LEFT(C1283,LEN(C1283)-3),PUBBDG_Replacement_Split_Tech!A:T,12+B1283-2016,FALSE))*VLOOKUP(LEFT(C1283,14),'AGG Activity_16'!A:K,B1283-2016+2,FALSE)</f>
        <v>0</v>
      </c>
    </row>
    <row r="1284" spans="1:4" x14ac:dyDescent="0.25">
      <c r="A1284" t="s">
        <v>2</v>
      </c>
      <c r="B1284">
        <f t="shared" si="32"/>
        <v>2022</v>
      </c>
      <c r="C1284" t="str">
        <f t="shared" si="33"/>
        <v>PUBBDGSBDNewWH______STDNGA_16</v>
      </c>
      <c r="D1284">
        <f>IF(VLOOKUP(LEFT(C1284,LEN(C1284)-3),PUBBDG_Replacement_Split_Tech!A:T,12+B1284-2016,FALSE)&lt;0,0,VLOOKUP(LEFT(C1284,LEN(C1284)-3),PUBBDG_Replacement_Split_Tech!A:T,12+B1284-2016,FALSE))*VLOOKUP(LEFT(C1284,14),'AGG Activity_16'!A:K,B1284-2016+2,FALSE)</f>
        <v>0</v>
      </c>
    </row>
    <row r="1285" spans="1:4" x14ac:dyDescent="0.25">
      <c r="A1285" t="s">
        <v>2</v>
      </c>
      <c r="B1285">
        <f t="shared" si="32"/>
        <v>2022</v>
      </c>
      <c r="C1285" t="str">
        <f t="shared" si="33"/>
        <v>PUBBDGSBDOldAE______STDNGA_16</v>
      </c>
      <c r="D1285">
        <f>IF(VLOOKUP(LEFT(C1285,LEN(C1285)-3),PUBBDG_Replacement_Split_Tech!A:T,12+B1285-2016,FALSE)&lt;0,0,VLOOKUP(LEFT(C1285,LEN(C1285)-3),PUBBDG_Replacement_Split_Tech!A:T,12+B1285-2016,FALSE))*VLOOKUP(LEFT(C1285,14),'AGG Activity_16'!A:K,B1285-2016+2,FALSE)</f>
        <v>106.583180946136</v>
      </c>
    </row>
    <row r="1286" spans="1:4" x14ac:dyDescent="0.25">
      <c r="A1286" t="s">
        <v>2</v>
      </c>
      <c r="B1286">
        <f t="shared" si="32"/>
        <v>2022</v>
      </c>
      <c r="C1286" t="str">
        <f t="shared" si="33"/>
        <v>PUBBDGSBDOldSC______STDNGA_16</v>
      </c>
      <c r="D1286">
        <f>IF(VLOOKUP(LEFT(C1286,LEN(C1286)-3),PUBBDG_Replacement_Split_Tech!A:T,12+B1286-2016,FALSE)&lt;0,0,VLOOKUP(LEFT(C1286,LEN(C1286)-3),PUBBDG_Replacement_Split_Tech!A:T,12+B1286-2016,FALSE))*VLOOKUP(LEFT(C1286,14),'AGG Activity_16'!A:K,B1286-2016+2,FALSE)</f>
        <v>115.85737106865864</v>
      </c>
    </row>
    <row r="1287" spans="1:4" x14ac:dyDescent="0.25">
      <c r="A1287" t="s">
        <v>2</v>
      </c>
      <c r="B1287">
        <f t="shared" si="32"/>
        <v>2022</v>
      </c>
      <c r="C1287" t="str">
        <f t="shared" si="33"/>
        <v>PUBBDGSBDOldSHFUR___HIGNGA_16</v>
      </c>
      <c r="D1287">
        <f>IF(VLOOKUP(LEFT(C1287,LEN(C1287)-3),PUBBDG_Replacement_Split_Tech!A:T,12+B1287-2016,FALSE)&lt;0,0,VLOOKUP(LEFT(C1287,LEN(C1287)-3),PUBBDG_Replacement_Split_Tech!A:T,12+B1287-2016,FALSE))*VLOOKUP(LEFT(C1287,14),'AGG Activity_16'!A:K,B1287-2016+2,FALSE)</f>
        <v>0</v>
      </c>
    </row>
    <row r="1288" spans="1:4" x14ac:dyDescent="0.25">
      <c r="A1288" t="s">
        <v>2</v>
      </c>
      <c r="B1288">
        <f t="shared" si="32"/>
        <v>2022</v>
      </c>
      <c r="C1288" t="str">
        <f t="shared" si="33"/>
        <v>PUBBDGSBDOldSHFUR___STDNGA_16</v>
      </c>
      <c r="D1288">
        <f>IF(VLOOKUP(LEFT(C1288,LEN(C1288)-3),PUBBDG_Replacement_Split_Tech!A:T,12+B1288-2016,FALSE)&lt;0,0,VLOOKUP(LEFT(C1288,LEN(C1288)-3),PUBBDG_Replacement_Split_Tech!A:T,12+B1288-2016,FALSE))*VLOOKUP(LEFT(C1288,14),'AGG Activity_16'!A:K,B1288-2016+2,FALSE)</f>
        <v>421.428252065697</v>
      </c>
    </row>
    <row r="1289" spans="1:4" x14ac:dyDescent="0.25">
      <c r="A1289" t="s">
        <v>2</v>
      </c>
      <c r="B1289">
        <f t="shared" si="32"/>
        <v>2022</v>
      </c>
      <c r="C1289" t="str">
        <f t="shared" si="33"/>
        <v>PUBBDGSBDOldWH______STDNGA_16</v>
      </c>
      <c r="D1289">
        <f>IF(VLOOKUP(LEFT(C1289,LEN(C1289)-3),PUBBDG_Replacement_Split_Tech!A:T,12+B1289-2016,FALSE)&lt;0,0,VLOOKUP(LEFT(C1289,LEN(C1289)-3),PUBBDG_Replacement_Split_Tech!A:T,12+B1289-2016,FALSE))*VLOOKUP(LEFT(C1289,14),'AGG Activity_16'!A:K,B1289-2016+2,FALSE)</f>
        <v>90.874807413423184</v>
      </c>
    </row>
    <row r="1290" spans="1:4" x14ac:dyDescent="0.25">
      <c r="A1290" t="s">
        <v>2</v>
      </c>
      <c r="B1290">
        <f t="shared" si="32"/>
        <v>2022</v>
      </c>
      <c r="C1290" t="str">
        <f t="shared" si="33"/>
        <v>PUBBDGHSPNewSH_________DHE_16</v>
      </c>
      <c r="D1290">
        <f>IF(VLOOKUP(LEFT(C1290,LEN(C1290)-3),PUBBDG_Replacement_Split_Tech!A:T,12+B1290-2016,FALSE)&lt;0,0,VLOOKUP(LEFT(C1290,LEN(C1290)-3),PUBBDG_Replacement_Split_Tech!A:T,12+B1290-2016,FALSE))*VLOOKUP(LEFT(C1290,14),'AGG Activity_16'!A:K,B1290-2016+2,FALSE)</f>
        <v>0</v>
      </c>
    </row>
    <row r="1291" spans="1:4" x14ac:dyDescent="0.25">
      <c r="A1291" t="s">
        <v>2</v>
      </c>
      <c r="B1291">
        <f t="shared" si="32"/>
        <v>2022</v>
      </c>
      <c r="C1291" t="str">
        <f t="shared" si="33"/>
        <v>PUBBDGHSPOldSH_________DHE_16</v>
      </c>
      <c r="D1291">
        <f>IF(VLOOKUP(LEFT(C1291,LEN(C1291)-3),PUBBDG_Replacement_Split_Tech!A:T,12+B1291-2016,FALSE)&lt;0,0,VLOOKUP(LEFT(C1291,LEN(C1291)-3),PUBBDG_Replacement_Split_Tech!A:T,12+B1291-2016,FALSE))*VLOOKUP(LEFT(C1291,14),'AGG Activity_16'!A:K,B1291-2016+2,FALSE)</f>
        <v>140.79676991805076</v>
      </c>
    </row>
    <row r="1292" spans="1:4" x14ac:dyDescent="0.25">
      <c r="A1292" t="s">
        <v>2</v>
      </c>
      <c r="B1292">
        <f t="shared" si="32"/>
        <v>2022</v>
      </c>
      <c r="C1292" t="str">
        <f t="shared" si="33"/>
        <v>PUBBDGMUNNewSH_________DHE_16</v>
      </c>
      <c r="D1292">
        <f>IF(VLOOKUP(LEFT(C1292,LEN(C1292)-3),PUBBDG_Replacement_Split_Tech!A:T,12+B1292-2016,FALSE)&lt;0,0,VLOOKUP(LEFT(C1292,LEN(C1292)-3),PUBBDG_Replacement_Split_Tech!A:T,12+B1292-2016,FALSE))*VLOOKUP(LEFT(C1292,14),'AGG Activity_16'!A:K,B1292-2016+2,FALSE)</f>
        <v>0</v>
      </c>
    </row>
    <row r="1293" spans="1:4" x14ac:dyDescent="0.25">
      <c r="A1293" t="s">
        <v>2</v>
      </c>
      <c r="B1293">
        <f t="shared" si="32"/>
        <v>2022</v>
      </c>
      <c r="C1293" t="str">
        <f t="shared" si="33"/>
        <v>PUBBDGMUNOldSH_________DHE_16</v>
      </c>
      <c r="D1293">
        <f>IF(VLOOKUP(LEFT(C1293,LEN(C1293)-3),PUBBDG_Replacement_Split_Tech!A:T,12+B1293-2016,FALSE)&lt;0,0,VLOOKUP(LEFT(C1293,LEN(C1293)-3),PUBBDG_Replacement_Split_Tech!A:T,12+B1293-2016,FALSE))*VLOOKUP(LEFT(C1293,14),'AGG Activity_16'!A:K,B1293-2016+2,FALSE)</f>
        <v>29.206958485061257</v>
      </c>
    </row>
    <row r="1294" spans="1:4" x14ac:dyDescent="0.25">
      <c r="A1294" t="s">
        <v>2</v>
      </c>
      <c r="B1294">
        <f t="shared" si="32"/>
        <v>2022</v>
      </c>
      <c r="C1294" t="str">
        <f t="shared" si="33"/>
        <v>PUBBDGPSINewSH_________DHE_16</v>
      </c>
      <c r="D1294">
        <f>IF(VLOOKUP(LEFT(C1294,LEN(C1294)-3),PUBBDG_Replacement_Split_Tech!A:T,12+B1294-2016,FALSE)&lt;0,0,VLOOKUP(LEFT(C1294,LEN(C1294)-3),PUBBDG_Replacement_Split_Tech!A:T,12+B1294-2016,FALSE))*VLOOKUP(LEFT(C1294,14),'AGG Activity_16'!A:K,B1294-2016+2,FALSE)</f>
        <v>0</v>
      </c>
    </row>
    <row r="1295" spans="1:4" x14ac:dyDescent="0.25">
      <c r="A1295" t="s">
        <v>2</v>
      </c>
      <c r="B1295">
        <f t="shared" si="32"/>
        <v>2022</v>
      </c>
      <c r="C1295" t="str">
        <f t="shared" si="33"/>
        <v>PUBBDGPSIOldSH_________DHE_16</v>
      </c>
      <c r="D1295">
        <f>IF(VLOOKUP(LEFT(C1295,LEN(C1295)-3),PUBBDG_Replacement_Split_Tech!A:T,12+B1295-2016,FALSE)&lt;0,0,VLOOKUP(LEFT(C1295,LEN(C1295)-3),PUBBDG_Replacement_Split_Tech!A:T,12+B1295-2016,FALSE))*VLOOKUP(LEFT(C1295,14),'AGG Activity_16'!A:K,B1295-2016+2,FALSE)</f>
        <v>366.46219582453034</v>
      </c>
    </row>
    <row r="1296" spans="1:4" x14ac:dyDescent="0.25">
      <c r="A1296" t="s">
        <v>2</v>
      </c>
      <c r="B1296">
        <f t="shared" si="32"/>
        <v>2022</v>
      </c>
      <c r="C1296" t="str">
        <f t="shared" si="33"/>
        <v>PUBBDGSBDNewSH_________DHE_16</v>
      </c>
      <c r="D1296">
        <f>IF(VLOOKUP(LEFT(C1296,LEN(C1296)-3),PUBBDG_Replacement_Split_Tech!A:T,12+B1296-2016,FALSE)&lt;0,0,VLOOKUP(LEFT(C1296,LEN(C1296)-3),PUBBDG_Replacement_Split_Tech!A:T,12+B1296-2016,FALSE))*VLOOKUP(LEFT(C1296,14),'AGG Activity_16'!A:K,B1296-2016+2,FALSE)</f>
        <v>0</v>
      </c>
    </row>
    <row r="1297" spans="1:4" x14ac:dyDescent="0.25">
      <c r="A1297" t="s">
        <v>2</v>
      </c>
      <c r="B1297">
        <f t="shared" si="32"/>
        <v>2022</v>
      </c>
      <c r="C1297" t="str">
        <f t="shared" si="33"/>
        <v>PUBBDGSBDOldSH_________DHE_16</v>
      </c>
      <c r="D1297">
        <f>IF(VLOOKUP(LEFT(C1297,LEN(C1297)-3),PUBBDG_Replacement_Split_Tech!A:T,12+B1297-2016,FALSE)&lt;0,0,VLOOKUP(LEFT(C1297,LEN(C1297)-3),PUBBDG_Replacement_Split_Tech!A:T,12+B1297-2016,FALSE))*VLOOKUP(LEFT(C1297,14),'AGG Activity_16'!A:K,B1297-2016+2,FALSE)</f>
        <v>92.515812928967904</v>
      </c>
    </row>
    <row r="1298" spans="1:4" x14ac:dyDescent="0.25">
      <c r="A1298" t="s">
        <v>2</v>
      </c>
      <c r="B1298">
        <f t="shared" si="32"/>
        <v>2022</v>
      </c>
      <c r="C1298" t="str">
        <f t="shared" si="33"/>
        <v>PUBBDGHSPNewAE______STDELC_16</v>
      </c>
      <c r="D1298">
        <f>IF(VLOOKUP(LEFT(C1298,LEN(C1298)-3),PUBBDG_Replacement_Split_Tech!A:T,12+B1298-2016,FALSE)&lt;0,0,VLOOKUP(LEFT(C1298,LEN(C1298)-3),PUBBDG_Replacement_Split_Tech!A:T,12+B1298-2016,FALSE))*VLOOKUP(LEFT(C1298,14),'AGG Activity_16'!A:K,B1298-2016+2,FALSE)</f>
        <v>0</v>
      </c>
    </row>
    <row r="1299" spans="1:4" x14ac:dyDescent="0.25">
      <c r="A1299" t="s">
        <v>2</v>
      </c>
      <c r="B1299">
        <f t="shared" ref="B1299:B1362" si="34">B1091+1</f>
        <v>2022</v>
      </c>
      <c r="C1299" t="str">
        <f t="shared" ref="C1299:C1362" si="35">C1091</f>
        <v>PUBBDGHSPNewAM______STDELC_16</v>
      </c>
      <c r="D1299">
        <f>IF(VLOOKUP(LEFT(C1299,LEN(C1299)-3),PUBBDG_Replacement_Split_Tech!A:T,12+B1299-2016,FALSE)&lt;0,0,VLOOKUP(LEFT(C1299,LEN(C1299)-3),PUBBDG_Replacement_Split_Tech!A:T,12+B1299-2016,FALSE))*VLOOKUP(LEFT(C1299,14),'AGG Activity_16'!A:K,B1299-2016+2,FALSE)</f>
        <v>0</v>
      </c>
    </row>
    <row r="1300" spans="1:4" x14ac:dyDescent="0.25">
      <c r="A1300" t="s">
        <v>2</v>
      </c>
      <c r="B1300">
        <f t="shared" si="34"/>
        <v>2022</v>
      </c>
      <c r="C1300" t="str">
        <f t="shared" si="35"/>
        <v>PUBBDGHSPNewLIFLC___STDELC_16</v>
      </c>
      <c r="D1300">
        <f>IF(VLOOKUP(LEFT(C1300,LEN(C1300)-3),PUBBDG_Replacement_Split_Tech!A:T,12+B1300-2016,FALSE)&lt;0,0,VLOOKUP(LEFT(C1300,LEN(C1300)-3),PUBBDG_Replacement_Split_Tech!A:T,12+B1300-2016,FALSE))*VLOOKUP(LEFT(C1300,14),'AGG Activity_16'!A:K,B1300-2016+2,FALSE)</f>
        <v>0</v>
      </c>
    </row>
    <row r="1301" spans="1:4" x14ac:dyDescent="0.25">
      <c r="A1301" t="s">
        <v>2</v>
      </c>
      <c r="B1301">
        <f t="shared" si="34"/>
        <v>2022</v>
      </c>
      <c r="C1301" t="str">
        <f t="shared" si="35"/>
        <v>PUBBDGHSPNewLIFLU___STDELC_16</v>
      </c>
      <c r="D1301">
        <f>IF(VLOOKUP(LEFT(C1301,LEN(C1301)-3),PUBBDG_Replacement_Split_Tech!A:T,12+B1301-2016,FALSE)&lt;0,0,VLOOKUP(LEFT(C1301,LEN(C1301)-3),PUBBDG_Replacement_Split_Tech!A:T,12+B1301-2016,FALSE))*VLOOKUP(LEFT(C1301,14),'AGG Activity_16'!A:K,B1301-2016+2,FALSE)</f>
        <v>0</v>
      </c>
    </row>
    <row r="1302" spans="1:4" x14ac:dyDescent="0.25">
      <c r="A1302" t="s">
        <v>2</v>
      </c>
      <c r="B1302">
        <f t="shared" si="34"/>
        <v>2022</v>
      </c>
      <c r="C1302" t="str">
        <f t="shared" si="35"/>
        <v>PUBBDGHSPNewLIHAL___STDELC_16</v>
      </c>
      <c r="D1302">
        <f>IF(VLOOKUP(LEFT(C1302,LEN(C1302)-3),PUBBDG_Replacement_Split_Tech!A:T,12+B1302-2016,FALSE)&lt;0,0,VLOOKUP(LEFT(C1302,LEN(C1302)-3),PUBBDG_Replacement_Split_Tech!A:T,12+B1302-2016,FALSE))*VLOOKUP(LEFT(C1302,14),'AGG Activity_16'!A:K,B1302-2016+2,FALSE)</f>
        <v>0</v>
      </c>
    </row>
    <row r="1303" spans="1:4" x14ac:dyDescent="0.25">
      <c r="A1303" t="s">
        <v>2</v>
      </c>
      <c r="B1303">
        <f t="shared" si="34"/>
        <v>2022</v>
      </c>
      <c r="C1303" t="str">
        <f t="shared" si="35"/>
        <v>PUBBDGHSPNewLIINC___STDELC_16</v>
      </c>
      <c r="D1303">
        <f>IF(VLOOKUP(LEFT(C1303,LEN(C1303)-3),PUBBDG_Replacement_Split_Tech!A:T,12+B1303-2016,FALSE)&lt;0,0,VLOOKUP(LEFT(C1303,LEN(C1303)-3),PUBBDG_Replacement_Split_Tech!A:T,12+B1303-2016,FALSE))*VLOOKUP(LEFT(C1303,14),'AGG Activity_16'!A:K,B1303-2016+2,FALSE)</f>
        <v>0</v>
      </c>
    </row>
    <row r="1304" spans="1:4" x14ac:dyDescent="0.25">
      <c r="A1304" t="s">
        <v>2</v>
      </c>
      <c r="B1304">
        <f t="shared" si="34"/>
        <v>2022</v>
      </c>
      <c r="C1304" t="str">
        <f t="shared" si="35"/>
        <v>PUBBDGHSPNewLILED___STDELC_16</v>
      </c>
      <c r="D1304">
        <f>IF(VLOOKUP(LEFT(C1304,LEN(C1304)-3),PUBBDG_Replacement_Split_Tech!A:T,12+B1304-2016,FALSE)&lt;0,0,VLOOKUP(LEFT(C1304,LEN(C1304)-3),PUBBDG_Replacement_Split_Tech!A:T,12+B1304-2016,FALSE))*VLOOKUP(LEFT(C1304,14),'AGG Activity_16'!A:K,B1304-2016+2,FALSE)</f>
        <v>0</v>
      </c>
    </row>
    <row r="1305" spans="1:4" x14ac:dyDescent="0.25">
      <c r="A1305" t="s">
        <v>2</v>
      </c>
      <c r="B1305">
        <f t="shared" si="34"/>
        <v>2022</v>
      </c>
      <c r="C1305" t="str">
        <f t="shared" si="35"/>
        <v>PUBBDGHSPNewSC______STDELC_16</v>
      </c>
      <c r="D1305">
        <f>IF(VLOOKUP(LEFT(C1305,LEN(C1305)-3),PUBBDG_Replacement_Split_Tech!A:T,12+B1305-2016,FALSE)&lt;0,0,VLOOKUP(LEFT(C1305,LEN(C1305)-3),PUBBDG_Replacement_Split_Tech!A:T,12+B1305-2016,FALSE))*VLOOKUP(LEFT(C1305,14),'AGG Activity_16'!A:K,B1305-2016+2,FALSE)</f>
        <v>0</v>
      </c>
    </row>
    <row r="1306" spans="1:4" x14ac:dyDescent="0.25">
      <c r="A1306" t="s">
        <v>2</v>
      </c>
      <c r="B1306">
        <f t="shared" si="34"/>
        <v>2022</v>
      </c>
      <c r="C1306" t="str">
        <f t="shared" si="35"/>
        <v>PUBBDGHSPNewSHFUR___STDELC_16</v>
      </c>
      <c r="D1306">
        <f>IF(VLOOKUP(LEFT(C1306,LEN(C1306)-3),PUBBDG_Replacement_Split_Tech!A:T,12+B1306-2016,FALSE)&lt;0,0,VLOOKUP(LEFT(C1306,LEN(C1306)-3),PUBBDG_Replacement_Split_Tech!A:T,12+B1306-2016,FALSE))*VLOOKUP(LEFT(C1306,14),'AGG Activity_16'!A:K,B1306-2016+2,FALSE)</f>
        <v>0</v>
      </c>
    </row>
    <row r="1307" spans="1:4" x14ac:dyDescent="0.25">
      <c r="A1307" t="s">
        <v>2</v>
      </c>
      <c r="B1307">
        <f t="shared" si="34"/>
        <v>2022</v>
      </c>
      <c r="C1307" t="str">
        <f t="shared" si="35"/>
        <v>PUBBDGHSPNewSHHEP___STDELC_16</v>
      </c>
      <c r="D1307">
        <f>IF(VLOOKUP(LEFT(C1307,LEN(C1307)-3),PUBBDG_Replacement_Split_Tech!A:T,12+B1307-2016,FALSE)&lt;0,0,VLOOKUP(LEFT(C1307,LEN(C1307)-3),PUBBDG_Replacement_Split_Tech!A:T,12+B1307-2016,FALSE))*VLOOKUP(LEFT(C1307,14),'AGG Activity_16'!A:K,B1307-2016+2,FALSE)</f>
        <v>0</v>
      </c>
    </row>
    <row r="1308" spans="1:4" x14ac:dyDescent="0.25">
      <c r="A1308" t="s">
        <v>2</v>
      </c>
      <c r="B1308">
        <f t="shared" si="34"/>
        <v>2022</v>
      </c>
      <c r="C1308" t="str">
        <f t="shared" si="35"/>
        <v>PUBBDGHSPNewSHPLT___STDELC_16</v>
      </c>
      <c r="D1308">
        <f>IF(VLOOKUP(LEFT(C1308,LEN(C1308)-3),PUBBDG_Replacement_Split_Tech!A:T,12+B1308-2016,FALSE)&lt;0,0,VLOOKUP(LEFT(C1308,LEN(C1308)-3),PUBBDG_Replacement_Split_Tech!A:T,12+B1308-2016,FALSE))*VLOOKUP(LEFT(C1308,14),'AGG Activity_16'!A:K,B1308-2016+2,FALSE)</f>
        <v>0</v>
      </c>
    </row>
    <row r="1309" spans="1:4" x14ac:dyDescent="0.25">
      <c r="A1309" t="s">
        <v>2</v>
      </c>
      <c r="B1309">
        <f t="shared" si="34"/>
        <v>2022</v>
      </c>
      <c r="C1309" t="str">
        <f t="shared" si="35"/>
        <v>PUBBDGHSPNewWH______STDELC_16</v>
      </c>
      <c r="D1309">
        <f>IF(VLOOKUP(LEFT(C1309,LEN(C1309)-3),PUBBDG_Replacement_Split_Tech!A:T,12+B1309-2016,FALSE)&lt;0,0,VLOOKUP(LEFT(C1309,LEN(C1309)-3),PUBBDG_Replacement_Split_Tech!A:T,12+B1309-2016,FALSE))*VLOOKUP(LEFT(C1309,14),'AGG Activity_16'!A:K,B1309-2016+2,FALSE)</f>
        <v>0</v>
      </c>
    </row>
    <row r="1310" spans="1:4" x14ac:dyDescent="0.25">
      <c r="A1310" t="s">
        <v>2</v>
      </c>
      <c r="B1310">
        <f t="shared" si="34"/>
        <v>2022</v>
      </c>
      <c r="C1310" t="str">
        <f t="shared" si="35"/>
        <v>PUBBDGHSPOldAE______STDELC_16</v>
      </c>
      <c r="D1310">
        <f>IF(VLOOKUP(LEFT(C1310,LEN(C1310)-3),PUBBDG_Replacement_Split_Tech!A:T,12+B1310-2016,FALSE)&lt;0,0,VLOOKUP(LEFT(C1310,LEN(C1310)-3),PUBBDG_Replacement_Split_Tech!A:T,12+B1310-2016,FALSE))*VLOOKUP(LEFT(C1310,14),'AGG Activity_16'!A:K,B1310-2016+2,FALSE)</f>
        <v>325.76133472970389</v>
      </c>
    </row>
    <row r="1311" spans="1:4" x14ac:dyDescent="0.25">
      <c r="A1311" t="s">
        <v>2</v>
      </c>
      <c r="B1311">
        <f t="shared" si="34"/>
        <v>2022</v>
      </c>
      <c r="C1311" t="str">
        <f t="shared" si="35"/>
        <v>PUBBDGHSPOldAM______STDELC_16</v>
      </c>
      <c r="D1311">
        <f>IF(VLOOKUP(LEFT(C1311,LEN(C1311)-3),PUBBDG_Replacement_Split_Tech!A:T,12+B1311-2016,FALSE)&lt;0,0,VLOOKUP(LEFT(C1311,LEN(C1311)-3),PUBBDG_Replacement_Split_Tech!A:T,12+B1311-2016,FALSE))*VLOOKUP(LEFT(C1311,14),'AGG Activity_16'!A:K,B1311-2016+2,FALSE)</f>
        <v>60.19077539642953</v>
      </c>
    </row>
    <row r="1312" spans="1:4" x14ac:dyDescent="0.25">
      <c r="A1312" t="s">
        <v>2</v>
      </c>
      <c r="B1312">
        <f t="shared" si="34"/>
        <v>2022</v>
      </c>
      <c r="C1312" t="str">
        <f t="shared" si="35"/>
        <v>PUBBDGHSPOldLIFLC___STDELC_16</v>
      </c>
      <c r="D1312">
        <f>IF(VLOOKUP(LEFT(C1312,LEN(C1312)-3),PUBBDG_Replacement_Split_Tech!A:T,12+B1312-2016,FALSE)&lt;0,0,VLOOKUP(LEFT(C1312,LEN(C1312)-3),PUBBDG_Replacement_Split_Tech!A:T,12+B1312-2016,FALSE))*VLOOKUP(LEFT(C1312,14),'AGG Activity_16'!A:K,B1312-2016+2,FALSE)</f>
        <v>20.767760872275282</v>
      </c>
    </row>
    <row r="1313" spans="1:4" x14ac:dyDescent="0.25">
      <c r="A1313" t="s">
        <v>2</v>
      </c>
      <c r="B1313">
        <f t="shared" si="34"/>
        <v>2022</v>
      </c>
      <c r="C1313" t="str">
        <f t="shared" si="35"/>
        <v>PUBBDGHSPOldLIFLU___STDELC_16</v>
      </c>
      <c r="D1313">
        <f>IF(VLOOKUP(LEFT(C1313,LEN(C1313)-3),PUBBDG_Replacement_Split_Tech!A:T,12+B1313-2016,FALSE)&lt;0,0,VLOOKUP(LEFT(C1313,LEN(C1313)-3),PUBBDG_Replacement_Split_Tech!A:T,12+B1313-2016,FALSE))*VLOOKUP(LEFT(C1313,14),'AGG Activity_16'!A:K,B1313-2016+2,FALSE)</f>
        <v>77.977008242683894</v>
      </c>
    </row>
    <row r="1314" spans="1:4" x14ac:dyDescent="0.25">
      <c r="A1314" t="s">
        <v>2</v>
      </c>
      <c r="B1314">
        <f t="shared" si="34"/>
        <v>2022</v>
      </c>
      <c r="C1314" t="str">
        <f t="shared" si="35"/>
        <v>PUBBDGHSPOldLIHAL___STDELC_16</v>
      </c>
      <c r="D1314">
        <f>IF(VLOOKUP(LEFT(C1314,LEN(C1314)-3),PUBBDG_Replacement_Split_Tech!A:T,12+B1314-2016,FALSE)&lt;0,0,VLOOKUP(LEFT(C1314,LEN(C1314)-3),PUBBDG_Replacement_Split_Tech!A:T,12+B1314-2016,FALSE))*VLOOKUP(LEFT(C1314,14),'AGG Activity_16'!A:K,B1314-2016+2,FALSE)</f>
        <v>44.579852438454488</v>
      </c>
    </row>
    <row r="1315" spans="1:4" x14ac:dyDescent="0.25">
      <c r="A1315" t="s">
        <v>2</v>
      </c>
      <c r="B1315">
        <f t="shared" si="34"/>
        <v>2022</v>
      </c>
      <c r="C1315" t="str">
        <f t="shared" si="35"/>
        <v>PUBBDGHSPOldLIINC___STDELC_16</v>
      </c>
      <c r="D1315">
        <f>IF(VLOOKUP(LEFT(C1315,LEN(C1315)-3),PUBBDG_Replacement_Split_Tech!A:T,12+B1315-2016,FALSE)&lt;0,0,VLOOKUP(LEFT(C1315,LEN(C1315)-3),PUBBDG_Replacement_Split_Tech!A:T,12+B1315-2016,FALSE))*VLOOKUP(LEFT(C1315,14),'AGG Activity_16'!A:K,B1315-2016+2,FALSE)</f>
        <v>143.18114491767369</v>
      </c>
    </row>
    <row r="1316" spans="1:4" x14ac:dyDescent="0.25">
      <c r="A1316" t="s">
        <v>2</v>
      </c>
      <c r="B1316">
        <f t="shared" si="34"/>
        <v>2022</v>
      </c>
      <c r="C1316" t="str">
        <f t="shared" si="35"/>
        <v>PUBBDGHSPOldLILED___STDELC_16</v>
      </c>
      <c r="D1316">
        <f>IF(VLOOKUP(LEFT(C1316,LEN(C1316)-3),PUBBDG_Replacement_Split_Tech!A:T,12+B1316-2016,FALSE)&lt;0,0,VLOOKUP(LEFT(C1316,LEN(C1316)-3),PUBBDG_Replacement_Split_Tech!A:T,12+B1316-2016,FALSE))*VLOOKUP(LEFT(C1316,14),'AGG Activity_16'!A:K,B1316-2016+2,FALSE)</f>
        <v>0.34258684052032062</v>
      </c>
    </row>
    <row r="1317" spans="1:4" x14ac:dyDescent="0.25">
      <c r="A1317" t="s">
        <v>2</v>
      </c>
      <c r="B1317">
        <f t="shared" si="34"/>
        <v>2022</v>
      </c>
      <c r="C1317" t="str">
        <f t="shared" si="35"/>
        <v>PUBBDGHSPOldSC______STDELC_16</v>
      </c>
      <c r="D1317">
        <f>IF(VLOOKUP(LEFT(C1317,LEN(C1317)-3),PUBBDG_Replacement_Split_Tech!A:T,12+B1317-2016,FALSE)&lt;0,0,VLOOKUP(LEFT(C1317,LEN(C1317)-3),PUBBDG_Replacement_Split_Tech!A:T,12+B1317-2016,FALSE))*VLOOKUP(LEFT(C1317,14),'AGG Activity_16'!A:K,B1317-2016+2,FALSE)</f>
        <v>305.86053957682498</v>
      </c>
    </row>
    <row r="1318" spans="1:4" x14ac:dyDescent="0.25">
      <c r="A1318" t="s">
        <v>2</v>
      </c>
      <c r="B1318">
        <f t="shared" si="34"/>
        <v>2022</v>
      </c>
      <c r="C1318" t="str">
        <f t="shared" si="35"/>
        <v>PUBBDGHSPOldSHFUR___STDELC_16</v>
      </c>
      <c r="D1318">
        <f>IF(VLOOKUP(LEFT(C1318,LEN(C1318)-3),PUBBDG_Replacement_Split_Tech!A:T,12+B1318-2016,FALSE)&lt;0,0,VLOOKUP(LEFT(C1318,LEN(C1318)-3),PUBBDG_Replacement_Split_Tech!A:T,12+B1318-2016,FALSE))*VLOOKUP(LEFT(C1318,14),'AGG Activity_16'!A:K,B1318-2016+2,FALSE)</f>
        <v>13.452308784169404</v>
      </c>
    </row>
    <row r="1319" spans="1:4" x14ac:dyDescent="0.25">
      <c r="A1319" t="s">
        <v>2</v>
      </c>
      <c r="B1319">
        <f t="shared" si="34"/>
        <v>2022</v>
      </c>
      <c r="C1319" t="str">
        <f t="shared" si="35"/>
        <v>PUBBDGHSPOldSHHEP___STDELC_16</v>
      </c>
      <c r="D1319">
        <f>IF(VLOOKUP(LEFT(C1319,LEN(C1319)-3),PUBBDG_Replacement_Split_Tech!A:T,12+B1319-2016,FALSE)&lt;0,0,VLOOKUP(LEFT(C1319,LEN(C1319)-3),PUBBDG_Replacement_Split_Tech!A:T,12+B1319-2016,FALSE))*VLOOKUP(LEFT(C1319,14),'AGG Activity_16'!A:K,B1319-2016+2,FALSE)</f>
        <v>0</v>
      </c>
    </row>
    <row r="1320" spans="1:4" x14ac:dyDescent="0.25">
      <c r="A1320" t="s">
        <v>2</v>
      </c>
      <c r="B1320">
        <f t="shared" si="34"/>
        <v>2022</v>
      </c>
      <c r="C1320" t="str">
        <f t="shared" si="35"/>
        <v>PUBBDGHSPOldSHPLT___STDELC_16</v>
      </c>
      <c r="D1320">
        <f>IF(VLOOKUP(LEFT(C1320,LEN(C1320)-3),PUBBDG_Replacement_Split_Tech!A:T,12+B1320-2016,FALSE)&lt;0,0,VLOOKUP(LEFT(C1320,LEN(C1320)-3),PUBBDG_Replacement_Split_Tech!A:T,12+B1320-2016,FALSE))*VLOOKUP(LEFT(C1320,14),'AGG Activity_16'!A:K,B1320-2016+2,FALSE)</f>
        <v>15.360144246959749</v>
      </c>
    </row>
    <row r="1321" spans="1:4" x14ac:dyDescent="0.25">
      <c r="A1321" t="s">
        <v>2</v>
      </c>
      <c r="B1321">
        <f t="shared" si="34"/>
        <v>2022</v>
      </c>
      <c r="C1321" t="str">
        <f t="shared" si="35"/>
        <v>PUBBDGHSPOldWH______STDELC_16</v>
      </c>
      <c r="D1321">
        <f>IF(VLOOKUP(LEFT(C1321,LEN(C1321)-3),PUBBDG_Replacement_Split_Tech!A:T,12+B1321-2016,FALSE)&lt;0,0,VLOOKUP(LEFT(C1321,LEN(C1321)-3),PUBBDG_Replacement_Split_Tech!A:T,12+B1321-2016,FALSE))*VLOOKUP(LEFT(C1321,14),'AGG Activity_16'!A:K,B1321-2016+2,FALSE)</f>
        <v>4.5813489597314021</v>
      </c>
    </row>
    <row r="1322" spans="1:4" x14ac:dyDescent="0.25">
      <c r="A1322" t="s">
        <v>2</v>
      </c>
      <c r="B1322">
        <f t="shared" si="34"/>
        <v>2022</v>
      </c>
      <c r="C1322" t="str">
        <f t="shared" si="35"/>
        <v>PUBBDGMUNNewAE______STDELC_16</v>
      </c>
      <c r="D1322">
        <f>IF(VLOOKUP(LEFT(C1322,LEN(C1322)-3),PUBBDG_Replacement_Split_Tech!A:T,12+B1322-2016,FALSE)&lt;0,0,VLOOKUP(LEFT(C1322,LEN(C1322)-3),PUBBDG_Replacement_Split_Tech!A:T,12+B1322-2016,FALSE))*VLOOKUP(LEFT(C1322,14),'AGG Activity_16'!A:K,B1322-2016+2,FALSE)</f>
        <v>0</v>
      </c>
    </row>
    <row r="1323" spans="1:4" x14ac:dyDescent="0.25">
      <c r="A1323" t="s">
        <v>2</v>
      </c>
      <c r="B1323">
        <f t="shared" si="34"/>
        <v>2022</v>
      </c>
      <c r="C1323" t="str">
        <f t="shared" si="35"/>
        <v>PUBBDGMUNNewAM______STDELC_16</v>
      </c>
      <c r="D1323">
        <f>IF(VLOOKUP(LEFT(C1323,LEN(C1323)-3),PUBBDG_Replacement_Split_Tech!A:T,12+B1323-2016,FALSE)&lt;0,0,VLOOKUP(LEFT(C1323,LEN(C1323)-3),PUBBDG_Replacement_Split_Tech!A:T,12+B1323-2016,FALSE))*VLOOKUP(LEFT(C1323,14),'AGG Activity_16'!A:K,B1323-2016+2,FALSE)</f>
        <v>0</v>
      </c>
    </row>
    <row r="1324" spans="1:4" x14ac:dyDescent="0.25">
      <c r="A1324" t="s">
        <v>2</v>
      </c>
      <c r="B1324">
        <f t="shared" si="34"/>
        <v>2022</v>
      </c>
      <c r="C1324" t="str">
        <f t="shared" si="35"/>
        <v>PUBBDGMUNNewLIFLC___STDELC_16</v>
      </c>
      <c r="D1324">
        <f>IF(VLOOKUP(LEFT(C1324,LEN(C1324)-3),PUBBDG_Replacement_Split_Tech!A:T,12+B1324-2016,FALSE)&lt;0,0,VLOOKUP(LEFT(C1324,LEN(C1324)-3),PUBBDG_Replacement_Split_Tech!A:T,12+B1324-2016,FALSE))*VLOOKUP(LEFT(C1324,14),'AGG Activity_16'!A:K,B1324-2016+2,FALSE)</f>
        <v>0</v>
      </c>
    </row>
    <row r="1325" spans="1:4" x14ac:dyDescent="0.25">
      <c r="A1325" t="s">
        <v>2</v>
      </c>
      <c r="B1325">
        <f t="shared" si="34"/>
        <v>2022</v>
      </c>
      <c r="C1325" t="str">
        <f t="shared" si="35"/>
        <v>PUBBDGMUNNewLIFLU___STDELC_16</v>
      </c>
      <c r="D1325">
        <f>IF(VLOOKUP(LEFT(C1325,LEN(C1325)-3),PUBBDG_Replacement_Split_Tech!A:T,12+B1325-2016,FALSE)&lt;0,0,VLOOKUP(LEFT(C1325,LEN(C1325)-3),PUBBDG_Replacement_Split_Tech!A:T,12+B1325-2016,FALSE))*VLOOKUP(LEFT(C1325,14),'AGG Activity_16'!A:K,B1325-2016+2,FALSE)</f>
        <v>0</v>
      </c>
    </row>
    <row r="1326" spans="1:4" x14ac:dyDescent="0.25">
      <c r="A1326" t="s">
        <v>2</v>
      </c>
      <c r="B1326">
        <f t="shared" si="34"/>
        <v>2022</v>
      </c>
      <c r="C1326" t="str">
        <f t="shared" si="35"/>
        <v>PUBBDGMUNNewLIHAL___STDELC_16</v>
      </c>
      <c r="D1326">
        <f>IF(VLOOKUP(LEFT(C1326,LEN(C1326)-3),PUBBDG_Replacement_Split_Tech!A:T,12+B1326-2016,FALSE)&lt;0,0,VLOOKUP(LEFT(C1326,LEN(C1326)-3),PUBBDG_Replacement_Split_Tech!A:T,12+B1326-2016,FALSE))*VLOOKUP(LEFT(C1326,14),'AGG Activity_16'!A:K,B1326-2016+2,FALSE)</f>
        <v>0</v>
      </c>
    </row>
    <row r="1327" spans="1:4" x14ac:dyDescent="0.25">
      <c r="A1327" t="s">
        <v>2</v>
      </c>
      <c r="B1327">
        <f t="shared" si="34"/>
        <v>2022</v>
      </c>
      <c r="C1327" t="str">
        <f t="shared" si="35"/>
        <v>PUBBDGMUNNewLIINC___STDELC_16</v>
      </c>
      <c r="D1327">
        <f>IF(VLOOKUP(LEFT(C1327,LEN(C1327)-3),PUBBDG_Replacement_Split_Tech!A:T,12+B1327-2016,FALSE)&lt;0,0,VLOOKUP(LEFT(C1327,LEN(C1327)-3),PUBBDG_Replacement_Split_Tech!A:T,12+B1327-2016,FALSE))*VLOOKUP(LEFT(C1327,14),'AGG Activity_16'!A:K,B1327-2016+2,FALSE)</f>
        <v>0</v>
      </c>
    </row>
    <row r="1328" spans="1:4" x14ac:dyDescent="0.25">
      <c r="A1328" t="s">
        <v>2</v>
      </c>
      <c r="B1328">
        <f t="shared" si="34"/>
        <v>2022</v>
      </c>
      <c r="C1328" t="str">
        <f t="shared" si="35"/>
        <v>PUBBDGMUNNewLILED___STDELC_16</v>
      </c>
      <c r="D1328">
        <f>IF(VLOOKUP(LEFT(C1328,LEN(C1328)-3),PUBBDG_Replacement_Split_Tech!A:T,12+B1328-2016,FALSE)&lt;0,0,VLOOKUP(LEFT(C1328,LEN(C1328)-3),PUBBDG_Replacement_Split_Tech!A:T,12+B1328-2016,FALSE))*VLOOKUP(LEFT(C1328,14),'AGG Activity_16'!A:K,B1328-2016+2,FALSE)</f>
        <v>0</v>
      </c>
    </row>
    <row r="1329" spans="1:4" x14ac:dyDescent="0.25">
      <c r="A1329" t="s">
        <v>2</v>
      </c>
      <c r="B1329">
        <f t="shared" si="34"/>
        <v>2022</v>
      </c>
      <c r="C1329" t="str">
        <f t="shared" si="35"/>
        <v>PUBBDGMUNNewSC______STDELC_16</v>
      </c>
      <c r="D1329">
        <f>IF(VLOOKUP(LEFT(C1329,LEN(C1329)-3),PUBBDG_Replacement_Split_Tech!A:T,12+B1329-2016,FALSE)&lt;0,0,VLOOKUP(LEFT(C1329,LEN(C1329)-3),PUBBDG_Replacement_Split_Tech!A:T,12+B1329-2016,FALSE))*VLOOKUP(LEFT(C1329,14),'AGG Activity_16'!A:K,B1329-2016+2,FALSE)</f>
        <v>0</v>
      </c>
    </row>
    <row r="1330" spans="1:4" x14ac:dyDescent="0.25">
      <c r="A1330" t="s">
        <v>2</v>
      </c>
      <c r="B1330">
        <f t="shared" si="34"/>
        <v>2022</v>
      </c>
      <c r="C1330" t="str">
        <f t="shared" si="35"/>
        <v>PUBBDGMUNNewSHFUR___STDELC_16</v>
      </c>
      <c r="D1330">
        <f>IF(VLOOKUP(LEFT(C1330,LEN(C1330)-3),PUBBDG_Replacement_Split_Tech!A:T,12+B1330-2016,FALSE)&lt;0,0,VLOOKUP(LEFT(C1330,LEN(C1330)-3),PUBBDG_Replacement_Split_Tech!A:T,12+B1330-2016,FALSE))*VLOOKUP(LEFT(C1330,14),'AGG Activity_16'!A:K,B1330-2016+2,FALSE)</f>
        <v>0</v>
      </c>
    </row>
    <row r="1331" spans="1:4" x14ac:dyDescent="0.25">
      <c r="A1331" t="s">
        <v>2</v>
      </c>
      <c r="B1331">
        <f t="shared" si="34"/>
        <v>2022</v>
      </c>
      <c r="C1331" t="str">
        <f t="shared" si="35"/>
        <v>PUBBDGMUNNewSHHEP___STDELC_16</v>
      </c>
      <c r="D1331">
        <f>IF(VLOOKUP(LEFT(C1331,LEN(C1331)-3),PUBBDG_Replacement_Split_Tech!A:T,12+B1331-2016,FALSE)&lt;0,0,VLOOKUP(LEFT(C1331,LEN(C1331)-3),PUBBDG_Replacement_Split_Tech!A:T,12+B1331-2016,FALSE))*VLOOKUP(LEFT(C1331,14),'AGG Activity_16'!A:K,B1331-2016+2,FALSE)</f>
        <v>0</v>
      </c>
    </row>
    <row r="1332" spans="1:4" x14ac:dyDescent="0.25">
      <c r="A1332" t="s">
        <v>2</v>
      </c>
      <c r="B1332">
        <f t="shared" si="34"/>
        <v>2022</v>
      </c>
      <c r="C1332" t="str">
        <f t="shared" si="35"/>
        <v>PUBBDGMUNNewSHPLT___STDELC_16</v>
      </c>
      <c r="D1332">
        <f>IF(VLOOKUP(LEFT(C1332,LEN(C1332)-3),PUBBDG_Replacement_Split_Tech!A:T,12+B1332-2016,FALSE)&lt;0,0,VLOOKUP(LEFT(C1332,LEN(C1332)-3),PUBBDG_Replacement_Split_Tech!A:T,12+B1332-2016,FALSE))*VLOOKUP(LEFT(C1332,14),'AGG Activity_16'!A:K,B1332-2016+2,FALSE)</f>
        <v>0</v>
      </c>
    </row>
    <row r="1333" spans="1:4" x14ac:dyDescent="0.25">
      <c r="A1333" t="s">
        <v>2</v>
      </c>
      <c r="B1333">
        <f t="shared" si="34"/>
        <v>2022</v>
      </c>
      <c r="C1333" t="str">
        <f t="shared" si="35"/>
        <v>PUBBDGMUNNewWH______STDELC_16</v>
      </c>
      <c r="D1333">
        <f>IF(VLOOKUP(LEFT(C1333,LEN(C1333)-3),PUBBDG_Replacement_Split_Tech!A:T,12+B1333-2016,FALSE)&lt;0,0,VLOOKUP(LEFT(C1333,LEN(C1333)-3),PUBBDG_Replacement_Split_Tech!A:T,12+B1333-2016,FALSE))*VLOOKUP(LEFT(C1333,14),'AGG Activity_16'!A:K,B1333-2016+2,FALSE)</f>
        <v>0</v>
      </c>
    </row>
    <row r="1334" spans="1:4" x14ac:dyDescent="0.25">
      <c r="A1334" t="s">
        <v>2</v>
      </c>
      <c r="B1334">
        <f t="shared" si="34"/>
        <v>2022</v>
      </c>
      <c r="C1334" t="str">
        <f t="shared" si="35"/>
        <v>PUBBDGMUNOldAE______STDELC_16</v>
      </c>
      <c r="D1334">
        <f>IF(VLOOKUP(LEFT(C1334,LEN(C1334)-3),PUBBDG_Replacement_Split_Tech!A:T,12+B1334-2016,FALSE)&lt;0,0,VLOOKUP(LEFT(C1334,LEN(C1334)-3),PUBBDG_Replacement_Split_Tech!A:T,12+B1334-2016,FALSE))*VLOOKUP(LEFT(C1334,14),'AGG Activity_16'!A:K,B1334-2016+2,FALSE)</f>
        <v>155.29606146131877</v>
      </c>
    </row>
    <row r="1335" spans="1:4" x14ac:dyDescent="0.25">
      <c r="A1335" t="s">
        <v>2</v>
      </c>
      <c r="B1335">
        <f t="shared" si="34"/>
        <v>2022</v>
      </c>
      <c r="C1335" t="str">
        <f t="shared" si="35"/>
        <v>PUBBDGMUNOldAM______STDELC_16</v>
      </c>
      <c r="D1335">
        <f>IF(VLOOKUP(LEFT(C1335,LEN(C1335)-3),PUBBDG_Replacement_Split_Tech!A:T,12+B1335-2016,FALSE)&lt;0,0,VLOOKUP(LEFT(C1335,LEN(C1335)-3),PUBBDG_Replacement_Split_Tech!A:T,12+B1335-2016,FALSE))*VLOOKUP(LEFT(C1335,14),'AGG Activity_16'!A:K,B1335-2016+2,FALSE)</f>
        <v>50.538809681436852</v>
      </c>
    </row>
    <row r="1336" spans="1:4" x14ac:dyDescent="0.25">
      <c r="A1336" t="s">
        <v>2</v>
      </c>
      <c r="B1336">
        <f t="shared" si="34"/>
        <v>2022</v>
      </c>
      <c r="C1336" t="str">
        <f t="shared" si="35"/>
        <v>PUBBDGMUNOldLIFLC___STDELC_16</v>
      </c>
      <c r="D1336">
        <f>IF(VLOOKUP(LEFT(C1336,LEN(C1336)-3),PUBBDG_Replacement_Split_Tech!A:T,12+B1336-2016,FALSE)&lt;0,0,VLOOKUP(LEFT(C1336,LEN(C1336)-3),PUBBDG_Replacement_Split_Tech!A:T,12+B1336-2016,FALSE))*VLOOKUP(LEFT(C1336,14),'AGG Activity_16'!A:K,B1336-2016+2,FALSE)</f>
        <v>13.821150382621353</v>
      </c>
    </row>
    <row r="1337" spans="1:4" x14ac:dyDescent="0.25">
      <c r="A1337" t="s">
        <v>2</v>
      </c>
      <c r="B1337">
        <f t="shared" si="34"/>
        <v>2022</v>
      </c>
      <c r="C1337" t="str">
        <f t="shared" si="35"/>
        <v>PUBBDGMUNOldLIFLU___STDELC_16</v>
      </c>
      <c r="D1337">
        <f>IF(VLOOKUP(LEFT(C1337,LEN(C1337)-3),PUBBDG_Replacement_Split_Tech!A:T,12+B1337-2016,FALSE)&lt;0,0,VLOOKUP(LEFT(C1337,LEN(C1337)-3),PUBBDG_Replacement_Split_Tech!A:T,12+B1337-2016,FALSE))*VLOOKUP(LEFT(C1337,14),'AGG Activity_16'!A:K,B1337-2016+2,FALSE)</f>
        <v>54.326988199383543</v>
      </c>
    </row>
    <row r="1338" spans="1:4" x14ac:dyDescent="0.25">
      <c r="A1338" t="s">
        <v>2</v>
      </c>
      <c r="B1338">
        <f t="shared" si="34"/>
        <v>2022</v>
      </c>
      <c r="C1338" t="str">
        <f t="shared" si="35"/>
        <v>PUBBDGMUNOldLIHAL___STDELC_16</v>
      </c>
      <c r="D1338">
        <f>IF(VLOOKUP(LEFT(C1338,LEN(C1338)-3),PUBBDG_Replacement_Split_Tech!A:T,12+B1338-2016,FALSE)&lt;0,0,VLOOKUP(LEFT(C1338,LEN(C1338)-3),PUBBDG_Replacement_Split_Tech!A:T,12+B1338-2016,FALSE))*VLOOKUP(LEFT(C1338,14),'AGG Activity_16'!A:K,B1338-2016+2,FALSE)</f>
        <v>29.668332969371516</v>
      </c>
    </row>
    <row r="1339" spans="1:4" x14ac:dyDescent="0.25">
      <c r="A1339" t="s">
        <v>2</v>
      </c>
      <c r="B1339">
        <f t="shared" si="34"/>
        <v>2022</v>
      </c>
      <c r="C1339" t="str">
        <f t="shared" si="35"/>
        <v>PUBBDGMUNOldLIINC___STDELC_16</v>
      </c>
      <c r="D1339">
        <f>IF(VLOOKUP(LEFT(C1339,LEN(C1339)-3),PUBBDG_Replacement_Split_Tech!A:T,12+B1339-2016,FALSE)&lt;0,0,VLOOKUP(LEFT(C1339,LEN(C1339)-3),PUBBDG_Replacement_Split_Tech!A:T,12+B1339-2016,FALSE))*VLOOKUP(LEFT(C1339,14),'AGG Activity_16'!A:K,B1339-2016+2,FALSE)</f>
        <v>95.288468893385357</v>
      </c>
    </row>
    <row r="1340" spans="1:4" x14ac:dyDescent="0.25">
      <c r="A1340" t="s">
        <v>2</v>
      </c>
      <c r="B1340">
        <f t="shared" si="34"/>
        <v>2022</v>
      </c>
      <c r="C1340" t="str">
        <f t="shared" si="35"/>
        <v>PUBBDGMUNOldLILED___STDELC_16</v>
      </c>
      <c r="D1340">
        <f>IF(VLOOKUP(LEFT(C1340,LEN(C1340)-3),PUBBDG_Replacement_Split_Tech!A:T,12+B1340-2016,FALSE)&lt;0,0,VLOOKUP(LEFT(C1340,LEN(C1340)-3),PUBBDG_Replacement_Split_Tech!A:T,12+B1340-2016,FALSE))*VLOOKUP(LEFT(C1340,14),'AGG Activity_16'!A:K,B1340-2016+2,FALSE)</f>
        <v>0.23868212943069925</v>
      </c>
    </row>
    <row r="1341" spans="1:4" x14ac:dyDescent="0.25">
      <c r="A1341" t="s">
        <v>2</v>
      </c>
      <c r="B1341">
        <f t="shared" si="34"/>
        <v>2022</v>
      </c>
      <c r="C1341" t="str">
        <f t="shared" si="35"/>
        <v>PUBBDGMUNOldSC______STDELC_16</v>
      </c>
      <c r="D1341">
        <f>IF(VLOOKUP(LEFT(C1341,LEN(C1341)-3),PUBBDG_Replacement_Split_Tech!A:T,12+B1341-2016,FALSE)&lt;0,0,VLOOKUP(LEFT(C1341,LEN(C1341)-3),PUBBDG_Replacement_Split_Tech!A:T,12+B1341-2016,FALSE))*VLOOKUP(LEFT(C1341,14),'AGG Activity_16'!A:K,B1341-2016+2,FALSE)</f>
        <v>249.63793256165286</v>
      </c>
    </row>
    <row r="1342" spans="1:4" x14ac:dyDescent="0.25">
      <c r="A1342" t="s">
        <v>2</v>
      </c>
      <c r="B1342">
        <f t="shared" si="34"/>
        <v>2022</v>
      </c>
      <c r="C1342" t="str">
        <f t="shared" si="35"/>
        <v>PUBBDGMUNOldSHFUR___STDELC_16</v>
      </c>
      <c r="D1342">
        <f>IF(VLOOKUP(LEFT(C1342,LEN(C1342)-3),PUBBDG_Replacement_Split_Tech!A:T,12+B1342-2016,FALSE)&lt;0,0,VLOOKUP(LEFT(C1342,LEN(C1342)-3),PUBBDG_Replacement_Split_Tech!A:T,12+B1342-2016,FALSE))*VLOOKUP(LEFT(C1342,14),'AGG Activity_16'!A:K,B1342-2016+2,FALSE)</f>
        <v>12.875223136656743</v>
      </c>
    </row>
    <row r="1343" spans="1:4" x14ac:dyDescent="0.25">
      <c r="A1343" t="s">
        <v>2</v>
      </c>
      <c r="B1343">
        <f t="shared" si="34"/>
        <v>2022</v>
      </c>
      <c r="C1343" t="str">
        <f t="shared" si="35"/>
        <v>PUBBDGMUNOldSHHEP___STDELC_16</v>
      </c>
      <c r="D1343">
        <f>IF(VLOOKUP(LEFT(C1343,LEN(C1343)-3),PUBBDG_Replacement_Split_Tech!A:T,12+B1343-2016,FALSE)&lt;0,0,VLOOKUP(LEFT(C1343,LEN(C1343)-3),PUBBDG_Replacement_Split_Tech!A:T,12+B1343-2016,FALSE))*VLOOKUP(LEFT(C1343,14),'AGG Activity_16'!A:K,B1343-2016+2,FALSE)</f>
        <v>0</v>
      </c>
    </row>
    <row r="1344" spans="1:4" x14ac:dyDescent="0.25">
      <c r="A1344" t="s">
        <v>2</v>
      </c>
      <c r="B1344">
        <f t="shared" si="34"/>
        <v>2022</v>
      </c>
      <c r="C1344" t="str">
        <f t="shared" si="35"/>
        <v>PUBBDGMUNOldSHPLT___STDELC_16</v>
      </c>
      <c r="D1344">
        <f>IF(VLOOKUP(LEFT(C1344,LEN(C1344)-3),PUBBDG_Replacement_Split_Tech!A:T,12+B1344-2016,FALSE)&lt;0,0,VLOOKUP(LEFT(C1344,LEN(C1344)-3),PUBBDG_Replacement_Split_Tech!A:T,12+B1344-2016,FALSE))*VLOOKUP(LEFT(C1344,14),'AGG Activity_16'!A:K,B1344-2016+2,FALSE)</f>
        <v>16.066057797478962</v>
      </c>
    </row>
    <row r="1345" spans="1:4" x14ac:dyDescent="0.25">
      <c r="A1345" t="s">
        <v>2</v>
      </c>
      <c r="B1345">
        <f t="shared" si="34"/>
        <v>2022</v>
      </c>
      <c r="C1345" t="str">
        <f t="shared" si="35"/>
        <v>PUBBDGMUNOldWH______STDELC_16</v>
      </c>
      <c r="D1345">
        <f>IF(VLOOKUP(LEFT(C1345,LEN(C1345)-3),PUBBDG_Replacement_Split_Tech!A:T,12+B1345-2016,FALSE)&lt;0,0,VLOOKUP(LEFT(C1345,LEN(C1345)-3),PUBBDG_Replacement_Split_Tech!A:T,12+B1345-2016,FALSE))*VLOOKUP(LEFT(C1345,14),'AGG Activity_16'!A:K,B1345-2016+2,FALSE)</f>
        <v>15.747400298460263</v>
      </c>
    </row>
    <row r="1346" spans="1:4" x14ac:dyDescent="0.25">
      <c r="A1346" t="s">
        <v>2</v>
      </c>
      <c r="B1346">
        <f t="shared" si="34"/>
        <v>2022</v>
      </c>
      <c r="C1346" t="str">
        <f t="shared" si="35"/>
        <v>PUBBDGPSINewAE______STDELC_16</v>
      </c>
      <c r="D1346">
        <f>IF(VLOOKUP(LEFT(C1346,LEN(C1346)-3),PUBBDG_Replacement_Split_Tech!A:T,12+B1346-2016,FALSE)&lt;0,0,VLOOKUP(LEFT(C1346,LEN(C1346)-3),PUBBDG_Replacement_Split_Tech!A:T,12+B1346-2016,FALSE))*VLOOKUP(LEFT(C1346,14),'AGG Activity_16'!A:K,B1346-2016+2,FALSE)</f>
        <v>0</v>
      </c>
    </row>
    <row r="1347" spans="1:4" x14ac:dyDescent="0.25">
      <c r="A1347" t="s">
        <v>2</v>
      </c>
      <c r="B1347">
        <f t="shared" si="34"/>
        <v>2022</v>
      </c>
      <c r="C1347" t="str">
        <f t="shared" si="35"/>
        <v>PUBBDGPSINewAM______STDELC_16</v>
      </c>
      <c r="D1347">
        <f>IF(VLOOKUP(LEFT(C1347,LEN(C1347)-3),PUBBDG_Replacement_Split_Tech!A:T,12+B1347-2016,FALSE)&lt;0,0,VLOOKUP(LEFT(C1347,LEN(C1347)-3),PUBBDG_Replacement_Split_Tech!A:T,12+B1347-2016,FALSE))*VLOOKUP(LEFT(C1347,14),'AGG Activity_16'!A:K,B1347-2016+2,FALSE)</f>
        <v>0</v>
      </c>
    </row>
    <row r="1348" spans="1:4" x14ac:dyDescent="0.25">
      <c r="A1348" t="s">
        <v>2</v>
      </c>
      <c r="B1348">
        <f t="shared" si="34"/>
        <v>2022</v>
      </c>
      <c r="C1348" t="str">
        <f t="shared" si="35"/>
        <v>PUBBDGPSINewLIFLC___STDELC_16</v>
      </c>
      <c r="D1348">
        <f>IF(VLOOKUP(LEFT(C1348,LEN(C1348)-3),PUBBDG_Replacement_Split_Tech!A:T,12+B1348-2016,FALSE)&lt;0,0,VLOOKUP(LEFT(C1348,LEN(C1348)-3),PUBBDG_Replacement_Split_Tech!A:T,12+B1348-2016,FALSE))*VLOOKUP(LEFT(C1348,14),'AGG Activity_16'!A:K,B1348-2016+2,FALSE)</f>
        <v>0</v>
      </c>
    </row>
    <row r="1349" spans="1:4" x14ac:dyDescent="0.25">
      <c r="A1349" t="s">
        <v>2</v>
      </c>
      <c r="B1349">
        <f t="shared" si="34"/>
        <v>2022</v>
      </c>
      <c r="C1349" t="str">
        <f t="shared" si="35"/>
        <v>PUBBDGPSINewLIFLU___STDELC_16</v>
      </c>
      <c r="D1349">
        <f>IF(VLOOKUP(LEFT(C1349,LEN(C1349)-3),PUBBDG_Replacement_Split_Tech!A:T,12+B1349-2016,FALSE)&lt;0,0,VLOOKUP(LEFT(C1349,LEN(C1349)-3),PUBBDG_Replacement_Split_Tech!A:T,12+B1349-2016,FALSE))*VLOOKUP(LEFT(C1349,14),'AGG Activity_16'!A:K,B1349-2016+2,FALSE)</f>
        <v>0</v>
      </c>
    </row>
    <row r="1350" spans="1:4" x14ac:dyDescent="0.25">
      <c r="A1350" t="s">
        <v>2</v>
      </c>
      <c r="B1350">
        <f t="shared" si="34"/>
        <v>2022</v>
      </c>
      <c r="C1350" t="str">
        <f t="shared" si="35"/>
        <v>PUBBDGPSINewLIHAL___STDELC_16</v>
      </c>
      <c r="D1350">
        <f>IF(VLOOKUP(LEFT(C1350,LEN(C1350)-3),PUBBDG_Replacement_Split_Tech!A:T,12+B1350-2016,FALSE)&lt;0,0,VLOOKUP(LEFT(C1350,LEN(C1350)-3),PUBBDG_Replacement_Split_Tech!A:T,12+B1350-2016,FALSE))*VLOOKUP(LEFT(C1350,14),'AGG Activity_16'!A:K,B1350-2016+2,FALSE)</f>
        <v>0</v>
      </c>
    </row>
    <row r="1351" spans="1:4" x14ac:dyDescent="0.25">
      <c r="A1351" t="s">
        <v>2</v>
      </c>
      <c r="B1351">
        <f t="shared" si="34"/>
        <v>2022</v>
      </c>
      <c r="C1351" t="str">
        <f t="shared" si="35"/>
        <v>PUBBDGPSINewLIINC___STDELC_16</v>
      </c>
      <c r="D1351">
        <f>IF(VLOOKUP(LEFT(C1351,LEN(C1351)-3),PUBBDG_Replacement_Split_Tech!A:T,12+B1351-2016,FALSE)&lt;0,0,VLOOKUP(LEFT(C1351,LEN(C1351)-3),PUBBDG_Replacement_Split_Tech!A:T,12+B1351-2016,FALSE))*VLOOKUP(LEFT(C1351,14),'AGG Activity_16'!A:K,B1351-2016+2,FALSE)</f>
        <v>0</v>
      </c>
    </row>
    <row r="1352" spans="1:4" x14ac:dyDescent="0.25">
      <c r="A1352" t="s">
        <v>2</v>
      </c>
      <c r="B1352">
        <f t="shared" si="34"/>
        <v>2022</v>
      </c>
      <c r="C1352" t="str">
        <f t="shared" si="35"/>
        <v>PUBBDGPSINewLILED___STDELC_16</v>
      </c>
      <c r="D1352">
        <f>IF(VLOOKUP(LEFT(C1352,LEN(C1352)-3),PUBBDG_Replacement_Split_Tech!A:T,12+B1352-2016,FALSE)&lt;0,0,VLOOKUP(LEFT(C1352,LEN(C1352)-3),PUBBDG_Replacement_Split_Tech!A:T,12+B1352-2016,FALSE))*VLOOKUP(LEFT(C1352,14),'AGG Activity_16'!A:K,B1352-2016+2,FALSE)</f>
        <v>0</v>
      </c>
    </row>
    <row r="1353" spans="1:4" x14ac:dyDescent="0.25">
      <c r="A1353" t="s">
        <v>2</v>
      </c>
      <c r="B1353">
        <f t="shared" si="34"/>
        <v>2022</v>
      </c>
      <c r="C1353" t="str">
        <f t="shared" si="35"/>
        <v>PUBBDGPSINewSC______STDELC_16</v>
      </c>
      <c r="D1353">
        <f>IF(VLOOKUP(LEFT(C1353,LEN(C1353)-3),PUBBDG_Replacement_Split_Tech!A:T,12+B1353-2016,FALSE)&lt;0,0,VLOOKUP(LEFT(C1353,LEN(C1353)-3),PUBBDG_Replacement_Split_Tech!A:T,12+B1353-2016,FALSE))*VLOOKUP(LEFT(C1353,14),'AGG Activity_16'!A:K,B1353-2016+2,FALSE)</f>
        <v>0</v>
      </c>
    </row>
    <row r="1354" spans="1:4" x14ac:dyDescent="0.25">
      <c r="A1354" t="s">
        <v>2</v>
      </c>
      <c r="B1354">
        <f t="shared" si="34"/>
        <v>2022</v>
      </c>
      <c r="C1354" t="str">
        <f t="shared" si="35"/>
        <v>PUBBDGPSINewSHFUR___STDELC_16</v>
      </c>
      <c r="D1354">
        <f>IF(VLOOKUP(LEFT(C1354,LEN(C1354)-3),PUBBDG_Replacement_Split_Tech!A:T,12+B1354-2016,FALSE)&lt;0,0,VLOOKUP(LEFT(C1354,LEN(C1354)-3),PUBBDG_Replacement_Split_Tech!A:T,12+B1354-2016,FALSE))*VLOOKUP(LEFT(C1354,14),'AGG Activity_16'!A:K,B1354-2016+2,FALSE)</f>
        <v>0</v>
      </c>
    </row>
    <row r="1355" spans="1:4" x14ac:dyDescent="0.25">
      <c r="A1355" t="s">
        <v>2</v>
      </c>
      <c r="B1355">
        <f t="shared" si="34"/>
        <v>2022</v>
      </c>
      <c r="C1355" t="str">
        <f t="shared" si="35"/>
        <v>PUBBDGPSINewSHHEP___STDELC_16</v>
      </c>
      <c r="D1355">
        <f>IF(VLOOKUP(LEFT(C1355,LEN(C1355)-3),PUBBDG_Replacement_Split_Tech!A:T,12+B1355-2016,FALSE)&lt;0,0,VLOOKUP(LEFT(C1355,LEN(C1355)-3),PUBBDG_Replacement_Split_Tech!A:T,12+B1355-2016,FALSE))*VLOOKUP(LEFT(C1355,14),'AGG Activity_16'!A:K,B1355-2016+2,FALSE)</f>
        <v>0</v>
      </c>
    </row>
    <row r="1356" spans="1:4" x14ac:dyDescent="0.25">
      <c r="A1356" t="s">
        <v>2</v>
      </c>
      <c r="B1356">
        <f t="shared" si="34"/>
        <v>2022</v>
      </c>
      <c r="C1356" t="str">
        <f t="shared" si="35"/>
        <v>PUBBDGPSINewSHPLT___STDELC_16</v>
      </c>
      <c r="D1356">
        <f>IF(VLOOKUP(LEFT(C1356,LEN(C1356)-3),PUBBDG_Replacement_Split_Tech!A:T,12+B1356-2016,FALSE)&lt;0,0,VLOOKUP(LEFT(C1356,LEN(C1356)-3),PUBBDG_Replacement_Split_Tech!A:T,12+B1356-2016,FALSE))*VLOOKUP(LEFT(C1356,14),'AGG Activity_16'!A:K,B1356-2016+2,FALSE)</f>
        <v>0</v>
      </c>
    </row>
    <row r="1357" spans="1:4" x14ac:dyDescent="0.25">
      <c r="A1357" t="s">
        <v>2</v>
      </c>
      <c r="B1357">
        <f t="shared" si="34"/>
        <v>2022</v>
      </c>
      <c r="C1357" t="str">
        <f t="shared" si="35"/>
        <v>PUBBDGPSINewWH______STDELC_16</v>
      </c>
      <c r="D1357">
        <f>IF(VLOOKUP(LEFT(C1357,LEN(C1357)-3),PUBBDG_Replacement_Split_Tech!A:T,12+B1357-2016,FALSE)&lt;0,0,VLOOKUP(LEFT(C1357,LEN(C1357)-3),PUBBDG_Replacement_Split_Tech!A:T,12+B1357-2016,FALSE))*VLOOKUP(LEFT(C1357,14),'AGG Activity_16'!A:K,B1357-2016+2,FALSE)</f>
        <v>0</v>
      </c>
    </row>
    <row r="1358" spans="1:4" x14ac:dyDescent="0.25">
      <c r="A1358" t="s">
        <v>2</v>
      </c>
      <c r="B1358">
        <f t="shared" si="34"/>
        <v>2022</v>
      </c>
      <c r="C1358" t="str">
        <f t="shared" si="35"/>
        <v>PUBBDGPSIOldAE______STDELC_16</v>
      </c>
      <c r="D1358">
        <f>IF(VLOOKUP(LEFT(C1358,LEN(C1358)-3),PUBBDG_Replacement_Split_Tech!A:T,12+B1358-2016,FALSE)&lt;0,0,VLOOKUP(LEFT(C1358,LEN(C1358)-3),PUBBDG_Replacement_Split_Tech!A:T,12+B1358-2016,FALSE))*VLOOKUP(LEFT(C1358,14),'AGG Activity_16'!A:K,B1358-2016+2,FALSE)</f>
        <v>424.4620793957377</v>
      </c>
    </row>
    <row r="1359" spans="1:4" x14ac:dyDescent="0.25">
      <c r="A1359" t="s">
        <v>2</v>
      </c>
      <c r="B1359">
        <f t="shared" si="34"/>
        <v>2022</v>
      </c>
      <c r="C1359" t="str">
        <f t="shared" si="35"/>
        <v>PUBBDGPSIOldAM______STDELC_16</v>
      </c>
      <c r="D1359">
        <f>IF(VLOOKUP(LEFT(C1359,LEN(C1359)-3),PUBBDG_Replacement_Split_Tech!A:T,12+B1359-2016,FALSE)&lt;0,0,VLOOKUP(LEFT(C1359,LEN(C1359)-3),PUBBDG_Replacement_Split_Tech!A:T,12+B1359-2016,FALSE))*VLOOKUP(LEFT(C1359,14),'AGG Activity_16'!A:K,B1359-2016+2,FALSE)</f>
        <v>91.610778978642927</v>
      </c>
    </row>
    <row r="1360" spans="1:4" x14ac:dyDescent="0.25">
      <c r="A1360" t="s">
        <v>2</v>
      </c>
      <c r="B1360">
        <f t="shared" si="34"/>
        <v>2022</v>
      </c>
      <c r="C1360" t="str">
        <f t="shared" si="35"/>
        <v>PUBBDGPSIOldLIFLC___STDELC_16</v>
      </c>
      <c r="D1360">
        <f>IF(VLOOKUP(LEFT(C1360,LEN(C1360)-3),PUBBDG_Replacement_Split_Tech!A:T,12+B1360-2016,FALSE)&lt;0,0,VLOOKUP(LEFT(C1360,LEN(C1360)-3),PUBBDG_Replacement_Split_Tech!A:T,12+B1360-2016,FALSE))*VLOOKUP(LEFT(C1360,14),'AGG Activity_16'!A:K,B1360-2016+2,FALSE)</f>
        <v>31.155940592489696</v>
      </c>
    </row>
    <row r="1361" spans="1:4" x14ac:dyDescent="0.25">
      <c r="A1361" t="s">
        <v>2</v>
      </c>
      <c r="B1361">
        <f t="shared" si="34"/>
        <v>2022</v>
      </c>
      <c r="C1361" t="str">
        <f t="shared" si="35"/>
        <v>PUBBDGPSIOldLIFLU___STDELC_16</v>
      </c>
      <c r="D1361">
        <f>IF(VLOOKUP(LEFT(C1361,LEN(C1361)-3),PUBBDG_Replacement_Split_Tech!A:T,12+B1361-2016,FALSE)&lt;0,0,VLOOKUP(LEFT(C1361,LEN(C1361)-3),PUBBDG_Replacement_Split_Tech!A:T,12+B1361-2016,FALSE))*VLOOKUP(LEFT(C1361,14),'AGG Activity_16'!A:K,B1361-2016+2,FALSE)</f>
        <v>115.37912404284917</v>
      </c>
    </row>
    <row r="1362" spans="1:4" x14ac:dyDescent="0.25">
      <c r="A1362" t="s">
        <v>2</v>
      </c>
      <c r="B1362">
        <f t="shared" si="34"/>
        <v>2022</v>
      </c>
      <c r="C1362" t="str">
        <f t="shared" si="35"/>
        <v>PUBBDGPSIOldLIHAL___STDELC_16</v>
      </c>
      <c r="D1362">
        <f>IF(VLOOKUP(LEFT(C1362,LEN(C1362)-3),PUBBDG_Replacement_Split_Tech!A:T,12+B1362-2016,FALSE)&lt;0,0,VLOOKUP(LEFT(C1362,LEN(C1362)-3),PUBBDG_Replacement_Split_Tech!A:T,12+B1362-2016,FALSE))*VLOOKUP(LEFT(C1362,14),'AGG Activity_16'!A:K,B1362-2016+2,FALSE)</f>
        <v>66.879007454705729</v>
      </c>
    </row>
    <row r="1363" spans="1:4" x14ac:dyDescent="0.25">
      <c r="A1363" t="s">
        <v>2</v>
      </c>
      <c r="B1363">
        <f t="shared" ref="B1363:B1426" si="36">B1155+1</f>
        <v>2022</v>
      </c>
      <c r="C1363" t="str">
        <f t="shared" ref="C1363:C1426" si="37">C1155</f>
        <v>PUBBDGPSIOldLIINC___STDELC_16</v>
      </c>
      <c r="D1363">
        <f>IF(VLOOKUP(LEFT(C1363,LEN(C1363)-3),PUBBDG_Replacement_Split_Tech!A:T,12+B1363-2016,FALSE)&lt;0,0,VLOOKUP(LEFT(C1363,LEN(C1363)-3),PUBBDG_Replacement_Split_Tech!A:T,12+B1363-2016,FALSE))*VLOOKUP(LEFT(C1363,14),'AGG Activity_16'!A:K,B1363-2016+2,FALSE)</f>
        <v>214.80135833878009</v>
      </c>
    </row>
    <row r="1364" spans="1:4" x14ac:dyDescent="0.25">
      <c r="A1364" t="s">
        <v>2</v>
      </c>
      <c r="B1364">
        <f t="shared" si="36"/>
        <v>2022</v>
      </c>
      <c r="C1364" t="str">
        <f t="shared" si="37"/>
        <v>PUBBDGPSIOldLILED___STDELC_16</v>
      </c>
      <c r="D1364">
        <f>IF(VLOOKUP(LEFT(C1364,LEN(C1364)-3),PUBBDG_Replacement_Split_Tech!A:T,12+B1364-2016,FALSE)&lt;0,0,VLOOKUP(LEFT(C1364,LEN(C1364)-3),PUBBDG_Replacement_Split_Tech!A:T,12+B1364-2016,FALSE))*VLOOKUP(LEFT(C1364,14),'AGG Activity_16'!A:K,B1364-2016+2,FALSE)</f>
        <v>0.50691024571998355</v>
      </c>
    </row>
    <row r="1365" spans="1:4" x14ac:dyDescent="0.25">
      <c r="A1365" t="s">
        <v>2</v>
      </c>
      <c r="B1365">
        <f t="shared" si="36"/>
        <v>2022</v>
      </c>
      <c r="C1365" t="str">
        <f t="shared" si="37"/>
        <v>PUBBDGPSIOldSC______STDELC_16</v>
      </c>
      <c r="D1365">
        <f>IF(VLOOKUP(LEFT(C1365,LEN(C1365)-3),PUBBDG_Replacement_Split_Tech!A:T,12+B1365-2016,FALSE)&lt;0,0,VLOOKUP(LEFT(C1365,LEN(C1365)-3),PUBBDG_Replacement_Split_Tech!A:T,12+B1365-2016,FALSE))*VLOOKUP(LEFT(C1365,14),'AGG Activity_16'!A:K,B1365-2016+2,FALSE)</f>
        <v>343.31304713382508</v>
      </c>
    </row>
    <row r="1366" spans="1:4" x14ac:dyDescent="0.25">
      <c r="A1366" t="s">
        <v>2</v>
      </c>
      <c r="B1366">
        <f t="shared" si="36"/>
        <v>2022</v>
      </c>
      <c r="C1366" t="str">
        <f t="shared" si="37"/>
        <v>PUBBDGPSIOldSHFUR___STDELC_16</v>
      </c>
      <c r="D1366">
        <f>IF(VLOOKUP(LEFT(C1366,LEN(C1366)-3),PUBBDG_Replacement_Split_Tech!A:T,12+B1366-2016,FALSE)&lt;0,0,VLOOKUP(LEFT(C1366,LEN(C1366)-3),PUBBDG_Replacement_Split_Tech!A:T,12+B1366-2016,FALSE))*VLOOKUP(LEFT(C1366,14),'AGG Activity_16'!A:K,B1366-2016+2,FALSE)</f>
        <v>22.992524170956216</v>
      </c>
    </row>
    <row r="1367" spans="1:4" x14ac:dyDescent="0.25">
      <c r="A1367" t="s">
        <v>2</v>
      </c>
      <c r="B1367">
        <f t="shared" si="36"/>
        <v>2022</v>
      </c>
      <c r="C1367" t="str">
        <f t="shared" si="37"/>
        <v>PUBBDGPSIOldSHHEP___STDELC_16</v>
      </c>
      <c r="D1367">
        <f>IF(VLOOKUP(LEFT(C1367,LEN(C1367)-3),PUBBDG_Replacement_Split_Tech!A:T,12+B1367-2016,FALSE)&lt;0,0,VLOOKUP(LEFT(C1367,LEN(C1367)-3),PUBBDG_Replacement_Split_Tech!A:T,12+B1367-2016,FALSE))*VLOOKUP(LEFT(C1367,14),'AGG Activity_16'!A:K,B1367-2016+2,FALSE)</f>
        <v>0</v>
      </c>
    </row>
    <row r="1368" spans="1:4" x14ac:dyDescent="0.25">
      <c r="A1368" t="s">
        <v>2</v>
      </c>
      <c r="B1368">
        <f t="shared" si="36"/>
        <v>2022</v>
      </c>
      <c r="C1368" t="str">
        <f t="shared" si="37"/>
        <v>PUBBDGPSIOldSHPLT___STDELC_16</v>
      </c>
      <c r="D1368">
        <f>IF(VLOOKUP(LEFT(C1368,LEN(C1368)-3),PUBBDG_Replacement_Split_Tech!A:T,12+B1368-2016,FALSE)&lt;0,0,VLOOKUP(LEFT(C1368,LEN(C1368)-3),PUBBDG_Replacement_Split_Tech!A:T,12+B1368-2016,FALSE))*VLOOKUP(LEFT(C1368,14),'AGG Activity_16'!A:K,B1368-2016+2,FALSE)</f>
        <v>25.373264343809439</v>
      </c>
    </row>
    <row r="1369" spans="1:4" x14ac:dyDescent="0.25">
      <c r="A1369" t="s">
        <v>2</v>
      </c>
      <c r="B1369">
        <f t="shared" si="36"/>
        <v>2022</v>
      </c>
      <c r="C1369" t="str">
        <f t="shared" si="37"/>
        <v>PUBBDGPSIOldWH______STDELC_16</v>
      </c>
      <c r="D1369">
        <f>IF(VLOOKUP(LEFT(C1369,LEN(C1369)-3),PUBBDG_Replacement_Split_Tech!A:T,12+B1369-2016,FALSE)&lt;0,0,VLOOKUP(LEFT(C1369,LEN(C1369)-3),PUBBDG_Replacement_Split_Tech!A:T,12+B1369-2016,FALSE))*VLOOKUP(LEFT(C1369,14),'AGG Activity_16'!A:K,B1369-2016+2,FALSE)</f>
        <v>3.0519163966431244</v>
      </c>
    </row>
    <row r="1370" spans="1:4" x14ac:dyDescent="0.25">
      <c r="A1370" t="s">
        <v>2</v>
      </c>
      <c r="B1370">
        <f t="shared" si="36"/>
        <v>2022</v>
      </c>
      <c r="C1370" t="str">
        <f t="shared" si="37"/>
        <v>PUBBDGSBDNewAE______STDELC_16</v>
      </c>
      <c r="D1370">
        <f>IF(VLOOKUP(LEFT(C1370,LEN(C1370)-3),PUBBDG_Replacement_Split_Tech!A:T,12+B1370-2016,FALSE)&lt;0,0,VLOOKUP(LEFT(C1370,LEN(C1370)-3),PUBBDG_Replacement_Split_Tech!A:T,12+B1370-2016,FALSE))*VLOOKUP(LEFT(C1370,14),'AGG Activity_16'!A:K,B1370-2016+2,FALSE)</f>
        <v>0</v>
      </c>
    </row>
    <row r="1371" spans="1:4" x14ac:dyDescent="0.25">
      <c r="A1371" t="s">
        <v>2</v>
      </c>
      <c r="B1371">
        <f t="shared" si="36"/>
        <v>2022</v>
      </c>
      <c r="C1371" t="str">
        <f t="shared" si="37"/>
        <v>PUBBDGSBDNewAM______STDELC_16</v>
      </c>
      <c r="D1371">
        <f>IF(VLOOKUP(LEFT(C1371,LEN(C1371)-3),PUBBDG_Replacement_Split_Tech!A:T,12+B1371-2016,FALSE)&lt;0,0,VLOOKUP(LEFT(C1371,LEN(C1371)-3),PUBBDG_Replacement_Split_Tech!A:T,12+B1371-2016,FALSE))*VLOOKUP(LEFT(C1371,14),'AGG Activity_16'!A:K,B1371-2016+2,FALSE)</f>
        <v>0</v>
      </c>
    </row>
    <row r="1372" spans="1:4" x14ac:dyDescent="0.25">
      <c r="A1372" t="s">
        <v>2</v>
      </c>
      <c r="B1372">
        <f t="shared" si="36"/>
        <v>2022</v>
      </c>
      <c r="C1372" t="str">
        <f t="shared" si="37"/>
        <v>PUBBDGSBDNewLIFLC___STDELC_16</v>
      </c>
      <c r="D1372">
        <f>IF(VLOOKUP(LEFT(C1372,LEN(C1372)-3),PUBBDG_Replacement_Split_Tech!A:T,12+B1372-2016,FALSE)&lt;0,0,VLOOKUP(LEFT(C1372,LEN(C1372)-3),PUBBDG_Replacement_Split_Tech!A:T,12+B1372-2016,FALSE))*VLOOKUP(LEFT(C1372,14),'AGG Activity_16'!A:K,B1372-2016+2,FALSE)</f>
        <v>0</v>
      </c>
    </row>
    <row r="1373" spans="1:4" x14ac:dyDescent="0.25">
      <c r="A1373" t="s">
        <v>2</v>
      </c>
      <c r="B1373">
        <f t="shared" si="36"/>
        <v>2022</v>
      </c>
      <c r="C1373" t="str">
        <f t="shared" si="37"/>
        <v>PUBBDGSBDNewLIFLU___STDELC_16</v>
      </c>
      <c r="D1373">
        <f>IF(VLOOKUP(LEFT(C1373,LEN(C1373)-3),PUBBDG_Replacement_Split_Tech!A:T,12+B1373-2016,FALSE)&lt;0,0,VLOOKUP(LEFT(C1373,LEN(C1373)-3),PUBBDG_Replacement_Split_Tech!A:T,12+B1373-2016,FALSE))*VLOOKUP(LEFT(C1373,14),'AGG Activity_16'!A:K,B1373-2016+2,FALSE)</f>
        <v>0</v>
      </c>
    </row>
    <row r="1374" spans="1:4" x14ac:dyDescent="0.25">
      <c r="A1374" t="s">
        <v>2</v>
      </c>
      <c r="B1374">
        <f t="shared" si="36"/>
        <v>2022</v>
      </c>
      <c r="C1374" t="str">
        <f t="shared" si="37"/>
        <v>PUBBDGSBDNewLIHAL___STDELC_16</v>
      </c>
      <c r="D1374">
        <f>IF(VLOOKUP(LEFT(C1374,LEN(C1374)-3),PUBBDG_Replacement_Split_Tech!A:T,12+B1374-2016,FALSE)&lt;0,0,VLOOKUP(LEFT(C1374,LEN(C1374)-3),PUBBDG_Replacement_Split_Tech!A:T,12+B1374-2016,FALSE))*VLOOKUP(LEFT(C1374,14),'AGG Activity_16'!A:K,B1374-2016+2,FALSE)</f>
        <v>0</v>
      </c>
    </row>
    <row r="1375" spans="1:4" x14ac:dyDescent="0.25">
      <c r="A1375" t="s">
        <v>2</v>
      </c>
      <c r="B1375">
        <f t="shared" si="36"/>
        <v>2022</v>
      </c>
      <c r="C1375" t="str">
        <f t="shared" si="37"/>
        <v>PUBBDGSBDNewLIINC___STDELC_16</v>
      </c>
      <c r="D1375">
        <f>IF(VLOOKUP(LEFT(C1375,LEN(C1375)-3),PUBBDG_Replacement_Split_Tech!A:T,12+B1375-2016,FALSE)&lt;0,0,VLOOKUP(LEFT(C1375,LEN(C1375)-3),PUBBDG_Replacement_Split_Tech!A:T,12+B1375-2016,FALSE))*VLOOKUP(LEFT(C1375,14),'AGG Activity_16'!A:K,B1375-2016+2,FALSE)</f>
        <v>0</v>
      </c>
    </row>
    <row r="1376" spans="1:4" x14ac:dyDescent="0.25">
      <c r="A1376" t="s">
        <v>2</v>
      </c>
      <c r="B1376">
        <f t="shared" si="36"/>
        <v>2022</v>
      </c>
      <c r="C1376" t="str">
        <f t="shared" si="37"/>
        <v>PUBBDGSBDNewLILED___STDELC_16</v>
      </c>
      <c r="D1376">
        <f>IF(VLOOKUP(LEFT(C1376,LEN(C1376)-3),PUBBDG_Replacement_Split_Tech!A:T,12+B1376-2016,FALSE)&lt;0,0,VLOOKUP(LEFT(C1376,LEN(C1376)-3),PUBBDG_Replacement_Split_Tech!A:T,12+B1376-2016,FALSE))*VLOOKUP(LEFT(C1376,14),'AGG Activity_16'!A:K,B1376-2016+2,FALSE)</f>
        <v>0</v>
      </c>
    </row>
    <row r="1377" spans="1:4" x14ac:dyDescent="0.25">
      <c r="A1377" t="s">
        <v>2</v>
      </c>
      <c r="B1377">
        <f t="shared" si="36"/>
        <v>2022</v>
      </c>
      <c r="C1377" t="str">
        <f t="shared" si="37"/>
        <v>PUBBDGSBDNewSC______STDELC_16</v>
      </c>
      <c r="D1377">
        <f>IF(VLOOKUP(LEFT(C1377,LEN(C1377)-3),PUBBDG_Replacement_Split_Tech!A:T,12+B1377-2016,FALSE)&lt;0,0,VLOOKUP(LEFT(C1377,LEN(C1377)-3),PUBBDG_Replacement_Split_Tech!A:T,12+B1377-2016,FALSE))*VLOOKUP(LEFT(C1377,14),'AGG Activity_16'!A:K,B1377-2016+2,FALSE)</f>
        <v>0</v>
      </c>
    </row>
    <row r="1378" spans="1:4" x14ac:dyDescent="0.25">
      <c r="A1378" t="s">
        <v>2</v>
      </c>
      <c r="B1378">
        <f t="shared" si="36"/>
        <v>2022</v>
      </c>
      <c r="C1378" t="str">
        <f t="shared" si="37"/>
        <v>PUBBDGSBDNewSHFUR___STDELC_16</v>
      </c>
      <c r="D1378">
        <f>IF(VLOOKUP(LEFT(C1378,LEN(C1378)-3),PUBBDG_Replacement_Split_Tech!A:T,12+B1378-2016,FALSE)&lt;0,0,VLOOKUP(LEFT(C1378,LEN(C1378)-3),PUBBDG_Replacement_Split_Tech!A:T,12+B1378-2016,FALSE))*VLOOKUP(LEFT(C1378,14),'AGG Activity_16'!A:K,B1378-2016+2,FALSE)</f>
        <v>0</v>
      </c>
    </row>
    <row r="1379" spans="1:4" x14ac:dyDescent="0.25">
      <c r="A1379" t="s">
        <v>2</v>
      </c>
      <c r="B1379">
        <f t="shared" si="36"/>
        <v>2022</v>
      </c>
      <c r="C1379" t="str">
        <f t="shared" si="37"/>
        <v>PUBBDGSBDNewSHHEP___STDELC_16</v>
      </c>
      <c r="D1379">
        <f>IF(VLOOKUP(LEFT(C1379,LEN(C1379)-3),PUBBDG_Replacement_Split_Tech!A:T,12+B1379-2016,FALSE)&lt;0,0,VLOOKUP(LEFT(C1379,LEN(C1379)-3),PUBBDG_Replacement_Split_Tech!A:T,12+B1379-2016,FALSE))*VLOOKUP(LEFT(C1379,14),'AGG Activity_16'!A:K,B1379-2016+2,FALSE)</f>
        <v>0</v>
      </c>
    </row>
    <row r="1380" spans="1:4" x14ac:dyDescent="0.25">
      <c r="A1380" t="s">
        <v>2</v>
      </c>
      <c r="B1380">
        <f t="shared" si="36"/>
        <v>2022</v>
      </c>
      <c r="C1380" t="str">
        <f t="shared" si="37"/>
        <v>PUBBDGSBDNewSHPLT___STDELC_16</v>
      </c>
      <c r="D1380">
        <f>IF(VLOOKUP(LEFT(C1380,LEN(C1380)-3),PUBBDG_Replacement_Split_Tech!A:T,12+B1380-2016,FALSE)&lt;0,0,VLOOKUP(LEFT(C1380,LEN(C1380)-3),PUBBDG_Replacement_Split_Tech!A:T,12+B1380-2016,FALSE))*VLOOKUP(LEFT(C1380,14),'AGG Activity_16'!A:K,B1380-2016+2,FALSE)</f>
        <v>0</v>
      </c>
    </row>
    <row r="1381" spans="1:4" x14ac:dyDescent="0.25">
      <c r="A1381" t="s">
        <v>2</v>
      </c>
      <c r="B1381">
        <f t="shared" si="36"/>
        <v>2022</v>
      </c>
      <c r="C1381" t="str">
        <f t="shared" si="37"/>
        <v>PUBBDGSBDNewWH______STDELC_16</v>
      </c>
      <c r="D1381">
        <f>IF(VLOOKUP(LEFT(C1381,LEN(C1381)-3),PUBBDG_Replacement_Split_Tech!A:T,12+B1381-2016,FALSE)&lt;0,0,VLOOKUP(LEFT(C1381,LEN(C1381)-3),PUBBDG_Replacement_Split_Tech!A:T,12+B1381-2016,FALSE))*VLOOKUP(LEFT(C1381,14),'AGG Activity_16'!A:K,B1381-2016+2,FALSE)</f>
        <v>0</v>
      </c>
    </row>
    <row r="1382" spans="1:4" x14ac:dyDescent="0.25">
      <c r="A1382" t="s">
        <v>2</v>
      </c>
      <c r="B1382">
        <f t="shared" si="36"/>
        <v>2022</v>
      </c>
      <c r="C1382" t="str">
        <f t="shared" si="37"/>
        <v>PUBBDGSBDOldAE______STDELC_16</v>
      </c>
      <c r="D1382">
        <f>IF(VLOOKUP(LEFT(C1382,LEN(C1382)-3),PUBBDG_Replacement_Split_Tech!A:T,12+B1382-2016,FALSE)&lt;0,0,VLOOKUP(LEFT(C1382,LEN(C1382)-3),PUBBDG_Replacement_Split_Tech!A:T,12+B1382-2016,FALSE))*VLOOKUP(LEFT(C1382,14),'AGG Activity_16'!A:K,B1382-2016+2,FALSE)</f>
        <v>163.97410260758684</v>
      </c>
    </row>
    <row r="1383" spans="1:4" x14ac:dyDescent="0.25">
      <c r="A1383" t="s">
        <v>2</v>
      </c>
      <c r="B1383">
        <f t="shared" si="36"/>
        <v>2022</v>
      </c>
      <c r="C1383" t="str">
        <f t="shared" si="37"/>
        <v>PUBBDGSBDOldAM______STDELC_16</v>
      </c>
      <c r="D1383">
        <f>IF(VLOOKUP(LEFT(C1383,LEN(C1383)-3),PUBBDG_Replacement_Split_Tech!A:T,12+B1383-2016,FALSE)&lt;0,0,VLOOKUP(LEFT(C1383,LEN(C1383)-3),PUBBDG_Replacement_Split_Tech!A:T,12+B1383-2016,FALSE))*VLOOKUP(LEFT(C1383,14),'AGG Activity_16'!A:K,B1383-2016+2,FALSE)</f>
        <v>69.233541426241928</v>
      </c>
    </row>
    <row r="1384" spans="1:4" x14ac:dyDescent="0.25">
      <c r="A1384" t="s">
        <v>2</v>
      </c>
      <c r="B1384">
        <f t="shared" si="36"/>
        <v>2022</v>
      </c>
      <c r="C1384" t="str">
        <f t="shared" si="37"/>
        <v>PUBBDGSBDOldLIFLC___STDELC_16</v>
      </c>
      <c r="D1384">
        <f>IF(VLOOKUP(LEFT(C1384,LEN(C1384)-3),PUBBDG_Replacement_Split_Tech!A:T,12+B1384-2016,FALSE)&lt;0,0,VLOOKUP(LEFT(C1384,LEN(C1384)-3),PUBBDG_Replacement_Split_Tech!A:T,12+B1384-2016,FALSE))*VLOOKUP(LEFT(C1384,14),'AGG Activity_16'!A:K,B1384-2016+2,FALSE)</f>
        <v>23.041055078336349</v>
      </c>
    </row>
    <row r="1385" spans="1:4" x14ac:dyDescent="0.25">
      <c r="A1385" t="s">
        <v>2</v>
      </c>
      <c r="B1385">
        <f t="shared" si="36"/>
        <v>2022</v>
      </c>
      <c r="C1385" t="str">
        <f t="shared" si="37"/>
        <v>PUBBDGSBDOldLIFLU___STDELC_16</v>
      </c>
      <c r="D1385">
        <f>IF(VLOOKUP(LEFT(C1385,LEN(C1385)-3),PUBBDG_Replacement_Split_Tech!A:T,12+B1385-2016,FALSE)&lt;0,0,VLOOKUP(LEFT(C1385,LEN(C1385)-3),PUBBDG_Replacement_Split_Tech!A:T,12+B1385-2016,FALSE))*VLOOKUP(LEFT(C1385,14),'AGG Activity_16'!A:K,B1385-2016+2,FALSE)</f>
        <v>87.202938310752884</v>
      </c>
    </row>
    <row r="1386" spans="1:4" x14ac:dyDescent="0.25">
      <c r="A1386" t="s">
        <v>2</v>
      </c>
      <c r="B1386">
        <f t="shared" si="36"/>
        <v>2022</v>
      </c>
      <c r="C1386" t="str">
        <f t="shared" si="37"/>
        <v>PUBBDGSBDOldLIHAL___STDELC_16</v>
      </c>
      <c r="D1386">
        <f>IF(VLOOKUP(LEFT(C1386,LEN(C1386)-3),PUBBDG_Replacement_Split_Tech!A:T,12+B1386-2016,FALSE)&lt;0,0,VLOOKUP(LEFT(C1386,LEN(C1386)-3),PUBBDG_Replacement_Split_Tech!A:T,12+B1386-2016,FALSE))*VLOOKUP(LEFT(C1386,14),'AGG Activity_16'!A:K,B1386-2016+2,FALSE)</f>
        <v>49.459681365543481</v>
      </c>
    </row>
    <row r="1387" spans="1:4" x14ac:dyDescent="0.25">
      <c r="A1387" t="s">
        <v>2</v>
      </c>
      <c r="B1387">
        <f t="shared" si="36"/>
        <v>2022</v>
      </c>
      <c r="C1387" t="str">
        <f t="shared" si="37"/>
        <v>PUBBDGSBDOldLIINC___STDELC_16</v>
      </c>
      <c r="D1387">
        <f>IF(VLOOKUP(LEFT(C1387,LEN(C1387)-3),PUBBDG_Replacement_Split_Tech!A:T,12+B1387-2016,FALSE)&lt;0,0,VLOOKUP(LEFT(C1387,LEN(C1387)-3),PUBBDG_Replacement_Split_Tech!A:T,12+B1387-2016,FALSE))*VLOOKUP(LEFT(C1387,14),'AGG Activity_16'!A:K,B1387-2016+2,FALSE)</f>
        <v>158.85413292829099</v>
      </c>
    </row>
    <row r="1388" spans="1:4" x14ac:dyDescent="0.25">
      <c r="A1388" t="s">
        <v>2</v>
      </c>
      <c r="B1388">
        <f t="shared" si="36"/>
        <v>2022</v>
      </c>
      <c r="C1388" t="str">
        <f t="shared" si="37"/>
        <v>PUBBDGSBDOldLILED___STDELC_16</v>
      </c>
      <c r="D1388">
        <f>IF(VLOOKUP(LEFT(C1388,LEN(C1388)-3),PUBBDG_Replacement_Split_Tech!A:T,12+B1388-2016,FALSE)&lt;0,0,VLOOKUP(LEFT(C1388,LEN(C1388)-3),PUBBDG_Replacement_Split_Tech!A:T,12+B1388-2016,FALSE))*VLOOKUP(LEFT(C1388,14),'AGG Activity_16'!A:K,B1388-2016+2,FALSE)</f>
        <v>0.38312026106127034</v>
      </c>
    </row>
    <row r="1389" spans="1:4" x14ac:dyDescent="0.25">
      <c r="A1389" t="s">
        <v>2</v>
      </c>
      <c r="B1389">
        <f t="shared" si="36"/>
        <v>2022</v>
      </c>
      <c r="C1389" t="str">
        <f t="shared" si="37"/>
        <v>PUBBDGSBDOldSC______STDELC_16</v>
      </c>
      <c r="D1389">
        <f>IF(VLOOKUP(LEFT(C1389,LEN(C1389)-3),PUBBDG_Replacement_Split_Tech!A:T,12+B1389-2016,FALSE)&lt;0,0,VLOOKUP(LEFT(C1389,LEN(C1389)-3),PUBBDG_Replacement_Split_Tech!A:T,12+B1389-2016,FALSE))*VLOOKUP(LEFT(C1389,14),'AGG Activity_16'!A:K,B1389-2016+2,FALSE)</f>
        <v>274.73787566575891</v>
      </c>
    </row>
    <row r="1390" spans="1:4" x14ac:dyDescent="0.25">
      <c r="A1390" t="s">
        <v>2</v>
      </c>
      <c r="B1390">
        <f t="shared" si="36"/>
        <v>2022</v>
      </c>
      <c r="C1390" t="str">
        <f t="shared" si="37"/>
        <v>PUBBDGSBDOldSHFUR___STDELC_16</v>
      </c>
      <c r="D1390">
        <f>IF(VLOOKUP(LEFT(C1390,LEN(C1390)-3),PUBBDG_Replacement_Split_Tech!A:T,12+B1390-2016,FALSE)&lt;0,0,VLOOKUP(LEFT(C1390,LEN(C1390)-3),PUBBDG_Replacement_Split_Tech!A:T,12+B1390-2016,FALSE))*VLOOKUP(LEFT(C1390,14),'AGG Activity_16'!A:K,B1390-2016+2,FALSE)</f>
        <v>18.437500934114397</v>
      </c>
    </row>
    <row r="1391" spans="1:4" x14ac:dyDescent="0.25">
      <c r="A1391" t="s">
        <v>2</v>
      </c>
      <c r="B1391">
        <f t="shared" si="36"/>
        <v>2022</v>
      </c>
      <c r="C1391" t="str">
        <f t="shared" si="37"/>
        <v>PUBBDGSBDOldSHHEP___STDELC_16</v>
      </c>
      <c r="D1391">
        <f>IF(VLOOKUP(LEFT(C1391,LEN(C1391)-3),PUBBDG_Replacement_Split_Tech!A:T,12+B1391-2016,FALSE)&lt;0,0,VLOOKUP(LEFT(C1391,LEN(C1391)-3),PUBBDG_Replacement_Split_Tech!A:T,12+B1391-2016,FALSE))*VLOOKUP(LEFT(C1391,14),'AGG Activity_16'!A:K,B1391-2016+2,FALSE)</f>
        <v>0</v>
      </c>
    </row>
    <row r="1392" spans="1:4" x14ac:dyDescent="0.25">
      <c r="A1392" t="s">
        <v>2</v>
      </c>
      <c r="B1392">
        <f t="shared" si="36"/>
        <v>2022</v>
      </c>
      <c r="C1392" t="str">
        <f t="shared" si="37"/>
        <v>PUBBDGSBDOldSHPLT___STDELC_16</v>
      </c>
      <c r="D1392">
        <f>IF(VLOOKUP(LEFT(C1392,LEN(C1392)-3),PUBBDG_Replacement_Split_Tech!A:T,12+B1392-2016,FALSE)&lt;0,0,VLOOKUP(LEFT(C1392,LEN(C1392)-3),PUBBDG_Replacement_Split_Tech!A:T,12+B1392-2016,FALSE))*VLOOKUP(LEFT(C1392,14),'AGG Activity_16'!A:K,B1392-2016+2,FALSE)</f>
        <v>21.431493742335419</v>
      </c>
    </row>
    <row r="1393" spans="1:4" x14ac:dyDescent="0.25">
      <c r="A1393" t="s">
        <v>2</v>
      </c>
      <c r="B1393">
        <f t="shared" si="36"/>
        <v>2022</v>
      </c>
      <c r="C1393" t="str">
        <f t="shared" si="37"/>
        <v>PUBBDGSBDOldWH______STDELC_16</v>
      </c>
      <c r="D1393">
        <f>IF(VLOOKUP(LEFT(C1393,LEN(C1393)-3),PUBBDG_Replacement_Split_Tech!A:T,12+B1393-2016,FALSE)&lt;0,0,VLOOKUP(LEFT(C1393,LEN(C1393)-3),PUBBDG_Replacement_Split_Tech!A:T,12+B1393-2016,FALSE))*VLOOKUP(LEFT(C1393,14),'AGG Activity_16'!A:K,B1393-2016+2,FALSE)</f>
        <v>6.5929941720172174</v>
      </c>
    </row>
    <row r="1394" spans="1:4" x14ac:dyDescent="0.25">
      <c r="A1394" t="s">
        <v>2</v>
      </c>
      <c r="B1394">
        <f t="shared" si="36"/>
        <v>2022</v>
      </c>
      <c r="C1394" t="str">
        <f t="shared" si="37"/>
        <v>PUBBDGHSPNewSHFUR___STDHFO_16</v>
      </c>
      <c r="D1394">
        <f>IF(VLOOKUP(LEFT(C1394,LEN(C1394)-3),PUBBDG_Replacement_Split_Tech!A:T,12+B1394-2016,FALSE)&lt;0,0,VLOOKUP(LEFT(C1394,LEN(C1394)-3),PUBBDG_Replacement_Split_Tech!A:T,12+B1394-2016,FALSE))*VLOOKUP(LEFT(C1394,14),'AGG Activity_16'!A:K,B1394-2016+2,FALSE)</f>
        <v>0</v>
      </c>
    </row>
    <row r="1395" spans="1:4" x14ac:dyDescent="0.25">
      <c r="A1395" t="s">
        <v>2</v>
      </c>
      <c r="B1395">
        <f t="shared" si="36"/>
        <v>2022</v>
      </c>
      <c r="C1395" t="str">
        <f t="shared" si="37"/>
        <v>PUBBDGHSPNewWH______STDHFO_16</v>
      </c>
      <c r="D1395">
        <f>IF(VLOOKUP(LEFT(C1395,LEN(C1395)-3),PUBBDG_Replacement_Split_Tech!A:T,12+B1395-2016,FALSE)&lt;0,0,VLOOKUP(LEFT(C1395,LEN(C1395)-3),PUBBDG_Replacement_Split_Tech!A:T,12+B1395-2016,FALSE))*VLOOKUP(LEFT(C1395,14),'AGG Activity_16'!A:K,B1395-2016+2,FALSE)</f>
        <v>0</v>
      </c>
    </row>
    <row r="1396" spans="1:4" x14ac:dyDescent="0.25">
      <c r="A1396" t="s">
        <v>2</v>
      </c>
      <c r="B1396">
        <f t="shared" si="36"/>
        <v>2022</v>
      </c>
      <c r="C1396" t="str">
        <f t="shared" si="37"/>
        <v>PUBBDGHSPOldSHFUR___STDHFO_16</v>
      </c>
      <c r="D1396">
        <f>IF(VLOOKUP(LEFT(C1396,LEN(C1396)-3),PUBBDG_Replacement_Split_Tech!A:T,12+B1396-2016,FALSE)&lt;0,0,VLOOKUP(LEFT(C1396,LEN(C1396)-3),PUBBDG_Replacement_Split_Tech!A:T,12+B1396-2016,FALSE))*VLOOKUP(LEFT(C1396,14),'AGG Activity_16'!A:K,B1396-2016+2,FALSE)</f>
        <v>0</v>
      </c>
    </row>
    <row r="1397" spans="1:4" x14ac:dyDescent="0.25">
      <c r="A1397" t="s">
        <v>2</v>
      </c>
      <c r="B1397">
        <f t="shared" si="36"/>
        <v>2022</v>
      </c>
      <c r="C1397" t="str">
        <f t="shared" si="37"/>
        <v>PUBBDGHSPOldWH______STDHFO_16</v>
      </c>
      <c r="D1397">
        <f>IF(VLOOKUP(LEFT(C1397,LEN(C1397)-3),PUBBDG_Replacement_Split_Tech!A:T,12+B1397-2016,FALSE)&lt;0,0,VLOOKUP(LEFT(C1397,LEN(C1397)-3),PUBBDG_Replacement_Split_Tech!A:T,12+B1397-2016,FALSE))*VLOOKUP(LEFT(C1397,14),'AGG Activity_16'!A:K,B1397-2016+2,FALSE)</f>
        <v>0</v>
      </c>
    </row>
    <row r="1398" spans="1:4" x14ac:dyDescent="0.25">
      <c r="A1398" t="s">
        <v>2</v>
      </c>
      <c r="B1398">
        <f t="shared" si="36"/>
        <v>2022</v>
      </c>
      <c r="C1398" t="str">
        <f t="shared" si="37"/>
        <v>PUBBDGMUNNewSHFUR___STDHFO_16</v>
      </c>
      <c r="D1398">
        <f>IF(VLOOKUP(LEFT(C1398,LEN(C1398)-3),PUBBDG_Replacement_Split_Tech!A:T,12+B1398-2016,FALSE)&lt;0,0,VLOOKUP(LEFT(C1398,LEN(C1398)-3),PUBBDG_Replacement_Split_Tech!A:T,12+B1398-2016,FALSE))*VLOOKUP(LEFT(C1398,14),'AGG Activity_16'!A:K,B1398-2016+2,FALSE)</f>
        <v>0</v>
      </c>
    </row>
    <row r="1399" spans="1:4" x14ac:dyDescent="0.25">
      <c r="A1399" t="s">
        <v>2</v>
      </c>
      <c r="B1399">
        <f t="shared" si="36"/>
        <v>2022</v>
      </c>
      <c r="C1399" t="str">
        <f t="shared" si="37"/>
        <v>PUBBDGMUNNewWH______STDHFO_16</v>
      </c>
      <c r="D1399">
        <f>IF(VLOOKUP(LEFT(C1399,LEN(C1399)-3),PUBBDG_Replacement_Split_Tech!A:T,12+B1399-2016,FALSE)&lt;0,0,VLOOKUP(LEFT(C1399,LEN(C1399)-3),PUBBDG_Replacement_Split_Tech!A:T,12+B1399-2016,FALSE))*VLOOKUP(LEFT(C1399,14),'AGG Activity_16'!A:K,B1399-2016+2,FALSE)</f>
        <v>0</v>
      </c>
    </row>
    <row r="1400" spans="1:4" x14ac:dyDescent="0.25">
      <c r="A1400" t="s">
        <v>2</v>
      </c>
      <c r="B1400">
        <f t="shared" si="36"/>
        <v>2022</v>
      </c>
      <c r="C1400" t="str">
        <f t="shared" si="37"/>
        <v>PUBBDGMUNOldSHFUR___STDHFO_16</v>
      </c>
      <c r="D1400">
        <f>IF(VLOOKUP(LEFT(C1400,LEN(C1400)-3),PUBBDG_Replacement_Split_Tech!A:T,12+B1400-2016,FALSE)&lt;0,0,VLOOKUP(LEFT(C1400,LEN(C1400)-3),PUBBDG_Replacement_Split_Tech!A:T,12+B1400-2016,FALSE))*VLOOKUP(LEFT(C1400,14),'AGG Activity_16'!A:K,B1400-2016+2,FALSE)</f>
        <v>0</v>
      </c>
    </row>
    <row r="1401" spans="1:4" x14ac:dyDescent="0.25">
      <c r="A1401" t="s">
        <v>2</v>
      </c>
      <c r="B1401">
        <f t="shared" si="36"/>
        <v>2022</v>
      </c>
      <c r="C1401" t="str">
        <f t="shared" si="37"/>
        <v>PUBBDGMUNOldWH______STDHFO_16</v>
      </c>
      <c r="D1401">
        <f>IF(VLOOKUP(LEFT(C1401,LEN(C1401)-3),PUBBDG_Replacement_Split_Tech!A:T,12+B1401-2016,FALSE)&lt;0,0,VLOOKUP(LEFT(C1401,LEN(C1401)-3),PUBBDG_Replacement_Split_Tech!A:T,12+B1401-2016,FALSE))*VLOOKUP(LEFT(C1401,14),'AGG Activity_16'!A:K,B1401-2016+2,FALSE)</f>
        <v>0</v>
      </c>
    </row>
    <row r="1402" spans="1:4" x14ac:dyDescent="0.25">
      <c r="A1402" t="s">
        <v>2</v>
      </c>
      <c r="B1402">
        <f t="shared" si="36"/>
        <v>2022</v>
      </c>
      <c r="C1402" t="str">
        <f t="shared" si="37"/>
        <v>PUBBDGPSINewSHFUR___STDHFO_16</v>
      </c>
      <c r="D1402">
        <f>IF(VLOOKUP(LEFT(C1402,LEN(C1402)-3),PUBBDG_Replacement_Split_Tech!A:T,12+B1402-2016,FALSE)&lt;0,0,VLOOKUP(LEFT(C1402,LEN(C1402)-3),PUBBDG_Replacement_Split_Tech!A:T,12+B1402-2016,FALSE))*VLOOKUP(LEFT(C1402,14),'AGG Activity_16'!A:K,B1402-2016+2,FALSE)</f>
        <v>0</v>
      </c>
    </row>
    <row r="1403" spans="1:4" x14ac:dyDescent="0.25">
      <c r="A1403" t="s">
        <v>2</v>
      </c>
      <c r="B1403">
        <f t="shared" si="36"/>
        <v>2022</v>
      </c>
      <c r="C1403" t="str">
        <f t="shared" si="37"/>
        <v>PUBBDGPSINewWH______STDHFO_16</v>
      </c>
      <c r="D1403">
        <f>IF(VLOOKUP(LEFT(C1403,LEN(C1403)-3),PUBBDG_Replacement_Split_Tech!A:T,12+B1403-2016,FALSE)&lt;0,0,VLOOKUP(LEFT(C1403,LEN(C1403)-3),PUBBDG_Replacement_Split_Tech!A:T,12+B1403-2016,FALSE))*VLOOKUP(LEFT(C1403,14),'AGG Activity_16'!A:K,B1403-2016+2,FALSE)</f>
        <v>0</v>
      </c>
    </row>
    <row r="1404" spans="1:4" x14ac:dyDescent="0.25">
      <c r="A1404" t="s">
        <v>2</v>
      </c>
      <c r="B1404">
        <f t="shared" si="36"/>
        <v>2022</v>
      </c>
      <c r="C1404" t="str">
        <f t="shared" si="37"/>
        <v>PUBBDGPSIOldSHFUR___STDHFO_16</v>
      </c>
      <c r="D1404">
        <f>IF(VLOOKUP(LEFT(C1404,LEN(C1404)-3),PUBBDG_Replacement_Split_Tech!A:T,12+B1404-2016,FALSE)&lt;0,0,VLOOKUP(LEFT(C1404,LEN(C1404)-3),PUBBDG_Replacement_Split_Tech!A:T,12+B1404-2016,FALSE))*VLOOKUP(LEFT(C1404,14),'AGG Activity_16'!A:K,B1404-2016+2,FALSE)</f>
        <v>0</v>
      </c>
    </row>
    <row r="1405" spans="1:4" x14ac:dyDescent="0.25">
      <c r="A1405" t="s">
        <v>2</v>
      </c>
      <c r="B1405">
        <f t="shared" si="36"/>
        <v>2022</v>
      </c>
      <c r="C1405" t="str">
        <f t="shared" si="37"/>
        <v>PUBBDGPSIOldWH______STDHFO_16</v>
      </c>
      <c r="D1405">
        <f>IF(VLOOKUP(LEFT(C1405,LEN(C1405)-3),PUBBDG_Replacement_Split_Tech!A:T,12+B1405-2016,FALSE)&lt;0,0,VLOOKUP(LEFT(C1405,LEN(C1405)-3),PUBBDG_Replacement_Split_Tech!A:T,12+B1405-2016,FALSE))*VLOOKUP(LEFT(C1405,14),'AGG Activity_16'!A:K,B1405-2016+2,FALSE)</f>
        <v>0</v>
      </c>
    </row>
    <row r="1406" spans="1:4" x14ac:dyDescent="0.25">
      <c r="A1406" t="s">
        <v>2</v>
      </c>
      <c r="B1406">
        <f t="shared" si="36"/>
        <v>2022</v>
      </c>
      <c r="C1406" t="str">
        <f t="shared" si="37"/>
        <v>PUBBDGSBDNewSHFUR___STDHFO_16</v>
      </c>
      <c r="D1406">
        <f>IF(VLOOKUP(LEFT(C1406,LEN(C1406)-3),PUBBDG_Replacement_Split_Tech!A:T,12+B1406-2016,FALSE)&lt;0,0,VLOOKUP(LEFT(C1406,LEN(C1406)-3),PUBBDG_Replacement_Split_Tech!A:T,12+B1406-2016,FALSE))*VLOOKUP(LEFT(C1406,14),'AGG Activity_16'!A:K,B1406-2016+2,FALSE)</f>
        <v>0</v>
      </c>
    </row>
    <row r="1407" spans="1:4" x14ac:dyDescent="0.25">
      <c r="A1407" t="s">
        <v>2</v>
      </c>
      <c r="B1407">
        <f t="shared" si="36"/>
        <v>2022</v>
      </c>
      <c r="C1407" t="str">
        <f t="shared" si="37"/>
        <v>PUBBDGSBDNewWH______STDHFO_16</v>
      </c>
      <c r="D1407">
        <f>IF(VLOOKUP(LEFT(C1407,LEN(C1407)-3),PUBBDG_Replacement_Split_Tech!A:T,12+B1407-2016,FALSE)&lt;0,0,VLOOKUP(LEFT(C1407,LEN(C1407)-3),PUBBDG_Replacement_Split_Tech!A:T,12+B1407-2016,FALSE))*VLOOKUP(LEFT(C1407,14),'AGG Activity_16'!A:K,B1407-2016+2,FALSE)</f>
        <v>0</v>
      </c>
    </row>
    <row r="1408" spans="1:4" x14ac:dyDescent="0.25">
      <c r="A1408" t="s">
        <v>2</v>
      </c>
      <c r="B1408">
        <f t="shared" si="36"/>
        <v>2022</v>
      </c>
      <c r="C1408" t="str">
        <f t="shared" si="37"/>
        <v>PUBBDGSBDOldSHFUR___STDHFO_16</v>
      </c>
      <c r="D1408">
        <f>IF(VLOOKUP(LEFT(C1408,LEN(C1408)-3),PUBBDG_Replacement_Split_Tech!A:T,12+B1408-2016,FALSE)&lt;0,0,VLOOKUP(LEFT(C1408,LEN(C1408)-3),PUBBDG_Replacement_Split_Tech!A:T,12+B1408-2016,FALSE))*VLOOKUP(LEFT(C1408,14),'AGG Activity_16'!A:K,B1408-2016+2,FALSE)</f>
        <v>0</v>
      </c>
    </row>
    <row r="1409" spans="1:4" x14ac:dyDescent="0.25">
      <c r="A1409" t="s">
        <v>2</v>
      </c>
      <c r="B1409">
        <f t="shared" si="36"/>
        <v>2022</v>
      </c>
      <c r="C1409" t="str">
        <f t="shared" si="37"/>
        <v>PUBBDGSBDOldWH______STDHFO_16</v>
      </c>
      <c r="D1409">
        <f>IF(VLOOKUP(LEFT(C1409,LEN(C1409)-3),PUBBDG_Replacement_Split_Tech!A:T,12+B1409-2016,FALSE)&lt;0,0,VLOOKUP(LEFT(C1409,LEN(C1409)-3),PUBBDG_Replacement_Split_Tech!A:T,12+B1409-2016,FALSE))*VLOOKUP(LEFT(C1409,14),'AGG Activity_16'!A:K,B1409-2016+2,FALSE)</f>
        <v>0</v>
      </c>
    </row>
    <row r="1410" spans="1:4" x14ac:dyDescent="0.25">
      <c r="A1410" t="s">
        <v>2</v>
      </c>
      <c r="B1410">
        <f t="shared" si="36"/>
        <v>2022</v>
      </c>
      <c r="C1410" t="str">
        <f t="shared" si="37"/>
        <v>PUBBDGHSPNewSHFUR___STDKER_16</v>
      </c>
      <c r="D1410">
        <f>IF(VLOOKUP(LEFT(C1410,LEN(C1410)-3),PUBBDG_Replacement_Split_Tech!A:T,12+B1410-2016,FALSE)&lt;0,0,VLOOKUP(LEFT(C1410,LEN(C1410)-3),PUBBDG_Replacement_Split_Tech!A:T,12+B1410-2016,FALSE))*VLOOKUP(LEFT(C1410,14),'AGG Activity_16'!A:K,B1410-2016+2,FALSE)</f>
        <v>0</v>
      </c>
    </row>
    <row r="1411" spans="1:4" x14ac:dyDescent="0.25">
      <c r="A1411" t="s">
        <v>2</v>
      </c>
      <c r="B1411">
        <f t="shared" si="36"/>
        <v>2022</v>
      </c>
      <c r="C1411" t="str">
        <f t="shared" si="37"/>
        <v>PUBBDGHSPNewWH______STDKER_16</v>
      </c>
      <c r="D1411">
        <f>IF(VLOOKUP(LEFT(C1411,LEN(C1411)-3),PUBBDG_Replacement_Split_Tech!A:T,12+B1411-2016,FALSE)&lt;0,0,VLOOKUP(LEFT(C1411,LEN(C1411)-3),PUBBDG_Replacement_Split_Tech!A:T,12+B1411-2016,FALSE))*VLOOKUP(LEFT(C1411,14),'AGG Activity_16'!A:K,B1411-2016+2,FALSE)</f>
        <v>0</v>
      </c>
    </row>
    <row r="1412" spans="1:4" x14ac:dyDescent="0.25">
      <c r="A1412" t="s">
        <v>2</v>
      </c>
      <c r="B1412">
        <f t="shared" si="36"/>
        <v>2022</v>
      </c>
      <c r="C1412" t="str">
        <f t="shared" si="37"/>
        <v>PUBBDGHSPOldSHFUR___STDKER_16</v>
      </c>
      <c r="D1412">
        <f>IF(VLOOKUP(LEFT(C1412,LEN(C1412)-3),PUBBDG_Replacement_Split_Tech!A:T,12+B1412-2016,FALSE)&lt;0,0,VLOOKUP(LEFT(C1412,LEN(C1412)-3),PUBBDG_Replacement_Split_Tech!A:T,12+B1412-2016,FALSE))*VLOOKUP(LEFT(C1412,14),'AGG Activity_16'!A:K,B1412-2016+2,FALSE)</f>
        <v>0</v>
      </c>
    </row>
    <row r="1413" spans="1:4" x14ac:dyDescent="0.25">
      <c r="A1413" t="s">
        <v>2</v>
      </c>
      <c r="B1413">
        <f t="shared" si="36"/>
        <v>2022</v>
      </c>
      <c r="C1413" t="str">
        <f t="shared" si="37"/>
        <v>PUBBDGHSPOldWH______STDKER_16</v>
      </c>
      <c r="D1413">
        <f>IF(VLOOKUP(LEFT(C1413,LEN(C1413)-3),PUBBDG_Replacement_Split_Tech!A:T,12+B1413-2016,FALSE)&lt;0,0,VLOOKUP(LEFT(C1413,LEN(C1413)-3),PUBBDG_Replacement_Split_Tech!A:T,12+B1413-2016,FALSE))*VLOOKUP(LEFT(C1413,14),'AGG Activity_16'!A:K,B1413-2016+2,FALSE)</f>
        <v>0</v>
      </c>
    </row>
    <row r="1414" spans="1:4" x14ac:dyDescent="0.25">
      <c r="A1414" t="s">
        <v>2</v>
      </c>
      <c r="B1414">
        <f t="shared" si="36"/>
        <v>2022</v>
      </c>
      <c r="C1414" t="str">
        <f t="shared" si="37"/>
        <v>PUBBDGMUNNewSHFUR___STDKER_16</v>
      </c>
      <c r="D1414">
        <f>IF(VLOOKUP(LEFT(C1414,LEN(C1414)-3),PUBBDG_Replacement_Split_Tech!A:T,12+B1414-2016,FALSE)&lt;0,0,VLOOKUP(LEFT(C1414,LEN(C1414)-3),PUBBDG_Replacement_Split_Tech!A:T,12+B1414-2016,FALSE))*VLOOKUP(LEFT(C1414,14),'AGG Activity_16'!A:K,B1414-2016+2,FALSE)</f>
        <v>0</v>
      </c>
    </row>
    <row r="1415" spans="1:4" x14ac:dyDescent="0.25">
      <c r="A1415" t="s">
        <v>2</v>
      </c>
      <c r="B1415">
        <f t="shared" si="36"/>
        <v>2022</v>
      </c>
      <c r="C1415" t="str">
        <f t="shared" si="37"/>
        <v>PUBBDGMUNNewWH______STDKER_16</v>
      </c>
      <c r="D1415">
        <f>IF(VLOOKUP(LEFT(C1415,LEN(C1415)-3),PUBBDG_Replacement_Split_Tech!A:T,12+B1415-2016,FALSE)&lt;0,0,VLOOKUP(LEFT(C1415,LEN(C1415)-3),PUBBDG_Replacement_Split_Tech!A:T,12+B1415-2016,FALSE))*VLOOKUP(LEFT(C1415,14),'AGG Activity_16'!A:K,B1415-2016+2,FALSE)</f>
        <v>0</v>
      </c>
    </row>
    <row r="1416" spans="1:4" x14ac:dyDescent="0.25">
      <c r="A1416" t="s">
        <v>2</v>
      </c>
      <c r="B1416">
        <f t="shared" si="36"/>
        <v>2022</v>
      </c>
      <c r="C1416" t="str">
        <f t="shared" si="37"/>
        <v>PUBBDGMUNOldSHFUR___STDKER_16</v>
      </c>
      <c r="D1416">
        <f>IF(VLOOKUP(LEFT(C1416,LEN(C1416)-3),PUBBDG_Replacement_Split_Tech!A:T,12+B1416-2016,FALSE)&lt;0,0,VLOOKUP(LEFT(C1416,LEN(C1416)-3),PUBBDG_Replacement_Split_Tech!A:T,12+B1416-2016,FALSE))*VLOOKUP(LEFT(C1416,14),'AGG Activity_16'!A:K,B1416-2016+2,FALSE)</f>
        <v>0</v>
      </c>
    </row>
    <row r="1417" spans="1:4" x14ac:dyDescent="0.25">
      <c r="A1417" t="s">
        <v>2</v>
      </c>
      <c r="B1417">
        <f t="shared" si="36"/>
        <v>2022</v>
      </c>
      <c r="C1417" t="str">
        <f t="shared" si="37"/>
        <v>PUBBDGMUNOldWH______STDKER_16</v>
      </c>
      <c r="D1417">
        <f>IF(VLOOKUP(LEFT(C1417,LEN(C1417)-3),PUBBDG_Replacement_Split_Tech!A:T,12+B1417-2016,FALSE)&lt;0,0,VLOOKUP(LEFT(C1417,LEN(C1417)-3),PUBBDG_Replacement_Split_Tech!A:T,12+B1417-2016,FALSE))*VLOOKUP(LEFT(C1417,14),'AGG Activity_16'!A:K,B1417-2016+2,FALSE)</f>
        <v>0</v>
      </c>
    </row>
    <row r="1418" spans="1:4" x14ac:dyDescent="0.25">
      <c r="A1418" t="s">
        <v>2</v>
      </c>
      <c r="B1418">
        <f t="shared" si="36"/>
        <v>2022</v>
      </c>
      <c r="C1418" t="str">
        <f t="shared" si="37"/>
        <v>PUBBDGPSINewSHFUR___STDKER_16</v>
      </c>
      <c r="D1418">
        <f>IF(VLOOKUP(LEFT(C1418,LEN(C1418)-3),PUBBDG_Replacement_Split_Tech!A:T,12+B1418-2016,FALSE)&lt;0,0,VLOOKUP(LEFT(C1418,LEN(C1418)-3),PUBBDG_Replacement_Split_Tech!A:T,12+B1418-2016,FALSE))*VLOOKUP(LEFT(C1418,14),'AGG Activity_16'!A:K,B1418-2016+2,FALSE)</f>
        <v>0</v>
      </c>
    </row>
    <row r="1419" spans="1:4" x14ac:dyDescent="0.25">
      <c r="A1419" t="s">
        <v>2</v>
      </c>
      <c r="B1419">
        <f t="shared" si="36"/>
        <v>2022</v>
      </c>
      <c r="C1419" t="str">
        <f t="shared" si="37"/>
        <v>PUBBDGPSINewWH______STDKER_16</v>
      </c>
      <c r="D1419">
        <f>IF(VLOOKUP(LEFT(C1419,LEN(C1419)-3),PUBBDG_Replacement_Split_Tech!A:T,12+B1419-2016,FALSE)&lt;0,0,VLOOKUP(LEFT(C1419,LEN(C1419)-3),PUBBDG_Replacement_Split_Tech!A:T,12+B1419-2016,FALSE))*VLOOKUP(LEFT(C1419,14),'AGG Activity_16'!A:K,B1419-2016+2,FALSE)</f>
        <v>0</v>
      </c>
    </row>
    <row r="1420" spans="1:4" x14ac:dyDescent="0.25">
      <c r="A1420" t="s">
        <v>2</v>
      </c>
      <c r="B1420">
        <f t="shared" si="36"/>
        <v>2022</v>
      </c>
      <c r="C1420" t="str">
        <f t="shared" si="37"/>
        <v>PUBBDGPSIOldSHFUR___STDKER_16</v>
      </c>
      <c r="D1420">
        <f>IF(VLOOKUP(LEFT(C1420,LEN(C1420)-3),PUBBDG_Replacement_Split_Tech!A:T,12+B1420-2016,FALSE)&lt;0,0,VLOOKUP(LEFT(C1420,LEN(C1420)-3),PUBBDG_Replacement_Split_Tech!A:T,12+B1420-2016,FALSE))*VLOOKUP(LEFT(C1420,14),'AGG Activity_16'!A:K,B1420-2016+2,FALSE)</f>
        <v>0</v>
      </c>
    </row>
    <row r="1421" spans="1:4" x14ac:dyDescent="0.25">
      <c r="A1421" t="s">
        <v>2</v>
      </c>
      <c r="B1421">
        <f t="shared" si="36"/>
        <v>2022</v>
      </c>
      <c r="C1421" t="str">
        <f t="shared" si="37"/>
        <v>PUBBDGPSIOldWH______STDKER_16</v>
      </c>
      <c r="D1421">
        <f>IF(VLOOKUP(LEFT(C1421,LEN(C1421)-3),PUBBDG_Replacement_Split_Tech!A:T,12+B1421-2016,FALSE)&lt;0,0,VLOOKUP(LEFT(C1421,LEN(C1421)-3),PUBBDG_Replacement_Split_Tech!A:T,12+B1421-2016,FALSE))*VLOOKUP(LEFT(C1421,14),'AGG Activity_16'!A:K,B1421-2016+2,FALSE)</f>
        <v>0</v>
      </c>
    </row>
    <row r="1422" spans="1:4" x14ac:dyDescent="0.25">
      <c r="A1422" t="s">
        <v>2</v>
      </c>
      <c r="B1422">
        <f t="shared" si="36"/>
        <v>2022</v>
      </c>
      <c r="C1422" t="str">
        <f t="shared" si="37"/>
        <v>PUBBDGSBDNewSHFUR___STDKER_16</v>
      </c>
      <c r="D1422">
        <f>IF(VLOOKUP(LEFT(C1422,LEN(C1422)-3),PUBBDG_Replacement_Split_Tech!A:T,12+B1422-2016,FALSE)&lt;0,0,VLOOKUP(LEFT(C1422,LEN(C1422)-3),PUBBDG_Replacement_Split_Tech!A:T,12+B1422-2016,FALSE))*VLOOKUP(LEFT(C1422,14),'AGG Activity_16'!A:K,B1422-2016+2,FALSE)</f>
        <v>0</v>
      </c>
    </row>
    <row r="1423" spans="1:4" x14ac:dyDescent="0.25">
      <c r="A1423" t="s">
        <v>2</v>
      </c>
      <c r="B1423">
        <f t="shared" si="36"/>
        <v>2022</v>
      </c>
      <c r="C1423" t="str">
        <f t="shared" si="37"/>
        <v>PUBBDGSBDNewWH______STDKER_16</v>
      </c>
      <c r="D1423">
        <f>IF(VLOOKUP(LEFT(C1423,LEN(C1423)-3),PUBBDG_Replacement_Split_Tech!A:T,12+B1423-2016,FALSE)&lt;0,0,VLOOKUP(LEFT(C1423,LEN(C1423)-3),PUBBDG_Replacement_Split_Tech!A:T,12+B1423-2016,FALSE))*VLOOKUP(LEFT(C1423,14),'AGG Activity_16'!A:K,B1423-2016+2,FALSE)</f>
        <v>0</v>
      </c>
    </row>
    <row r="1424" spans="1:4" x14ac:dyDescent="0.25">
      <c r="A1424" t="s">
        <v>2</v>
      </c>
      <c r="B1424">
        <f t="shared" si="36"/>
        <v>2022</v>
      </c>
      <c r="C1424" t="str">
        <f t="shared" si="37"/>
        <v>PUBBDGSBDOldSHFUR___STDKER_16</v>
      </c>
      <c r="D1424">
        <f>IF(VLOOKUP(LEFT(C1424,LEN(C1424)-3),PUBBDG_Replacement_Split_Tech!A:T,12+B1424-2016,FALSE)&lt;0,0,VLOOKUP(LEFT(C1424,LEN(C1424)-3),PUBBDG_Replacement_Split_Tech!A:T,12+B1424-2016,FALSE))*VLOOKUP(LEFT(C1424,14),'AGG Activity_16'!A:K,B1424-2016+2,FALSE)</f>
        <v>0</v>
      </c>
    </row>
    <row r="1425" spans="1:4" x14ac:dyDescent="0.25">
      <c r="A1425" t="s">
        <v>2</v>
      </c>
      <c r="B1425">
        <f t="shared" si="36"/>
        <v>2022</v>
      </c>
      <c r="C1425" t="str">
        <f t="shared" si="37"/>
        <v>PUBBDGSBDOldWH______STDKER_16</v>
      </c>
      <c r="D1425">
        <f>IF(VLOOKUP(LEFT(C1425,LEN(C1425)-3),PUBBDG_Replacement_Split_Tech!A:T,12+B1425-2016,FALSE)&lt;0,0,VLOOKUP(LEFT(C1425,LEN(C1425)-3),PUBBDG_Replacement_Split_Tech!A:T,12+B1425-2016,FALSE))*VLOOKUP(LEFT(C1425,14),'AGG Activity_16'!A:K,B1425-2016+2,FALSE)</f>
        <v>0</v>
      </c>
    </row>
    <row r="1426" spans="1:4" x14ac:dyDescent="0.25">
      <c r="A1426" t="s">
        <v>2</v>
      </c>
      <c r="B1426">
        <f t="shared" si="36"/>
        <v>2022</v>
      </c>
      <c r="C1426" t="str">
        <f t="shared" si="37"/>
        <v>PUBBDGHSPNewSHFUR___STDLFO_16</v>
      </c>
      <c r="D1426">
        <f>IF(VLOOKUP(LEFT(C1426,LEN(C1426)-3),PUBBDG_Replacement_Split_Tech!A:T,12+B1426-2016,FALSE)&lt;0,0,VLOOKUP(LEFT(C1426,LEN(C1426)-3),PUBBDG_Replacement_Split_Tech!A:T,12+B1426-2016,FALSE))*VLOOKUP(LEFT(C1426,14),'AGG Activity_16'!A:K,B1426-2016+2,FALSE)</f>
        <v>0</v>
      </c>
    </row>
    <row r="1427" spans="1:4" x14ac:dyDescent="0.25">
      <c r="A1427" t="s">
        <v>2</v>
      </c>
      <c r="B1427">
        <f t="shared" ref="B1427:B1457" si="38">B1219+1</f>
        <v>2022</v>
      </c>
      <c r="C1427" t="str">
        <f t="shared" ref="C1427:C1457" si="39">C1219</f>
        <v>PUBBDGHSPNewWH______STDLFO_16</v>
      </c>
      <c r="D1427">
        <f>IF(VLOOKUP(LEFT(C1427,LEN(C1427)-3),PUBBDG_Replacement_Split_Tech!A:T,12+B1427-2016,FALSE)&lt;0,0,VLOOKUP(LEFT(C1427,LEN(C1427)-3),PUBBDG_Replacement_Split_Tech!A:T,12+B1427-2016,FALSE))*VLOOKUP(LEFT(C1427,14),'AGG Activity_16'!A:K,B1427-2016+2,FALSE)</f>
        <v>0</v>
      </c>
    </row>
    <row r="1428" spans="1:4" x14ac:dyDescent="0.25">
      <c r="A1428" t="s">
        <v>2</v>
      </c>
      <c r="B1428">
        <f t="shared" si="38"/>
        <v>2022</v>
      </c>
      <c r="C1428" t="str">
        <f t="shared" si="39"/>
        <v>PUBBDGHSPOldSHFUR___STDLFO_16</v>
      </c>
      <c r="D1428">
        <f>IF(VLOOKUP(LEFT(C1428,LEN(C1428)-3),PUBBDG_Replacement_Split_Tech!A:T,12+B1428-2016,FALSE)&lt;0,0,VLOOKUP(LEFT(C1428,LEN(C1428)-3),PUBBDG_Replacement_Split_Tech!A:T,12+B1428-2016,FALSE))*VLOOKUP(LEFT(C1428,14),'AGG Activity_16'!A:K,B1428-2016+2,FALSE)</f>
        <v>41.485474893348879</v>
      </c>
    </row>
    <row r="1429" spans="1:4" x14ac:dyDescent="0.25">
      <c r="A1429" t="s">
        <v>2</v>
      </c>
      <c r="B1429">
        <f t="shared" si="38"/>
        <v>2022</v>
      </c>
      <c r="C1429" t="str">
        <f t="shared" si="39"/>
        <v>PUBBDGHSPOldWH______STDLFO_16</v>
      </c>
      <c r="D1429">
        <f>IF(VLOOKUP(LEFT(C1429,LEN(C1429)-3),PUBBDG_Replacement_Split_Tech!A:T,12+B1429-2016,FALSE)&lt;0,0,VLOOKUP(LEFT(C1429,LEN(C1429)-3),PUBBDG_Replacement_Split_Tech!A:T,12+B1429-2016,FALSE))*VLOOKUP(LEFT(C1429,14),'AGG Activity_16'!A:K,B1429-2016+2,FALSE)</f>
        <v>26.239547121342376</v>
      </c>
    </row>
    <row r="1430" spans="1:4" x14ac:dyDescent="0.25">
      <c r="A1430" t="s">
        <v>2</v>
      </c>
      <c r="B1430">
        <f t="shared" si="38"/>
        <v>2022</v>
      </c>
      <c r="C1430" t="str">
        <f t="shared" si="39"/>
        <v>PUBBDGMUNNewSHFUR___STDLFO_16</v>
      </c>
      <c r="D1430">
        <f>IF(VLOOKUP(LEFT(C1430,LEN(C1430)-3),PUBBDG_Replacement_Split_Tech!A:T,12+B1430-2016,FALSE)&lt;0,0,VLOOKUP(LEFT(C1430,LEN(C1430)-3),PUBBDG_Replacement_Split_Tech!A:T,12+B1430-2016,FALSE))*VLOOKUP(LEFT(C1430,14),'AGG Activity_16'!A:K,B1430-2016+2,FALSE)</f>
        <v>0</v>
      </c>
    </row>
    <row r="1431" spans="1:4" x14ac:dyDescent="0.25">
      <c r="A1431" t="s">
        <v>2</v>
      </c>
      <c r="B1431">
        <f t="shared" si="38"/>
        <v>2022</v>
      </c>
      <c r="C1431" t="str">
        <f t="shared" si="39"/>
        <v>PUBBDGMUNNewWH______STDLFO_16</v>
      </c>
      <c r="D1431">
        <f>IF(VLOOKUP(LEFT(C1431,LEN(C1431)-3),PUBBDG_Replacement_Split_Tech!A:T,12+B1431-2016,FALSE)&lt;0,0,VLOOKUP(LEFT(C1431,LEN(C1431)-3),PUBBDG_Replacement_Split_Tech!A:T,12+B1431-2016,FALSE))*VLOOKUP(LEFT(C1431,14),'AGG Activity_16'!A:K,B1431-2016+2,FALSE)</f>
        <v>0</v>
      </c>
    </row>
    <row r="1432" spans="1:4" x14ac:dyDescent="0.25">
      <c r="A1432" t="s">
        <v>2</v>
      </c>
      <c r="B1432">
        <f t="shared" si="38"/>
        <v>2022</v>
      </c>
      <c r="C1432" t="str">
        <f t="shared" si="39"/>
        <v>PUBBDGMUNOldSHFUR___STDLFO_16</v>
      </c>
      <c r="D1432">
        <f>IF(VLOOKUP(LEFT(C1432,LEN(C1432)-3),PUBBDG_Replacement_Split_Tech!A:T,12+B1432-2016,FALSE)&lt;0,0,VLOOKUP(LEFT(C1432,LEN(C1432)-3),PUBBDG_Replacement_Split_Tech!A:T,12+B1432-2016,FALSE))*VLOOKUP(LEFT(C1432,14),'AGG Activity_16'!A:K,B1432-2016+2,FALSE)</f>
        <v>0</v>
      </c>
    </row>
    <row r="1433" spans="1:4" x14ac:dyDescent="0.25">
      <c r="A1433" t="s">
        <v>2</v>
      </c>
      <c r="B1433">
        <f t="shared" si="38"/>
        <v>2022</v>
      </c>
      <c r="C1433" t="str">
        <f t="shared" si="39"/>
        <v>PUBBDGMUNOldWH______STDLFO_16</v>
      </c>
      <c r="D1433">
        <f>IF(VLOOKUP(LEFT(C1433,LEN(C1433)-3),PUBBDG_Replacement_Split_Tech!A:T,12+B1433-2016,FALSE)&lt;0,0,VLOOKUP(LEFT(C1433,LEN(C1433)-3),PUBBDG_Replacement_Split_Tech!A:T,12+B1433-2016,FALSE))*VLOOKUP(LEFT(C1433,14),'AGG Activity_16'!A:K,B1433-2016+2,FALSE)</f>
        <v>0</v>
      </c>
    </row>
    <row r="1434" spans="1:4" x14ac:dyDescent="0.25">
      <c r="A1434" t="s">
        <v>2</v>
      </c>
      <c r="B1434">
        <f t="shared" si="38"/>
        <v>2022</v>
      </c>
      <c r="C1434" t="str">
        <f t="shared" si="39"/>
        <v>PUBBDGPSINewSHFUR___STDLFO_16</v>
      </c>
      <c r="D1434">
        <f>IF(VLOOKUP(LEFT(C1434,LEN(C1434)-3),PUBBDG_Replacement_Split_Tech!A:T,12+B1434-2016,FALSE)&lt;0,0,VLOOKUP(LEFT(C1434,LEN(C1434)-3),PUBBDG_Replacement_Split_Tech!A:T,12+B1434-2016,FALSE))*VLOOKUP(LEFT(C1434,14),'AGG Activity_16'!A:K,B1434-2016+2,FALSE)</f>
        <v>0</v>
      </c>
    </row>
    <row r="1435" spans="1:4" x14ac:dyDescent="0.25">
      <c r="A1435" t="s">
        <v>2</v>
      </c>
      <c r="B1435">
        <f t="shared" si="38"/>
        <v>2022</v>
      </c>
      <c r="C1435" t="str">
        <f t="shared" si="39"/>
        <v>PUBBDGPSINewWH______STDLFO_16</v>
      </c>
      <c r="D1435">
        <f>IF(VLOOKUP(LEFT(C1435,LEN(C1435)-3),PUBBDG_Replacement_Split_Tech!A:T,12+B1435-2016,FALSE)&lt;0,0,VLOOKUP(LEFT(C1435,LEN(C1435)-3),PUBBDG_Replacement_Split_Tech!A:T,12+B1435-2016,FALSE))*VLOOKUP(LEFT(C1435,14),'AGG Activity_16'!A:K,B1435-2016+2,FALSE)</f>
        <v>0</v>
      </c>
    </row>
    <row r="1436" spans="1:4" x14ac:dyDescent="0.25">
      <c r="A1436" t="s">
        <v>2</v>
      </c>
      <c r="B1436">
        <f t="shared" si="38"/>
        <v>2022</v>
      </c>
      <c r="C1436" t="str">
        <f t="shared" si="39"/>
        <v>PUBBDGPSIOldSHFUR___STDLFO_16</v>
      </c>
      <c r="D1436">
        <f>IF(VLOOKUP(LEFT(C1436,LEN(C1436)-3),PUBBDG_Replacement_Split_Tech!A:T,12+B1436-2016,FALSE)&lt;0,0,VLOOKUP(LEFT(C1436,LEN(C1436)-3),PUBBDG_Replacement_Split_Tech!A:T,12+B1436-2016,FALSE))*VLOOKUP(LEFT(C1436,14),'AGG Activity_16'!A:K,B1436-2016+2,FALSE)</f>
        <v>18.393577805890288</v>
      </c>
    </row>
    <row r="1437" spans="1:4" x14ac:dyDescent="0.25">
      <c r="A1437" t="s">
        <v>2</v>
      </c>
      <c r="B1437">
        <f t="shared" si="38"/>
        <v>2022</v>
      </c>
      <c r="C1437" t="str">
        <f t="shared" si="39"/>
        <v>PUBBDGPSIOldWH______STDLFO_16</v>
      </c>
      <c r="D1437">
        <f>IF(VLOOKUP(LEFT(C1437,LEN(C1437)-3),PUBBDG_Replacement_Split_Tech!A:T,12+B1437-2016,FALSE)&lt;0,0,VLOOKUP(LEFT(C1437,LEN(C1437)-3),PUBBDG_Replacement_Split_Tech!A:T,12+B1437-2016,FALSE))*VLOOKUP(LEFT(C1437,14),'AGG Activity_16'!A:K,B1437-2016+2,FALSE)</f>
        <v>22.376736878011219</v>
      </c>
    </row>
    <row r="1438" spans="1:4" x14ac:dyDescent="0.25">
      <c r="A1438" t="s">
        <v>2</v>
      </c>
      <c r="B1438">
        <f t="shared" si="38"/>
        <v>2022</v>
      </c>
      <c r="C1438" t="str">
        <f t="shared" si="39"/>
        <v>PUBBDGSBDNewSHFUR___STDLFO_16</v>
      </c>
      <c r="D1438">
        <f>IF(VLOOKUP(LEFT(C1438,LEN(C1438)-3),PUBBDG_Replacement_Split_Tech!A:T,12+B1438-2016,FALSE)&lt;0,0,VLOOKUP(LEFT(C1438,LEN(C1438)-3),PUBBDG_Replacement_Split_Tech!A:T,12+B1438-2016,FALSE))*VLOOKUP(LEFT(C1438,14),'AGG Activity_16'!A:K,B1438-2016+2,FALSE)</f>
        <v>0</v>
      </c>
    </row>
    <row r="1439" spans="1:4" x14ac:dyDescent="0.25">
      <c r="A1439" t="s">
        <v>2</v>
      </c>
      <c r="B1439">
        <f t="shared" si="38"/>
        <v>2022</v>
      </c>
      <c r="C1439" t="str">
        <f t="shared" si="39"/>
        <v>PUBBDGSBDNewWH______STDLFO_16</v>
      </c>
      <c r="D1439">
        <f>IF(VLOOKUP(LEFT(C1439,LEN(C1439)-3),PUBBDG_Replacement_Split_Tech!A:T,12+B1439-2016,FALSE)&lt;0,0,VLOOKUP(LEFT(C1439,LEN(C1439)-3),PUBBDG_Replacement_Split_Tech!A:T,12+B1439-2016,FALSE))*VLOOKUP(LEFT(C1439,14),'AGG Activity_16'!A:K,B1439-2016+2,FALSE)</f>
        <v>0</v>
      </c>
    </row>
    <row r="1440" spans="1:4" x14ac:dyDescent="0.25">
      <c r="A1440" t="s">
        <v>2</v>
      </c>
      <c r="B1440">
        <f t="shared" si="38"/>
        <v>2022</v>
      </c>
      <c r="C1440" t="str">
        <f t="shared" si="39"/>
        <v>PUBBDGSBDOldSHFUR___STDLFO_16</v>
      </c>
      <c r="D1440">
        <f>IF(VLOOKUP(LEFT(C1440,LEN(C1440)-3),PUBBDG_Replacement_Split_Tech!A:T,12+B1440-2016,FALSE)&lt;0,0,VLOOKUP(LEFT(C1440,LEN(C1440)-3),PUBBDG_Replacement_Split_Tech!A:T,12+B1440-2016,FALSE))*VLOOKUP(LEFT(C1440,14),'AGG Activity_16'!A:K,B1440-2016+2,FALSE)</f>
        <v>0</v>
      </c>
    </row>
    <row r="1441" spans="1:4" x14ac:dyDescent="0.25">
      <c r="A1441" t="s">
        <v>2</v>
      </c>
      <c r="B1441">
        <f t="shared" si="38"/>
        <v>2022</v>
      </c>
      <c r="C1441" t="str">
        <f t="shared" si="39"/>
        <v>PUBBDGSBDOldWH______STDLFO_16</v>
      </c>
      <c r="D1441">
        <f>IF(VLOOKUP(LEFT(C1441,LEN(C1441)-3),PUBBDG_Replacement_Split_Tech!A:T,12+B1441-2016,FALSE)&lt;0,0,VLOOKUP(LEFT(C1441,LEN(C1441)-3),PUBBDG_Replacement_Split_Tech!A:T,12+B1441-2016,FALSE))*VLOOKUP(LEFT(C1441,14),'AGG Activity_16'!A:K,B1441-2016+2,FALSE)</f>
        <v>0</v>
      </c>
    </row>
    <row r="1442" spans="1:4" x14ac:dyDescent="0.25">
      <c r="A1442" t="s">
        <v>2</v>
      </c>
      <c r="B1442">
        <f t="shared" si="38"/>
        <v>2022</v>
      </c>
      <c r="C1442" t="str">
        <f t="shared" si="39"/>
        <v>PUBBDGHSPNewAE______STDPRO_16</v>
      </c>
      <c r="D1442">
        <f>IF(VLOOKUP(LEFT(C1442,LEN(C1442)-3),PUBBDG_Replacement_Split_Tech!A:T,12+B1442-2016,FALSE)&lt;0,0,VLOOKUP(LEFT(C1442,LEN(C1442)-3),PUBBDG_Replacement_Split_Tech!A:T,12+B1442-2016,FALSE))*VLOOKUP(LEFT(C1442,14),'AGG Activity_16'!A:K,B1442-2016+2,FALSE)</f>
        <v>0</v>
      </c>
    </row>
    <row r="1443" spans="1:4" x14ac:dyDescent="0.25">
      <c r="A1443" t="s">
        <v>2</v>
      </c>
      <c r="B1443">
        <f t="shared" si="38"/>
        <v>2022</v>
      </c>
      <c r="C1443" t="str">
        <f t="shared" si="39"/>
        <v>PUBBDGHSPNewSHFUR___STDPRO_16</v>
      </c>
      <c r="D1443">
        <f>IF(VLOOKUP(LEFT(C1443,LEN(C1443)-3),PUBBDG_Replacement_Split_Tech!A:T,12+B1443-2016,FALSE)&lt;0,0,VLOOKUP(LEFT(C1443,LEN(C1443)-3),PUBBDG_Replacement_Split_Tech!A:T,12+B1443-2016,FALSE))*VLOOKUP(LEFT(C1443,14),'AGG Activity_16'!A:K,B1443-2016+2,FALSE)</f>
        <v>0</v>
      </c>
    </row>
    <row r="1444" spans="1:4" x14ac:dyDescent="0.25">
      <c r="A1444" t="s">
        <v>2</v>
      </c>
      <c r="B1444">
        <f t="shared" si="38"/>
        <v>2022</v>
      </c>
      <c r="C1444" t="str">
        <f t="shared" si="39"/>
        <v>PUBBDGHSPOldAE______STDPRO_16</v>
      </c>
      <c r="D1444">
        <f>IF(VLOOKUP(LEFT(C1444,LEN(C1444)-3),PUBBDG_Replacement_Split_Tech!A:T,12+B1444-2016,FALSE)&lt;0,0,VLOOKUP(LEFT(C1444,LEN(C1444)-3),PUBBDG_Replacement_Split_Tech!A:T,12+B1444-2016,FALSE))*VLOOKUP(LEFT(C1444,14),'AGG Activity_16'!A:K,B1444-2016+2,FALSE)</f>
        <v>0</v>
      </c>
    </row>
    <row r="1445" spans="1:4" x14ac:dyDescent="0.25">
      <c r="A1445" t="s">
        <v>2</v>
      </c>
      <c r="B1445">
        <f t="shared" si="38"/>
        <v>2022</v>
      </c>
      <c r="C1445" t="str">
        <f t="shared" si="39"/>
        <v>PUBBDGHSPOldSHFUR___STDPRO_16</v>
      </c>
      <c r="D1445">
        <f>IF(VLOOKUP(LEFT(C1445,LEN(C1445)-3),PUBBDG_Replacement_Split_Tech!A:T,12+B1445-2016,FALSE)&lt;0,0,VLOOKUP(LEFT(C1445,LEN(C1445)-3),PUBBDG_Replacement_Split_Tech!A:T,12+B1445-2016,FALSE))*VLOOKUP(LEFT(C1445,14),'AGG Activity_16'!A:K,B1445-2016+2,FALSE)</f>
        <v>0</v>
      </c>
    </row>
    <row r="1446" spans="1:4" x14ac:dyDescent="0.25">
      <c r="A1446" t="s">
        <v>2</v>
      </c>
      <c r="B1446">
        <f t="shared" si="38"/>
        <v>2022</v>
      </c>
      <c r="C1446" t="str">
        <f t="shared" si="39"/>
        <v>PUBBDGMUNNewAE______STDPRO_16</v>
      </c>
      <c r="D1446">
        <f>IF(VLOOKUP(LEFT(C1446,LEN(C1446)-3),PUBBDG_Replacement_Split_Tech!A:T,12+B1446-2016,FALSE)&lt;0,0,VLOOKUP(LEFT(C1446,LEN(C1446)-3),PUBBDG_Replacement_Split_Tech!A:T,12+B1446-2016,FALSE))*VLOOKUP(LEFT(C1446,14),'AGG Activity_16'!A:K,B1446-2016+2,FALSE)</f>
        <v>0</v>
      </c>
    </row>
    <row r="1447" spans="1:4" x14ac:dyDescent="0.25">
      <c r="A1447" t="s">
        <v>2</v>
      </c>
      <c r="B1447">
        <f t="shared" si="38"/>
        <v>2022</v>
      </c>
      <c r="C1447" t="str">
        <f t="shared" si="39"/>
        <v>PUBBDGMUNNewSHFUR___STDPRO_16</v>
      </c>
      <c r="D1447">
        <f>IF(VLOOKUP(LEFT(C1447,LEN(C1447)-3),PUBBDG_Replacement_Split_Tech!A:T,12+B1447-2016,FALSE)&lt;0,0,VLOOKUP(LEFT(C1447,LEN(C1447)-3),PUBBDG_Replacement_Split_Tech!A:T,12+B1447-2016,FALSE))*VLOOKUP(LEFT(C1447,14),'AGG Activity_16'!A:K,B1447-2016+2,FALSE)</f>
        <v>0</v>
      </c>
    </row>
    <row r="1448" spans="1:4" x14ac:dyDescent="0.25">
      <c r="A1448" t="s">
        <v>2</v>
      </c>
      <c r="B1448">
        <f t="shared" si="38"/>
        <v>2022</v>
      </c>
      <c r="C1448" t="str">
        <f t="shared" si="39"/>
        <v>PUBBDGMUNOldAE______STDPRO_16</v>
      </c>
      <c r="D1448">
        <f>IF(VLOOKUP(LEFT(C1448,LEN(C1448)-3),PUBBDG_Replacement_Split_Tech!A:T,12+B1448-2016,FALSE)&lt;0,0,VLOOKUP(LEFT(C1448,LEN(C1448)-3),PUBBDG_Replacement_Split_Tech!A:T,12+B1448-2016,FALSE))*VLOOKUP(LEFT(C1448,14),'AGG Activity_16'!A:K,B1448-2016+2,FALSE)</f>
        <v>0</v>
      </c>
    </row>
    <row r="1449" spans="1:4" x14ac:dyDescent="0.25">
      <c r="A1449" t="s">
        <v>2</v>
      </c>
      <c r="B1449">
        <f t="shared" si="38"/>
        <v>2022</v>
      </c>
      <c r="C1449" t="str">
        <f t="shared" si="39"/>
        <v>PUBBDGMUNOldSHFUR___STDPRO_16</v>
      </c>
      <c r="D1449">
        <f>IF(VLOOKUP(LEFT(C1449,LEN(C1449)-3),PUBBDG_Replacement_Split_Tech!A:T,12+B1449-2016,FALSE)&lt;0,0,VLOOKUP(LEFT(C1449,LEN(C1449)-3),PUBBDG_Replacement_Split_Tech!A:T,12+B1449-2016,FALSE))*VLOOKUP(LEFT(C1449,14),'AGG Activity_16'!A:K,B1449-2016+2,FALSE)</f>
        <v>0</v>
      </c>
    </row>
    <row r="1450" spans="1:4" x14ac:dyDescent="0.25">
      <c r="A1450" t="s">
        <v>2</v>
      </c>
      <c r="B1450">
        <f t="shared" si="38"/>
        <v>2022</v>
      </c>
      <c r="C1450" t="str">
        <f t="shared" si="39"/>
        <v>PUBBDGPSINewAE______STDPRO_16</v>
      </c>
      <c r="D1450">
        <f>IF(VLOOKUP(LEFT(C1450,LEN(C1450)-3),PUBBDG_Replacement_Split_Tech!A:T,12+B1450-2016,FALSE)&lt;0,0,VLOOKUP(LEFT(C1450,LEN(C1450)-3),PUBBDG_Replacement_Split_Tech!A:T,12+B1450-2016,FALSE))*VLOOKUP(LEFT(C1450,14),'AGG Activity_16'!A:K,B1450-2016+2,FALSE)</f>
        <v>0</v>
      </c>
    </row>
    <row r="1451" spans="1:4" x14ac:dyDescent="0.25">
      <c r="A1451" t="s">
        <v>2</v>
      </c>
      <c r="B1451">
        <f t="shared" si="38"/>
        <v>2022</v>
      </c>
      <c r="C1451" t="str">
        <f t="shared" si="39"/>
        <v>PUBBDGPSINewSHFUR___STDPRO_16</v>
      </c>
      <c r="D1451">
        <f>IF(VLOOKUP(LEFT(C1451,LEN(C1451)-3),PUBBDG_Replacement_Split_Tech!A:T,12+B1451-2016,FALSE)&lt;0,0,VLOOKUP(LEFT(C1451,LEN(C1451)-3),PUBBDG_Replacement_Split_Tech!A:T,12+B1451-2016,FALSE))*VLOOKUP(LEFT(C1451,14),'AGG Activity_16'!A:K,B1451-2016+2,FALSE)</f>
        <v>0</v>
      </c>
    </row>
    <row r="1452" spans="1:4" x14ac:dyDescent="0.25">
      <c r="A1452" t="s">
        <v>2</v>
      </c>
      <c r="B1452">
        <f t="shared" si="38"/>
        <v>2022</v>
      </c>
      <c r="C1452" t="str">
        <f t="shared" si="39"/>
        <v>PUBBDGPSIOldAE______STDPRO_16</v>
      </c>
      <c r="D1452">
        <f>IF(VLOOKUP(LEFT(C1452,LEN(C1452)-3),PUBBDG_Replacement_Split_Tech!A:T,12+B1452-2016,FALSE)&lt;0,0,VLOOKUP(LEFT(C1452,LEN(C1452)-3),PUBBDG_Replacement_Split_Tech!A:T,12+B1452-2016,FALSE))*VLOOKUP(LEFT(C1452,14),'AGG Activity_16'!A:K,B1452-2016+2,FALSE)</f>
        <v>0</v>
      </c>
    </row>
    <row r="1453" spans="1:4" x14ac:dyDescent="0.25">
      <c r="A1453" t="s">
        <v>2</v>
      </c>
      <c r="B1453">
        <f t="shared" si="38"/>
        <v>2022</v>
      </c>
      <c r="C1453" t="str">
        <f t="shared" si="39"/>
        <v>PUBBDGPSIOldSHFUR___STDPRO_16</v>
      </c>
      <c r="D1453">
        <f>IF(VLOOKUP(LEFT(C1453,LEN(C1453)-3),PUBBDG_Replacement_Split_Tech!A:T,12+B1453-2016,FALSE)&lt;0,0,VLOOKUP(LEFT(C1453,LEN(C1453)-3),PUBBDG_Replacement_Split_Tech!A:T,12+B1453-2016,FALSE))*VLOOKUP(LEFT(C1453,14),'AGG Activity_16'!A:K,B1453-2016+2,FALSE)</f>
        <v>0</v>
      </c>
    </row>
    <row r="1454" spans="1:4" x14ac:dyDescent="0.25">
      <c r="A1454" t="s">
        <v>2</v>
      </c>
      <c r="B1454">
        <f t="shared" si="38"/>
        <v>2022</v>
      </c>
      <c r="C1454" t="str">
        <f t="shared" si="39"/>
        <v>PUBBDGSBDNewAE______STDPRO_16</v>
      </c>
      <c r="D1454">
        <f>IF(VLOOKUP(LEFT(C1454,LEN(C1454)-3),PUBBDG_Replacement_Split_Tech!A:T,12+B1454-2016,FALSE)&lt;0,0,VLOOKUP(LEFT(C1454,LEN(C1454)-3),PUBBDG_Replacement_Split_Tech!A:T,12+B1454-2016,FALSE))*VLOOKUP(LEFT(C1454,14),'AGG Activity_16'!A:K,B1454-2016+2,FALSE)</f>
        <v>0</v>
      </c>
    </row>
    <row r="1455" spans="1:4" x14ac:dyDescent="0.25">
      <c r="A1455" t="s">
        <v>2</v>
      </c>
      <c r="B1455">
        <f t="shared" si="38"/>
        <v>2022</v>
      </c>
      <c r="C1455" t="str">
        <f t="shared" si="39"/>
        <v>PUBBDGSBDNewSHFUR___STDPRO_16</v>
      </c>
      <c r="D1455">
        <f>IF(VLOOKUP(LEFT(C1455,LEN(C1455)-3),PUBBDG_Replacement_Split_Tech!A:T,12+B1455-2016,FALSE)&lt;0,0,VLOOKUP(LEFT(C1455,LEN(C1455)-3),PUBBDG_Replacement_Split_Tech!A:T,12+B1455-2016,FALSE))*VLOOKUP(LEFT(C1455,14),'AGG Activity_16'!A:K,B1455-2016+2,FALSE)</f>
        <v>0</v>
      </c>
    </row>
    <row r="1456" spans="1:4" x14ac:dyDescent="0.25">
      <c r="A1456" t="s">
        <v>2</v>
      </c>
      <c r="B1456">
        <f t="shared" si="38"/>
        <v>2022</v>
      </c>
      <c r="C1456" t="str">
        <f t="shared" si="39"/>
        <v>PUBBDGSBDOldAE______STDPRO_16</v>
      </c>
      <c r="D1456">
        <f>IF(VLOOKUP(LEFT(C1456,LEN(C1456)-3),PUBBDG_Replacement_Split_Tech!A:T,12+B1456-2016,FALSE)&lt;0,0,VLOOKUP(LEFT(C1456,LEN(C1456)-3),PUBBDG_Replacement_Split_Tech!A:T,12+B1456-2016,FALSE))*VLOOKUP(LEFT(C1456,14),'AGG Activity_16'!A:K,B1456-2016+2,FALSE)</f>
        <v>0</v>
      </c>
    </row>
    <row r="1457" spans="1:4" x14ac:dyDescent="0.25">
      <c r="A1457" t="s">
        <v>2</v>
      </c>
      <c r="B1457">
        <f t="shared" si="38"/>
        <v>2022</v>
      </c>
      <c r="C1457" t="str">
        <f t="shared" si="39"/>
        <v>PUBBDGSBDOldSHFUR___STDPRO_16</v>
      </c>
      <c r="D1457">
        <f>IF(VLOOKUP(LEFT(C1457,LEN(C1457)-3),PUBBDG_Replacement_Split_Tech!A:T,12+B1457-2016,FALSE)&lt;0,0,VLOOKUP(LEFT(C1457,LEN(C1457)-3),PUBBDG_Replacement_Split_Tech!A:T,12+B1457-2016,FALSE))*VLOOKUP(LEFT(C1457,14),'AGG Activity_16'!A:K,B1457-2016+2,FALSE)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Activity_PUBBDG</vt:lpstr>
      <vt:lpstr>PUBBDG_Split_Tech</vt:lpstr>
      <vt:lpstr>Activity_16</vt:lpstr>
      <vt:lpstr>Activity_EX</vt:lpstr>
      <vt:lpstr>AGG Activity_EX</vt:lpstr>
      <vt:lpstr>AGG Activity_16</vt:lpstr>
      <vt:lpstr>PUBBDG_Replacement_Split_Tech</vt:lpstr>
      <vt:lpstr>PUBBDG_MinActivity</vt:lpstr>
      <vt:lpstr>Capacity_PUBBDG</vt:lpstr>
      <vt:lpstr>PUBBDG_MaxCapacity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cp:lastPrinted>2022-12-21T16:26:34Z</cp:lastPrinted>
  <dcterms:created xsi:type="dcterms:W3CDTF">2022-12-21T16:26:49Z</dcterms:created>
  <dcterms:modified xsi:type="dcterms:W3CDTF">2023-01-10T15:45:05Z</dcterms:modified>
</cp:coreProperties>
</file>