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0_Base_Model\2_Transport\2_Passenger_transportation\2_New_technology\Calibration\"/>
    </mc:Choice>
  </mc:AlternateContent>
  <xr:revisionPtr revIDLastSave="0" documentId="13_ncr:1_{44F435E3-0FED-45BF-9CF8-E3DBC1290E28}" xr6:coauthVersionLast="47" xr6:coauthVersionMax="47" xr10:uidLastSave="{00000000-0000-0000-0000-000000000000}"/>
  <bookViews>
    <workbookView xWindow="31965" yWindow="2670" windowWidth="17280" windowHeight="9105" firstSheet="6" activeTab="10" xr2:uid="{00000000-000D-0000-FFFF-FFFF00000000}"/>
  </bookViews>
  <sheets>
    <sheet name="Summary" sheetId="6" r:id="rId1"/>
    <sheet name="Activity_PASTRA" sheetId="1" r:id="rId2"/>
    <sheet name="PASTRA_Split_Tech" sheetId="3" r:id="rId3"/>
    <sheet name="Activity_16" sheetId="13" r:id="rId4"/>
    <sheet name="Activity_EX" sheetId="14" r:id="rId5"/>
    <sheet name="AGG Activity_EX" sheetId="15" r:id="rId6"/>
    <sheet name="AGG Activity_16" sheetId="16" r:id="rId7"/>
    <sheet name="PASTRA_Replacement_Split_Tech" sheetId="17" r:id="rId8"/>
    <sheet name="PASTRA_MinActivity" sheetId="2" r:id="rId9"/>
    <sheet name="Capacity_PASTRA" sheetId="7" r:id="rId10"/>
    <sheet name="PASTRA_MaxCapacity" sheetId="8" r:id="rId11"/>
  </sheets>
  <externalReferences>
    <externalReference r:id="rId12"/>
  </externalReferences>
  <definedNames>
    <definedName name="_xlnm._FilterDatabase" localSheetId="1" hidden="1">Activity_PASTRA!$A$1:$M$476</definedName>
    <definedName name="_xlnm._FilterDatabase" localSheetId="9" hidden="1">Capacity_PASTRA!$1:$1</definedName>
    <definedName name="_xlnm._FilterDatabase" localSheetId="10" hidden="1">PASTRA_MaxCapacity!$A$1:$J$3781</definedName>
    <definedName name="_xlnm._FilterDatabase" localSheetId="8" hidden="1">PASTRA_MinActivity!$A$1:$H$1</definedName>
    <definedName name="_xlnm._FilterDatabase" localSheetId="2" hidden="1">PASTRA_Split_Tech!$A$1:$AA$1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3" l="1"/>
  <c r="M2" i="3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2" i="8"/>
  <c r="A28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U28" i="17"/>
  <c r="V28" i="17"/>
  <c r="A29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U29" i="17"/>
  <c r="V29" i="17"/>
  <c r="A30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U30" i="17"/>
  <c r="V30" i="17"/>
  <c r="A31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U31" i="17"/>
  <c r="V31" i="17"/>
  <c r="A32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U32" i="17"/>
  <c r="V32" i="17"/>
  <c r="A33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U33" i="17"/>
  <c r="V33" i="17"/>
  <c r="A34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U34" i="17"/>
  <c r="V34" i="17"/>
  <c r="A35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U35" i="17"/>
  <c r="V35" i="17"/>
  <c r="A36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U36" i="17"/>
  <c r="V36" i="17"/>
  <c r="A37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U37" i="17"/>
  <c r="V37" i="17"/>
  <c r="A38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U38" i="17"/>
  <c r="V38" i="17"/>
  <c r="A39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U39" i="17"/>
  <c r="V39" i="17"/>
  <c r="A40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U40" i="17"/>
  <c r="V40" i="17"/>
  <c r="A41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U41" i="17"/>
  <c r="V41" i="17"/>
  <c r="A42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U42" i="17"/>
  <c r="V42" i="17"/>
  <c r="A43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U43" i="17"/>
  <c r="V43" i="17"/>
  <c r="A44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U44" i="17"/>
  <c r="V44" i="17"/>
  <c r="A45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U45" i="17"/>
  <c r="V45" i="17"/>
  <c r="A46" i="17"/>
  <c r="B46" i="17"/>
  <c r="C46" i="17"/>
  <c r="D46" i="17"/>
  <c r="E46" i="17"/>
  <c r="F46" i="17"/>
  <c r="G46" i="17"/>
  <c r="H46" i="17"/>
  <c r="I46" i="17"/>
  <c r="J46" i="17"/>
  <c r="K46" i="17"/>
  <c r="L46" i="17"/>
  <c r="M46" i="17"/>
  <c r="U46" i="17"/>
  <c r="V46" i="17"/>
  <c r="A47" i="17"/>
  <c r="B47" i="17"/>
  <c r="C47" i="17"/>
  <c r="D47" i="17"/>
  <c r="E47" i="17"/>
  <c r="F47" i="17"/>
  <c r="G47" i="17"/>
  <c r="H47" i="17"/>
  <c r="I47" i="17"/>
  <c r="J47" i="17"/>
  <c r="K47" i="17"/>
  <c r="L47" i="17"/>
  <c r="M47" i="17"/>
  <c r="U47" i="17"/>
  <c r="V47" i="17"/>
  <c r="A48" i="17"/>
  <c r="B48" i="17"/>
  <c r="C48" i="17"/>
  <c r="D48" i="17"/>
  <c r="E48" i="17"/>
  <c r="F48" i="17"/>
  <c r="G48" i="17"/>
  <c r="H48" i="17"/>
  <c r="I48" i="17"/>
  <c r="J48" i="17"/>
  <c r="K48" i="17"/>
  <c r="L48" i="17"/>
  <c r="M48" i="17"/>
  <c r="U48" i="17"/>
  <c r="V48" i="17"/>
  <c r="A49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U49" i="17"/>
  <c r="V49" i="17"/>
  <c r="A50" i="17"/>
  <c r="B50" i="17"/>
  <c r="C50" i="17"/>
  <c r="D50" i="17"/>
  <c r="E50" i="17"/>
  <c r="F50" i="17"/>
  <c r="G50" i="17"/>
  <c r="H50" i="17"/>
  <c r="I50" i="17"/>
  <c r="J50" i="17"/>
  <c r="K50" i="17"/>
  <c r="L50" i="17"/>
  <c r="M50" i="17"/>
  <c r="U50" i="17"/>
  <c r="V50" i="17"/>
  <c r="A51" i="17"/>
  <c r="B51" i="17"/>
  <c r="C51" i="17"/>
  <c r="D51" i="17"/>
  <c r="E51" i="17"/>
  <c r="F51" i="17"/>
  <c r="G51" i="17"/>
  <c r="H51" i="17"/>
  <c r="I51" i="17"/>
  <c r="J51" i="17"/>
  <c r="K51" i="17"/>
  <c r="L51" i="17"/>
  <c r="M51" i="17"/>
  <c r="U51" i="17"/>
  <c r="V51" i="17"/>
  <c r="A52" i="17"/>
  <c r="B52" i="17"/>
  <c r="C52" i="17"/>
  <c r="D52" i="17"/>
  <c r="E52" i="17"/>
  <c r="F52" i="17"/>
  <c r="G52" i="17"/>
  <c r="H52" i="17"/>
  <c r="I52" i="17"/>
  <c r="J52" i="17"/>
  <c r="K52" i="17"/>
  <c r="L52" i="17"/>
  <c r="M52" i="17"/>
  <c r="U52" i="17"/>
  <c r="V52" i="17"/>
  <c r="A53" i="17"/>
  <c r="B53" i="17"/>
  <c r="C53" i="17"/>
  <c r="D53" i="17"/>
  <c r="E53" i="17"/>
  <c r="F53" i="17"/>
  <c r="G53" i="17"/>
  <c r="H53" i="17"/>
  <c r="I53" i="17"/>
  <c r="J53" i="17"/>
  <c r="K53" i="17"/>
  <c r="L53" i="17"/>
  <c r="M53" i="17"/>
  <c r="U53" i="17"/>
  <c r="V53" i="17"/>
  <c r="A54" i="17"/>
  <c r="B54" i="17"/>
  <c r="C54" i="17"/>
  <c r="D54" i="17"/>
  <c r="E54" i="17"/>
  <c r="F54" i="17"/>
  <c r="G54" i="17"/>
  <c r="H54" i="17"/>
  <c r="I54" i="17"/>
  <c r="J54" i="17"/>
  <c r="K54" i="17"/>
  <c r="L54" i="17"/>
  <c r="M54" i="17"/>
  <c r="U54" i="17"/>
  <c r="V54" i="17"/>
  <c r="A55" i="17"/>
  <c r="B55" i="17"/>
  <c r="C55" i="17"/>
  <c r="D55" i="17"/>
  <c r="E55" i="17"/>
  <c r="F55" i="17"/>
  <c r="G55" i="17"/>
  <c r="H55" i="17"/>
  <c r="I55" i="17"/>
  <c r="J55" i="17"/>
  <c r="K55" i="17"/>
  <c r="L55" i="17"/>
  <c r="M55" i="17"/>
  <c r="U55" i="17"/>
  <c r="V55" i="17"/>
  <c r="A56" i="17"/>
  <c r="B56" i="17"/>
  <c r="C56" i="17"/>
  <c r="D56" i="17"/>
  <c r="E56" i="17"/>
  <c r="F56" i="17"/>
  <c r="G56" i="17"/>
  <c r="H56" i="17"/>
  <c r="I56" i="17"/>
  <c r="J56" i="17"/>
  <c r="K56" i="17"/>
  <c r="L56" i="17"/>
  <c r="M56" i="17"/>
  <c r="U56" i="17"/>
  <c r="V56" i="17"/>
  <c r="A57" i="17"/>
  <c r="B57" i="17"/>
  <c r="C57" i="17"/>
  <c r="D57" i="17"/>
  <c r="E57" i="17"/>
  <c r="F57" i="17"/>
  <c r="G57" i="17"/>
  <c r="H57" i="17"/>
  <c r="I57" i="17"/>
  <c r="J57" i="17"/>
  <c r="K57" i="17"/>
  <c r="L57" i="17"/>
  <c r="M57" i="17"/>
  <c r="U57" i="17"/>
  <c r="V57" i="17"/>
  <c r="A58" i="17"/>
  <c r="B58" i="17"/>
  <c r="C58" i="17"/>
  <c r="D58" i="17"/>
  <c r="E58" i="17"/>
  <c r="F58" i="17"/>
  <c r="G58" i="17"/>
  <c r="H58" i="17"/>
  <c r="I58" i="17"/>
  <c r="J58" i="17"/>
  <c r="K58" i="17"/>
  <c r="L58" i="17"/>
  <c r="M58" i="17"/>
  <c r="U58" i="17"/>
  <c r="V58" i="17"/>
  <c r="A59" i="17"/>
  <c r="B59" i="17"/>
  <c r="C59" i="17"/>
  <c r="D59" i="17"/>
  <c r="E59" i="17"/>
  <c r="F59" i="17"/>
  <c r="G59" i="17"/>
  <c r="H59" i="17"/>
  <c r="I59" i="17"/>
  <c r="J59" i="17"/>
  <c r="K59" i="17"/>
  <c r="L59" i="17"/>
  <c r="M59" i="17"/>
  <c r="U59" i="17"/>
  <c r="V59" i="17"/>
  <c r="A2" i="17"/>
  <c r="B2" i="17"/>
  <c r="C2" i="17"/>
  <c r="D2" i="17"/>
  <c r="E2" i="17"/>
  <c r="F2" i="17"/>
  <c r="G2" i="17"/>
  <c r="H2" i="17"/>
  <c r="I2" i="17"/>
  <c r="J2" i="17"/>
  <c r="K2" i="17"/>
  <c r="L2" i="17"/>
  <c r="M2" i="17"/>
  <c r="U2" i="17"/>
  <c r="V2" i="17"/>
  <c r="A3" i="17"/>
  <c r="B3" i="17"/>
  <c r="C3" i="17"/>
  <c r="D3" i="17"/>
  <c r="E3" i="17"/>
  <c r="F3" i="17"/>
  <c r="G3" i="17"/>
  <c r="H3" i="17"/>
  <c r="I3" i="17"/>
  <c r="J3" i="17"/>
  <c r="K3" i="17"/>
  <c r="L3" i="17"/>
  <c r="M3" i="17"/>
  <c r="U3" i="17"/>
  <c r="V3" i="17"/>
  <c r="A4" i="17"/>
  <c r="B4" i="17"/>
  <c r="C4" i="17"/>
  <c r="D4" i="17"/>
  <c r="E4" i="17"/>
  <c r="F4" i="17"/>
  <c r="G4" i="17"/>
  <c r="H4" i="17"/>
  <c r="I4" i="17"/>
  <c r="J4" i="17"/>
  <c r="K4" i="17"/>
  <c r="L4" i="17"/>
  <c r="M4" i="17"/>
  <c r="U4" i="17"/>
  <c r="V4" i="17"/>
  <c r="A5" i="17"/>
  <c r="B5" i="17"/>
  <c r="C5" i="17"/>
  <c r="D5" i="17"/>
  <c r="E5" i="17"/>
  <c r="F5" i="17"/>
  <c r="G5" i="17"/>
  <c r="H5" i="17"/>
  <c r="I5" i="17"/>
  <c r="J5" i="17"/>
  <c r="K5" i="17"/>
  <c r="L5" i="17"/>
  <c r="M5" i="17"/>
  <c r="U5" i="17"/>
  <c r="V5" i="17"/>
  <c r="A6" i="17"/>
  <c r="B6" i="17"/>
  <c r="C6" i="17"/>
  <c r="D6" i="17"/>
  <c r="E6" i="17"/>
  <c r="F6" i="17"/>
  <c r="G6" i="17"/>
  <c r="H6" i="17"/>
  <c r="I6" i="17"/>
  <c r="J6" i="17"/>
  <c r="K6" i="17"/>
  <c r="L6" i="17"/>
  <c r="M6" i="17"/>
  <c r="U6" i="17"/>
  <c r="V6" i="17"/>
  <c r="A7" i="17"/>
  <c r="B7" i="17"/>
  <c r="C7" i="17"/>
  <c r="D7" i="17"/>
  <c r="E7" i="17"/>
  <c r="F7" i="17"/>
  <c r="G7" i="17"/>
  <c r="H7" i="17"/>
  <c r="I7" i="17"/>
  <c r="J7" i="17"/>
  <c r="K7" i="17"/>
  <c r="L7" i="17"/>
  <c r="M7" i="17"/>
  <c r="U7" i="17"/>
  <c r="V7" i="17"/>
  <c r="A8" i="17"/>
  <c r="B8" i="17"/>
  <c r="C8" i="17"/>
  <c r="D8" i="17"/>
  <c r="E8" i="17"/>
  <c r="F8" i="17"/>
  <c r="G8" i="17"/>
  <c r="H8" i="17"/>
  <c r="I8" i="17"/>
  <c r="J8" i="17"/>
  <c r="K8" i="17"/>
  <c r="L8" i="17"/>
  <c r="M8" i="17"/>
  <c r="U8" i="17"/>
  <c r="V8" i="17"/>
  <c r="A9" i="17"/>
  <c r="B9" i="17"/>
  <c r="C9" i="17"/>
  <c r="D9" i="17"/>
  <c r="E9" i="17"/>
  <c r="F9" i="17"/>
  <c r="G9" i="17"/>
  <c r="H9" i="17"/>
  <c r="I9" i="17"/>
  <c r="J9" i="17"/>
  <c r="K9" i="17"/>
  <c r="L9" i="17"/>
  <c r="M9" i="17"/>
  <c r="U9" i="17"/>
  <c r="V9" i="17"/>
  <c r="A10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U10" i="17"/>
  <c r="V10" i="17"/>
  <c r="A11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U11" i="17"/>
  <c r="V11" i="17"/>
  <c r="A12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U12" i="17"/>
  <c r="V12" i="17"/>
  <c r="A13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U13" i="17"/>
  <c r="V13" i="17"/>
  <c r="A14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U14" i="17"/>
  <c r="V14" i="17"/>
  <c r="A15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U15" i="17"/>
  <c r="V15" i="17"/>
  <c r="A16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U16" i="17"/>
  <c r="V16" i="17"/>
  <c r="A17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U17" i="17"/>
  <c r="V17" i="17"/>
  <c r="A18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U18" i="17"/>
  <c r="V18" i="17"/>
  <c r="A19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U19" i="17"/>
  <c r="V19" i="17"/>
  <c r="A20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U20" i="17"/>
  <c r="V20" i="17"/>
  <c r="A21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U21" i="17"/>
  <c r="V21" i="17"/>
  <c r="A22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U22" i="17"/>
  <c r="V22" i="17"/>
  <c r="A23" i="17"/>
  <c r="B23" i="17"/>
  <c r="C23" i="17"/>
  <c r="D23" i="17"/>
  <c r="E23" i="17"/>
  <c r="F23" i="17"/>
  <c r="G23" i="17"/>
  <c r="H23" i="17"/>
  <c r="I23" i="17"/>
  <c r="J23" i="17"/>
  <c r="K23" i="17"/>
  <c r="L23" i="17"/>
  <c r="M23" i="17"/>
  <c r="U23" i="17"/>
  <c r="V23" i="17"/>
  <c r="A24" i="17"/>
  <c r="B24" i="17"/>
  <c r="C24" i="17"/>
  <c r="D24" i="17"/>
  <c r="E24" i="17"/>
  <c r="F24" i="17"/>
  <c r="G24" i="17"/>
  <c r="H24" i="17"/>
  <c r="I24" i="17"/>
  <c r="J24" i="17"/>
  <c r="K24" i="17"/>
  <c r="L24" i="17"/>
  <c r="M24" i="17"/>
  <c r="U24" i="17"/>
  <c r="V24" i="17"/>
  <c r="A25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U25" i="17"/>
  <c r="V25" i="17"/>
  <c r="A26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U26" i="17"/>
  <c r="V26" i="17"/>
  <c r="A27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U27" i="17"/>
  <c r="V27" i="17"/>
  <c r="B1" i="17"/>
  <c r="C1" i="17"/>
  <c r="D1" i="17"/>
  <c r="E1" i="17"/>
  <c r="F1" i="17"/>
  <c r="G1" i="17"/>
  <c r="H1" i="17"/>
  <c r="I1" i="17"/>
  <c r="J1" i="17"/>
  <c r="K1" i="17"/>
  <c r="L1" i="17"/>
  <c r="A1" i="17"/>
  <c r="A21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" i="16"/>
  <c r="K18" i="15"/>
  <c r="K19" i="15"/>
  <c r="K20" i="15"/>
  <c r="K21" i="15"/>
  <c r="A16" i="15"/>
  <c r="A17" i="15"/>
  <c r="A18" i="15"/>
  <c r="A19" i="15"/>
  <c r="A20" i="15"/>
  <c r="A21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2" i="15"/>
  <c r="A28" i="14"/>
  <c r="B28" i="14" s="1"/>
  <c r="G28" i="14"/>
  <c r="H28" i="14"/>
  <c r="I28" i="14"/>
  <c r="J28" i="14"/>
  <c r="A29" i="14"/>
  <c r="B29" i="14" s="1"/>
  <c r="H29" i="14"/>
  <c r="I29" i="14"/>
  <c r="J29" i="14"/>
  <c r="A30" i="14"/>
  <c r="I30" i="14"/>
  <c r="A31" i="14"/>
  <c r="B31" i="14"/>
  <c r="J31" i="14"/>
  <c r="A32" i="14"/>
  <c r="B32" i="14"/>
  <c r="C32" i="14"/>
  <c r="A33" i="14"/>
  <c r="B33" i="14"/>
  <c r="A34" i="14"/>
  <c r="B34" i="14"/>
  <c r="C34" i="14"/>
  <c r="D34" i="14"/>
  <c r="E34" i="14"/>
  <c r="A35" i="14"/>
  <c r="H35" i="14" s="1"/>
  <c r="B35" i="14"/>
  <c r="C35" i="14"/>
  <c r="D35" i="14"/>
  <c r="E35" i="14"/>
  <c r="F35" i="14"/>
  <c r="G35" i="14"/>
  <c r="A36" i="14"/>
  <c r="I36" i="14" s="1"/>
  <c r="B36" i="14"/>
  <c r="C36" i="14"/>
  <c r="D36" i="14"/>
  <c r="E36" i="14"/>
  <c r="F36" i="14"/>
  <c r="G36" i="14"/>
  <c r="H36" i="14"/>
  <c r="A37" i="14"/>
  <c r="J37" i="14" s="1"/>
  <c r="B37" i="14"/>
  <c r="C37" i="14"/>
  <c r="D37" i="14"/>
  <c r="E37" i="14"/>
  <c r="F37" i="14"/>
  <c r="G37" i="14"/>
  <c r="H37" i="14"/>
  <c r="I37" i="14"/>
  <c r="A38" i="14"/>
  <c r="B38" i="14" s="1"/>
  <c r="C38" i="14"/>
  <c r="D38" i="14"/>
  <c r="E38" i="14"/>
  <c r="F38" i="14"/>
  <c r="G38" i="14"/>
  <c r="H38" i="14"/>
  <c r="I38" i="14"/>
  <c r="J38" i="14"/>
  <c r="A39" i="14"/>
  <c r="B39" i="14"/>
  <c r="C39" i="14"/>
  <c r="D39" i="14"/>
  <c r="E39" i="14"/>
  <c r="F39" i="14"/>
  <c r="G39" i="14"/>
  <c r="H39" i="14"/>
  <c r="I39" i="14"/>
  <c r="J39" i="14"/>
  <c r="A40" i="14"/>
  <c r="B40" i="14" s="1"/>
  <c r="C40" i="14"/>
  <c r="D40" i="14"/>
  <c r="E40" i="14"/>
  <c r="F40" i="14"/>
  <c r="G40" i="14"/>
  <c r="H40" i="14"/>
  <c r="I40" i="14"/>
  <c r="J40" i="14"/>
  <c r="A41" i="14"/>
  <c r="D41" i="14"/>
  <c r="E41" i="14"/>
  <c r="F41" i="14"/>
  <c r="G41" i="14"/>
  <c r="H41" i="14"/>
  <c r="I41" i="14"/>
  <c r="J41" i="14"/>
  <c r="A42" i="14"/>
  <c r="B42" i="14"/>
  <c r="H42" i="14"/>
  <c r="I42" i="14"/>
  <c r="A43" i="14"/>
  <c r="B43" i="14" s="1"/>
  <c r="A44" i="14"/>
  <c r="B44" i="14" s="1"/>
  <c r="D44" i="14"/>
  <c r="H44" i="14"/>
  <c r="J44" i="14"/>
  <c r="A45" i="14"/>
  <c r="B45" i="14"/>
  <c r="C45" i="14"/>
  <c r="D45" i="14"/>
  <c r="E45" i="14"/>
  <c r="H45" i="14"/>
  <c r="I45" i="14"/>
  <c r="J45" i="14"/>
  <c r="A46" i="14"/>
  <c r="B46" i="14"/>
  <c r="E46" i="14"/>
  <c r="F46" i="14"/>
  <c r="I46" i="14"/>
  <c r="J46" i="14"/>
  <c r="A47" i="14"/>
  <c r="B47" i="14" s="1"/>
  <c r="A48" i="14"/>
  <c r="B48" i="14" s="1"/>
  <c r="D48" i="14"/>
  <c r="F48" i="14"/>
  <c r="H48" i="14"/>
  <c r="A49" i="14"/>
  <c r="J49" i="14" s="1"/>
  <c r="B49" i="14"/>
  <c r="C49" i="14"/>
  <c r="D49" i="14"/>
  <c r="E49" i="14"/>
  <c r="F49" i="14"/>
  <c r="G49" i="14"/>
  <c r="H49" i="14"/>
  <c r="I49" i="14"/>
  <c r="A50" i="14"/>
  <c r="C50" i="14" s="1"/>
  <c r="B50" i="14"/>
  <c r="E50" i="14"/>
  <c r="F50" i="14"/>
  <c r="G50" i="14"/>
  <c r="H50" i="14"/>
  <c r="I50" i="14"/>
  <c r="J50" i="14"/>
  <c r="A51" i="14"/>
  <c r="B51" i="14"/>
  <c r="C51" i="14"/>
  <c r="D51" i="14"/>
  <c r="E51" i="14"/>
  <c r="F51" i="14"/>
  <c r="G51" i="14"/>
  <c r="H51" i="14"/>
  <c r="I51" i="14"/>
  <c r="J51" i="14"/>
  <c r="A52" i="14"/>
  <c r="B52" i="14"/>
  <c r="C52" i="14"/>
  <c r="D52" i="14"/>
  <c r="E52" i="14"/>
  <c r="F52" i="14"/>
  <c r="G52" i="14"/>
  <c r="H52" i="14"/>
  <c r="I52" i="14"/>
  <c r="J52" i="14"/>
  <c r="A53" i="14"/>
  <c r="E53" i="14" s="1"/>
  <c r="D53" i="14"/>
  <c r="F53" i="14"/>
  <c r="H53" i="14"/>
  <c r="I53" i="14"/>
  <c r="A54" i="14"/>
  <c r="B54" i="14" s="1"/>
  <c r="G54" i="14"/>
  <c r="I54" i="14"/>
  <c r="A55" i="14"/>
  <c r="B55" i="14" s="1"/>
  <c r="F55" i="14"/>
  <c r="G55" i="14"/>
  <c r="J55" i="14"/>
  <c r="A56" i="14"/>
  <c r="B56" i="14" s="1"/>
  <c r="A57" i="14"/>
  <c r="C57" i="14" s="1"/>
  <c r="B57" i="14"/>
  <c r="D57" i="14"/>
  <c r="H57" i="14"/>
  <c r="I57" i="14"/>
  <c r="A58" i="14"/>
  <c r="B58" i="14" s="1"/>
  <c r="E58" i="14"/>
  <c r="I58" i="14"/>
  <c r="A59" i="14"/>
  <c r="B59" i="14" s="1"/>
  <c r="D59" i="14"/>
  <c r="E59" i="14"/>
  <c r="J59" i="14"/>
  <c r="B28" i="13"/>
  <c r="C28" i="13"/>
  <c r="D28" i="13"/>
  <c r="E28" i="13"/>
  <c r="F28" i="13"/>
  <c r="G28" i="13"/>
  <c r="H28" i="13"/>
  <c r="I28" i="13"/>
  <c r="J28" i="13"/>
  <c r="B29" i="13"/>
  <c r="C29" i="13"/>
  <c r="D29" i="13"/>
  <c r="E29" i="13"/>
  <c r="F29" i="13"/>
  <c r="G29" i="13"/>
  <c r="H29" i="13"/>
  <c r="I29" i="13"/>
  <c r="J29" i="13"/>
  <c r="B30" i="13"/>
  <c r="C30" i="13"/>
  <c r="D30" i="13"/>
  <c r="E30" i="13"/>
  <c r="F30" i="13"/>
  <c r="G30" i="13"/>
  <c r="H30" i="13"/>
  <c r="I30" i="13"/>
  <c r="J30" i="13"/>
  <c r="B31" i="13"/>
  <c r="C31" i="13"/>
  <c r="D31" i="13"/>
  <c r="E31" i="13"/>
  <c r="F31" i="13"/>
  <c r="G31" i="13"/>
  <c r="H31" i="13"/>
  <c r="I31" i="13"/>
  <c r="J31" i="13"/>
  <c r="B32" i="13"/>
  <c r="C32" i="13"/>
  <c r="D32" i="13"/>
  <c r="E32" i="13"/>
  <c r="F32" i="13"/>
  <c r="G32" i="13"/>
  <c r="H32" i="13"/>
  <c r="I32" i="13"/>
  <c r="J32" i="13"/>
  <c r="B33" i="13"/>
  <c r="C33" i="13"/>
  <c r="D33" i="13"/>
  <c r="E33" i="13"/>
  <c r="F33" i="13"/>
  <c r="G33" i="13"/>
  <c r="H33" i="13"/>
  <c r="I33" i="13"/>
  <c r="J33" i="13"/>
  <c r="B34" i="13"/>
  <c r="C34" i="13"/>
  <c r="D34" i="13"/>
  <c r="E34" i="13"/>
  <c r="F34" i="13"/>
  <c r="G34" i="13"/>
  <c r="H34" i="13"/>
  <c r="I34" i="13"/>
  <c r="J34" i="13"/>
  <c r="B35" i="13"/>
  <c r="C35" i="13"/>
  <c r="D35" i="13"/>
  <c r="E35" i="13"/>
  <c r="F35" i="13"/>
  <c r="G35" i="13"/>
  <c r="H35" i="13"/>
  <c r="I35" i="13"/>
  <c r="J35" i="13"/>
  <c r="B36" i="13"/>
  <c r="C36" i="13"/>
  <c r="D36" i="13"/>
  <c r="E36" i="13"/>
  <c r="F36" i="13"/>
  <c r="G36" i="13"/>
  <c r="H36" i="13"/>
  <c r="I36" i="13"/>
  <c r="J36" i="13"/>
  <c r="B37" i="13"/>
  <c r="C37" i="13"/>
  <c r="D37" i="13"/>
  <c r="E37" i="13"/>
  <c r="F37" i="13"/>
  <c r="G37" i="13"/>
  <c r="H37" i="13"/>
  <c r="I37" i="13"/>
  <c r="J37" i="13"/>
  <c r="B38" i="13"/>
  <c r="C38" i="13"/>
  <c r="D38" i="13"/>
  <c r="E38" i="13"/>
  <c r="F38" i="13"/>
  <c r="G38" i="13"/>
  <c r="H38" i="13"/>
  <c r="I38" i="13"/>
  <c r="J38" i="13"/>
  <c r="B39" i="13"/>
  <c r="C39" i="13"/>
  <c r="D39" i="13"/>
  <c r="E39" i="13"/>
  <c r="F39" i="13"/>
  <c r="G39" i="13"/>
  <c r="H39" i="13"/>
  <c r="I39" i="13"/>
  <c r="J39" i="13"/>
  <c r="B40" i="13"/>
  <c r="C40" i="13"/>
  <c r="D40" i="13"/>
  <c r="E40" i="13"/>
  <c r="F40" i="13"/>
  <c r="G40" i="13"/>
  <c r="H40" i="13"/>
  <c r="I40" i="13"/>
  <c r="J40" i="13"/>
  <c r="B41" i="13"/>
  <c r="C41" i="13"/>
  <c r="D41" i="13"/>
  <c r="E41" i="13"/>
  <c r="F41" i="13"/>
  <c r="G41" i="13"/>
  <c r="H41" i="13"/>
  <c r="I41" i="13"/>
  <c r="J41" i="13"/>
  <c r="B42" i="13"/>
  <c r="C42" i="13"/>
  <c r="D42" i="13"/>
  <c r="E42" i="13"/>
  <c r="F42" i="13"/>
  <c r="G42" i="13"/>
  <c r="H42" i="13"/>
  <c r="I42" i="13"/>
  <c r="J42" i="13"/>
  <c r="B43" i="13"/>
  <c r="C43" i="13"/>
  <c r="D43" i="13"/>
  <c r="E43" i="13"/>
  <c r="F43" i="13"/>
  <c r="G43" i="13"/>
  <c r="H43" i="13"/>
  <c r="I43" i="13"/>
  <c r="J43" i="13"/>
  <c r="B44" i="13"/>
  <c r="C44" i="13"/>
  <c r="D44" i="13"/>
  <c r="E44" i="13"/>
  <c r="F44" i="13"/>
  <c r="G44" i="13"/>
  <c r="H44" i="13"/>
  <c r="I44" i="13"/>
  <c r="J44" i="13"/>
  <c r="B45" i="13"/>
  <c r="C45" i="13"/>
  <c r="D45" i="13"/>
  <c r="E45" i="13"/>
  <c r="F45" i="13"/>
  <c r="G45" i="13"/>
  <c r="H45" i="13"/>
  <c r="I45" i="13"/>
  <c r="J45" i="13"/>
  <c r="B46" i="13"/>
  <c r="C46" i="13"/>
  <c r="D46" i="13"/>
  <c r="E46" i="13"/>
  <c r="F46" i="13"/>
  <c r="G46" i="13"/>
  <c r="H46" i="13"/>
  <c r="I46" i="13"/>
  <c r="J46" i="13"/>
  <c r="B47" i="13"/>
  <c r="C47" i="13"/>
  <c r="D47" i="13"/>
  <c r="E47" i="13"/>
  <c r="F47" i="13"/>
  <c r="G47" i="13"/>
  <c r="H47" i="13"/>
  <c r="I47" i="13"/>
  <c r="J47" i="13"/>
  <c r="B48" i="13"/>
  <c r="C48" i="13"/>
  <c r="D48" i="13"/>
  <c r="E48" i="13"/>
  <c r="F48" i="13"/>
  <c r="G48" i="13"/>
  <c r="H48" i="13"/>
  <c r="I48" i="13"/>
  <c r="J48" i="13"/>
  <c r="B49" i="13"/>
  <c r="C49" i="13"/>
  <c r="D49" i="13"/>
  <c r="E49" i="13"/>
  <c r="F49" i="13"/>
  <c r="G49" i="13"/>
  <c r="H49" i="13"/>
  <c r="I49" i="13"/>
  <c r="J49" i="13"/>
  <c r="B50" i="13"/>
  <c r="C50" i="13"/>
  <c r="D50" i="13"/>
  <c r="E50" i="13"/>
  <c r="F50" i="13"/>
  <c r="G50" i="13"/>
  <c r="H50" i="13"/>
  <c r="I50" i="13"/>
  <c r="J50" i="13"/>
  <c r="B51" i="13"/>
  <c r="C51" i="13"/>
  <c r="D51" i="13"/>
  <c r="E51" i="13"/>
  <c r="F51" i="13"/>
  <c r="G51" i="13"/>
  <c r="H51" i="13"/>
  <c r="I51" i="13"/>
  <c r="J51" i="13"/>
  <c r="B52" i="13"/>
  <c r="C52" i="13"/>
  <c r="D52" i="13"/>
  <c r="E52" i="13"/>
  <c r="F52" i="13"/>
  <c r="G52" i="13"/>
  <c r="H52" i="13"/>
  <c r="I52" i="13"/>
  <c r="J52" i="13"/>
  <c r="B53" i="13"/>
  <c r="C53" i="13"/>
  <c r="D53" i="13"/>
  <c r="E53" i="13"/>
  <c r="F53" i="13"/>
  <c r="G53" i="13"/>
  <c r="H53" i="13"/>
  <c r="I53" i="13"/>
  <c r="J53" i="13"/>
  <c r="B54" i="13"/>
  <c r="C54" i="13"/>
  <c r="D54" i="13"/>
  <c r="E54" i="13"/>
  <c r="F54" i="13"/>
  <c r="G54" i="13"/>
  <c r="H54" i="13"/>
  <c r="I54" i="13"/>
  <c r="J54" i="13"/>
  <c r="B55" i="13"/>
  <c r="C55" i="13"/>
  <c r="D55" i="13"/>
  <c r="E55" i="13"/>
  <c r="F55" i="13"/>
  <c r="G55" i="13"/>
  <c r="H55" i="13"/>
  <c r="I55" i="13"/>
  <c r="J55" i="13"/>
  <c r="B56" i="13"/>
  <c r="C56" i="13"/>
  <c r="D56" i="13"/>
  <c r="E56" i="13"/>
  <c r="F56" i="13"/>
  <c r="G56" i="13"/>
  <c r="H56" i="13"/>
  <c r="I56" i="13"/>
  <c r="J56" i="13"/>
  <c r="B57" i="13"/>
  <c r="C57" i="13"/>
  <c r="D57" i="13"/>
  <c r="E57" i="13"/>
  <c r="F57" i="13"/>
  <c r="G57" i="13"/>
  <c r="H57" i="13"/>
  <c r="I57" i="13"/>
  <c r="J57" i="13"/>
  <c r="B58" i="13"/>
  <c r="C58" i="13"/>
  <c r="D58" i="13"/>
  <c r="E58" i="13"/>
  <c r="F58" i="13"/>
  <c r="G58" i="13"/>
  <c r="H58" i="13"/>
  <c r="I58" i="13"/>
  <c r="J58" i="13"/>
  <c r="B59" i="13"/>
  <c r="B21" i="16" s="1"/>
  <c r="K21" i="16" s="1"/>
  <c r="C59" i="13"/>
  <c r="C21" i="16" s="1"/>
  <c r="D59" i="13"/>
  <c r="D21" i="16" s="1"/>
  <c r="E59" i="13"/>
  <c r="E21" i="16" s="1"/>
  <c r="F59" i="13"/>
  <c r="F21" i="16" s="1"/>
  <c r="G59" i="13"/>
  <c r="G21" i="16" s="1"/>
  <c r="H59" i="13"/>
  <c r="H21" i="16" s="1"/>
  <c r="I59" i="13"/>
  <c r="I21" i="16" s="1"/>
  <c r="J59" i="13"/>
  <c r="J21" i="16" s="1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J27" i="14"/>
  <c r="I27" i="14"/>
  <c r="H27" i="14"/>
  <c r="G27" i="14"/>
  <c r="F27" i="14"/>
  <c r="E27" i="14"/>
  <c r="D27" i="14"/>
  <c r="C27" i="14"/>
  <c r="B27" i="14"/>
  <c r="J26" i="14"/>
  <c r="I26" i="14"/>
  <c r="H26" i="14"/>
  <c r="G26" i="14"/>
  <c r="F26" i="14"/>
  <c r="E26" i="14"/>
  <c r="D26" i="14"/>
  <c r="C26" i="14"/>
  <c r="B26" i="14"/>
  <c r="J25" i="14"/>
  <c r="I25" i="14"/>
  <c r="H25" i="14"/>
  <c r="G25" i="14"/>
  <c r="F25" i="14"/>
  <c r="E25" i="14"/>
  <c r="D25" i="14"/>
  <c r="C25" i="14"/>
  <c r="B25" i="14"/>
  <c r="J24" i="14"/>
  <c r="I24" i="14"/>
  <c r="H24" i="14"/>
  <c r="G24" i="14"/>
  <c r="F24" i="14"/>
  <c r="E24" i="14"/>
  <c r="D24" i="14"/>
  <c r="C24" i="14"/>
  <c r="B24" i="14"/>
  <c r="J23" i="14"/>
  <c r="I23" i="14"/>
  <c r="H23" i="14"/>
  <c r="G23" i="14"/>
  <c r="F23" i="14"/>
  <c r="E23" i="14"/>
  <c r="D23" i="14"/>
  <c r="C23" i="14"/>
  <c r="B23" i="14"/>
  <c r="J22" i="14"/>
  <c r="I22" i="14"/>
  <c r="H22" i="14"/>
  <c r="G22" i="14"/>
  <c r="F22" i="14"/>
  <c r="E22" i="14"/>
  <c r="D22" i="14"/>
  <c r="C22" i="14"/>
  <c r="B22" i="14"/>
  <c r="J21" i="14"/>
  <c r="I21" i="14"/>
  <c r="H21" i="14"/>
  <c r="G21" i="14"/>
  <c r="F21" i="14"/>
  <c r="E21" i="14"/>
  <c r="D21" i="14"/>
  <c r="C21" i="14"/>
  <c r="B21" i="14"/>
  <c r="J20" i="14"/>
  <c r="I20" i="14"/>
  <c r="H20" i="14"/>
  <c r="G20" i="14"/>
  <c r="F20" i="14"/>
  <c r="E20" i="14"/>
  <c r="D20" i="14"/>
  <c r="C20" i="14"/>
  <c r="B20" i="14"/>
  <c r="J19" i="14"/>
  <c r="I19" i="14"/>
  <c r="H19" i="14"/>
  <c r="G19" i="14"/>
  <c r="F19" i="14"/>
  <c r="E19" i="14"/>
  <c r="D19" i="14"/>
  <c r="C19" i="14"/>
  <c r="B19" i="14"/>
  <c r="J18" i="14"/>
  <c r="I18" i="14"/>
  <c r="H18" i="14"/>
  <c r="G18" i="14"/>
  <c r="F18" i="14"/>
  <c r="E18" i="14"/>
  <c r="D18" i="14"/>
  <c r="C18" i="14"/>
  <c r="B18" i="14"/>
  <c r="J17" i="14"/>
  <c r="I17" i="14"/>
  <c r="H17" i="14"/>
  <c r="G17" i="14"/>
  <c r="F17" i="14"/>
  <c r="E17" i="14"/>
  <c r="D17" i="14"/>
  <c r="C17" i="14"/>
  <c r="B17" i="14"/>
  <c r="J16" i="14"/>
  <c r="I16" i="14"/>
  <c r="H16" i="14"/>
  <c r="G16" i="14"/>
  <c r="F16" i="14"/>
  <c r="E16" i="14"/>
  <c r="D16" i="14"/>
  <c r="C16" i="14"/>
  <c r="B16" i="14"/>
  <c r="J15" i="14"/>
  <c r="I15" i="14"/>
  <c r="H15" i="14"/>
  <c r="G15" i="14"/>
  <c r="F15" i="14"/>
  <c r="E15" i="14"/>
  <c r="D15" i="14"/>
  <c r="C15" i="14"/>
  <c r="B15" i="14"/>
  <c r="J14" i="14"/>
  <c r="I14" i="14"/>
  <c r="H14" i="14"/>
  <c r="G14" i="14"/>
  <c r="F14" i="14"/>
  <c r="E14" i="14"/>
  <c r="D14" i="14"/>
  <c r="C14" i="14"/>
  <c r="B14" i="14"/>
  <c r="J13" i="14"/>
  <c r="I13" i="14"/>
  <c r="H13" i="14"/>
  <c r="G13" i="14"/>
  <c r="F13" i="14"/>
  <c r="E13" i="14"/>
  <c r="D13" i="14"/>
  <c r="C13" i="14"/>
  <c r="B13" i="14"/>
  <c r="J12" i="14"/>
  <c r="I12" i="14"/>
  <c r="H12" i="14"/>
  <c r="G12" i="14"/>
  <c r="F12" i="14"/>
  <c r="E12" i="14"/>
  <c r="D12" i="14"/>
  <c r="C12" i="14"/>
  <c r="B12" i="14"/>
  <c r="J11" i="14"/>
  <c r="I11" i="14"/>
  <c r="H11" i="14"/>
  <c r="G11" i="14"/>
  <c r="F11" i="14"/>
  <c r="E11" i="14"/>
  <c r="D11" i="14"/>
  <c r="C11" i="14"/>
  <c r="B11" i="14"/>
  <c r="J10" i="14"/>
  <c r="I10" i="14"/>
  <c r="H10" i="14"/>
  <c r="G10" i="14"/>
  <c r="F10" i="14"/>
  <c r="E10" i="14"/>
  <c r="D10" i="14"/>
  <c r="C10" i="14"/>
  <c r="B10" i="14"/>
  <c r="J9" i="14"/>
  <c r="I9" i="14"/>
  <c r="H9" i="14"/>
  <c r="G9" i="14"/>
  <c r="F9" i="14"/>
  <c r="E9" i="14"/>
  <c r="D9" i="14"/>
  <c r="C9" i="14"/>
  <c r="B9" i="14"/>
  <c r="J8" i="14"/>
  <c r="I8" i="14"/>
  <c r="H8" i="14"/>
  <c r="G8" i="14"/>
  <c r="F8" i="14"/>
  <c r="E8" i="14"/>
  <c r="D8" i="14"/>
  <c r="C8" i="14"/>
  <c r="B8" i="14"/>
  <c r="J7" i="14"/>
  <c r="I7" i="14"/>
  <c r="H7" i="14"/>
  <c r="G7" i="14"/>
  <c r="F7" i="14"/>
  <c r="E7" i="14"/>
  <c r="D7" i="14"/>
  <c r="C7" i="14"/>
  <c r="B7" i="14"/>
  <c r="J6" i="14"/>
  <c r="I6" i="14"/>
  <c r="H6" i="14"/>
  <c r="G6" i="14"/>
  <c r="F6" i="14"/>
  <c r="E6" i="14"/>
  <c r="D6" i="14"/>
  <c r="C6" i="14"/>
  <c r="B6" i="14"/>
  <c r="J5" i="14"/>
  <c r="I5" i="14"/>
  <c r="H5" i="14"/>
  <c r="G5" i="14"/>
  <c r="F5" i="14"/>
  <c r="E5" i="14"/>
  <c r="D5" i="14"/>
  <c r="C5" i="14"/>
  <c r="B5" i="14"/>
  <c r="J4" i="14"/>
  <c r="I4" i="14"/>
  <c r="H4" i="14"/>
  <c r="G4" i="14"/>
  <c r="F4" i="14"/>
  <c r="E4" i="14"/>
  <c r="D4" i="14"/>
  <c r="C4" i="14"/>
  <c r="B4" i="14"/>
  <c r="J3" i="14"/>
  <c r="I3" i="14"/>
  <c r="H3" i="14"/>
  <c r="G3" i="14"/>
  <c r="F3" i="14"/>
  <c r="E3" i="14"/>
  <c r="D3" i="14"/>
  <c r="C3" i="14"/>
  <c r="B3" i="14"/>
  <c r="J2" i="14"/>
  <c r="I2" i="14"/>
  <c r="H2" i="14"/>
  <c r="G2" i="14"/>
  <c r="F2" i="14"/>
  <c r="E2" i="14"/>
  <c r="D2" i="14"/>
  <c r="C2" i="14"/>
  <c r="B2" i="14"/>
  <c r="J27" i="13"/>
  <c r="J13" i="16" s="1"/>
  <c r="I27" i="13"/>
  <c r="H27" i="13"/>
  <c r="G27" i="13"/>
  <c r="F27" i="13"/>
  <c r="E27" i="13"/>
  <c r="D27" i="13"/>
  <c r="C27" i="13"/>
  <c r="B27" i="13"/>
  <c r="J26" i="13"/>
  <c r="I26" i="13"/>
  <c r="H26" i="13"/>
  <c r="G26" i="13"/>
  <c r="F26" i="13"/>
  <c r="E26" i="13"/>
  <c r="D26" i="13"/>
  <c r="C26" i="13"/>
  <c r="B26" i="13"/>
  <c r="J25" i="13"/>
  <c r="I25" i="13"/>
  <c r="H25" i="13"/>
  <c r="G25" i="13"/>
  <c r="F25" i="13"/>
  <c r="E25" i="13"/>
  <c r="D25" i="13"/>
  <c r="C25" i="13"/>
  <c r="B25" i="13"/>
  <c r="J24" i="13"/>
  <c r="I24" i="13"/>
  <c r="H24" i="13"/>
  <c r="G24" i="13"/>
  <c r="F24" i="13"/>
  <c r="E24" i="13"/>
  <c r="D24" i="13"/>
  <c r="C24" i="13"/>
  <c r="B24" i="13"/>
  <c r="J23" i="13"/>
  <c r="I23" i="13"/>
  <c r="H23" i="13"/>
  <c r="G23" i="13"/>
  <c r="F23" i="13"/>
  <c r="E23" i="13"/>
  <c r="D23" i="13"/>
  <c r="C23" i="13"/>
  <c r="B23" i="13"/>
  <c r="J22" i="13"/>
  <c r="I22" i="13"/>
  <c r="H22" i="13"/>
  <c r="G22" i="13"/>
  <c r="G11" i="16" s="1"/>
  <c r="F22" i="13"/>
  <c r="E22" i="13"/>
  <c r="D22" i="13"/>
  <c r="C22" i="13"/>
  <c r="B22" i="13"/>
  <c r="J21" i="13"/>
  <c r="I21" i="13"/>
  <c r="H21" i="13"/>
  <c r="G21" i="13"/>
  <c r="F21" i="13"/>
  <c r="E21" i="13"/>
  <c r="D21" i="13"/>
  <c r="C21" i="13"/>
  <c r="B21" i="13"/>
  <c r="J20" i="13"/>
  <c r="I20" i="13"/>
  <c r="H20" i="13"/>
  <c r="G20" i="13"/>
  <c r="F20" i="13"/>
  <c r="E20" i="13"/>
  <c r="D20" i="13"/>
  <c r="C20" i="13"/>
  <c r="B20" i="13"/>
  <c r="J19" i="13"/>
  <c r="I19" i="13"/>
  <c r="H19" i="13"/>
  <c r="G19" i="13"/>
  <c r="F19" i="13"/>
  <c r="E19" i="13"/>
  <c r="D19" i="13"/>
  <c r="C19" i="13"/>
  <c r="B19" i="13"/>
  <c r="J18" i="13"/>
  <c r="I18" i="13"/>
  <c r="H18" i="13"/>
  <c r="G18" i="13"/>
  <c r="G9" i="16" s="1"/>
  <c r="F18" i="13"/>
  <c r="E18" i="13"/>
  <c r="D18" i="13"/>
  <c r="C18" i="13"/>
  <c r="B18" i="13"/>
  <c r="J17" i="13"/>
  <c r="I17" i="13"/>
  <c r="H17" i="13"/>
  <c r="G17" i="13"/>
  <c r="F17" i="13"/>
  <c r="E17" i="13"/>
  <c r="D17" i="13"/>
  <c r="C17" i="13"/>
  <c r="B17" i="13"/>
  <c r="J16" i="13"/>
  <c r="I16" i="13"/>
  <c r="H16" i="13"/>
  <c r="G16" i="13"/>
  <c r="F16" i="13"/>
  <c r="E16" i="13"/>
  <c r="D16" i="13"/>
  <c r="C16" i="13"/>
  <c r="B16" i="13"/>
  <c r="J15" i="13"/>
  <c r="I15" i="13"/>
  <c r="H15" i="13"/>
  <c r="G15" i="13"/>
  <c r="F15" i="13"/>
  <c r="E15" i="13"/>
  <c r="D15" i="13"/>
  <c r="C15" i="13"/>
  <c r="B15" i="13"/>
  <c r="J14" i="13"/>
  <c r="I14" i="13"/>
  <c r="H14" i="13"/>
  <c r="G14" i="13"/>
  <c r="F14" i="13"/>
  <c r="E14" i="13"/>
  <c r="D14" i="13"/>
  <c r="C14" i="13"/>
  <c r="B14" i="13"/>
  <c r="J13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J11" i="13"/>
  <c r="I11" i="13"/>
  <c r="H11" i="13"/>
  <c r="G11" i="13"/>
  <c r="F11" i="13"/>
  <c r="E11" i="13"/>
  <c r="D11" i="13"/>
  <c r="C11" i="13"/>
  <c r="B11" i="13"/>
  <c r="J10" i="13"/>
  <c r="I10" i="13"/>
  <c r="H10" i="13"/>
  <c r="G10" i="13"/>
  <c r="G6" i="16" s="1"/>
  <c r="F10" i="13"/>
  <c r="E10" i="13"/>
  <c r="D10" i="13"/>
  <c r="C10" i="13"/>
  <c r="B10" i="13"/>
  <c r="J9" i="13"/>
  <c r="I9" i="13"/>
  <c r="H9" i="13"/>
  <c r="G9" i="13"/>
  <c r="F9" i="13"/>
  <c r="E9" i="13"/>
  <c r="D9" i="13"/>
  <c r="C9" i="13"/>
  <c r="B9" i="13"/>
  <c r="J8" i="13"/>
  <c r="I8" i="13"/>
  <c r="H8" i="13"/>
  <c r="G8" i="13"/>
  <c r="F8" i="13"/>
  <c r="E8" i="13"/>
  <c r="D8" i="13"/>
  <c r="C8" i="13"/>
  <c r="B8" i="13"/>
  <c r="J7" i="13"/>
  <c r="I7" i="13"/>
  <c r="H7" i="13"/>
  <c r="G7" i="13"/>
  <c r="F7" i="13"/>
  <c r="E7" i="13"/>
  <c r="D7" i="13"/>
  <c r="C7" i="13"/>
  <c r="B7" i="13"/>
  <c r="J6" i="13"/>
  <c r="I6" i="13"/>
  <c r="H6" i="13"/>
  <c r="G6" i="13"/>
  <c r="G4" i="16" s="1"/>
  <c r="F6" i="13"/>
  <c r="E6" i="13"/>
  <c r="D6" i="13"/>
  <c r="C6" i="13"/>
  <c r="B6" i="13"/>
  <c r="J5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J3" i="13"/>
  <c r="I3" i="13"/>
  <c r="H3" i="13"/>
  <c r="G3" i="13"/>
  <c r="F3" i="13"/>
  <c r="E3" i="13"/>
  <c r="D3" i="13"/>
  <c r="C3" i="13"/>
  <c r="B3" i="13"/>
  <c r="J2" i="13"/>
  <c r="I2" i="13"/>
  <c r="H2" i="13"/>
  <c r="G2" i="13"/>
  <c r="F2" i="13"/>
  <c r="E2" i="13"/>
  <c r="D2" i="13"/>
  <c r="C2" i="13"/>
  <c r="B2" i="13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65" i="8"/>
  <c r="B66" i="8"/>
  <c r="B67" i="8"/>
  <c r="B68" i="8"/>
  <c r="B69" i="8"/>
  <c r="B70" i="8"/>
  <c r="B71" i="8"/>
  <c r="B72" i="8"/>
  <c r="C72" i="8"/>
  <c r="B73" i="8"/>
  <c r="B74" i="8"/>
  <c r="B75" i="8"/>
  <c r="B76" i="8"/>
  <c r="B77" i="8"/>
  <c r="C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C96" i="8"/>
  <c r="B97" i="8"/>
  <c r="B98" i="8"/>
  <c r="B99" i="8"/>
  <c r="B100" i="8"/>
  <c r="B101" i="8"/>
  <c r="C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C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C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C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61" i="2"/>
  <c r="C61" i="2"/>
  <c r="C119" i="2" s="1"/>
  <c r="B62" i="2"/>
  <c r="C62" i="2"/>
  <c r="C120" i="2" s="1"/>
  <c r="C120" i="8" s="1"/>
  <c r="B63" i="2"/>
  <c r="B121" i="2" s="1"/>
  <c r="C63" i="2"/>
  <c r="C121" i="2" s="1"/>
  <c r="B64" i="2"/>
  <c r="C64" i="2"/>
  <c r="C122" i="2" s="1"/>
  <c r="B65" i="2"/>
  <c r="C65" i="2"/>
  <c r="C123" i="2" s="1"/>
  <c r="C181" i="2" s="1"/>
  <c r="C181" i="8" s="1"/>
  <c r="B66" i="2"/>
  <c r="B124" i="2" s="1"/>
  <c r="C66" i="2"/>
  <c r="C124" i="2" s="1"/>
  <c r="B67" i="2"/>
  <c r="C67" i="2"/>
  <c r="C125" i="2" s="1"/>
  <c r="B68" i="2"/>
  <c r="C68" i="2"/>
  <c r="C126" i="2" s="1"/>
  <c r="B69" i="2"/>
  <c r="B127" i="2" s="1"/>
  <c r="C69" i="2"/>
  <c r="C69" i="8" s="1"/>
  <c r="B70" i="2"/>
  <c r="C70" i="2"/>
  <c r="C70" i="8" s="1"/>
  <c r="B71" i="2"/>
  <c r="C71" i="2"/>
  <c r="C129" i="2" s="1"/>
  <c r="C129" i="8" s="1"/>
  <c r="B72" i="2"/>
  <c r="C72" i="2"/>
  <c r="C130" i="2" s="1"/>
  <c r="B73" i="2"/>
  <c r="C73" i="2"/>
  <c r="C73" i="8" s="1"/>
  <c r="B74" i="2"/>
  <c r="C74" i="2"/>
  <c r="C132" i="2" s="1"/>
  <c r="C132" i="8" s="1"/>
  <c r="B75" i="2"/>
  <c r="B133" i="2" s="1"/>
  <c r="C75" i="2"/>
  <c r="C75" i="8" s="1"/>
  <c r="B76" i="2"/>
  <c r="C76" i="2"/>
  <c r="C134" i="2" s="1"/>
  <c r="B77" i="2"/>
  <c r="C77" i="2"/>
  <c r="C135" i="2" s="1"/>
  <c r="C135" i="8" s="1"/>
  <c r="B78" i="2"/>
  <c r="C78" i="2"/>
  <c r="C78" i="8" s="1"/>
  <c r="B79" i="2"/>
  <c r="C79" i="2"/>
  <c r="C79" i="8" s="1"/>
  <c r="B80" i="2"/>
  <c r="C80" i="2"/>
  <c r="C138" i="2" s="1"/>
  <c r="C138" i="8" s="1"/>
  <c r="B81" i="2"/>
  <c r="B139" i="2" s="1"/>
  <c r="C81" i="2"/>
  <c r="C139" i="2" s="1"/>
  <c r="B82" i="2"/>
  <c r="C82" i="2"/>
  <c r="C140" i="2" s="1"/>
  <c r="B83" i="2"/>
  <c r="C83" i="2"/>
  <c r="C141" i="2" s="1"/>
  <c r="C141" i="8" s="1"/>
  <c r="B84" i="2"/>
  <c r="B142" i="2" s="1"/>
  <c r="C84" i="2"/>
  <c r="C84" i="8" s="1"/>
  <c r="B85" i="2"/>
  <c r="C85" i="2"/>
  <c r="C85" i="8" s="1"/>
  <c r="B86" i="2"/>
  <c r="C86" i="2"/>
  <c r="C144" i="2" s="1"/>
  <c r="C144" i="8" s="1"/>
  <c r="B87" i="2"/>
  <c r="B145" i="2" s="1"/>
  <c r="C87" i="2"/>
  <c r="C145" i="2" s="1"/>
  <c r="B88" i="2"/>
  <c r="C88" i="2"/>
  <c r="C88" i="8" s="1"/>
  <c r="B89" i="2"/>
  <c r="C89" i="2"/>
  <c r="C147" i="2" s="1"/>
  <c r="C147" i="8" s="1"/>
  <c r="B90" i="2"/>
  <c r="C90" i="2"/>
  <c r="C148" i="2" s="1"/>
  <c r="B91" i="2"/>
  <c r="C91" i="2"/>
  <c r="C149" i="2" s="1"/>
  <c r="B92" i="2"/>
  <c r="C92" i="2"/>
  <c r="C150" i="2" s="1"/>
  <c r="B93" i="2"/>
  <c r="B151" i="2" s="1"/>
  <c r="B209" i="2" s="1"/>
  <c r="C93" i="2"/>
  <c r="C93" i="8" s="1"/>
  <c r="B94" i="2"/>
  <c r="C94" i="2"/>
  <c r="C94" i="8" s="1"/>
  <c r="B95" i="2"/>
  <c r="C95" i="2"/>
  <c r="C153" i="2" s="1"/>
  <c r="C153" i="8" s="1"/>
  <c r="B96" i="2"/>
  <c r="C96" i="2"/>
  <c r="C154" i="2" s="1"/>
  <c r="B97" i="2"/>
  <c r="C97" i="2"/>
  <c r="C97" i="8" s="1"/>
  <c r="B98" i="2"/>
  <c r="C98" i="2"/>
  <c r="C156" i="2" s="1"/>
  <c r="C156" i="8" s="1"/>
  <c r="B99" i="2"/>
  <c r="B157" i="2" s="1"/>
  <c r="C99" i="2"/>
  <c r="C157" i="2" s="1"/>
  <c r="B100" i="2"/>
  <c r="C100" i="2"/>
  <c r="C158" i="2" s="1"/>
  <c r="B101" i="2"/>
  <c r="C101" i="2"/>
  <c r="C159" i="2" s="1"/>
  <c r="C159" i="8" s="1"/>
  <c r="B102" i="2"/>
  <c r="C102" i="2"/>
  <c r="C102" i="8" s="1"/>
  <c r="B103" i="2"/>
  <c r="C103" i="2"/>
  <c r="C103" i="8" s="1"/>
  <c r="B104" i="2"/>
  <c r="C104" i="2"/>
  <c r="C162" i="2" s="1"/>
  <c r="C162" i="8" s="1"/>
  <c r="B105" i="2"/>
  <c r="B163" i="2" s="1"/>
  <c r="C105" i="2"/>
  <c r="C105" i="8" s="1"/>
  <c r="B106" i="2"/>
  <c r="C106" i="2"/>
  <c r="C106" i="8" s="1"/>
  <c r="B107" i="2"/>
  <c r="C107" i="2"/>
  <c r="C165" i="2" s="1"/>
  <c r="C223" i="2" s="1"/>
  <c r="C223" i="8" s="1"/>
  <c r="B108" i="2"/>
  <c r="B166" i="2" s="1"/>
  <c r="C108" i="2"/>
  <c r="C166" i="2" s="1"/>
  <c r="B109" i="2"/>
  <c r="C109" i="2"/>
  <c r="C167" i="2" s="1"/>
  <c r="B110" i="2"/>
  <c r="C110" i="2"/>
  <c r="C168" i="2" s="1"/>
  <c r="C226" i="2" s="1"/>
  <c r="C226" i="8" s="1"/>
  <c r="B111" i="2"/>
  <c r="B169" i="2" s="1"/>
  <c r="C111" i="2"/>
  <c r="C169" i="2" s="1"/>
  <c r="B112" i="2"/>
  <c r="C112" i="2"/>
  <c r="C112" i="8" s="1"/>
  <c r="B113" i="2"/>
  <c r="C113" i="2"/>
  <c r="C171" i="2" s="1"/>
  <c r="C171" i="8" s="1"/>
  <c r="B114" i="2"/>
  <c r="C114" i="2"/>
  <c r="C114" i="8" s="1"/>
  <c r="B115" i="2"/>
  <c r="C115" i="2"/>
  <c r="C115" i="8" s="1"/>
  <c r="B116" i="2"/>
  <c r="C116" i="2"/>
  <c r="C174" i="2" s="1"/>
  <c r="B117" i="2"/>
  <c r="B175" i="2" s="1"/>
  <c r="C117" i="2"/>
  <c r="C175" i="2" s="1"/>
  <c r="B118" i="2"/>
  <c r="B119" i="2"/>
  <c r="B120" i="2"/>
  <c r="B178" i="2" s="1"/>
  <c r="B236" i="2" s="1"/>
  <c r="B122" i="2"/>
  <c r="B123" i="2"/>
  <c r="B181" i="2" s="1"/>
  <c r="B239" i="2" s="1"/>
  <c r="B297" i="2" s="1"/>
  <c r="B355" i="2" s="1"/>
  <c r="B125" i="2"/>
  <c r="B126" i="2"/>
  <c r="B184" i="2" s="1"/>
  <c r="B242" i="2" s="1"/>
  <c r="B128" i="2"/>
  <c r="B129" i="2"/>
  <c r="B187" i="2" s="1"/>
  <c r="B245" i="2" s="1"/>
  <c r="B303" i="2" s="1"/>
  <c r="B361" i="2" s="1"/>
  <c r="B131" i="2"/>
  <c r="B132" i="2"/>
  <c r="B190" i="2" s="1"/>
  <c r="B248" i="2" s="1"/>
  <c r="B134" i="2"/>
  <c r="B135" i="2"/>
  <c r="B193" i="2" s="1"/>
  <c r="B251" i="2" s="1"/>
  <c r="B309" i="2" s="1"/>
  <c r="B367" i="2" s="1"/>
  <c r="B137" i="2"/>
  <c r="B138" i="2"/>
  <c r="B196" i="2" s="1"/>
  <c r="B254" i="2" s="1"/>
  <c r="B312" i="2" s="1"/>
  <c r="B370" i="2" s="1"/>
  <c r="B140" i="2"/>
  <c r="B141" i="2"/>
  <c r="B199" i="2" s="1"/>
  <c r="B257" i="2" s="1"/>
  <c r="B315" i="2" s="1"/>
  <c r="B373" i="2" s="1"/>
  <c r="B143" i="2"/>
  <c r="B144" i="2"/>
  <c r="B202" i="2" s="1"/>
  <c r="B260" i="2" s="1"/>
  <c r="B146" i="2"/>
  <c r="B147" i="2"/>
  <c r="B205" i="2" s="1"/>
  <c r="B263" i="2" s="1"/>
  <c r="B321" i="2" s="1"/>
  <c r="B379" i="2" s="1"/>
  <c r="B149" i="2"/>
  <c r="B150" i="2"/>
  <c r="B208" i="2" s="1"/>
  <c r="B266" i="2" s="1"/>
  <c r="B324" i="2" s="1"/>
  <c r="B382" i="2" s="1"/>
  <c r="B152" i="2"/>
  <c r="B153" i="2"/>
  <c r="B211" i="2" s="1"/>
  <c r="B269" i="2" s="1"/>
  <c r="B327" i="2" s="1"/>
  <c r="B385" i="2" s="1"/>
  <c r="B155" i="2"/>
  <c r="B156" i="2"/>
  <c r="B214" i="2" s="1"/>
  <c r="B272" i="2" s="1"/>
  <c r="B158" i="2"/>
  <c r="B159" i="2"/>
  <c r="B217" i="2" s="1"/>
  <c r="B275" i="2" s="1"/>
  <c r="B333" i="2" s="1"/>
  <c r="B391" i="2" s="1"/>
  <c r="B161" i="2"/>
  <c r="B162" i="2"/>
  <c r="B220" i="2" s="1"/>
  <c r="B278" i="2" s="1"/>
  <c r="B164" i="2"/>
  <c r="B165" i="2"/>
  <c r="B223" i="2" s="1"/>
  <c r="B281" i="2" s="1"/>
  <c r="B339" i="2" s="1"/>
  <c r="B397" i="2" s="1"/>
  <c r="B167" i="2"/>
  <c r="B168" i="2"/>
  <c r="B226" i="2" s="1"/>
  <c r="B284" i="2" s="1"/>
  <c r="B342" i="2" s="1"/>
  <c r="B400" i="2" s="1"/>
  <c r="B170" i="2"/>
  <c r="B171" i="2"/>
  <c r="B229" i="2" s="1"/>
  <c r="B287" i="2" s="1"/>
  <c r="B345" i="2" s="1"/>
  <c r="B403" i="2" s="1"/>
  <c r="B173" i="2"/>
  <c r="B174" i="2"/>
  <c r="B232" i="2" s="1"/>
  <c r="B290" i="2" s="1"/>
  <c r="B176" i="2"/>
  <c r="B177" i="2"/>
  <c r="B235" i="2" s="1"/>
  <c r="B293" i="2" s="1"/>
  <c r="B351" i="2" s="1"/>
  <c r="B180" i="2"/>
  <c r="B238" i="2" s="1"/>
  <c r="B296" i="2" s="1"/>
  <c r="B354" i="2" s="1"/>
  <c r="B183" i="2"/>
  <c r="B241" i="2" s="1"/>
  <c r="B299" i="2" s="1"/>
  <c r="B357" i="2" s="1"/>
  <c r="B186" i="2"/>
  <c r="B244" i="2" s="1"/>
  <c r="B302" i="2" s="1"/>
  <c r="B189" i="2"/>
  <c r="B247" i="2" s="1"/>
  <c r="B305" i="2" s="1"/>
  <c r="B363" i="2" s="1"/>
  <c r="B192" i="2"/>
  <c r="B250" i="2" s="1"/>
  <c r="B308" i="2" s="1"/>
  <c r="B195" i="2"/>
  <c r="B253" i="2" s="1"/>
  <c r="B311" i="2" s="1"/>
  <c r="B369" i="2" s="1"/>
  <c r="B198" i="2"/>
  <c r="B256" i="2" s="1"/>
  <c r="B314" i="2" s="1"/>
  <c r="B201" i="2"/>
  <c r="B259" i="2" s="1"/>
  <c r="B317" i="2" s="1"/>
  <c r="B375" i="2" s="1"/>
  <c r="B204" i="2"/>
  <c r="B262" i="2" s="1"/>
  <c r="B320" i="2" s="1"/>
  <c r="B207" i="2"/>
  <c r="B265" i="2" s="1"/>
  <c r="B323" i="2" s="1"/>
  <c r="B381" i="2" s="1"/>
  <c r="B210" i="2"/>
  <c r="B268" i="2" s="1"/>
  <c r="B326" i="2" s="1"/>
  <c r="B384" i="2" s="1"/>
  <c r="B213" i="2"/>
  <c r="B271" i="2" s="1"/>
  <c r="B329" i="2" s="1"/>
  <c r="B387" i="2" s="1"/>
  <c r="B216" i="2"/>
  <c r="B274" i="2" s="1"/>
  <c r="B332" i="2" s="1"/>
  <c r="B390" i="2" s="1"/>
  <c r="B219" i="2"/>
  <c r="B277" i="2" s="1"/>
  <c r="B335" i="2" s="1"/>
  <c r="B393" i="2" s="1"/>
  <c r="B222" i="2"/>
  <c r="B280" i="2" s="1"/>
  <c r="B338" i="2" s="1"/>
  <c r="B396" i="2" s="1"/>
  <c r="B225" i="2"/>
  <c r="B283" i="2" s="1"/>
  <c r="B341" i="2" s="1"/>
  <c r="B399" i="2" s="1"/>
  <c r="B228" i="2"/>
  <c r="B286" i="2" s="1"/>
  <c r="B344" i="2" s="1"/>
  <c r="B231" i="2"/>
  <c r="B289" i="2" s="1"/>
  <c r="B347" i="2" s="1"/>
  <c r="B405" i="2" s="1"/>
  <c r="B234" i="2"/>
  <c r="B292" i="2" s="1"/>
  <c r="B350" i="2" s="1"/>
  <c r="B294" i="2"/>
  <c r="B352" i="2" s="1"/>
  <c r="B300" i="2"/>
  <c r="B358" i="2" s="1"/>
  <c r="B306" i="2"/>
  <c r="B364" i="2" s="1"/>
  <c r="B318" i="2"/>
  <c r="B376" i="2" s="1"/>
  <c r="B330" i="2"/>
  <c r="B388" i="2" s="1"/>
  <c r="B336" i="2"/>
  <c r="B394" i="2" s="1"/>
  <c r="B348" i="2"/>
  <c r="B406" i="2" s="1"/>
  <c r="B360" i="2"/>
  <c r="B366" i="2"/>
  <c r="B372" i="2"/>
  <c r="B378" i="2"/>
  <c r="B402" i="2"/>
  <c r="B60" i="2"/>
  <c r="C60" i="2"/>
  <c r="C118" i="2" s="1"/>
  <c r="C1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2" i="3"/>
  <c r="N12" i="3"/>
  <c r="O12" i="3" s="1"/>
  <c r="P12" i="3" s="1"/>
  <c r="Q12" i="3" s="1"/>
  <c r="R12" i="3" s="1"/>
  <c r="S12" i="3" s="1"/>
  <c r="N13" i="3"/>
  <c r="O13" i="3" s="1"/>
  <c r="P13" i="3" s="1"/>
  <c r="Q13" i="3" s="1"/>
  <c r="R13" i="3" s="1"/>
  <c r="S13" i="3" s="1"/>
  <c r="N14" i="3"/>
  <c r="O14" i="3" s="1"/>
  <c r="P14" i="3" s="1"/>
  <c r="Q14" i="3" s="1"/>
  <c r="R14" i="3" s="1"/>
  <c r="S14" i="3" s="1"/>
  <c r="N15" i="3"/>
  <c r="O15" i="3"/>
  <c r="P15" i="3" s="1"/>
  <c r="Q15" i="3" s="1"/>
  <c r="R15" i="3" s="1"/>
  <c r="S15" i="3" s="1"/>
  <c r="N16" i="3"/>
  <c r="O16" i="3" s="1"/>
  <c r="P16" i="3" s="1"/>
  <c r="Q16" i="3" s="1"/>
  <c r="R16" i="3" s="1"/>
  <c r="S16" i="3" s="1"/>
  <c r="N17" i="3"/>
  <c r="O17" i="3" s="1"/>
  <c r="P17" i="3" s="1"/>
  <c r="Q17" i="3" s="1"/>
  <c r="R17" i="3" s="1"/>
  <c r="S17" i="3" s="1"/>
  <c r="N22" i="3"/>
  <c r="O22" i="3" s="1"/>
  <c r="P22" i="3" s="1"/>
  <c r="Q22" i="3" s="1"/>
  <c r="R22" i="3" s="1"/>
  <c r="S22" i="3" s="1"/>
  <c r="N23" i="3"/>
  <c r="O23" i="3" s="1"/>
  <c r="P23" i="3" s="1"/>
  <c r="Q23" i="3" s="1"/>
  <c r="R23" i="3" s="1"/>
  <c r="S23" i="3" s="1"/>
  <c r="N24" i="3"/>
  <c r="O24" i="3" s="1"/>
  <c r="P24" i="3" s="1"/>
  <c r="Q24" i="3" s="1"/>
  <c r="R24" i="3" s="1"/>
  <c r="S24" i="3" s="1"/>
  <c r="N25" i="3"/>
  <c r="O25" i="3" s="1"/>
  <c r="P25" i="3" s="1"/>
  <c r="Q25" i="3" s="1"/>
  <c r="R25" i="3" s="1"/>
  <c r="S25" i="3" s="1"/>
  <c r="N26" i="3"/>
  <c r="O26" i="3" s="1"/>
  <c r="P26" i="3" s="1"/>
  <c r="Q26" i="3" s="1"/>
  <c r="R26" i="3" s="1"/>
  <c r="S26" i="3" s="1"/>
  <c r="N27" i="3"/>
  <c r="O27" i="3"/>
  <c r="P27" i="3" s="1"/>
  <c r="Q27" i="3" s="1"/>
  <c r="R27" i="3" s="1"/>
  <c r="S27" i="3" s="1"/>
  <c r="N28" i="3"/>
  <c r="O28" i="3" s="1"/>
  <c r="P28" i="3" s="1"/>
  <c r="Q28" i="3" s="1"/>
  <c r="R28" i="3" s="1"/>
  <c r="S28" i="3" s="1"/>
  <c r="N29" i="3"/>
  <c r="O29" i="3" s="1"/>
  <c r="P29" i="3" s="1"/>
  <c r="Q29" i="3" s="1"/>
  <c r="R29" i="3" s="1"/>
  <c r="S29" i="3" s="1"/>
  <c r="N34" i="3"/>
  <c r="O34" i="3" s="1"/>
  <c r="P34" i="3" s="1"/>
  <c r="Q34" i="3" s="1"/>
  <c r="R34" i="3" s="1"/>
  <c r="S34" i="3" s="1"/>
  <c r="N35" i="3"/>
  <c r="O35" i="3" s="1"/>
  <c r="P35" i="3" s="1"/>
  <c r="Q35" i="3" s="1"/>
  <c r="R35" i="3" s="1"/>
  <c r="S35" i="3" s="1"/>
  <c r="N42" i="3"/>
  <c r="O42" i="3" s="1"/>
  <c r="P42" i="3" s="1"/>
  <c r="Q42" i="3" s="1"/>
  <c r="R42" i="3" s="1"/>
  <c r="S42" i="3" s="1"/>
  <c r="N43" i="3"/>
  <c r="O43" i="3" s="1"/>
  <c r="P43" i="3" s="1"/>
  <c r="Q43" i="3" s="1"/>
  <c r="R43" i="3" s="1"/>
  <c r="S43" i="3" s="1"/>
  <c r="N51" i="3"/>
  <c r="O51" i="3" s="1"/>
  <c r="P51" i="3" s="1"/>
  <c r="Q51" i="3" s="1"/>
  <c r="R51" i="3" s="1"/>
  <c r="S51" i="3" s="1"/>
  <c r="N58" i="3"/>
  <c r="O58" i="3" s="1"/>
  <c r="P58" i="3" s="1"/>
  <c r="Q58" i="3" s="1"/>
  <c r="R58" i="3" s="1"/>
  <c r="S58" i="3" s="1"/>
  <c r="N59" i="3"/>
  <c r="O59" i="3" s="1"/>
  <c r="P59" i="3" s="1"/>
  <c r="Q59" i="3" s="1"/>
  <c r="R59" i="3" s="1"/>
  <c r="S59" i="3" s="1"/>
  <c r="M16" i="3"/>
  <c r="M17" i="3"/>
  <c r="M18" i="3"/>
  <c r="N18" i="3" s="1"/>
  <c r="O18" i="3" s="1"/>
  <c r="P18" i="3" s="1"/>
  <c r="Q18" i="3" s="1"/>
  <c r="R18" i="3" s="1"/>
  <c r="M19" i="3"/>
  <c r="N19" i="3" s="1"/>
  <c r="O19" i="3" s="1"/>
  <c r="P19" i="3" s="1"/>
  <c r="Q19" i="3" s="1"/>
  <c r="R19" i="3" s="1"/>
  <c r="S19" i="3" s="1"/>
  <c r="M20" i="3"/>
  <c r="N20" i="3" s="1"/>
  <c r="O20" i="3" s="1"/>
  <c r="P20" i="3" s="1"/>
  <c r="Q20" i="3" s="1"/>
  <c r="R20" i="3" s="1"/>
  <c r="S20" i="3" s="1"/>
  <c r="M21" i="3"/>
  <c r="N21" i="3" s="1"/>
  <c r="O21" i="3" s="1"/>
  <c r="P21" i="3" s="1"/>
  <c r="Q21" i="3" s="1"/>
  <c r="R21" i="3" s="1"/>
  <c r="S21" i="3" s="1"/>
  <c r="M22" i="3"/>
  <c r="M23" i="3"/>
  <c r="M24" i="3"/>
  <c r="M25" i="3"/>
  <c r="M26" i="3"/>
  <c r="M27" i="3"/>
  <c r="M28" i="3"/>
  <c r="M29" i="3"/>
  <c r="M30" i="3"/>
  <c r="N30" i="3" s="1"/>
  <c r="O30" i="3" s="1"/>
  <c r="P30" i="3" s="1"/>
  <c r="Q30" i="3" s="1"/>
  <c r="R30" i="3" s="1"/>
  <c r="S30" i="3" s="1"/>
  <c r="M31" i="3"/>
  <c r="N31" i="3" s="1"/>
  <c r="O31" i="3" s="1"/>
  <c r="P31" i="3" s="1"/>
  <c r="Q31" i="3" s="1"/>
  <c r="R31" i="3" s="1"/>
  <c r="S31" i="3" s="1"/>
  <c r="M32" i="3"/>
  <c r="N32" i="3" s="1"/>
  <c r="O32" i="3" s="1"/>
  <c r="P32" i="3" s="1"/>
  <c r="Q32" i="3" s="1"/>
  <c r="R32" i="3" s="1"/>
  <c r="S32" i="3" s="1"/>
  <c r="M33" i="3"/>
  <c r="N33" i="3" s="1"/>
  <c r="O33" i="3" s="1"/>
  <c r="P33" i="3" s="1"/>
  <c r="Q33" i="3" s="1"/>
  <c r="R33" i="3" s="1"/>
  <c r="S33" i="3" s="1"/>
  <c r="M34" i="3"/>
  <c r="M35" i="3"/>
  <c r="M36" i="3"/>
  <c r="N36" i="3" s="1"/>
  <c r="O36" i="3" s="1"/>
  <c r="P36" i="3" s="1"/>
  <c r="Q36" i="3" s="1"/>
  <c r="R36" i="3" s="1"/>
  <c r="S36" i="3" s="1"/>
  <c r="M37" i="3"/>
  <c r="N37" i="3" s="1"/>
  <c r="O37" i="3" s="1"/>
  <c r="P37" i="3" s="1"/>
  <c r="Q37" i="3" s="1"/>
  <c r="R37" i="3" s="1"/>
  <c r="S37" i="3" s="1"/>
  <c r="M38" i="3"/>
  <c r="N38" i="3" s="1"/>
  <c r="O38" i="3" s="1"/>
  <c r="P38" i="3" s="1"/>
  <c r="Q38" i="3" s="1"/>
  <c r="R38" i="3" s="1"/>
  <c r="S38" i="3" s="1"/>
  <c r="M39" i="3"/>
  <c r="N39" i="3" s="1"/>
  <c r="O39" i="3" s="1"/>
  <c r="P39" i="3" s="1"/>
  <c r="Q39" i="3" s="1"/>
  <c r="R39" i="3" s="1"/>
  <c r="S39" i="3" s="1"/>
  <c r="M40" i="3"/>
  <c r="N40" i="3" s="1"/>
  <c r="O40" i="3" s="1"/>
  <c r="P40" i="3" s="1"/>
  <c r="Q40" i="3" s="1"/>
  <c r="R40" i="3" s="1"/>
  <c r="S40" i="3" s="1"/>
  <c r="M41" i="3"/>
  <c r="N41" i="3" s="1"/>
  <c r="O41" i="3" s="1"/>
  <c r="P41" i="3" s="1"/>
  <c r="Q41" i="3" s="1"/>
  <c r="R41" i="3" s="1"/>
  <c r="S41" i="3" s="1"/>
  <c r="M42" i="3"/>
  <c r="M43" i="3"/>
  <c r="M44" i="3"/>
  <c r="N44" i="3" s="1"/>
  <c r="O44" i="3" s="1"/>
  <c r="P44" i="3" s="1"/>
  <c r="Q44" i="3" s="1"/>
  <c r="R44" i="3" s="1"/>
  <c r="S44" i="3" s="1"/>
  <c r="M45" i="3"/>
  <c r="N45" i="3" s="1"/>
  <c r="O45" i="3" s="1"/>
  <c r="P45" i="3" s="1"/>
  <c r="Q45" i="3" s="1"/>
  <c r="R45" i="3" s="1"/>
  <c r="S45" i="3" s="1"/>
  <c r="M46" i="3"/>
  <c r="N46" i="3" s="1"/>
  <c r="O46" i="3" s="1"/>
  <c r="P46" i="3" s="1"/>
  <c r="Q46" i="3" s="1"/>
  <c r="R46" i="3" s="1"/>
  <c r="S46" i="3" s="1"/>
  <c r="M47" i="3"/>
  <c r="N47" i="3" s="1"/>
  <c r="O47" i="3" s="1"/>
  <c r="P47" i="3" s="1"/>
  <c r="Q47" i="3" s="1"/>
  <c r="R47" i="3" s="1"/>
  <c r="S47" i="3" s="1"/>
  <c r="M48" i="3"/>
  <c r="N48" i="3" s="1"/>
  <c r="O48" i="3" s="1"/>
  <c r="P48" i="3" s="1"/>
  <c r="Q48" i="3" s="1"/>
  <c r="R48" i="3" s="1"/>
  <c r="S48" i="3" s="1"/>
  <c r="M49" i="3"/>
  <c r="N49" i="3" s="1"/>
  <c r="O49" i="3" s="1"/>
  <c r="P49" i="3" s="1"/>
  <c r="Q49" i="3" s="1"/>
  <c r="R49" i="3" s="1"/>
  <c r="S49" i="3" s="1"/>
  <c r="M50" i="3"/>
  <c r="N50" i="3" s="1"/>
  <c r="O50" i="3" s="1"/>
  <c r="P50" i="3" s="1"/>
  <c r="Q50" i="3" s="1"/>
  <c r="R50" i="3" s="1"/>
  <c r="S50" i="3" s="1"/>
  <c r="M51" i="3"/>
  <c r="M52" i="3"/>
  <c r="N52" i="3" s="1"/>
  <c r="O52" i="3" s="1"/>
  <c r="P52" i="3" s="1"/>
  <c r="Q52" i="3" s="1"/>
  <c r="R52" i="3" s="1"/>
  <c r="S52" i="3" s="1"/>
  <c r="M53" i="3"/>
  <c r="N53" i="3" s="1"/>
  <c r="O53" i="3" s="1"/>
  <c r="P53" i="3" s="1"/>
  <c r="Q53" i="3" s="1"/>
  <c r="R53" i="3" s="1"/>
  <c r="S53" i="3" s="1"/>
  <c r="M54" i="3"/>
  <c r="N54" i="3" s="1"/>
  <c r="O54" i="3" s="1"/>
  <c r="P54" i="3" s="1"/>
  <c r="Q54" i="3" s="1"/>
  <c r="R54" i="3" s="1"/>
  <c r="S54" i="3" s="1"/>
  <c r="M55" i="3"/>
  <c r="N55" i="3" s="1"/>
  <c r="O55" i="3" s="1"/>
  <c r="P55" i="3" s="1"/>
  <c r="Q55" i="3" s="1"/>
  <c r="R55" i="3" s="1"/>
  <c r="S55" i="3" s="1"/>
  <c r="M56" i="3"/>
  <c r="N56" i="3" s="1"/>
  <c r="O56" i="3" s="1"/>
  <c r="P56" i="3" s="1"/>
  <c r="Q56" i="3" s="1"/>
  <c r="R56" i="3" s="1"/>
  <c r="S56" i="3" s="1"/>
  <c r="M57" i="3"/>
  <c r="N57" i="3" s="1"/>
  <c r="O57" i="3" s="1"/>
  <c r="P57" i="3" s="1"/>
  <c r="Q57" i="3" s="1"/>
  <c r="R57" i="3" s="1"/>
  <c r="S57" i="3" s="1"/>
  <c r="M58" i="3"/>
  <c r="M59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N2" i="3"/>
  <c r="O2" i="3" s="1"/>
  <c r="P2" i="3" s="1"/>
  <c r="Q2" i="3" s="1"/>
  <c r="R2" i="3" s="1"/>
  <c r="S2" i="3" s="1"/>
  <c r="N6" i="3"/>
  <c r="O6" i="3" s="1"/>
  <c r="P6" i="3" s="1"/>
  <c r="Q6" i="3" s="1"/>
  <c r="R6" i="3" s="1"/>
  <c r="S6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2" i="3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B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B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B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C60" i="8"/>
  <c r="B61" i="8"/>
  <c r="B62" i="8"/>
  <c r="C62" i="8"/>
  <c r="B63" i="8"/>
  <c r="B64" i="8"/>
  <c r="B2" i="8"/>
  <c r="C2" i="8"/>
  <c r="N3" i="3"/>
  <c r="O3" i="3" s="1"/>
  <c r="P3" i="3" s="1"/>
  <c r="Q3" i="3" s="1"/>
  <c r="R3" i="3" s="1"/>
  <c r="S3" i="3" s="1"/>
  <c r="N4" i="3"/>
  <c r="O4" i="3" s="1"/>
  <c r="P4" i="3" s="1"/>
  <c r="Q4" i="3" s="1"/>
  <c r="R4" i="3" s="1"/>
  <c r="S4" i="3" s="1"/>
  <c r="N5" i="3"/>
  <c r="O5" i="3" s="1"/>
  <c r="P5" i="3" s="1"/>
  <c r="Q5" i="3" s="1"/>
  <c r="R5" i="3" s="1"/>
  <c r="S5" i="3" s="1"/>
  <c r="N7" i="3"/>
  <c r="O7" i="3" s="1"/>
  <c r="P7" i="3" s="1"/>
  <c r="Q7" i="3" s="1"/>
  <c r="R7" i="3" s="1"/>
  <c r="S7" i="3" s="1"/>
  <c r="N8" i="3"/>
  <c r="O8" i="3" s="1"/>
  <c r="P8" i="3" s="1"/>
  <c r="Q8" i="3" s="1"/>
  <c r="R8" i="3" s="1"/>
  <c r="S8" i="3" s="1"/>
  <c r="N9" i="3"/>
  <c r="O9" i="3" s="1"/>
  <c r="P9" i="3" s="1"/>
  <c r="Q9" i="3" s="1"/>
  <c r="R9" i="3" s="1"/>
  <c r="S9" i="3" s="1"/>
  <c r="N10" i="3"/>
  <c r="O10" i="3" s="1"/>
  <c r="P10" i="3" s="1"/>
  <c r="Q10" i="3" s="1"/>
  <c r="R10" i="3" s="1"/>
  <c r="S10" i="3" s="1"/>
  <c r="N11" i="3"/>
  <c r="O11" i="3" s="1"/>
  <c r="P11" i="3" s="1"/>
  <c r="Q11" i="3" s="1"/>
  <c r="R11" i="3" s="1"/>
  <c r="S11" i="3" s="1"/>
  <c r="I4" i="16" l="1"/>
  <c r="C5" i="16"/>
  <c r="I6" i="16"/>
  <c r="C7" i="16"/>
  <c r="I9" i="16"/>
  <c r="C10" i="16"/>
  <c r="I11" i="16"/>
  <c r="C12" i="16"/>
  <c r="I10" i="15"/>
  <c r="H13" i="16"/>
  <c r="J8" i="16"/>
  <c r="B13" i="16"/>
  <c r="K13" i="16" s="1"/>
  <c r="E13" i="16"/>
  <c r="I13" i="16"/>
  <c r="B18" i="16"/>
  <c r="K18" i="16" s="1"/>
  <c r="J4" i="16"/>
  <c r="J6" i="16"/>
  <c r="J9" i="16"/>
  <c r="D10" i="16"/>
  <c r="J11" i="16"/>
  <c r="E7" i="16"/>
  <c r="B8" i="16"/>
  <c r="K8" i="16" s="1"/>
  <c r="E10" i="16"/>
  <c r="E12" i="16"/>
  <c r="E5" i="16"/>
  <c r="F7" i="16"/>
  <c r="C8" i="16"/>
  <c r="F10" i="16"/>
  <c r="F12" i="16"/>
  <c r="C13" i="16"/>
  <c r="F9" i="15"/>
  <c r="H16" i="16"/>
  <c r="F5" i="16"/>
  <c r="G5" i="16"/>
  <c r="G7" i="16"/>
  <c r="D8" i="16"/>
  <c r="G10" i="16"/>
  <c r="G12" i="16"/>
  <c r="D13" i="16"/>
  <c r="B4" i="16"/>
  <c r="K4" i="16" s="1"/>
  <c r="H5" i="16"/>
  <c r="B6" i="16"/>
  <c r="K6" i="16" s="1"/>
  <c r="H7" i="16"/>
  <c r="E8" i="16"/>
  <c r="B9" i="16"/>
  <c r="K9" i="16" s="1"/>
  <c r="H10" i="16"/>
  <c r="B11" i="16"/>
  <c r="K11" i="16" s="1"/>
  <c r="H12" i="16"/>
  <c r="F20" i="16"/>
  <c r="F19" i="16"/>
  <c r="F18" i="16"/>
  <c r="F17" i="16"/>
  <c r="F16" i="16"/>
  <c r="F15" i="16"/>
  <c r="F14" i="16"/>
  <c r="F13" i="16"/>
  <c r="E15" i="16"/>
  <c r="G13" i="16"/>
  <c r="C14" i="16"/>
  <c r="G20" i="16"/>
  <c r="G19" i="16"/>
  <c r="G18" i="16"/>
  <c r="G17" i="16"/>
  <c r="G16" i="16"/>
  <c r="G15" i="16"/>
  <c r="G14" i="16"/>
  <c r="C4" i="16"/>
  <c r="I5" i="16"/>
  <c r="C6" i="16"/>
  <c r="I7" i="16"/>
  <c r="F8" i="16"/>
  <c r="C9" i="16"/>
  <c r="I10" i="16"/>
  <c r="C11" i="16"/>
  <c r="I12" i="16"/>
  <c r="E20" i="16"/>
  <c r="E19" i="16"/>
  <c r="E18" i="16"/>
  <c r="E17" i="16"/>
  <c r="E16" i="16"/>
  <c r="E14" i="16"/>
  <c r="D24" i="2"/>
  <c r="D4" i="16"/>
  <c r="J5" i="16"/>
  <c r="D6" i="16"/>
  <c r="J7" i="16"/>
  <c r="G8" i="16"/>
  <c r="D9" i="16"/>
  <c r="J10" i="16"/>
  <c r="D11" i="16"/>
  <c r="J12" i="16"/>
  <c r="D20" i="16"/>
  <c r="D18" i="16"/>
  <c r="D17" i="16"/>
  <c r="D16" i="16"/>
  <c r="D15" i="16"/>
  <c r="D14" i="16"/>
  <c r="E4" i="16"/>
  <c r="E6" i="16"/>
  <c r="H8" i="16"/>
  <c r="E9" i="16"/>
  <c r="E11" i="16"/>
  <c r="C20" i="16"/>
  <c r="C19" i="16"/>
  <c r="C18" i="16"/>
  <c r="C17" i="16"/>
  <c r="C16" i="16"/>
  <c r="C15" i="16"/>
  <c r="F4" i="16"/>
  <c r="F6" i="16"/>
  <c r="I8" i="16"/>
  <c r="F9" i="16"/>
  <c r="Q19" i="17" s="1"/>
  <c r="D270" i="2" s="1"/>
  <c r="F11" i="16"/>
  <c r="C8" i="15"/>
  <c r="N17" i="17" s="1"/>
  <c r="D85" i="2" s="1"/>
  <c r="B20" i="16"/>
  <c r="K20" i="16" s="1"/>
  <c r="B19" i="16"/>
  <c r="K19" i="16" s="1"/>
  <c r="B17" i="16"/>
  <c r="K17" i="16" s="1"/>
  <c r="B16" i="16"/>
  <c r="K16" i="16" s="1"/>
  <c r="B15" i="16"/>
  <c r="K15" i="16" s="1"/>
  <c r="B14" i="16"/>
  <c r="K14" i="16" s="1"/>
  <c r="D59" i="2"/>
  <c r="H4" i="16"/>
  <c r="B5" i="16"/>
  <c r="K5" i="16" s="1"/>
  <c r="H6" i="16"/>
  <c r="B7" i="16"/>
  <c r="K7" i="16" s="1"/>
  <c r="H9" i="16"/>
  <c r="B10" i="16"/>
  <c r="K10" i="16" s="1"/>
  <c r="H11" i="16"/>
  <c r="B12" i="16"/>
  <c r="K12" i="16" s="1"/>
  <c r="D19" i="2"/>
  <c r="D36" i="2"/>
  <c r="D35" i="2"/>
  <c r="D5" i="16"/>
  <c r="D7" i="16"/>
  <c r="D12" i="16"/>
  <c r="J20" i="16"/>
  <c r="D19" i="16"/>
  <c r="J19" i="16"/>
  <c r="J18" i="16"/>
  <c r="J17" i="16"/>
  <c r="J16" i="16"/>
  <c r="J15" i="16"/>
  <c r="J14" i="16"/>
  <c r="B10" i="15"/>
  <c r="I20" i="16"/>
  <c r="I19" i="16"/>
  <c r="I18" i="16"/>
  <c r="I17" i="16"/>
  <c r="I16" i="16"/>
  <c r="I15" i="16"/>
  <c r="I14" i="16"/>
  <c r="H20" i="16"/>
  <c r="H19" i="16"/>
  <c r="H18" i="16"/>
  <c r="H17" i="16"/>
  <c r="H15" i="16"/>
  <c r="H14" i="16"/>
  <c r="D51" i="2"/>
  <c r="D27" i="2"/>
  <c r="D41" i="2"/>
  <c r="D47" i="2"/>
  <c r="D22" i="2"/>
  <c r="D18" i="2"/>
  <c r="D17" i="2"/>
  <c r="D20" i="2"/>
  <c r="D13" i="2"/>
  <c r="D42" i="2"/>
  <c r="D15" i="2"/>
  <c r="D57" i="2"/>
  <c r="D55" i="2"/>
  <c r="D54" i="2"/>
  <c r="N16" i="17"/>
  <c r="D100" i="2" s="1"/>
  <c r="S19" i="17"/>
  <c r="D386" i="2" s="1"/>
  <c r="S18" i="17"/>
  <c r="D360" i="2" s="1"/>
  <c r="D38" i="2"/>
  <c r="D16" i="2"/>
  <c r="D37" i="2"/>
  <c r="D7" i="2"/>
  <c r="D33" i="2"/>
  <c r="D29" i="2"/>
  <c r="D28" i="2"/>
  <c r="D31" i="2"/>
  <c r="D30" i="2"/>
  <c r="D12" i="2"/>
  <c r="D11" i="2"/>
  <c r="D6" i="2"/>
  <c r="D49" i="2"/>
  <c r="D46" i="2"/>
  <c r="D45" i="2"/>
  <c r="B20" i="15"/>
  <c r="C12" i="15"/>
  <c r="N25" i="17" s="1"/>
  <c r="D98" i="2" s="1"/>
  <c r="B11" i="15"/>
  <c r="H9" i="15"/>
  <c r="E8" i="15"/>
  <c r="B7" i="15"/>
  <c r="B15" i="15"/>
  <c r="N15" i="17"/>
  <c r="D74" i="2" s="1"/>
  <c r="T20" i="17"/>
  <c r="T21" i="17"/>
  <c r="B21" i="15"/>
  <c r="B12" i="15"/>
  <c r="J10" i="15"/>
  <c r="G9" i="15"/>
  <c r="R18" i="17" s="1"/>
  <c r="D302" i="2" s="1"/>
  <c r="D8" i="15"/>
  <c r="J11" i="15"/>
  <c r="H10" i="15"/>
  <c r="S21" i="17" s="1"/>
  <c r="D387" i="2" s="1"/>
  <c r="E9" i="15"/>
  <c r="P19" i="17" s="1"/>
  <c r="D212" i="2" s="1"/>
  <c r="B8" i="15"/>
  <c r="B17" i="15"/>
  <c r="H15" i="15"/>
  <c r="I11" i="15"/>
  <c r="T23" i="17" s="1"/>
  <c r="G10" i="15"/>
  <c r="R20" i="17" s="1"/>
  <c r="D303" i="2" s="1"/>
  <c r="D9" i="15"/>
  <c r="O19" i="17" s="1"/>
  <c r="D154" i="2" s="1"/>
  <c r="J7" i="15"/>
  <c r="J21" i="15"/>
  <c r="G15" i="15"/>
  <c r="R38" i="17" s="1"/>
  <c r="D342" i="2" s="1"/>
  <c r="J12" i="15"/>
  <c r="H11" i="15"/>
  <c r="F10" i="15"/>
  <c r="Q21" i="17" s="1"/>
  <c r="D271" i="2" s="1"/>
  <c r="C9" i="15"/>
  <c r="I7" i="15"/>
  <c r="I19" i="15"/>
  <c r="T54" i="17" s="1"/>
  <c r="I16" i="15"/>
  <c r="T41" i="17" s="1"/>
  <c r="F15" i="15"/>
  <c r="Q38" i="17" s="1"/>
  <c r="D284" i="2" s="1"/>
  <c r="I12" i="15"/>
  <c r="T24" i="17" s="1"/>
  <c r="G11" i="15"/>
  <c r="R23" i="17" s="1"/>
  <c r="D326" i="2" s="1"/>
  <c r="E10" i="15"/>
  <c r="B9" i="15"/>
  <c r="H7" i="15"/>
  <c r="S12" i="17" s="1"/>
  <c r="D363" i="2" s="1"/>
  <c r="B18" i="15"/>
  <c r="H16" i="15"/>
  <c r="E15" i="15"/>
  <c r="P38" i="17" s="1"/>
  <c r="D226" i="2" s="1"/>
  <c r="B14" i="15"/>
  <c r="H12" i="15"/>
  <c r="F11" i="15"/>
  <c r="Q22" i="17" s="1"/>
  <c r="D242" i="2" s="1"/>
  <c r="D10" i="15"/>
  <c r="O20" i="17" s="1"/>
  <c r="D129" i="2" s="1"/>
  <c r="J8" i="15"/>
  <c r="G7" i="15"/>
  <c r="D15" i="15"/>
  <c r="O35" i="17" s="1"/>
  <c r="D133" i="2" s="1"/>
  <c r="G12" i="15"/>
  <c r="R26" i="17" s="1"/>
  <c r="D315" i="2" s="1"/>
  <c r="E11" i="15"/>
  <c r="P22" i="17" s="1"/>
  <c r="D184" i="2" s="1"/>
  <c r="C10" i="15"/>
  <c r="N20" i="17" s="1"/>
  <c r="D71" i="2" s="1"/>
  <c r="I8" i="15"/>
  <c r="T17" i="17" s="1"/>
  <c r="F7" i="15"/>
  <c r="Q13" i="17" s="1"/>
  <c r="D273" i="2" s="1"/>
  <c r="C15" i="15"/>
  <c r="N36" i="17" s="1"/>
  <c r="D101" i="2" s="1"/>
  <c r="I13" i="15"/>
  <c r="T29" i="17" s="1"/>
  <c r="F12" i="15"/>
  <c r="Q24" i="17" s="1"/>
  <c r="D246" i="2" s="1"/>
  <c r="D11" i="15"/>
  <c r="O23" i="17" s="1"/>
  <c r="D152" i="2" s="1"/>
  <c r="H8" i="15"/>
  <c r="S16" i="17" s="1"/>
  <c r="D390" i="2" s="1"/>
  <c r="E7" i="15"/>
  <c r="P13" i="17" s="1"/>
  <c r="D215" i="2" s="1"/>
  <c r="E21" i="15"/>
  <c r="P59" i="17" s="1"/>
  <c r="D221" i="2" s="1"/>
  <c r="E12" i="15"/>
  <c r="C11" i="15"/>
  <c r="N22" i="17" s="1"/>
  <c r="D68" i="2" s="1"/>
  <c r="J9" i="15"/>
  <c r="G8" i="15"/>
  <c r="R17" i="17" s="1"/>
  <c r="D317" i="2" s="1"/>
  <c r="D7" i="15"/>
  <c r="O13" i="17" s="1"/>
  <c r="D157" i="2" s="1"/>
  <c r="D21" i="15"/>
  <c r="O59" i="17" s="1"/>
  <c r="D163" i="2" s="1"/>
  <c r="D12" i="15"/>
  <c r="O25" i="17" s="1"/>
  <c r="D156" i="2" s="1"/>
  <c r="I9" i="15"/>
  <c r="T19" i="17" s="1"/>
  <c r="F8" i="15"/>
  <c r="C7" i="15"/>
  <c r="N12" i="17" s="1"/>
  <c r="D73" i="2" s="1"/>
  <c r="C56" i="14"/>
  <c r="J58" i="14"/>
  <c r="E57" i="14"/>
  <c r="J54" i="14"/>
  <c r="G53" i="14"/>
  <c r="G19" i="15" s="1"/>
  <c r="G48" i="14"/>
  <c r="D47" i="14"/>
  <c r="G46" i="14"/>
  <c r="H46" i="14"/>
  <c r="I44" i="14"/>
  <c r="F43" i="14"/>
  <c r="C42" i="14"/>
  <c r="D42" i="14"/>
  <c r="D16" i="15" s="1"/>
  <c r="F33" i="14"/>
  <c r="G33" i="14"/>
  <c r="H33" i="14"/>
  <c r="I33" i="14"/>
  <c r="J33" i="14"/>
  <c r="E33" i="14"/>
  <c r="C30" i="14"/>
  <c r="D30" i="14"/>
  <c r="E30" i="14"/>
  <c r="F30" i="14"/>
  <c r="G30" i="14"/>
  <c r="H30" i="14"/>
  <c r="H13" i="15" s="1"/>
  <c r="B30" i="14"/>
  <c r="B13" i="15" s="1"/>
  <c r="E56" i="14"/>
  <c r="F56" i="14"/>
  <c r="C47" i="14"/>
  <c r="C43" i="14"/>
  <c r="F58" i="14"/>
  <c r="H54" i="14"/>
  <c r="H19" i="15" s="1"/>
  <c r="E48" i="14"/>
  <c r="G44" i="14"/>
  <c r="D43" i="14"/>
  <c r="E43" i="14"/>
  <c r="G59" i="14"/>
  <c r="G21" i="15" s="1"/>
  <c r="R59" i="17" s="1"/>
  <c r="D337" i="2" s="1"/>
  <c r="D58" i="14"/>
  <c r="F57" i="14"/>
  <c r="G57" i="14"/>
  <c r="I55" i="14"/>
  <c r="F54" i="14"/>
  <c r="F19" i="15" s="1"/>
  <c r="B53" i="14"/>
  <c r="B19" i="15" s="1"/>
  <c r="C53" i="14"/>
  <c r="C48" i="14"/>
  <c r="C44" i="14"/>
  <c r="E32" i="14"/>
  <c r="F32" i="14"/>
  <c r="G32" i="14"/>
  <c r="H32" i="14"/>
  <c r="I32" i="14"/>
  <c r="J32" i="14"/>
  <c r="D32" i="14"/>
  <c r="H47" i="14"/>
  <c r="H18" i="15" s="1"/>
  <c r="I47" i="14"/>
  <c r="F59" i="14"/>
  <c r="F21" i="15" s="1"/>
  <c r="Q59" i="17" s="1"/>
  <c r="D279" i="2" s="1"/>
  <c r="C58" i="14"/>
  <c r="H55" i="14"/>
  <c r="E54" i="14"/>
  <c r="E19" i="15" s="1"/>
  <c r="J42" i="14"/>
  <c r="J16" i="15" s="1"/>
  <c r="J56" i="14"/>
  <c r="I48" i="14"/>
  <c r="J48" i="14"/>
  <c r="E44" i="14"/>
  <c r="F44" i="14"/>
  <c r="G58" i="14"/>
  <c r="H58" i="14"/>
  <c r="I56" i="14"/>
  <c r="C54" i="14"/>
  <c r="D54" i="14"/>
  <c r="D19" i="15" s="1"/>
  <c r="C59" i="14"/>
  <c r="C21" i="15" s="1"/>
  <c r="N59" i="17" s="1"/>
  <c r="D105" i="2" s="1"/>
  <c r="H56" i="14"/>
  <c r="C55" i="14"/>
  <c r="J47" i="14"/>
  <c r="J43" i="14"/>
  <c r="J17" i="15" s="1"/>
  <c r="G42" i="14"/>
  <c r="G16" i="15" s="1"/>
  <c r="G34" i="14"/>
  <c r="H34" i="14"/>
  <c r="I34" i="14"/>
  <c r="J34" i="14"/>
  <c r="F34" i="14"/>
  <c r="D31" i="14"/>
  <c r="E31" i="14"/>
  <c r="F31" i="14"/>
  <c r="G31" i="14"/>
  <c r="H31" i="14"/>
  <c r="I31" i="14"/>
  <c r="C31" i="14"/>
  <c r="J57" i="14"/>
  <c r="G56" i="14"/>
  <c r="J53" i="14"/>
  <c r="D50" i="14"/>
  <c r="G47" i="14"/>
  <c r="D46" i="14"/>
  <c r="F45" i="14"/>
  <c r="G45" i="14"/>
  <c r="I43" i="14"/>
  <c r="I17" i="15" s="1"/>
  <c r="F42" i="14"/>
  <c r="F16" i="15" s="1"/>
  <c r="B41" i="14"/>
  <c r="B16" i="15" s="1"/>
  <c r="C41" i="14"/>
  <c r="C16" i="15" s="1"/>
  <c r="D33" i="14"/>
  <c r="H59" i="14"/>
  <c r="H21" i="15" s="1"/>
  <c r="S59" i="17" s="1"/>
  <c r="D395" i="2" s="1"/>
  <c r="I59" i="14"/>
  <c r="I21" i="15" s="1"/>
  <c r="T59" i="17" s="1"/>
  <c r="D56" i="14"/>
  <c r="D55" i="14"/>
  <c r="E55" i="14"/>
  <c r="F47" i="14"/>
  <c r="F18" i="15" s="1"/>
  <c r="C46" i="14"/>
  <c r="H43" i="14"/>
  <c r="H17" i="15" s="1"/>
  <c r="E42" i="14"/>
  <c r="E16" i="15" s="1"/>
  <c r="C33" i="14"/>
  <c r="J30" i="14"/>
  <c r="J13" i="15" s="1"/>
  <c r="E47" i="14"/>
  <c r="E18" i="15" s="1"/>
  <c r="G43" i="14"/>
  <c r="G29" i="14"/>
  <c r="G13" i="15" s="1"/>
  <c r="F28" i="14"/>
  <c r="F29" i="14"/>
  <c r="E28" i="14"/>
  <c r="E29" i="14"/>
  <c r="D28" i="14"/>
  <c r="J35" i="14"/>
  <c r="D29" i="14"/>
  <c r="C28" i="14"/>
  <c r="J36" i="14"/>
  <c r="I35" i="14"/>
  <c r="I15" i="15" s="1"/>
  <c r="C29" i="14"/>
  <c r="I2" i="15"/>
  <c r="F3" i="15"/>
  <c r="E2" i="15"/>
  <c r="J3" i="16"/>
  <c r="I3" i="16"/>
  <c r="J2" i="15"/>
  <c r="H2" i="15"/>
  <c r="J3" i="15"/>
  <c r="I3" i="15"/>
  <c r="H3" i="15"/>
  <c r="G3" i="15"/>
  <c r="I5" i="15"/>
  <c r="T8" i="17" s="1"/>
  <c r="G4" i="15"/>
  <c r="R7" i="17" s="1"/>
  <c r="D297" i="2" s="1"/>
  <c r="J6" i="15"/>
  <c r="H5" i="15"/>
  <c r="S8" i="17" s="1"/>
  <c r="D356" i="2" s="1"/>
  <c r="G5" i="15"/>
  <c r="R9" i="17" s="1"/>
  <c r="D299" i="2" s="1"/>
  <c r="E4" i="15"/>
  <c r="P7" i="17" s="1"/>
  <c r="D181" i="2" s="1"/>
  <c r="F4" i="15"/>
  <c r="Q7" i="17" s="1"/>
  <c r="D239" i="2" s="1"/>
  <c r="F5" i="15"/>
  <c r="Q8" i="17" s="1"/>
  <c r="D240" i="2" s="1"/>
  <c r="C3" i="16"/>
  <c r="D4" i="15"/>
  <c r="J5" i="15"/>
  <c r="D2" i="15"/>
  <c r="B2" i="15"/>
  <c r="C2" i="15"/>
  <c r="K10" i="15"/>
  <c r="D3" i="16"/>
  <c r="B6" i="15"/>
  <c r="E3" i="16"/>
  <c r="G2" i="15"/>
  <c r="C6" i="15"/>
  <c r="N10" i="17" s="1"/>
  <c r="D69" i="2" s="1"/>
  <c r="F3" i="16"/>
  <c r="B3" i="15"/>
  <c r="G3" i="16"/>
  <c r="C3" i="15"/>
  <c r="E6" i="15"/>
  <c r="P10" i="17" s="1"/>
  <c r="D185" i="2" s="1"/>
  <c r="H3" i="16"/>
  <c r="D3" i="15"/>
  <c r="H6" i="15"/>
  <c r="S10" i="17" s="1"/>
  <c r="D359" i="2" s="1"/>
  <c r="E3" i="15"/>
  <c r="C5" i="15"/>
  <c r="N9" i="17" s="1"/>
  <c r="D67" i="2" s="1"/>
  <c r="D5" i="15"/>
  <c r="O9" i="17" s="1"/>
  <c r="D125" i="2" s="1"/>
  <c r="I6" i="15"/>
  <c r="T11" i="17" s="1"/>
  <c r="C4" i="15"/>
  <c r="N6" i="17" s="1"/>
  <c r="D64" i="2" s="1"/>
  <c r="E5" i="15"/>
  <c r="P8" i="17" s="1"/>
  <c r="D182" i="2" s="1"/>
  <c r="G6" i="15"/>
  <c r="R11" i="17" s="1"/>
  <c r="D327" i="2" s="1"/>
  <c r="K55" i="14"/>
  <c r="C198" i="2"/>
  <c r="C198" i="8" s="1"/>
  <c r="C140" i="8"/>
  <c r="C192" i="2"/>
  <c r="C192" i="8" s="1"/>
  <c r="C134" i="8"/>
  <c r="C180" i="2"/>
  <c r="C180" i="8" s="1"/>
  <c r="C122" i="8"/>
  <c r="C175" i="8"/>
  <c r="C233" i="2"/>
  <c r="C227" i="2"/>
  <c r="C169" i="8"/>
  <c r="C203" i="2"/>
  <c r="C145" i="8"/>
  <c r="C179" i="2"/>
  <c r="C121" i="8"/>
  <c r="C157" i="8"/>
  <c r="C215" i="2"/>
  <c r="C197" i="2"/>
  <c r="C139" i="8"/>
  <c r="C207" i="2"/>
  <c r="C207" i="8" s="1"/>
  <c r="C149" i="8"/>
  <c r="C183" i="2"/>
  <c r="C183" i="8" s="1"/>
  <c r="C125" i="8"/>
  <c r="C177" i="2"/>
  <c r="C177" i="8" s="1"/>
  <c r="C119" i="8"/>
  <c r="C216" i="2"/>
  <c r="C216" i="8" s="1"/>
  <c r="C158" i="8"/>
  <c r="C225" i="2"/>
  <c r="C225" i="8" s="1"/>
  <c r="C167" i="8"/>
  <c r="C166" i="8"/>
  <c r="C224" i="2"/>
  <c r="C124" i="8"/>
  <c r="C182" i="2"/>
  <c r="C212" i="2"/>
  <c r="C154" i="8"/>
  <c r="C206" i="2"/>
  <c r="C148" i="8"/>
  <c r="C188" i="2"/>
  <c r="C130" i="8"/>
  <c r="C64" i="8"/>
  <c r="C173" i="2"/>
  <c r="C164" i="2"/>
  <c r="C155" i="2"/>
  <c r="C146" i="2"/>
  <c r="C137" i="2"/>
  <c r="C128" i="2"/>
  <c r="C111" i="8"/>
  <c r="C87" i="8"/>
  <c r="C172" i="2"/>
  <c r="C163" i="2"/>
  <c r="C136" i="2"/>
  <c r="C127" i="2"/>
  <c r="C91" i="8"/>
  <c r="C67" i="8"/>
  <c r="C82" i="8"/>
  <c r="C168" i="8"/>
  <c r="C110" i="8"/>
  <c r="C100" i="8"/>
  <c r="C86" i="8"/>
  <c r="C81" i="8"/>
  <c r="C76" i="8"/>
  <c r="C170" i="2"/>
  <c r="C161" i="2"/>
  <c r="C152" i="2"/>
  <c r="C143" i="2"/>
  <c r="C95" i="8"/>
  <c r="C71" i="8"/>
  <c r="C109" i="8"/>
  <c r="C104" i="8"/>
  <c r="C90" i="8"/>
  <c r="C80" i="8"/>
  <c r="C66" i="8"/>
  <c r="C160" i="2"/>
  <c r="C151" i="2"/>
  <c r="C142" i="2"/>
  <c r="C133" i="2"/>
  <c r="C99" i="8"/>
  <c r="C113" i="8"/>
  <c r="C108" i="8"/>
  <c r="C89" i="8"/>
  <c r="C65" i="8"/>
  <c r="C131" i="2"/>
  <c r="C123" i="8"/>
  <c r="C117" i="8"/>
  <c r="C98" i="8"/>
  <c r="C74" i="8"/>
  <c r="C107" i="8"/>
  <c r="C83" i="8"/>
  <c r="C165" i="8"/>
  <c r="C116" i="8"/>
  <c r="C92" i="8"/>
  <c r="C68" i="8"/>
  <c r="C176" i="2"/>
  <c r="C118" i="8"/>
  <c r="B172" i="2"/>
  <c r="B224" i="2"/>
  <c r="B160" i="2"/>
  <c r="B154" i="2"/>
  <c r="B148" i="2"/>
  <c r="B200" i="2"/>
  <c r="B136" i="2"/>
  <c r="B130" i="2"/>
  <c r="B182" i="2"/>
  <c r="C229" i="2"/>
  <c r="C229" i="8" s="1"/>
  <c r="C281" i="2"/>
  <c r="C281" i="8" s="1"/>
  <c r="C217" i="2"/>
  <c r="C217" i="8" s="1"/>
  <c r="C211" i="2"/>
  <c r="C211" i="8" s="1"/>
  <c r="C205" i="2"/>
  <c r="C205" i="8" s="1"/>
  <c r="C199" i="2"/>
  <c r="C199" i="8" s="1"/>
  <c r="C193" i="2"/>
  <c r="C193" i="8" s="1"/>
  <c r="C187" i="2"/>
  <c r="C187" i="8" s="1"/>
  <c r="C239" i="2"/>
  <c r="C239" i="8" s="1"/>
  <c r="C250" i="2"/>
  <c r="C250" i="8" s="1"/>
  <c r="C241" i="2"/>
  <c r="C241" i="8" s="1"/>
  <c r="B233" i="2"/>
  <c r="B227" i="2"/>
  <c r="B221" i="2"/>
  <c r="B215" i="2"/>
  <c r="B267" i="2"/>
  <c r="B325" i="2" s="1"/>
  <c r="B383" i="2" s="1"/>
  <c r="B203" i="2"/>
  <c r="B197" i="2"/>
  <c r="B191" i="2"/>
  <c r="B185" i="2"/>
  <c r="B179" i="2"/>
  <c r="C232" i="2"/>
  <c r="C232" i="8" s="1"/>
  <c r="C284" i="2"/>
  <c r="C284" i="8" s="1"/>
  <c r="C220" i="2"/>
  <c r="C220" i="8" s="1"/>
  <c r="C214" i="2"/>
  <c r="C214" i="8" s="1"/>
  <c r="C208" i="2"/>
  <c r="C208" i="8" s="1"/>
  <c r="C202" i="2"/>
  <c r="C202" i="8" s="1"/>
  <c r="C196" i="2"/>
  <c r="C196" i="8" s="1"/>
  <c r="C190" i="2"/>
  <c r="C190" i="8" s="1"/>
  <c r="C184" i="2"/>
  <c r="C184" i="8" s="1"/>
  <c r="C178" i="2"/>
  <c r="C178" i="8" s="1"/>
  <c r="C283" i="2"/>
  <c r="C283" i="8" s="1"/>
  <c r="C274" i="2"/>
  <c r="C274" i="8" s="1"/>
  <c r="C265" i="2"/>
  <c r="C265" i="8" s="1"/>
  <c r="C256" i="2"/>
  <c r="C256" i="8" s="1"/>
  <c r="C238" i="2"/>
  <c r="C238" i="8" s="1"/>
  <c r="B60" i="8"/>
  <c r="C24" i="8"/>
  <c r="C36" i="8"/>
  <c r="C49" i="8"/>
  <c r="C37" i="8"/>
  <c r="C13" i="8"/>
  <c r="C25" i="8"/>
  <c r="S18" i="3"/>
  <c r="C61" i="8"/>
  <c r="I20" i="15" l="1"/>
  <c r="T58" i="17" s="1"/>
  <c r="C18" i="15"/>
  <c r="P17" i="17"/>
  <c r="D201" i="2" s="1"/>
  <c r="D21" i="2"/>
  <c r="J18" i="15"/>
  <c r="C20" i="15"/>
  <c r="Q18" i="17"/>
  <c r="D244" i="2" s="1"/>
  <c r="D32" i="2"/>
  <c r="E20" i="15"/>
  <c r="S37" i="17"/>
  <c r="D376" i="2" s="1"/>
  <c r="D48" i="2"/>
  <c r="J19" i="15"/>
  <c r="G20" i="15"/>
  <c r="S39" i="17"/>
  <c r="D366" i="2" s="1"/>
  <c r="P37" i="17"/>
  <c r="D202" i="2" s="1"/>
  <c r="O7" i="17"/>
  <c r="D123" i="2" s="1"/>
  <c r="S5" i="17"/>
  <c r="D353" i="2" s="1"/>
  <c r="H20" i="15"/>
  <c r="I18" i="15"/>
  <c r="N19" i="17"/>
  <c r="D96" i="2" s="1"/>
  <c r="P18" i="17"/>
  <c r="D186" i="2" s="1"/>
  <c r="R35" i="17"/>
  <c r="D307" i="2" s="1"/>
  <c r="D44" i="2"/>
  <c r="D40" i="2"/>
  <c r="T14" i="17"/>
  <c r="D43" i="2"/>
  <c r="P26" i="17"/>
  <c r="D199" i="2" s="1"/>
  <c r="O15" i="17"/>
  <c r="D132" i="2" s="1"/>
  <c r="D52" i="2"/>
  <c r="H14" i="15"/>
  <c r="P21" i="17"/>
  <c r="D213" i="2" s="1"/>
  <c r="D53" i="2"/>
  <c r="S46" i="17"/>
  <c r="D406" i="2" s="1"/>
  <c r="R12" i="17"/>
  <c r="D305" i="2" s="1"/>
  <c r="D56" i="2"/>
  <c r="D9" i="2"/>
  <c r="F14" i="15"/>
  <c r="Q15" i="17"/>
  <c r="D248" i="2" s="1"/>
  <c r="D26" i="2"/>
  <c r="D8" i="2"/>
  <c r="G18" i="15"/>
  <c r="R47" i="17" s="1"/>
  <c r="D314" i="2" s="1"/>
  <c r="S25" i="17"/>
  <c r="D388" i="2" s="1"/>
  <c r="D10" i="2"/>
  <c r="D25" i="2"/>
  <c r="F13" i="15"/>
  <c r="Q30" i="17" s="1"/>
  <c r="D286" i="2" s="1"/>
  <c r="J14" i="15"/>
  <c r="C19" i="15"/>
  <c r="S20" i="17"/>
  <c r="D361" i="2" s="1"/>
  <c r="G17" i="15"/>
  <c r="C17" i="15"/>
  <c r="P25" i="17"/>
  <c r="D214" i="2" s="1"/>
  <c r="C14" i="15"/>
  <c r="N34" i="17" s="1"/>
  <c r="D113" i="2" s="1"/>
  <c r="F20" i="15"/>
  <c r="Q55" i="17" s="1"/>
  <c r="D254" i="2" s="1"/>
  <c r="Q9" i="17"/>
  <c r="D241" i="2" s="1"/>
  <c r="P12" i="17"/>
  <c r="D189" i="2" s="1"/>
  <c r="O8" i="17"/>
  <c r="D124" i="2" s="1"/>
  <c r="C13" i="15"/>
  <c r="N30" i="17" s="1"/>
  <c r="D112" i="2" s="1"/>
  <c r="I14" i="15"/>
  <c r="T13" i="17"/>
  <c r="P14" i="17"/>
  <c r="D200" i="2" s="1"/>
  <c r="R13" i="17"/>
  <c r="D331" i="2" s="1"/>
  <c r="T27" i="17"/>
  <c r="O18" i="17"/>
  <c r="D128" i="2" s="1"/>
  <c r="D50" i="2"/>
  <c r="P23" i="17"/>
  <c r="D210" i="2" s="1"/>
  <c r="J15" i="15"/>
  <c r="G14" i="15"/>
  <c r="R31" i="17" s="1"/>
  <c r="D310" i="2" s="1"/>
  <c r="J20" i="15"/>
  <c r="R21" i="17"/>
  <c r="D329" i="2" s="1"/>
  <c r="Q6" i="17"/>
  <c r="D238" i="2" s="1"/>
  <c r="D34" i="2"/>
  <c r="Q17" i="17"/>
  <c r="D259" i="2" s="1"/>
  <c r="D39" i="2"/>
  <c r="D18" i="15"/>
  <c r="D13" i="15"/>
  <c r="O27" i="17" s="1"/>
  <c r="D135" i="2" s="1"/>
  <c r="E17" i="15"/>
  <c r="P45" i="17" s="1"/>
  <c r="D208" i="2" s="1"/>
  <c r="S23" i="17"/>
  <c r="D384" i="2" s="1"/>
  <c r="T22" i="17"/>
  <c r="O14" i="17"/>
  <c r="D142" i="2" s="1"/>
  <c r="N23" i="17"/>
  <c r="D94" i="2" s="1"/>
  <c r="E14" i="15"/>
  <c r="P34" i="17" s="1"/>
  <c r="D229" i="2" s="1"/>
  <c r="F17" i="15"/>
  <c r="Q46" i="17" s="1"/>
  <c r="D290" i="2" s="1"/>
  <c r="Q14" i="17"/>
  <c r="D258" i="2" s="1"/>
  <c r="P16" i="17"/>
  <c r="D216" i="2" s="1"/>
  <c r="E13" i="15"/>
  <c r="P27" i="17" s="1"/>
  <c r="D193" i="2" s="1"/>
  <c r="D14" i="15"/>
  <c r="N21" i="17"/>
  <c r="D97" i="2" s="1"/>
  <c r="Q36" i="17"/>
  <c r="D275" i="2" s="1"/>
  <c r="D20" i="15"/>
  <c r="O56" i="17" s="1"/>
  <c r="D165" i="2" s="1"/>
  <c r="S14" i="17"/>
  <c r="D374" i="2" s="1"/>
  <c r="S36" i="17"/>
  <c r="D391" i="2" s="1"/>
  <c r="N24" i="17"/>
  <c r="D72" i="2" s="1"/>
  <c r="D58" i="2"/>
  <c r="D14" i="2"/>
  <c r="D23" i="2"/>
  <c r="Q32" i="17"/>
  <c r="D278" i="2" s="1"/>
  <c r="Q34" i="17"/>
  <c r="D287" i="2" s="1"/>
  <c r="Q31" i="17"/>
  <c r="D252" i="2" s="1"/>
  <c r="Q33" i="17"/>
  <c r="D263" i="2" s="1"/>
  <c r="P53" i="17"/>
  <c r="D206" i="2" s="1"/>
  <c r="P51" i="17"/>
  <c r="D195" i="2" s="1"/>
  <c r="P54" i="17"/>
  <c r="D230" i="2" s="1"/>
  <c r="P52" i="17"/>
  <c r="D222" i="2" s="1"/>
  <c r="P30" i="17"/>
  <c r="D228" i="2" s="1"/>
  <c r="P57" i="17"/>
  <c r="D207" i="2" s="1"/>
  <c r="P55" i="17"/>
  <c r="D196" i="2" s="1"/>
  <c r="P58" i="17"/>
  <c r="D231" i="2" s="1"/>
  <c r="P56" i="17"/>
  <c r="D223" i="2" s="1"/>
  <c r="O33" i="17"/>
  <c r="D147" i="2" s="1"/>
  <c r="O31" i="17"/>
  <c r="D136" i="2" s="1"/>
  <c r="O32" i="17"/>
  <c r="D162" i="2" s="1"/>
  <c r="O34" i="17"/>
  <c r="D171" i="2" s="1"/>
  <c r="O51" i="17"/>
  <c r="D137" i="2" s="1"/>
  <c r="O53" i="17"/>
  <c r="D148" i="2" s="1"/>
  <c r="O54" i="17"/>
  <c r="D172" i="2" s="1"/>
  <c r="O52" i="17"/>
  <c r="D164" i="2" s="1"/>
  <c r="Q50" i="17"/>
  <c r="D291" i="2" s="1"/>
  <c r="Q48" i="17"/>
  <c r="D283" i="2" s="1"/>
  <c r="Q47" i="17"/>
  <c r="D256" i="2" s="1"/>
  <c r="Q49" i="17"/>
  <c r="D267" i="2" s="1"/>
  <c r="Q45" i="17"/>
  <c r="D266" i="2" s="1"/>
  <c r="Q43" i="17"/>
  <c r="D255" i="2" s="1"/>
  <c r="Q27" i="17"/>
  <c r="D251" i="2" s="1"/>
  <c r="Q28" i="17"/>
  <c r="D277" i="2" s="1"/>
  <c r="N51" i="17"/>
  <c r="D79" i="2" s="1"/>
  <c r="N54" i="17"/>
  <c r="D114" i="2" s="1"/>
  <c r="N52" i="17"/>
  <c r="D106" i="2" s="1"/>
  <c r="N53" i="17"/>
  <c r="D90" i="2" s="1"/>
  <c r="S54" i="17"/>
  <c r="D404" i="2" s="1"/>
  <c r="S52" i="17"/>
  <c r="D396" i="2" s="1"/>
  <c r="S53" i="17"/>
  <c r="D380" i="2" s="1"/>
  <c r="S51" i="17"/>
  <c r="D369" i="2" s="1"/>
  <c r="R28" i="17"/>
  <c r="D335" i="2" s="1"/>
  <c r="R30" i="17"/>
  <c r="D344" i="2" s="1"/>
  <c r="R27" i="17"/>
  <c r="D309" i="2" s="1"/>
  <c r="R29" i="17"/>
  <c r="D320" i="2" s="1"/>
  <c r="S55" i="17"/>
  <c r="D370" i="2" s="1"/>
  <c r="S58" i="17"/>
  <c r="D405" i="2" s="1"/>
  <c r="S57" i="17"/>
  <c r="D381" i="2" s="1"/>
  <c r="S56" i="17"/>
  <c r="D397" i="2" s="1"/>
  <c r="T50" i="17"/>
  <c r="T49" i="17"/>
  <c r="T47" i="17"/>
  <c r="T48" i="17"/>
  <c r="O49" i="17"/>
  <c r="D151" i="2" s="1"/>
  <c r="O48" i="17"/>
  <c r="D167" i="2" s="1"/>
  <c r="O47" i="17"/>
  <c r="D140" i="2" s="1"/>
  <c r="O50" i="17"/>
  <c r="D175" i="2" s="1"/>
  <c r="R46" i="17"/>
  <c r="D348" i="2" s="1"/>
  <c r="R45" i="17"/>
  <c r="D324" i="2" s="1"/>
  <c r="R43" i="17"/>
  <c r="D313" i="2" s="1"/>
  <c r="R44" i="17"/>
  <c r="D340" i="2" s="1"/>
  <c r="S50" i="17"/>
  <c r="D407" i="2" s="1"/>
  <c r="S48" i="17"/>
  <c r="D399" i="2" s="1"/>
  <c r="S49" i="17"/>
  <c r="D383" i="2" s="1"/>
  <c r="S47" i="17"/>
  <c r="D372" i="2" s="1"/>
  <c r="N45" i="17"/>
  <c r="D92" i="2" s="1"/>
  <c r="N44" i="17"/>
  <c r="D108" i="2" s="1"/>
  <c r="N43" i="17"/>
  <c r="D81" i="2" s="1"/>
  <c r="N46" i="17"/>
  <c r="D116" i="2" s="1"/>
  <c r="T35" i="17"/>
  <c r="T37" i="17"/>
  <c r="T36" i="17"/>
  <c r="T38" i="17"/>
  <c r="P48" i="17"/>
  <c r="D225" i="2" s="1"/>
  <c r="P49" i="17"/>
  <c r="D209" i="2" s="1"/>
  <c r="P47" i="17"/>
  <c r="D198" i="2" s="1"/>
  <c r="P50" i="17"/>
  <c r="D233" i="2" s="1"/>
  <c r="N49" i="17"/>
  <c r="D93" i="2" s="1"/>
  <c r="N47" i="17"/>
  <c r="D82" i="2" s="1"/>
  <c r="N48" i="17"/>
  <c r="D109" i="2" s="1"/>
  <c r="N50" i="17"/>
  <c r="D117" i="2" s="1"/>
  <c r="R51" i="17"/>
  <c r="D311" i="2" s="1"/>
  <c r="R54" i="17"/>
  <c r="D346" i="2" s="1"/>
  <c r="R53" i="17"/>
  <c r="D322" i="2" s="1"/>
  <c r="R52" i="17"/>
  <c r="D338" i="2" s="1"/>
  <c r="R57" i="17"/>
  <c r="D323" i="2" s="1"/>
  <c r="R58" i="17"/>
  <c r="D347" i="2" s="1"/>
  <c r="R55" i="17"/>
  <c r="D312" i="2" s="1"/>
  <c r="R56" i="17"/>
  <c r="D339" i="2" s="1"/>
  <c r="Q53" i="17"/>
  <c r="D264" i="2" s="1"/>
  <c r="Q54" i="17"/>
  <c r="D288" i="2" s="1"/>
  <c r="Q51" i="17"/>
  <c r="D253" i="2" s="1"/>
  <c r="Q52" i="17"/>
  <c r="D280" i="2" s="1"/>
  <c r="N41" i="17"/>
  <c r="D87" i="2" s="1"/>
  <c r="N40" i="17"/>
  <c r="D102" i="2" s="1"/>
  <c r="N39" i="17"/>
  <c r="D76" i="2" s="1"/>
  <c r="N42" i="17"/>
  <c r="D111" i="2" s="1"/>
  <c r="R40" i="17"/>
  <c r="D334" i="2" s="1"/>
  <c r="R41" i="17"/>
  <c r="D319" i="2" s="1"/>
  <c r="R39" i="17"/>
  <c r="D308" i="2" s="1"/>
  <c r="R42" i="17"/>
  <c r="D343" i="2" s="1"/>
  <c r="N27" i="17"/>
  <c r="D77" i="2" s="1"/>
  <c r="T32" i="17"/>
  <c r="T31" i="17"/>
  <c r="T33" i="17"/>
  <c r="T34" i="17"/>
  <c r="P42" i="17"/>
  <c r="D227" i="2" s="1"/>
  <c r="P40" i="17"/>
  <c r="D218" i="2" s="1"/>
  <c r="P41" i="17"/>
  <c r="D203" i="2" s="1"/>
  <c r="P39" i="17"/>
  <c r="D192" i="2" s="1"/>
  <c r="Q40" i="17"/>
  <c r="D276" i="2" s="1"/>
  <c r="Q42" i="17"/>
  <c r="D285" i="2" s="1"/>
  <c r="Q41" i="17"/>
  <c r="D261" i="2" s="1"/>
  <c r="Q39" i="17"/>
  <c r="D250" i="2" s="1"/>
  <c r="S33" i="17"/>
  <c r="D379" i="2" s="1"/>
  <c r="S32" i="17"/>
  <c r="D394" i="2" s="1"/>
  <c r="S34" i="17"/>
  <c r="D403" i="2" s="1"/>
  <c r="S31" i="17"/>
  <c r="D368" i="2" s="1"/>
  <c r="T43" i="17"/>
  <c r="T45" i="17"/>
  <c r="T46" i="17"/>
  <c r="T44" i="17"/>
  <c r="N58" i="17"/>
  <c r="D115" i="2" s="1"/>
  <c r="N56" i="17"/>
  <c r="D107" i="2" s="1"/>
  <c r="N57" i="17"/>
  <c r="D91" i="2" s="1"/>
  <c r="N55" i="17"/>
  <c r="D80" i="2" s="1"/>
  <c r="S27" i="17"/>
  <c r="D367" i="2" s="1"/>
  <c r="S29" i="17"/>
  <c r="D378" i="2" s="1"/>
  <c r="S28" i="17"/>
  <c r="D393" i="2" s="1"/>
  <c r="S30" i="17"/>
  <c r="D402" i="2" s="1"/>
  <c r="O41" i="17"/>
  <c r="D145" i="2" s="1"/>
  <c r="O39" i="17"/>
  <c r="D134" i="2" s="1"/>
  <c r="O42" i="17"/>
  <c r="D169" i="2" s="1"/>
  <c r="O40" i="17"/>
  <c r="D160" i="2" s="1"/>
  <c r="R8" i="17"/>
  <c r="D298" i="2" s="1"/>
  <c r="N35" i="17"/>
  <c r="D75" i="2" s="1"/>
  <c r="P9" i="17"/>
  <c r="D183" i="2" s="1"/>
  <c r="O26" i="17"/>
  <c r="D141" i="2" s="1"/>
  <c r="N13" i="17"/>
  <c r="D99" i="2" s="1"/>
  <c r="R10" i="17"/>
  <c r="D301" i="2" s="1"/>
  <c r="N37" i="17"/>
  <c r="D86" i="2" s="1"/>
  <c r="O36" i="17"/>
  <c r="D159" i="2" s="1"/>
  <c r="S13" i="17"/>
  <c r="D389" i="2" s="1"/>
  <c r="T4" i="17"/>
  <c r="T5" i="17"/>
  <c r="D17" i="15"/>
  <c r="R15" i="17"/>
  <c r="D306" i="2" s="1"/>
  <c r="T9" i="17"/>
  <c r="T55" i="17"/>
  <c r="P36" i="17"/>
  <c r="D217" i="2" s="1"/>
  <c r="P35" i="17"/>
  <c r="D191" i="2" s="1"/>
  <c r="T52" i="17"/>
  <c r="N8" i="17"/>
  <c r="D66" i="2" s="1"/>
  <c r="S11" i="17"/>
  <c r="D385" i="2" s="1"/>
  <c r="R6" i="17"/>
  <c r="D296" i="2" s="1"/>
  <c r="R36" i="17"/>
  <c r="D333" i="2" s="1"/>
  <c r="P5" i="17"/>
  <c r="D179" i="2" s="1"/>
  <c r="P4" i="17"/>
  <c r="D178" i="2" s="1"/>
  <c r="T16" i="17"/>
  <c r="R14" i="17"/>
  <c r="D316" i="2" s="1"/>
  <c r="O24" i="17"/>
  <c r="D130" i="2" s="1"/>
  <c r="P24" i="17"/>
  <c r="D188" i="2" s="1"/>
  <c r="T53" i="17"/>
  <c r="R37" i="17"/>
  <c r="D318" i="2" s="1"/>
  <c r="T51" i="17"/>
  <c r="R24" i="17"/>
  <c r="D304" i="2" s="1"/>
  <c r="O5" i="17"/>
  <c r="D121" i="2" s="1"/>
  <c r="O4" i="17"/>
  <c r="D120" i="2" s="1"/>
  <c r="T15" i="17"/>
  <c r="Q25" i="17"/>
  <c r="D272" i="2" s="1"/>
  <c r="R25" i="17"/>
  <c r="D330" i="2" s="1"/>
  <c r="T30" i="17"/>
  <c r="T56" i="17"/>
  <c r="O21" i="17"/>
  <c r="D155" i="2" s="1"/>
  <c r="O6" i="17"/>
  <c r="D122" i="2" s="1"/>
  <c r="T57" i="17"/>
  <c r="T28" i="17"/>
  <c r="T25" i="17"/>
  <c r="O17" i="17"/>
  <c r="D143" i="2" s="1"/>
  <c r="S9" i="17"/>
  <c r="D357" i="2" s="1"/>
  <c r="S26" i="17"/>
  <c r="D373" i="2" s="1"/>
  <c r="T26" i="17"/>
  <c r="Q35" i="17"/>
  <c r="D249" i="2" s="1"/>
  <c r="P15" i="17"/>
  <c r="D190" i="2" s="1"/>
  <c r="Q23" i="17"/>
  <c r="D268" i="2" s="1"/>
  <c r="Q37" i="17"/>
  <c r="D260" i="2" s="1"/>
  <c r="O16" i="17"/>
  <c r="D158" i="2" s="1"/>
  <c r="S15" i="17"/>
  <c r="D364" i="2" s="1"/>
  <c r="R19" i="17"/>
  <c r="D328" i="2" s="1"/>
  <c r="Q16" i="17"/>
  <c r="D274" i="2" s="1"/>
  <c r="N11" i="17"/>
  <c r="D95" i="2" s="1"/>
  <c r="Q20" i="17"/>
  <c r="D245" i="2" s="1"/>
  <c r="S42" i="17"/>
  <c r="D401" i="2" s="1"/>
  <c r="O38" i="17"/>
  <c r="D168" i="2" s="1"/>
  <c r="N38" i="17"/>
  <c r="D110" i="2" s="1"/>
  <c r="T39" i="17"/>
  <c r="N26" i="17"/>
  <c r="D83" i="2" s="1"/>
  <c r="T18" i="17"/>
  <c r="S17" i="17"/>
  <c r="D375" i="2" s="1"/>
  <c r="O22" i="17"/>
  <c r="D126" i="2" s="1"/>
  <c r="N18" i="17"/>
  <c r="D70" i="2" s="1"/>
  <c r="R4" i="17"/>
  <c r="D294" i="2" s="1"/>
  <c r="R5" i="17"/>
  <c r="D295" i="2" s="1"/>
  <c r="S35" i="17"/>
  <c r="D365" i="2" s="1"/>
  <c r="S40" i="17"/>
  <c r="D392" i="2" s="1"/>
  <c r="O37" i="17"/>
  <c r="D144" i="2" s="1"/>
  <c r="O12" i="17"/>
  <c r="D131" i="2" s="1"/>
  <c r="T40" i="17"/>
  <c r="R22" i="17"/>
  <c r="D300" i="2" s="1"/>
  <c r="P11" i="17"/>
  <c r="D211" i="2" s="1"/>
  <c r="N7" i="17"/>
  <c r="D65" i="2" s="1"/>
  <c r="S38" i="17"/>
  <c r="D400" i="2" s="1"/>
  <c r="T10" i="17"/>
  <c r="Q26" i="17"/>
  <c r="D257" i="2" s="1"/>
  <c r="T42" i="17"/>
  <c r="Q12" i="17"/>
  <c r="D247" i="2" s="1"/>
  <c r="P6" i="17"/>
  <c r="D180" i="2" s="1"/>
  <c r="R16" i="17"/>
  <c r="D332" i="2" s="1"/>
  <c r="T12" i="17"/>
  <c r="S24" i="17"/>
  <c r="D362" i="2" s="1"/>
  <c r="S44" i="17"/>
  <c r="D398" i="2" s="1"/>
  <c r="Q5" i="17"/>
  <c r="D237" i="2" s="1"/>
  <c r="Q4" i="17"/>
  <c r="D236" i="2" s="1"/>
  <c r="N5" i="17"/>
  <c r="D63" i="2" s="1"/>
  <c r="N4" i="17"/>
  <c r="D62" i="2" s="1"/>
  <c r="S22" i="17"/>
  <c r="D358" i="2" s="1"/>
  <c r="P20" i="17"/>
  <c r="D187" i="2" s="1"/>
  <c r="S41" i="17"/>
  <c r="D377" i="2" s="1"/>
  <c r="S45" i="17"/>
  <c r="D382" i="2" s="1"/>
  <c r="S43" i="17"/>
  <c r="D371" i="2" s="1"/>
  <c r="N14" i="17"/>
  <c r="D84" i="2" s="1"/>
  <c r="S4" i="17"/>
  <c r="D352" i="2" s="1"/>
  <c r="K57" i="13"/>
  <c r="K9" i="15"/>
  <c r="K36" i="14"/>
  <c r="K14" i="15"/>
  <c r="K13" i="15"/>
  <c r="K16" i="15"/>
  <c r="K31" i="13"/>
  <c r="K12" i="15"/>
  <c r="K41" i="14"/>
  <c r="K58" i="13"/>
  <c r="K2" i="15"/>
  <c r="K17" i="15"/>
  <c r="K15" i="15"/>
  <c r="K11" i="15"/>
  <c r="K7" i="15"/>
  <c r="K8" i="15"/>
  <c r="K36" i="13"/>
  <c r="K29" i="14"/>
  <c r="K39" i="14"/>
  <c r="K35" i="13"/>
  <c r="K34" i="13"/>
  <c r="K33" i="14"/>
  <c r="K49" i="14"/>
  <c r="K53" i="13"/>
  <c r="K44" i="13"/>
  <c r="K6" i="15"/>
  <c r="K38" i="13"/>
  <c r="K32" i="13"/>
  <c r="K50" i="14"/>
  <c r="K49" i="13"/>
  <c r="K46" i="13"/>
  <c r="K42" i="14"/>
  <c r="K3" i="15"/>
  <c r="K8" i="13"/>
  <c r="K33" i="13"/>
  <c r="K50" i="13"/>
  <c r="K45" i="13"/>
  <c r="K47" i="13"/>
  <c r="K37" i="13"/>
  <c r="K17" i="13"/>
  <c r="K48" i="14"/>
  <c r="K28" i="13"/>
  <c r="K59" i="14"/>
  <c r="K52" i="13"/>
  <c r="K45" i="14"/>
  <c r="K54" i="13"/>
  <c r="K32" i="14"/>
  <c r="K48" i="13"/>
  <c r="K38" i="14"/>
  <c r="K43" i="14"/>
  <c r="K44" i="14"/>
  <c r="K43" i="13"/>
  <c r="K56" i="14"/>
  <c r="K29" i="13"/>
  <c r="K40" i="13"/>
  <c r="K39" i="13"/>
  <c r="K55" i="13"/>
  <c r="K47" i="14"/>
  <c r="K46" i="14"/>
  <c r="K56" i="13"/>
  <c r="K34" i="14"/>
  <c r="K53" i="14"/>
  <c r="K35" i="14"/>
  <c r="K58" i="14"/>
  <c r="K40" i="14"/>
  <c r="K51" i="13"/>
  <c r="K57" i="14"/>
  <c r="K37" i="14"/>
  <c r="K42" i="13"/>
  <c r="K28" i="14"/>
  <c r="K51" i="14"/>
  <c r="K52" i="14"/>
  <c r="K59" i="13"/>
  <c r="K31" i="14"/>
  <c r="K54" i="14"/>
  <c r="K41" i="13"/>
  <c r="K30" i="14"/>
  <c r="K30" i="13"/>
  <c r="B5" i="15"/>
  <c r="K5" i="15" s="1"/>
  <c r="K19" i="14"/>
  <c r="K10" i="13"/>
  <c r="K21" i="14"/>
  <c r="K14" i="14"/>
  <c r="K15" i="13"/>
  <c r="K9" i="14"/>
  <c r="D6" i="15"/>
  <c r="K24" i="14"/>
  <c r="K23" i="13"/>
  <c r="K12" i="13"/>
  <c r="F2" i="15"/>
  <c r="K3" i="14"/>
  <c r="K12" i="14"/>
  <c r="I4" i="15"/>
  <c r="K2" i="13"/>
  <c r="K27" i="13"/>
  <c r="K15" i="14"/>
  <c r="K7" i="14"/>
  <c r="K3" i="13"/>
  <c r="K13" i="13"/>
  <c r="K16" i="13"/>
  <c r="F6" i="15"/>
  <c r="K25" i="13"/>
  <c r="K13" i="14"/>
  <c r="K25" i="14"/>
  <c r="K21" i="13"/>
  <c r="K6" i="13"/>
  <c r="K14" i="13"/>
  <c r="K20" i="14"/>
  <c r="K4" i="13"/>
  <c r="K5" i="13"/>
  <c r="K6" i="14"/>
  <c r="K2" i="14"/>
  <c r="J4" i="15"/>
  <c r="K11" i="13"/>
  <c r="K24" i="13"/>
  <c r="K23" i="14"/>
  <c r="K19" i="13"/>
  <c r="K17" i="14"/>
  <c r="K5" i="14"/>
  <c r="K4" i="14"/>
  <c r="K26" i="13"/>
  <c r="H4" i="15"/>
  <c r="K11" i="14"/>
  <c r="K7" i="13"/>
  <c r="K8" i="14"/>
  <c r="K22" i="14"/>
  <c r="K26" i="14"/>
  <c r="K16" i="14"/>
  <c r="K18" i="13"/>
  <c r="K9" i="13"/>
  <c r="K22" i="13"/>
  <c r="K10" i="14"/>
  <c r="K27" i="14"/>
  <c r="K18" i="14"/>
  <c r="K20" i="13"/>
  <c r="B4" i="15"/>
  <c r="K4" i="15" s="1"/>
  <c r="B3" i="16"/>
  <c r="J2" i="16"/>
  <c r="I2" i="16"/>
  <c r="H2" i="16"/>
  <c r="G2" i="16"/>
  <c r="F2" i="16"/>
  <c r="E2" i="16"/>
  <c r="D2" i="16"/>
  <c r="C2" i="16"/>
  <c r="B2" i="16"/>
  <c r="C264" i="2"/>
  <c r="C206" i="8"/>
  <c r="C261" i="2"/>
  <c r="C203" i="8"/>
  <c r="C189" i="2"/>
  <c r="C131" i="8"/>
  <c r="C186" i="2"/>
  <c r="C128" i="8"/>
  <c r="C270" i="2"/>
  <c r="C212" i="8"/>
  <c r="C285" i="2"/>
  <c r="C227" i="8"/>
  <c r="C195" i="2"/>
  <c r="C137" i="8"/>
  <c r="C240" i="2"/>
  <c r="C182" i="8"/>
  <c r="C291" i="2"/>
  <c r="C233" i="8"/>
  <c r="C230" i="2"/>
  <c r="C172" i="8"/>
  <c r="C204" i="2"/>
  <c r="C146" i="8"/>
  <c r="C235" i="2"/>
  <c r="C235" i="8" s="1"/>
  <c r="C213" i="2"/>
  <c r="C155" i="8"/>
  <c r="C282" i="2"/>
  <c r="C224" i="8"/>
  <c r="C160" i="8"/>
  <c r="C218" i="2"/>
  <c r="C222" i="2"/>
  <c r="C164" i="8"/>
  <c r="C255" i="2"/>
  <c r="C197" i="8"/>
  <c r="C201" i="2"/>
  <c r="C143" i="8"/>
  <c r="C231" i="2"/>
  <c r="C173" i="8"/>
  <c r="C273" i="2"/>
  <c r="C215" i="8"/>
  <c r="C191" i="2"/>
  <c r="C133" i="8"/>
  <c r="C210" i="2"/>
  <c r="C152" i="8"/>
  <c r="C127" i="8"/>
  <c r="C185" i="2"/>
  <c r="C142" i="8"/>
  <c r="C200" i="2"/>
  <c r="C219" i="2"/>
  <c r="C161" i="8"/>
  <c r="C136" i="8"/>
  <c r="C194" i="2"/>
  <c r="C209" i="2"/>
  <c r="C151" i="8"/>
  <c r="C228" i="2"/>
  <c r="C170" i="8"/>
  <c r="C163" i="8"/>
  <c r="C221" i="2"/>
  <c r="C246" i="2"/>
  <c r="C188" i="8"/>
  <c r="C237" i="2"/>
  <c r="C179" i="8"/>
  <c r="C234" i="2"/>
  <c r="C176" i="8"/>
  <c r="C341" i="2"/>
  <c r="C341" i="8" s="1"/>
  <c r="B273" i="2"/>
  <c r="B218" i="2"/>
  <c r="C296" i="2"/>
  <c r="C296" i="8" s="1"/>
  <c r="C254" i="2"/>
  <c r="C254" i="8" s="1"/>
  <c r="C269" i="2"/>
  <c r="C269" i="8" s="1"/>
  <c r="B188" i="2"/>
  <c r="B282" i="2"/>
  <c r="B285" i="2"/>
  <c r="C297" i="2"/>
  <c r="C297" i="8" s="1"/>
  <c r="B230" i="2"/>
  <c r="C290" i="2"/>
  <c r="C290" i="8" s="1"/>
  <c r="B243" i="2"/>
  <c r="B279" i="2"/>
  <c r="C260" i="2"/>
  <c r="C260" i="8" s="1"/>
  <c r="B249" i="2"/>
  <c r="B307" i="2" s="1"/>
  <c r="C314" i="2"/>
  <c r="C314" i="8" s="1"/>
  <c r="B255" i="2"/>
  <c r="B291" i="2"/>
  <c r="C275" i="2"/>
  <c r="C275" i="8" s="1"/>
  <c r="B194" i="2"/>
  <c r="C266" i="2"/>
  <c r="C266" i="8" s="1"/>
  <c r="B261" i="2"/>
  <c r="C299" i="2"/>
  <c r="C299" i="8" s="1"/>
  <c r="C245" i="2"/>
  <c r="C245" i="8" s="1"/>
  <c r="C339" i="2"/>
  <c r="C339" i="8" s="1"/>
  <c r="B258" i="2"/>
  <c r="C332" i="2"/>
  <c r="C332" i="8" s="1"/>
  <c r="C242" i="2"/>
  <c r="C242" i="8" s="1"/>
  <c r="C308" i="2"/>
  <c r="C308" i="8" s="1"/>
  <c r="C251" i="2"/>
  <c r="C251" i="8" s="1"/>
  <c r="C287" i="2"/>
  <c r="C287" i="8" s="1"/>
  <c r="B206" i="2"/>
  <c r="B212" i="2"/>
  <c r="C263" i="2"/>
  <c r="C263" i="8" s="1"/>
  <c r="B240" i="2"/>
  <c r="C323" i="2"/>
  <c r="C323" i="8" s="1"/>
  <c r="C236" i="2"/>
  <c r="C236" i="8" s="1"/>
  <c r="C272" i="2"/>
  <c r="C272" i="8" s="1"/>
  <c r="C278" i="2"/>
  <c r="C278" i="8" s="1"/>
  <c r="C248" i="2"/>
  <c r="C248" i="8" s="1"/>
  <c r="C342" i="2"/>
  <c r="C342" i="8" s="1"/>
  <c r="B237" i="2"/>
  <c r="C257" i="2"/>
  <c r="C257" i="8" s="1"/>
  <c r="C293" i="2"/>
  <c r="C293" i="8" s="1"/>
  <c r="O28" i="17" l="1"/>
  <c r="D161" i="2" s="1"/>
  <c r="N29" i="17"/>
  <c r="D88" i="2" s="1"/>
  <c r="Q44" i="17"/>
  <c r="D282" i="2" s="1"/>
  <c r="P32" i="17"/>
  <c r="D220" i="2" s="1"/>
  <c r="P33" i="17"/>
  <c r="D205" i="2" s="1"/>
  <c r="P31" i="17"/>
  <c r="D194" i="2" s="1"/>
  <c r="P29" i="17"/>
  <c r="D204" i="2" s="1"/>
  <c r="R32" i="17"/>
  <c r="D336" i="2" s="1"/>
  <c r="P28" i="17"/>
  <c r="D219" i="2" s="1"/>
  <c r="R34" i="17"/>
  <c r="D345" i="2" s="1"/>
  <c r="R33" i="17"/>
  <c r="D321" i="2" s="1"/>
  <c r="N28" i="17"/>
  <c r="D103" i="2" s="1"/>
  <c r="N32" i="17"/>
  <c r="D104" i="2" s="1"/>
  <c r="Q29" i="17"/>
  <c r="D262" i="2" s="1"/>
  <c r="O30" i="17"/>
  <c r="D170" i="2" s="1"/>
  <c r="N31" i="17"/>
  <c r="D78" i="2" s="1"/>
  <c r="O29" i="17"/>
  <c r="D146" i="2" s="1"/>
  <c r="R49" i="17"/>
  <c r="D325" i="2" s="1"/>
  <c r="P46" i="17"/>
  <c r="D232" i="2" s="1"/>
  <c r="N33" i="17"/>
  <c r="D89" i="2" s="1"/>
  <c r="Q58" i="17"/>
  <c r="D289" i="2" s="1"/>
  <c r="R48" i="17"/>
  <c r="D341" i="2" s="1"/>
  <c r="Q57" i="17"/>
  <c r="D265" i="2" s="1"/>
  <c r="R50" i="17"/>
  <c r="D349" i="2" s="1"/>
  <c r="Q56" i="17"/>
  <c r="D281" i="2" s="1"/>
  <c r="O57" i="17"/>
  <c r="D149" i="2" s="1"/>
  <c r="O55" i="17"/>
  <c r="D138" i="2" s="1"/>
  <c r="P43" i="17"/>
  <c r="D197" i="2" s="1"/>
  <c r="O58" i="17"/>
  <c r="D173" i="2" s="1"/>
  <c r="P44" i="17"/>
  <c r="D224" i="2" s="1"/>
  <c r="Q3" i="17"/>
  <c r="D235" i="2" s="1"/>
  <c r="Q2" i="17"/>
  <c r="D234" i="2" s="1"/>
  <c r="R2" i="17"/>
  <c r="D292" i="2" s="1"/>
  <c r="R3" i="17"/>
  <c r="D293" i="2" s="1"/>
  <c r="T7" i="17"/>
  <c r="T6" i="17"/>
  <c r="T3" i="17"/>
  <c r="T2" i="17"/>
  <c r="K2" i="16"/>
  <c r="D2" i="2"/>
  <c r="D3" i="2"/>
  <c r="S7" i="17"/>
  <c r="D355" i="2" s="1"/>
  <c r="S6" i="17"/>
  <c r="D354" i="2" s="1"/>
  <c r="O11" i="17"/>
  <c r="D153" i="2" s="1"/>
  <c r="O10" i="17"/>
  <c r="D127" i="2" s="1"/>
  <c r="O43" i="17"/>
  <c r="D139" i="2" s="1"/>
  <c r="O44" i="17"/>
  <c r="D166" i="2" s="1"/>
  <c r="O45" i="17"/>
  <c r="D150" i="2" s="1"/>
  <c r="O46" i="17"/>
  <c r="D174" i="2" s="1"/>
  <c r="P2" i="17"/>
  <c r="D176" i="2" s="1"/>
  <c r="P3" i="17"/>
  <c r="D177" i="2" s="1"/>
  <c r="S2" i="17"/>
  <c r="D350" i="2" s="1"/>
  <c r="S3" i="17"/>
  <c r="D351" i="2" s="1"/>
  <c r="N2" i="17"/>
  <c r="D60" i="2" s="1"/>
  <c r="N3" i="17"/>
  <c r="D61" i="2" s="1"/>
  <c r="K3" i="16"/>
  <c r="D4" i="2"/>
  <c r="D5" i="2"/>
  <c r="Q11" i="17"/>
  <c r="D269" i="2" s="1"/>
  <c r="Q10" i="17"/>
  <c r="D243" i="2" s="1"/>
  <c r="O2" i="17"/>
  <c r="D118" i="2" s="1"/>
  <c r="O3" i="17"/>
  <c r="D119" i="2" s="1"/>
  <c r="C219" i="8"/>
  <c r="C277" i="2"/>
  <c r="C258" i="2"/>
  <c r="C200" i="8"/>
  <c r="C267" i="2"/>
  <c r="C209" i="8"/>
  <c r="C246" i="8"/>
  <c r="C304" i="2"/>
  <c r="C273" i="8"/>
  <c r="C331" i="2"/>
  <c r="C249" i="2"/>
  <c r="C191" i="8"/>
  <c r="C255" i="8"/>
  <c r="C313" i="2"/>
  <c r="C204" i="8"/>
  <c r="C262" i="2"/>
  <c r="C285" i="8"/>
  <c r="C343" i="2"/>
  <c r="C222" i="8"/>
  <c r="C280" i="2"/>
  <c r="C288" i="2"/>
  <c r="C230" i="8"/>
  <c r="C270" i="8"/>
  <c r="C328" i="2"/>
  <c r="C276" i="2"/>
  <c r="C218" i="8"/>
  <c r="C291" i="8"/>
  <c r="C349" i="2"/>
  <c r="C244" i="2"/>
  <c r="C186" i="8"/>
  <c r="C237" i="8"/>
  <c r="C295" i="2"/>
  <c r="C240" i="8"/>
  <c r="C298" i="2"/>
  <c r="C189" i="8"/>
  <c r="C247" i="2"/>
  <c r="C252" i="2"/>
  <c r="C194" i="8"/>
  <c r="C195" i="8"/>
  <c r="C253" i="2"/>
  <c r="C261" i="8"/>
  <c r="C319" i="2"/>
  <c r="C228" i="8"/>
  <c r="C286" i="2"/>
  <c r="C201" i="8"/>
  <c r="C259" i="2"/>
  <c r="C213" i="8"/>
  <c r="C271" i="2"/>
  <c r="C279" i="2"/>
  <c r="C221" i="8"/>
  <c r="C243" i="2"/>
  <c r="C185" i="8"/>
  <c r="C231" i="8"/>
  <c r="C289" i="2"/>
  <c r="C282" i="8"/>
  <c r="C340" i="2"/>
  <c r="C268" i="2"/>
  <c r="C210" i="8"/>
  <c r="C264" i="8"/>
  <c r="C322" i="2"/>
  <c r="C234" i="8"/>
  <c r="C292" i="2"/>
  <c r="C300" i="2"/>
  <c r="C300" i="8" s="1"/>
  <c r="C309" i="2"/>
  <c r="C309" i="8" s="1"/>
  <c r="B319" i="2"/>
  <c r="C324" i="2"/>
  <c r="C324" i="8" s="1"/>
  <c r="B270" i="2"/>
  <c r="C372" i="2"/>
  <c r="C372" i="8" s="1"/>
  <c r="B343" i="2"/>
  <c r="C345" i="2"/>
  <c r="C345" i="8" s="1"/>
  <c r="C336" i="2"/>
  <c r="C336" i="8" s="1"/>
  <c r="C306" i="2"/>
  <c r="C306" i="8" s="1"/>
  <c r="C294" i="2"/>
  <c r="C294" i="8" s="1"/>
  <c r="B295" i="2"/>
  <c r="C400" i="2"/>
  <c r="C330" i="2"/>
  <c r="C330" i="8" s="1"/>
  <c r="B252" i="2"/>
  <c r="B337" i="2"/>
  <c r="C366" i="2"/>
  <c r="C366" i="8" s="1"/>
  <c r="B316" i="2"/>
  <c r="B301" i="2"/>
  <c r="C327" i="2"/>
  <c r="C327" i="8" s="1"/>
  <c r="B331" i="2"/>
  <c r="C333" i="2"/>
  <c r="C333" i="8" s="1"/>
  <c r="C351" i="2"/>
  <c r="C351" i="8" s="1"/>
  <c r="C381" i="2"/>
  <c r="C381" i="8" s="1"/>
  <c r="B264" i="2"/>
  <c r="C397" i="2"/>
  <c r="C348" i="2"/>
  <c r="C348" i="8" s="1"/>
  <c r="B340" i="2"/>
  <c r="C312" i="2"/>
  <c r="C399" i="2"/>
  <c r="C303" i="2"/>
  <c r="C303" i="8" s="1"/>
  <c r="C315" i="2"/>
  <c r="C315" i="8" s="1"/>
  <c r="B298" i="2"/>
  <c r="C390" i="2"/>
  <c r="B349" i="2"/>
  <c r="B365" i="2"/>
  <c r="B288" i="2"/>
  <c r="B246" i="2"/>
  <c r="C354" i="2"/>
  <c r="C354" i="8" s="1"/>
  <c r="C321" i="2"/>
  <c r="C321" i="8" s="1"/>
  <c r="C357" i="2"/>
  <c r="C357" i="8" s="1"/>
  <c r="B313" i="2"/>
  <c r="C318" i="2"/>
  <c r="C318" i="8" s="1"/>
  <c r="C355" i="2"/>
  <c r="C355" i="8" s="1"/>
  <c r="B276" i="2"/>
  <c r="C63" i="8"/>
  <c r="C247" i="8" l="1"/>
  <c r="C305" i="2"/>
  <c r="C328" i="8"/>
  <c r="C386" i="2"/>
  <c r="C386" i="8" s="1"/>
  <c r="C397" i="8"/>
  <c r="C340" i="8"/>
  <c r="C398" i="2"/>
  <c r="C398" i="8" s="1"/>
  <c r="C259" i="8"/>
  <c r="C317" i="2"/>
  <c r="C307" i="2"/>
  <c r="C249" i="8"/>
  <c r="C298" i="8"/>
  <c r="C356" i="2"/>
  <c r="C356" i="8" s="1"/>
  <c r="C286" i="8"/>
  <c r="C344" i="2"/>
  <c r="C288" i="8"/>
  <c r="C346" i="2"/>
  <c r="C331" i="8"/>
  <c r="C389" i="2"/>
  <c r="C389" i="8" s="1"/>
  <c r="C289" i="8"/>
  <c r="C347" i="2"/>
  <c r="C295" i="8"/>
  <c r="C353" i="2"/>
  <c r="C353" i="8" s="1"/>
  <c r="C280" i="8"/>
  <c r="C338" i="2"/>
  <c r="C400" i="8"/>
  <c r="C319" i="8"/>
  <c r="C377" i="2"/>
  <c r="C377" i="8" s="1"/>
  <c r="C304" i="8"/>
  <c r="C362" i="2"/>
  <c r="C362" i="8" s="1"/>
  <c r="C343" i="8"/>
  <c r="C401" i="2"/>
  <c r="C401" i="8" s="1"/>
  <c r="C370" i="2"/>
  <c r="C370" i="8" s="1"/>
  <c r="C312" i="8"/>
  <c r="C243" i="8"/>
  <c r="C301" i="2"/>
  <c r="C244" i="8"/>
  <c r="C302" i="2"/>
  <c r="C399" i="8"/>
  <c r="C322" i="8"/>
  <c r="C380" i="2"/>
  <c r="C380" i="8" s="1"/>
  <c r="C253" i="8"/>
  <c r="C311" i="2"/>
  <c r="C349" i="8"/>
  <c r="C407" i="2"/>
  <c r="C407" i="8" s="1"/>
  <c r="C262" i="8"/>
  <c r="C320" i="2"/>
  <c r="C325" i="2"/>
  <c r="C267" i="8"/>
  <c r="C390" i="8"/>
  <c r="C279" i="8"/>
  <c r="C337" i="2"/>
  <c r="C313" i="8"/>
  <c r="C371" i="2"/>
  <c r="C371" i="8" s="1"/>
  <c r="C258" i="8"/>
  <c r="C316" i="2"/>
  <c r="C268" i="8"/>
  <c r="C326" i="2"/>
  <c r="C271" i="8"/>
  <c r="C329" i="2"/>
  <c r="C252" i="8"/>
  <c r="C310" i="2"/>
  <c r="C276" i="8"/>
  <c r="C334" i="2"/>
  <c r="C277" i="8"/>
  <c r="C335" i="2"/>
  <c r="C292" i="8"/>
  <c r="C350" i="2"/>
  <c r="C376" i="2"/>
  <c r="C376" i="8" s="1"/>
  <c r="B346" i="2"/>
  <c r="B356" i="2"/>
  <c r="C406" i="2"/>
  <c r="C367" i="2"/>
  <c r="C367" i="8" s="1"/>
  <c r="B328" i="2"/>
  <c r="B371" i="2"/>
  <c r="C373" i="2"/>
  <c r="C373" i="8" s="1"/>
  <c r="C391" i="2"/>
  <c r="B395" i="2"/>
  <c r="B353" i="2"/>
  <c r="C394" i="2"/>
  <c r="B407" i="2"/>
  <c r="C361" i="2"/>
  <c r="C361" i="8" s="1"/>
  <c r="B322" i="2"/>
  <c r="B310" i="2"/>
  <c r="C403" i="2"/>
  <c r="B389" i="2"/>
  <c r="C352" i="2"/>
  <c r="C352" i="8" s="1"/>
  <c r="B334" i="2"/>
  <c r="C385" i="2"/>
  <c r="C382" i="2"/>
  <c r="C382" i="8" s="1"/>
  <c r="C379" i="2"/>
  <c r="C379" i="8" s="1"/>
  <c r="B359" i="2"/>
  <c r="C364" i="2"/>
  <c r="C364" i="8" s="1"/>
  <c r="C388" i="2"/>
  <c r="B374" i="2"/>
  <c r="B401" i="2"/>
  <c r="B377" i="2"/>
  <c r="C358" i="2"/>
  <c r="C358" i="8" s="1"/>
  <c r="B304" i="2"/>
  <c r="B398" i="2"/>
  <c r="C391" i="8" l="1"/>
  <c r="C406" i="8"/>
  <c r="C317" i="8"/>
  <c r="C375" i="2"/>
  <c r="C375" i="8" s="1"/>
  <c r="C335" i="8"/>
  <c r="C393" i="2"/>
  <c r="C302" i="8"/>
  <c r="C360" i="2"/>
  <c r="C326" i="8"/>
  <c r="C384" i="2"/>
  <c r="C316" i="8"/>
  <c r="C374" i="2"/>
  <c r="C374" i="8" s="1"/>
  <c r="C320" i="8"/>
  <c r="C378" i="2"/>
  <c r="C346" i="8"/>
  <c r="C404" i="2"/>
  <c r="C404" i="8" s="1"/>
  <c r="C325" i="8"/>
  <c r="C383" i="2"/>
  <c r="C388" i="8"/>
  <c r="C334" i="8"/>
  <c r="C392" i="2"/>
  <c r="C392" i="8" s="1"/>
  <c r="C301" i="8"/>
  <c r="C359" i="2"/>
  <c r="C359" i="8" s="1"/>
  <c r="C338" i="8"/>
  <c r="C396" i="2"/>
  <c r="C344" i="8"/>
  <c r="C402" i="2"/>
  <c r="C394" i="8"/>
  <c r="C310" i="8"/>
  <c r="C368" i="2"/>
  <c r="C368" i="8" s="1"/>
  <c r="C337" i="8"/>
  <c r="C395" i="2"/>
  <c r="C395" i="8" s="1"/>
  <c r="C311" i="8"/>
  <c r="C369" i="2"/>
  <c r="C329" i="8"/>
  <c r="C387" i="2"/>
  <c r="C403" i="8"/>
  <c r="C347" i="8"/>
  <c r="C405" i="2"/>
  <c r="C305" i="8"/>
  <c r="C363" i="2"/>
  <c r="C385" i="8"/>
  <c r="C307" i="8"/>
  <c r="C365" i="2"/>
  <c r="C350" i="8"/>
  <c r="B368" i="2"/>
  <c r="B380" i="2"/>
  <c r="B386" i="2"/>
  <c r="B404" i="2"/>
  <c r="B392" i="2"/>
  <c r="B362" i="2"/>
  <c r="C360" i="8" l="1"/>
  <c r="C393" i="8"/>
  <c r="C405" i="8"/>
  <c r="C378" i="8"/>
  <c r="C363" i="8"/>
  <c r="C369" i="8"/>
  <c r="C396" i="8"/>
  <c r="C365" i="8"/>
  <c r="C387" i="8"/>
  <c r="C384" i="8"/>
  <c r="C402" i="8"/>
  <c r="C383" i="8"/>
</calcChain>
</file>

<file path=xl/sharedStrings.xml><?xml version="1.0" encoding="utf-8"?>
<sst xmlns="http://schemas.openxmlformats.org/spreadsheetml/2006/main" count="3333" uniqueCount="541">
  <si>
    <t>Region</t>
  </si>
  <si>
    <t>Technology</t>
  </si>
  <si>
    <t>TO</t>
  </si>
  <si>
    <t>Label  Tech</t>
  </si>
  <si>
    <t>Label EU</t>
  </si>
  <si>
    <t>Owner</t>
  </si>
  <si>
    <t>Sector</t>
  </si>
  <si>
    <t>Type 1</t>
  </si>
  <si>
    <t>Type 2</t>
  </si>
  <si>
    <t>Efficiency</t>
  </si>
  <si>
    <t>___</t>
  </si>
  <si>
    <t>PRO</t>
  </si>
  <si>
    <t>regions</t>
  </si>
  <si>
    <t>periods</t>
  </si>
  <si>
    <t>minact</t>
  </si>
  <si>
    <t>minact_units</t>
  </si>
  <si>
    <t>minact_notes</t>
  </si>
  <si>
    <t>Inputs</t>
  </si>
  <si>
    <t>Output</t>
  </si>
  <si>
    <t>Calculation</t>
  </si>
  <si>
    <t>maxcap</t>
  </si>
  <si>
    <t>maxcap_units</t>
  </si>
  <si>
    <t>maxcap_notes</t>
  </si>
  <si>
    <t>Tolerance on minact</t>
  </si>
  <si>
    <t>Tolerance on max act</t>
  </si>
  <si>
    <t>tech</t>
  </si>
  <si>
    <t>TRA</t>
  </si>
  <si>
    <t>Year</t>
  </si>
  <si>
    <t>Cat Fuel</t>
  </si>
  <si>
    <t>Energy 2</t>
  </si>
  <si>
    <t>ROA</t>
  </si>
  <si>
    <t>TRU</t>
  </si>
  <si>
    <t>DSL</t>
  </si>
  <si>
    <t>CONV</t>
  </si>
  <si>
    <t>LGT</t>
  </si>
  <si>
    <t>GAS</t>
  </si>
  <si>
    <t>RAI</t>
  </si>
  <si>
    <t>Mode</t>
  </si>
  <si>
    <t>PAS</t>
  </si>
  <si>
    <t>BUS</t>
  </si>
  <si>
    <t>SCB</t>
  </si>
  <si>
    <t>NGA</t>
  </si>
  <si>
    <t>IUB</t>
  </si>
  <si>
    <t>URB</t>
  </si>
  <si>
    <t>MOR</t>
  </si>
  <si>
    <t>CAR</t>
  </si>
  <si>
    <t>ELC</t>
  </si>
  <si>
    <t>REG</t>
  </si>
  <si>
    <t>GOR</t>
  </si>
  <si>
    <t>UPX</t>
  </si>
  <si>
    <t>SUB</t>
  </si>
  <si>
    <t>TSU</t>
  </si>
  <si>
    <t>TRM</t>
  </si>
  <si>
    <t>TST</t>
  </si>
  <si>
    <t>GOB</t>
  </si>
  <si>
    <t>TBU</t>
  </si>
  <si>
    <t>WTB</t>
  </si>
  <si>
    <t>MWAY</t>
  </si>
  <si>
    <t>VIVA</t>
  </si>
  <si>
    <t>DURT</t>
  </si>
  <si>
    <t>RSH</t>
  </si>
  <si>
    <t>TAX</t>
  </si>
  <si>
    <t>ADR</t>
  </si>
  <si>
    <t>APG</t>
  </si>
  <si>
    <t>Name</t>
  </si>
  <si>
    <t>PASTRAEXIHO</t>
  </si>
  <si>
    <t>PASTRAEXIHORAIREG</t>
  </si>
  <si>
    <t>PASTRAEXIHORAISUB</t>
  </si>
  <si>
    <t>PASTRAEXIHORAITRM</t>
  </si>
  <si>
    <t>PASTRAEXIHOROABIK</t>
  </si>
  <si>
    <t>PASTRAEXIHOROABUS</t>
  </si>
  <si>
    <t>PASTRAEXIHOROACAR</t>
  </si>
  <si>
    <t>PASTRAEXIHOROAMOR</t>
  </si>
  <si>
    <t>PASTRAEXIHOROATRU</t>
  </si>
  <si>
    <t>PASTRAEXIHOROAWAL</t>
  </si>
  <si>
    <t>PASTRAEXIHS</t>
  </si>
  <si>
    <t>PASTRAEXIHSRAIREG</t>
  </si>
  <si>
    <t>PASTRAEXIHSRAISUB</t>
  </si>
  <si>
    <t>PASTRAEXIHSRAITRM</t>
  </si>
  <si>
    <t>PASTRAEXIHSROABIK</t>
  </si>
  <si>
    <t>PASTRAEXIHSROABUS</t>
  </si>
  <si>
    <t>PASTRAEXIHSROACAR</t>
  </si>
  <si>
    <t>PASTRAEXIHSROAMOR</t>
  </si>
  <si>
    <t>PASTRAEXIHSROATRU</t>
  </si>
  <si>
    <t>PASTRAEXIHSROAWAL</t>
  </si>
  <si>
    <t>PASTRAEXIHW</t>
  </si>
  <si>
    <t>PASTRAEXIHWRAIREG</t>
  </si>
  <si>
    <t>PASTRAEXIHWRAISUB</t>
  </si>
  <si>
    <t>PASTRAEXIHWRAITRM</t>
  </si>
  <si>
    <t>PASTRAEXIHWROABIK</t>
  </si>
  <si>
    <t>PASTRAEXIHWROABUS</t>
  </si>
  <si>
    <t>PASTRAEXIHWROACAR</t>
  </si>
  <si>
    <t>PASTRAEXIHWROAMOR</t>
  </si>
  <si>
    <t>PASTRAEXIHWROATRU</t>
  </si>
  <si>
    <t>PASTRAEXIHWROAWAL</t>
  </si>
  <si>
    <t>PASTRAEXINH</t>
  </si>
  <si>
    <t>PASTRAEXINHRAIREG</t>
  </si>
  <si>
    <t>PASTRAEXINHRAISUB</t>
  </si>
  <si>
    <t>PASTRAEXINHRAITRM</t>
  </si>
  <si>
    <t>PASTRAEXINHROABIK</t>
  </si>
  <si>
    <t>PASTRAEXINHROABUS</t>
  </si>
  <si>
    <t>PASTRAEXINHROACAR</t>
  </si>
  <si>
    <t>PASTRAEXINHROAMOR</t>
  </si>
  <si>
    <t>PASTRAEXINHROATRU</t>
  </si>
  <si>
    <t>PASTRAEXINHROAWAL</t>
  </si>
  <si>
    <t>PASTRAEXOHO</t>
  </si>
  <si>
    <t>PASTRAEXOHORAIREG</t>
  </si>
  <si>
    <t>PASTRAEXOHORAISUB</t>
  </si>
  <si>
    <t>PASTRAEXOHORAITRM</t>
  </si>
  <si>
    <t>PASTRAEXOHOROABIK</t>
  </si>
  <si>
    <t>PASTRAEXOHOROABUS</t>
  </si>
  <si>
    <t>PASTRAEXOHOROACAR</t>
  </si>
  <si>
    <t>PASTRAEXOHOROAMOR</t>
  </si>
  <si>
    <t>PASTRAEXOHOROATRU</t>
  </si>
  <si>
    <t>PASTRAEXOHOROAWAL</t>
  </si>
  <si>
    <t>PASTRAEXOHS</t>
  </si>
  <si>
    <t>PASTRAEXOHSRAIREG</t>
  </si>
  <si>
    <t>PASTRAEXOHSRAISUB</t>
  </si>
  <si>
    <t>PASTRAEXOHSRAITRM</t>
  </si>
  <si>
    <t>PASTRAEXOHSROABIK</t>
  </si>
  <si>
    <t>PASTRAEXOHSROABUS</t>
  </si>
  <si>
    <t>PASTRAEXOHSROACAR</t>
  </si>
  <si>
    <t>PASTRAEXOHSROAMOR</t>
  </si>
  <si>
    <t>PASTRAEXOHSROATRU</t>
  </si>
  <si>
    <t>PASTRAEXOHSROAWAL</t>
  </si>
  <si>
    <t>PASTRAEXOHW</t>
  </si>
  <si>
    <t>PASTRAEXOHWRAIREG</t>
  </si>
  <si>
    <t>PASTRAEXOHWRAISUB</t>
  </si>
  <si>
    <t>PASTRAEXOHWRAITRM</t>
  </si>
  <si>
    <t>PASTRAEXOHWROABIK</t>
  </si>
  <si>
    <t>PASTRAEXOHWROABUS</t>
  </si>
  <si>
    <t>PASTRAEXOHWROACAR</t>
  </si>
  <si>
    <t>PASTRAEXOHWROAMOR</t>
  </si>
  <si>
    <t>PASTRAEXOHWROATRU</t>
  </si>
  <si>
    <t>PASTRAEXOHWROAWAL</t>
  </si>
  <si>
    <t>PASTRAEXONH</t>
  </si>
  <si>
    <t>PASTRAEXONHRAIREG</t>
  </si>
  <si>
    <t>PASTRAEXONHRAISUB</t>
  </si>
  <si>
    <t>PASTRAEXONHRAITRM</t>
  </si>
  <si>
    <t>PASTRAEXONHROABIK</t>
  </si>
  <si>
    <t>PASTRAEXONHROABUS</t>
  </si>
  <si>
    <t>PASTRAEXONHROACAR</t>
  </si>
  <si>
    <t>PASTRAEXONHROAMOR</t>
  </si>
  <si>
    <t>PASTRAEXONHROATRU</t>
  </si>
  <si>
    <t>PASTRAEXONHROAWAL</t>
  </si>
  <si>
    <t>PASTRAINHO</t>
  </si>
  <si>
    <t>PASTRAINHORAIREG</t>
  </si>
  <si>
    <t>PASTRAINHORAISUB</t>
  </si>
  <si>
    <t>PASTRAINHORAITRM</t>
  </si>
  <si>
    <t>PASTRAINHOROABIK</t>
  </si>
  <si>
    <t>PASTRAINHOROABUS</t>
  </si>
  <si>
    <t>PASTRAINHOROACAR</t>
  </si>
  <si>
    <t>PASTRAINHOROAMOR</t>
  </si>
  <si>
    <t>PASTRAINHOROATRU</t>
  </si>
  <si>
    <t>PASTRAINHOROAWAL</t>
  </si>
  <si>
    <t>PASTRAINHS</t>
  </si>
  <si>
    <t>PASTRAINHSRAIREG</t>
  </si>
  <si>
    <t>PASTRAINHSRAISUB</t>
  </si>
  <si>
    <t>PASTRAINHSRAITRM</t>
  </si>
  <si>
    <t>PASTRAINHSROABIK</t>
  </si>
  <si>
    <t>PASTRAINHSROABUS</t>
  </si>
  <si>
    <t>PASTRAINHSROACAR</t>
  </si>
  <si>
    <t>PASTRAINHSROAMOR</t>
  </si>
  <si>
    <t>PASTRAINHSROATRU</t>
  </si>
  <si>
    <t>PASTRAINHSROAWAL</t>
  </si>
  <si>
    <t>PASTRAINHW</t>
  </si>
  <si>
    <t>PASTRAINHWRAIREG</t>
  </si>
  <si>
    <t>PASTRAINHWRAISUB</t>
  </si>
  <si>
    <t>PASTRAINHWRAITRM</t>
  </si>
  <si>
    <t>PASTRAINHWROABIK</t>
  </si>
  <si>
    <t>PASTRAINHWROABUS</t>
  </si>
  <si>
    <t>PASTRAINHWROACAR</t>
  </si>
  <si>
    <t>PASTRAINHWROAMOR</t>
  </si>
  <si>
    <t>PASTRAINHWROATRU</t>
  </si>
  <si>
    <t>PASTRAINHWROAWAL</t>
  </si>
  <si>
    <t>PASTRAINNH</t>
  </si>
  <si>
    <t>PASTRAINNHRAIREG</t>
  </si>
  <si>
    <t>PASTRAINNHRAISUB</t>
  </si>
  <si>
    <t>PASTRAINNHRAITRM</t>
  </si>
  <si>
    <t>PASTRAINNHROABIK</t>
  </si>
  <si>
    <t>PASTRAINNHROABUS</t>
  </si>
  <si>
    <t>PASTRAINNHROACAR</t>
  </si>
  <si>
    <t>PASTRAINNHROAMOR</t>
  </si>
  <si>
    <t>PASTRAINNHROATRU</t>
  </si>
  <si>
    <t>PASTRAINNHROAWAL</t>
  </si>
  <si>
    <t>PASTRARAIREG___GOR___DSL_EX</t>
  </si>
  <si>
    <t>PASTRARAIREG___GOR___DSL____16</t>
  </si>
  <si>
    <t>PASTRARAIREG___GOR___DSL____23</t>
  </si>
  <si>
    <t>PASTRARAIREG___GOR___ELC____16</t>
  </si>
  <si>
    <t>PASTRARAIREG___GOR___ELC____25</t>
  </si>
  <si>
    <t>PASTRARAIREG___UPX___DSL_EX</t>
  </si>
  <si>
    <t>PASTRARAIREG___UPX___DSL____16</t>
  </si>
  <si>
    <t>PASTRARAIREG___UPX___DSL____23</t>
  </si>
  <si>
    <t>PASTRARAIREG___UPX___ELC____16</t>
  </si>
  <si>
    <t>PASTRARAIREG___UPX___ELC____25</t>
  </si>
  <si>
    <t>PASTRARAISUB___TSU___DSL____16</t>
  </si>
  <si>
    <t>PASTRARAISUB___TSU___DSL____23</t>
  </si>
  <si>
    <t>PASTRARAISUB___TSU___ELC____16</t>
  </si>
  <si>
    <t>PASTRARAISUB___TSU___ELC____25</t>
  </si>
  <si>
    <t>PASTRARAITRM___TST___DSL____16</t>
  </si>
  <si>
    <t>PASTRARAITRM___TST___DSL____23</t>
  </si>
  <si>
    <t>PASTRARAITRM___TST___ELC____16</t>
  </si>
  <si>
    <t>PASTRARAITRM___TST___ELC____25</t>
  </si>
  <si>
    <t>PASTRAROABUSIUBDURTCATEDSLELC_25</t>
  </si>
  <si>
    <t>PASTRAROABUSIUBDURTCONVDSL_EX</t>
  </si>
  <si>
    <t>PASTRAROABUSIUBDURTCONVDSL____16</t>
  </si>
  <si>
    <t>PASTRAROABUSIUBDURTCONVDSL____23</t>
  </si>
  <si>
    <t>PASTRAROABUSIUBDURTHYBDSL____23</t>
  </si>
  <si>
    <t>PASTRAROABUSIUBDURTPHEVDSLELC_23</t>
  </si>
  <si>
    <t>PASTRAROABUSIUBGOBCATEDSLELC_25</t>
  </si>
  <si>
    <t>PASTRAROABUSIUBGOBCONVDSL_EX</t>
  </si>
  <si>
    <t>PASTRAROABUSIUBGOBCONVDSL____16</t>
  </si>
  <si>
    <t>PASTRAROABUSIUBGOBCONVDSL____23</t>
  </si>
  <si>
    <t>PASTRAROABUSIUBGOBHYBDSL____23</t>
  </si>
  <si>
    <t>PASTRAROABUSIUBGOBPHEVDSLELC_23</t>
  </si>
  <si>
    <t>PASTRAROABUSIUBMWAYCATEDSLELC_25</t>
  </si>
  <si>
    <t>PASTRAROABUSIUBMWAYCONVDSL_EX</t>
  </si>
  <si>
    <t>PASTRAROABUSIUBMWAYCONVDSL____16</t>
  </si>
  <si>
    <t>PASTRAROABUSIUBMWAYCONVDSL____23</t>
  </si>
  <si>
    <t>PASTRAROABUSIUBMWAYHYBDSL____23</t>
  </si>
  <si>
    <t>PASTRAROABUSIUBMWAYPHEVDSLELC_23</t>
  </si>
  <si>
    <t>PASTRAROABUSIUBVIVACATEDSLELC_25</t>
  </si>
  <si>
    <t>PASTRAROABUSIUBVIVACONVDSL_EX</t>
  </si>
  <si>
    <t>PASTRAROABUSIUBVIVACONVDSL____16</t>
  </si>
  <si>
    <t>PASTRAROABUSIUBVIVACONVDSL____23</t>
  </si>
  <si>
    <t>PASTRAROABUSIUBVIVAHYBDSL____23</t>
  </si>
  <si>
    <t>PASTRAROABUSIUBVIVAPHEVDSLELC_23</t>
  </si>
  <si>
    <t>PASTRAROABUSSCB___CONVDSL_EX</t>
  </si>
  <si>
    <t>PASTRAROABUSSCB___CONVDSL____16</t>
  </si>
  <si>
    <t>PASTRAROABUSSCB___CONVDSL____23</t>
  </si>
  <si>
    <t>PASTRAROABUSSCB___HYBDSL____23</t>
  </si>
  <si>
    <t>PASTRAROABUSSCB___MHYBDSL____23</t>
  </si>
  <si>
    <t>PASTRAROABUSSCB___PHEVDSLELC_23</t>
  </si>
  <si>
    <t>PASTRAROABUSURBTBUCONVDSL_EX</t>
  </si>
  <si>
    <t>PASTRAROABUSURBTBUCONVDSL____16</t>
  </si>
  <si>
    <t>PASTRAROABUSURBTBUCONVDSL____23</t>
  </si>
  <si>
    <t>PASTRAROABUSURBWTBCONVDSL_EX</t>
  </si>
  <si>
    <t>PASTRAROABUSURBWTBCONVDSL____16</t>
  </si>
  <si>
    <t>PASTRAROABUSURBWTBCONVDSL____23</t>
  </si>
  <si>
    <t>PASTRAROACAR___ADRCONVDSL_EX</t>
  </si>
  <si>
    <t>PASTRAROACAR___ADRCONVDSL____16</t>
  </si>
  <si>
    <t>PASTRAROACAR___ADRCONVDSL____23</t>
  </si>
  <si>
    <t>PASTRAROACAR___ADRHYBDSL____23</t>
  </si>
  <si>
    <t>PASTRAROACAR___APGCONVDSL_EX</t>
  </si>
  <si>
    <t>PASTRAROACAR___APGCONVDSL____16</t>
  </si>
  <si>
    <t>PASTRAROACAR___APGCONVDSL____23</t>
  </si>
  <si>
    <t>PASTRAROACAR___APGHYBDSL____23</t>
  </si>
  <si>
    <t>PASTRAROACAR___RSHCONVDSL_EX</t>
  </si>
  <si>
    <t>PASTRAROACAR___RSHCONVDSL____16</t>
  </si>
  <si>
    <t>PASTRAROACAR___RSHCONVDSL____23</t>
  </si>
  <si>
    <t>PASTRAROACAR___RSHHYBDSL____23</t>
  </si>
  <si>
    <t>PASTRAROACAR___TAXCONVDSL_EX</t>
  </si>
  <si>
    <t>PASTRAROACAR___TAXCONVDSL____16</t>
  </si>
  <si>
    <t>PASTRAROACAR___TAXCONVDSL____23</t>
  </si>
  <si>
    <t>PASTRAROACAR___TAXHYBDSL____23</t>
  </si>
  <si>
    <t>PASTRAROATRULGTADRCONVDSL_EX</t>
  </si>
  <si>
    <t>PASTRAROATRULGTADRCONVDSL____16</t>
  </si>
  <si>
    <t>PASTRAROATRULGTADRCONVDSL____23</t>
  </si>
  <si>
    <t>PASTRAROATRULGTADRHYBDSL____23</t>
  </si>
  <si>
    <t>PASTRAROATRULGTAPGCONVDSL_EX</t>
  </si>
  <si>
    <t>PASTRAROATRULGTAPGCONVDSL____16</t>
  </si>
  <si>
    <t>PASTRAROATRULGTAPGCONVDSL____23</t>
  </si>
  <si>
    <t>PASTRAROATRULGTAPGHYBDSL____23</t>
  </si>
  <si>
    <t>PASTRAROATRULGTRSHCONVDSL_EX</t>
  </si>
  <si>
    <t>PASTRAROATRULGTRSHCONVDSL____16</t>
  </si>
  <si>
    <t>PASTRAROATRULGTRSHCONVDSL____23</t>
  </si>
  <si>
    <t>PASTRAROATRULGTRSHHYBDSL____23</t>
  </si>
  <si>
    <t>PASTRAROATRULGTTAXCONVDSL_EX</t>
  </si>
  <si>
    <t>PASTRAROATRULGTTAXCONVDSL____16</t>
  </si>
  <si>
    <t>PASTRAROATRULGTTAXCONVDSL____23</t>
  </si>
  <si>
    <t>PASTRAROATRULGTTAXHYBDSL____23</t>
  </si>
  <si>
    <t>PASTRAROABIK_________BELC_EX</t>
  </si>
  <si>
    <t>PASTRAROABUSIUBDURTBEVBELC____25</t>
  </si>
  <si>
    <t>PASTRAROABUSIUBDURTPHEVNGAELC_23</t>
  </si>
  <si>
    <t>PASTRAROABUSIUBDURTPHEVRDSLELC_23</t>
  </si>
  <si>
    <t>PASTRAROABUSIUBGOBBEVBELC____25</t>
  </si>
  <si>
    <t>PASTRAROABUSIUBGOBPHEVNGAELC_23</t>
  </si>
  <si>
    <t>PASTRAROABUSIUBGOBPHEVRDSLELC_23</t>
  </si>
  <si>
    <t>PASTRAROABUSIUBMWAYBEVBELC____25</t>
  </si>
  <si>
    <t>PASTRAROABUSIUBMWAYPHEVNGAELC_23</t>
  </si>
  <si>
    <t>PASTRAROABUSIUBMWAYPHEVRDSLELC_23</t>
  </si>
  <si>
    <t>PASTRAROABUSIUBVIVABEVBELC____25</t>
  </si>
  <si>
    <t>PASTRAROABUSIUBVIVAPHEVNGAELC_23</t>
  </si>
  <si>
    <t>PASTRAROABUSIUBVIVAPHEVRDSLELC_23</t>
  </si>
  <si>
    <t>PASTRAROABUSSCB___BEVBELC____23</t>
  </si>
  <si>
    <t>PASTRAROABUSSCB___PHEVRDSLELC_23</t>
  </si>
  <si>
    <t>PASTRAROABUSURBTBUBEVBELC____23</t>
  </si>
  <si>
    <t>PASTRAROABUSURBWTBBEVBELC____23</t>
  </si>
  <si>
    <t>PASTRAROACAR___ADRBEV320BELC____23</t>
  </si>
  <si>
    <t>PASTRAROACAR___ADRBEV480BELC____23</t>
  </si>
  <si>
    <t>PASTRAROACAR___ADRBEV640BELC____23</t>
  </si>
  <si>
    <t>PASTRAROACAR___ADRPHEVGASELC_23</t>
  </si>
  <si>
    <t>PASTRAROACAR___APGBEV320BELC____23</t>
  </si>
  <si>
    <t>PASTRAROACAR___APGBEV480BELC____23</t>
  </si>
  <si>
    <t>PASTRAROACAR___APGBEV640BELC____23</t>
  </si>
  <si>
    <t>PASTRAROACAR___APGPHEVGASELC_23</t>
  </si>
  <si>
    <t>PASTRAROACAR___RSHBEV320BELC____23</t>
  </si>
  <si>
    <t>PASTRAROACAR___RSHBEV480BELC____23</t>
  </si>
  <si>
    <t>PASTRAROACAR___RSHBEV640BELC____23</t>
  </si>
  <si>
    <t>PASTRAROACAR___RSHPHEVGASELC_23</t>
  </si>
  <si>
    <t>PASTRAROACAR___TAXBEV320BELC____23</t>
  </si>
  <si>
    <t>PASTRAROACAR___TAXBEV480BELC____23</t>
  </si>
  <si>
    <t>PASTRAROACAR___TAXBEV640BELC____23</t>
  </si>
  <si>
    <t>PASTRAROACAR___TAXPHEVGASELC_23</t>
  </si>
  <si>
    <t>PASTRAROAMOR______BEVBELC____23</t>
  </si>
  <si>
    <t>PASTRAROATRULGTADRBEV320BELC____23</t>
  </si>
  <si>
    <t>PASTRAROATRULGTADRBEV480BELC____23</t>
  </si>
  <si>
    <t>PASTRAROATRULGTADRBEV640BELC____23</t>
  </si>
  <si>
    <t>PASTRAROATRULGTADRPHEVGASELC_23</t>
  </si>
  <si>
    <t>PASTRAROATRULGTAPGBEV320BELC____23</t>
  </si>
  <si>
    <t>PASTRAROATRULGTAPGBEV480BELC____23</t>
  </si>
  <si>
    <t>PASTRAROATRULGTAPGBEV640BELC____23</t>
  </si>
  <si>
    <t>PASTRAROATRULGTAPGPHEVGASELC_23</t>
  </si>
  <si>
    <t>PASTRAROATRULGTRSHBEV320BELC____23</t>
  </si>
  <si>
    <t>PASTRAROATRULGTRSHBEV480BELC____23</t>
  </si>
  <si>
    <t>PASTRAROATRULGTRSHBEV640BELC____23</t>
  </si>
  <si>
    <t>PASTRAROATRULGTRSHPHEVGASELC_23</t>
  </si>
  <si>
    <t>PASTRAROATRULGTTAXBEV320BELC____23</t>
  </si>
  <si>
    <t>PASTRAROATRULGTTAXBEV480BELC____23</t>
  </si>
  <si>
    <t>PASTRAROATRULGTTAXBEV640BELC____23</t>
  </si>
  <si>
    <t>PASTRAROATRULGTTAXPHEVGASELC_23</t>
  </si>
  <si>
    <t>PASTRAROABUSIUBDURTCATENGAELC_25</t>
  </si>
  <si>
    <t>PASTRAROABUSIUBDURTCONVNGA____23</t>
  </si>
  <si>
    <t>PASTRAROABUSIUBGOBCATENGAELC_25</t>
  </si>
  <si>
    <t>PASTRAROABUSIUBGOBCONVNGA____23</t>
  </si>
  <si>
    <t>PASTRAROABUSIUBMWAYCATENGAELC_25</t>
  </si>
  <si>
    <t>PASTRAROABUSIUBMWAYCONVNGA____23</t>
  </si>
  <si>
    <t>PASTRAROABUSIUBVIVACATENGAELC_25</t>
  </si>
  <si>
    <t>PASTRAROABUSIUBVIVACONVNGA____23</t>
  </si>
  <si>
    <t>PASTRAROABUSSCB___CONVNGA_EX</t>
  </si>
  <si>
    <t>PASTRAROABUSSCB___CONVNGA____16</t>
  </si>
  <si>
    <t>PASTRAROABUSSCB___CONVNGA____23</t>
  </si>
  <si>
    <t>PASTRAROABUSURBTBUCONVNGA____16</t>
  </si>
  <si>
    <t>PASTRAROABUSURBTBUCONVNGA____23</t>
  </si>
  <si>
    <t>PASTRAROABUSURBWTBCONVNGA____16</t>
  </si>
  <si>
    <t>PASTRAROABUSURBWTBCONVNGA____23</t>
  </si>
  <si>
    <t>PASTRAROACAR___ADRCONVNGABIF_23</t>
  </si>
  <si>
    <t>PASTRAROACAR___ADRCONVNGA_EX</t>
  </si>
  <si>
    <t>PASTRAROACAR___ADRCONVNGA____16</t>
  </si>
  <si>
    <t>PASTRAROACAR___ADRCONVNGA____23</t>
  </si>
  <si>
    <t>PASTRAROACAR___APGCONVNGABIF_23</t>
  </si>
  <si>
    <t>PASTRAROACAR___APGCONVNGA_EX</t>
  </si>
  <si>
    <t>PASTRAROACAR___APGCONVNGA____16</t>
  </si>
  <si>
    <t>PASTRAROACAR___APGCONVNGA____23</t>
  </si>
  <si>
    <t>PASTRAROACAR___RSHCONVNGABIF_23</t>
  </si>
  <si>
    <t>PASTRAROACAR___RSHCONVNGA_EX</t>
  </si>
  <si>
    <t>PASTRAROACAR___RSHCONVNGA____16</t>
  </si>
  <si>
    <t>PASTRAROACAR___RSHCONVNGA____23</t>
  </si>
  <si>
    <t>PASTRAROACAR___TAXCONVNGABIF_23</t>
  </si>
  <si>
    <t>PASTRAROACAR___TAXCONVNGA_EX</t>
  </si>
  <si>
    <t>PASTRAROACAR___TAXCONVNGA____16</t>
  </si>
  <si>
    <t>PASTRAROACAR___TAXCONVNGA____23</t>
  </si>
  <si>
    <t>PASTRAROATRULGTADRCONVNGABIF_23</t>
  </si>
  <si>
    <t>PASTRAROATRULGTADRCONVNGA_EX</t>
  </si>
  <si>
    <t>PASTRAROATRULGTADRCONVNGA____16</t>
  </si>
  <si>
    <t>PASTRAROATRULGTADRCONVNGA____23</t>
  </si>
  <si>
    <t>PASTRAROATRULGTAPGCONVNGABIF_23</t>
  </si>
  <si>
    <t>PASTRAROATRULGTAPGCONVNGA_EX</t>
  </si>
  <si>
    <t>PASTRAROATRULGTAPGCONVNGA____16</t>
  </si>
  <si>
    <t>PASTRAROATRULGTAPGCONVNGA____23</t>
  </si>
  <si>
    <t>PASTRAROATRULGTRSHCONVNGABIF_23</t>
  </si>
  <si>
    <t>PASTRAROATRULGTRSHCONVNGA_EX</t>
  </si>
  <si>
    <t>PASTRAROATRULGTRSHCONVNGA____16</t>
  </si>
  <si>
    <t>PASTRAROATRULGTRSHCONVNGA____23</t>
  </si>
  <si>
    <t>PASTRAROATRULGTTAXCONVNGABIF_23</t>
  </si>
  <si>
    <t>PASTRAROATRULGTTAXCONVNGA_EX</t>
  </si>
  <si>
    <t>PASTRAROATRULGTTAXCONVNGA____16</t>
  </si>
  <si>
    <t>PASTRAROATRULGTTAXCONVNGA____23</t>
  </si>
  <si>
    <t>PASTRAROABUSIUBDURTCONVGAS____16</t>
  </si>
  <si>
    <t>PASTRAROABUSIUBDURTCONVGAS____23</t>
  </si>
  <si>
    <t>PASTRAROABUSIUBGOBCONVGAS____16</t>
  </si>
  <si>
    <t>PASTRAROABUSIUBGOBCONVGAS____23</t>
  </si>
  <si>
    <t>PASTRAROABUSIUBMWAYCONVGAS____16</t>
  </si>
  <si>
    <t>PASTRAROABUSIUBMWAYCONVGAS____23</t>
  </si>
  <si>
    <t>PASTRAROABUSIUBVIVACONVGAS____16</t>
  </si>
  <si>
    <t>PASTRAROABUSIUBVIVACONVGAS____23</t>
  </si>
  <si>
    <t>PASTRAROABUSSCB___CONVGAS_EX</t>
  </si>
  <si>
    <t>PASTRAROABUSSCB___CONVGAS____16</t>
  </si>
  <si>
    <t>PASTRAROABUSSCB___CONVGAS____23</t>
  </si>
  <si>
    <t>PASTRAROABUSURBTBUCONVGAS____16</t>
  </si>
  <si>
    <t>PASTRAROABUSURBTBUCONVGAS____23</t>
  </si>
  <si>
    <t>PASTRAROABUSURBWTBCONVGAS____16</t>
  </si>
  <si>
    <t>PASTRAROABUSURBWTBCONVGAS____23</t>
  </si>
  <si>
    <t>PASTRAROACAR___ADRCONVGAS_EX</t>
  </si>
  <si>
    <t>PASTRAROACAR___ADRCONVGAS____16</t>
  </si>
  <si>
    <t>PASTRAROACAR___ADRCONVGAS____23</t>
  </si>
  <si>
    <t>PASTRAROACAR___ADRHYBGAS____23</t>
  </si>
  <si>
    <t>PASTRAROACAR___APGCONVGAS_EX</t>
  </si>
  <si>
    <t>PASTRAROACAR___APGCONVGAS____16</t>
  </si>
  <si>
    <t>PASTRAROACAR___APGCONVGAS____23</t>
  </si>
  <si>
    <t>PASTRAROACAR___APGHYBGAS____23</t>
  </si>
  <si>
    <t>PASTRAROACAR___RSHCONVGAS_EX</t>
  </si>
  <si>
    <t>PASTRAROACAR___RSHCONVGAS____16</t>
  </si>
  <si>
    <t>PASTRAROACAR___RSHCONVGAS____23</t>
  </si>
  <si>
    <t>PASTRAROACAR___RSHHYBGAS____23</t>
  </si>
  <si>
    <t>PASTRAROACAR___TAXCONVGAS_EX</t>
  </si>
  <si>
    <t>PASTRAROACAR___TAXCONVGAS____16</t>
  </si>
  <si>
    <t>PASTRAROACAR___TAXCONVGAS____23</t>
  </si>
  <si>
    <t>PASTRAROACAR___TAXHYBGAS____23</t>
  </si>
  <si>
    <t>PASTRAROAMOR______CONVGAS_EX</t>
  </si>
  <si>
    <t>PASTRAROAMOR______CONVGAS____16</t>
  </si>
  <si>
    <t>PASTRAROAMOR______CONVGAS____23</t>
  </si>
  <si>
    <t>PASTRAROATRULGTADRCONVGAS_EX</t>
  </si>
  <si>
    <t>PASTRAROATRULGTADRCONVGAS____16</t>
  </si>
  <si>
    <t>PASTRAROATRULGTADRCONVGAS____23</t>
  </si>
  <si>
    <t>PASTRAROATRULGTADRHYBGAS____23</t>
  </si>
  <si>
    <t>PASTRAROATRULGTAPGCONVGAS_EX</t>
  </si>
  <si>
    <t>PASTRAROATRULGTAPGCONVGAS____16</t>
  </si>
  <si>
    <t>PASTRAROATRULGTAPGCONVGAS____23</t>
  </si>
  <si>
    <t>PASTRAROATRULGTAPGHYBGAS____23</t>
  </si>
  <si>
    <t>PASTRAROATRULGTRSHCONVGAS_EX</t>
  </si>
  <si>
    <t>PASTRAROATRULGTRSHCONVGAS____16</t>
  </si>
  <si>
    <t>PASTRAROATRULGTRSHCONVGAS____23</t>
  </si>
  <si>
    <t>PASTRAROATRULGTRSHHYBGAS____23</t>
  </si>
  <si>
    <t>PASTRAROATRULGTTAXCONVGAS_EX</t>
  </si>
  <si>
    <t>PASTRAROATRULGTTAXCONVGAS____16</t>
  </si>
  <si>
    <t>PASTRAROATRULGTTAXCONVGAS____23</t>
  </si>
  <si>
    <t>PASTRAROATRULGTTAXHYBGAS____23</t>
  </si>
  <si>
    <t>PASTRABELCSTACOM120V</t>
  </si>
  <si>
    <t>PASTRABELCSTACOM240V</t>
  </si>
  <si>
    <t>PASTRARAISUB___TSU___ELC_EX</t>
  </si>
  <si>
    <t>PASTRARAITRM___TST___ELC_EX</t>
  </si>
  <si>
    <t>PASTRAROABUSIUBDURTCATEELC____25</t>
  </si>
  <si>
    <t>PASTRAROABUSIUBDURTCATERDSLELC_25</t>
  </si>
  <si>
    <t>PASTRAROABUSIUBGOBCATEELC____25</t>
  </si>
  <si>
    <t>PASTRAROABUSIUBGOBCATERDSLELC_25</t>
  </si>
  <si>
    <t>PASTRAROABUSIUBMWAYCATEELC____25</t>
  </si>
  <si>
    <t>PASTRAROABUSIUBMWAYCATERDSLELC_25</t>
  </si>
  <si>
    <t>PASTRAROABUSIUBVIVACATEELC____25</t>
  </si>
  <si>
    <t>PASTRAROABUSIUBVIVACATERDSLELC_25</t>
  </si>
  <si>
    <t>PASTRARAIREG___GOR___HH2____25</t>
  </si>
  <si>
    <t>PASTRARAIREG___UPX___HH2____25</t>
  </si>
  <si>
    <t>PASTRARAISUB___TSU___HH2____25</t>
  </si>
  <si>
    <t>PASTRARAITRM___TST___HH2____25</t>
  </si>
  <si>
    <t>PASTRAROABUSIUBDURTCELLHH2____23</t>
  </si>
  <si>
    <t>PASTRAROABUSIUBGOBCELLHH2____23</t>
  </si>
  <si>
    <t>PASTRAROABUSIUBMWAYCELLHH2____23</t>
  </si>
  <si>
    <t>PASTRAROABUSIUBVIVACELLHH2____23</t>
  </si>
  <si>
    <t>PASTRAROABUSSCB___CELLHH2____23</t>
  </si>
  <si>
    <t>PASTRAROABUSURBTBUCELLHH2____23</t>
  </si>
  <si>
    <t>PASTRAROABUSURBWTBCELLHH2____23</t>
  </si>
  <si>
    <t>PASTRAROACAR___ADRCELLHH2____23</t>
  </si>
  <si>
    <t>PASTRAROACAR___APGCELLHH2____23</t>
  </si>
  <si>
    <t>PASTRAROACAR___RSHCELLHH2____23</t>
  </si>
  <si>
    <t>PASTRAROACAR___TAXCELLHH2____23</t>
  </si>
  <si>
    <t>PASTRAROATRULGTADRCELLHH2____23</t>
  </si>
  <si>
    <t>PASTRAROATRULGTAPGCELLHH2____23</t>
  </si>
  <si>
    <t>PASTRAROATRULGTRSHCELLHH2____23</t>
  </si>
  <si>
    <t>PASTRAROATRULGTTAXCELLHH2____23</t>
  </si>
  <si>
    <t>PASTRAROACAR___ADRCONVPROBIF_23</t>
  </si>
  <si>
    <t>PASTRAROACAR___ADRCONVPRO_EX</t>
  </si>
  <si>
    <t>PASTRAROACAR___ADRCONVPRO____16</t>
  </si>
  <si>
    <t>PASTRAROACAR___ADRCONVPRO____23</t>
  </si>
  <si>
    <t>PASTRAROACAR___APGCONVPROBIF_23</t>
  </si>
  <si>
    <t>PASTRAROACAR___APGCONVPRO_EX</t>
  </si>
  <si>
    <t>PASTRAROACAR___APGCONVPRO____16</t>
  </si>
  <si>
    <t>PASTRAROACAR___APGCONVPRO____23</t>
  </si>
  <si>
    <t>PASTRAROACAR___RSHCONVPROBIF_23</t>
  </si>
  <si>
    <t>PASTRAROACAR___RSHCONVPRO_EX</t>
  </si>
  <si>
    <t>PASTRAROACAR___RSHCONVPRO____16</t>
  </si>
  <si>
    <t>PASTRAROACAR___RSHCONVPRO____23</t>
  </si>
  <si>
    <t>PASTRAROACAR___TAXCONVPROBIF_23</t>
  </si>
  <si>
    <t>PASTRAROACAR___TAXCONVPRO_EX</t>
  </si>
  <si>
    <t>PASTRAROACAR___TAXCONVPRO____16</t>
  </si>
  <si>
    <t>PASTRAROACAR___TAXCONVPRO____23</t>
  </si>
  <si>
    <t>PASTRAROATRULGTADRCONVPROBIF_23</t>
  </si>
  <si>
    <t>PASTRAROATRULGTADRCONVPRO_EX</t>
  </si>
  <si>
    <t>PASTRAROATRULGTADRCONVPRO____16</t>
  </si>
  <si>
    <t>PASTRAROATRULGTADRCONVPRO____23</t>
  </si>
  <si>
    <t>PASTRAROATRULGTAPGCONVPROBIF_23</t>
  </si>
  <si>
    <t>PASTRAROATRULGTAPGCONVPRO_EX</t>
  </si>
  <si>
    <t>PASTRAROATRULGTAPGCONVPRO____16</t>
  </si>
  <si>
    <t>PASTRAROATRULGTAPGCONVPRO____23</t>
  </si>
  <si>
    <t>PASTRAROATRULGTRSHCONVPROBIF_23</t>
  </si>
  <si>
    <t>PASTRAROATRULGTRSHCONVPRO_EX</t>
  </si>
  <si>
    <t>PASTRAROATRULGTRSHCONVPRO____16</t>
  </si>
  <si>
    <t>PASTRAROATRULGTRSHCONVPRO____23</t>
  </si>
  <si>
    <t>PASTRAROATRULGTTAXCONVPROBIF_23</t>
  </si>
  <si>
    <t>PASTRAROATRULGTTAXCONVPRO_EX</t>
  </si>
  <si>
    <t>PASTRAROATRULGTTAXCONVPRO____16</t>
  </si>
  <si>
    <t>PASTRAROATRULGTTAXCONVPRO____23</t>
  </si>
  <si>
    <t>PASTRARAIREG___GOR___RDSL____23</t>
  </si>
  <si>
    <t>PASTRARAIREG___UPX___RDSL____23</t>
  </si>
  <si>
    <t>PASTRARAISUB___TSU___RDSL____23</t>
  </si>
  <si>
    <t>PASTRARAITRM___TST___RDSL____23</t>
  </si>
  <si>
    <t>PASTRAROABUSIUBDURTCONVRDSL____23</t>
  </si>
  <si>
    <t>PASTRAROABUSIUBDURTHYBRDSL____23</t>
  </si>
  <si>
    <t>PASTRAROABUSIUBGOBCONVRDSL____23</t>
  </si>
  <si>
    <t>PASTRAROABUSIUBGOBHYBRDSL____23</t>
  </si>
  <si>
    <t>PASTRAROABUSIUBMWAYCONVRDSL____23</t>
  </si>
  <si>
    <t>PASTRAROABUSIUBMWAYHYBRDSL____23</t>
  </si>
  <si>
    <t>PASTRAROABUSIUBVIVACONVRDSL____23</t>
  </si>
  <si>
    <t>PASTRAROABUSIUBVIVAHYBRDSL____23</t>
  </si>
  <si>
    <t>PASTRAROABUSSCB___CONVRDSL____23</t>
  </si>
  <si>
    <t>PASTRAROABUSSCB___HYBRDSL____23</t>
  </si>
  <si>
    <t>PASTRAROABUSSCB___MHYBRDSL____23</t>
  </si>
  <si>
    <t>PASTRAROABUSURBTBUCONVRDSL____23</t>
  </si>
  <si>
    <t>PASTRAROABUSURBWTBCONVRDSL____23</t>
  </si>
  <si>
    <t>PASTRAROACAR___ADRCONVRDSL____23</t>
  </si>
  <si>
    <t>PASTRAROACAR___ADRHYBRDSL____23</t>
  </si>
  <si>
    <t>PASTRAROACAR___APGCONVRDSL____23</t>
  </si>
  <si>
    <t>PASTRAROACAR___APGHYBRDSL____23</t>
  </si>
  <si>
    <t>PASTRAROACAR___RSHCONVRDSL____23</t>
  </si>
  <si>
    <t>PASTRAROACAR___RSHHYBRDSL____23</t>
  </si>
  <si>
    <t>PASTRAROACAR___TAXCONVRDSL____23</t>
  </si>
  <si>
    <t>PASTRAROACAR___TAXHYBRDSL____23</t>
  </si>
  <si>
    <t>PASTRAROATRULGTADRCONVRDSL____23</t>
  </si>
  <si>
    <t>PASTRAROATRULGTADRHYBRDSL____23</t>
  </si>
  <si>
    <t>PASTRAROATRULGTAPGCONVRDSL____23</t>
  </si>
  <si>
    <t>PASTRAROATRULGTAPGHYBRDSL____23</t>
  </si>
  <si>
    <t>PASTRAROATRULGTRSHCONVRDSL____23</t>
  </si>
  <si>
    <t>PASTRAROATRULGTRSHHYBRDSL____23</t>
  </si>
  <si>
    <t>PASTRAROATRULGTTAXCONVRDSL____23</t>
  </si>
  <si>
    <t>PASTRAROATRULGTTAXHYBRDSL____23</t>
  </si>
  <si>
    <t>PASTRARAIREG___GOR</t>
  </si>
  <si>
    <t>PASTRARAIREG___UPX</t>
  </si>
  <si>
    <t>PASTRARAISUB___TSU</t>
  </si>
  <si>
    <t>PASTRARAITRM___TST</t>
  </si>
  <si>
    <t>PASTRAROABIK______</t>
  </si>
  <si>
    <t>PASTRAROABUSIUBDURT</t>
  </si>
  <si>
    <t>PASTRAROABUSIUBGOB</t>
  </si>
  <si>
    <t>PASTRAROABUSIUBMWAY</t>
  </si>
  <si>
    <t>PASTRAROABUSIUBVIVA</t>
  </si>
  <si>
    <t>PASTRAROABUSSCB___</t>
  </si>
  <si>
    <t>PASTRAROABUSURBTBU</t>
  </si>
  <si>
    <t>PASTRAROABUSURBWTB</t>
  </si>
  <si>
    <t>PASTRAROACAR___ADR</t>
  </si>
  <si>
    <t>PASTRAROACAR___APG</t>
  </si>
  <si>
    <t>PASTRAROACAR___RSH</t>
  </si>
  <si>
    <t>PASTRAROACAR___TAX</t>
  </si>
  <si>
    <t>PASTRAROAMOR______</t>
  </si>
  <si>
    <t>PASTRAROATRULGTADR</t>
  </si>
  <si>
    <t>PASTRAROATRULGTAPG</t>
  </si>
  <si>
    <t>PASTRAROATRULGTRSH</t>
  </si>
  <si>
    <t>PASTRAROATRULGTTAX</t>
  </si>
  <si>
    <t>PASTRAROAWAL______</t>
  </si>
  <si>
    <t>PASTRAROABIK__________EX</t>
  </si>
  <si>
    <t>PASTRAROAWAL__________EX</t>
  </si>
  <si>
    <t>PASTRABELCSTAPUB240V</t>
  </si>
  <si>
    <t>PASTRABELCSTARES120V</t>
  </si>
  <si>
    <t>PASTRABELCSTARES240V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</si>
</sst>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"/>
    <numFmt numFmtId="166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etorg4973179-my.sharepoint.com/personal/kathleen_esmia_ca/Documents/C_ESMIA%20Projects_In%20progress/2022-05_City%20of%20Toronto/3_Data/04%20-%20Processed%20data%20-%20refactoring/3_Transport/PASTRA/1_Existing_system/Input/3_PasTRA_formatted.xlsx?41EBE8EC" TargetMode="External"/><Relationship Id="rId1" Type="http://schemas.openxmlformats.org/officeDocument/2006/relationships/externalLinkPath" Target="file:///\\41EBE8EC\3_PasTRA_format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RA_EX_LifetimeTech"/>
      <sheetName val="PASTRA_EX_CapacityToActivity"/>
      <sheetName val="PASTRA_EX_CapacityFactorTech"/>
      <sheetName val="PASTRA_EX_ExistingCapacity"/>
      <sheetName val="PASTRA_EX_Efficiency"/>
      <sheetName val="PASTRA_EX_TechInputSplit"/>
      <sheetName val="PASTRA_EX_EmissionActivity"/>
      <sheetName val="PASTRA_EX_CostFixed"/>
      <sheetName val="PASTRA_EX_technologies"/>
      <sheetName val="BENCHMARK"/>
      <sheetName val="TECH"/>
      <sheetName val="SPLIT TECH"/>
      <sheetName val="V CAP"/>
      <sheetName val="SPLIT MODE_BIS"/>
      <sheetName val="SPLIT MODE"/>
      <sheetName val="AGZ DEM"/>
      <sheetName val="NRCAN 2016"/>
      <sheetName val="PARAM"/>
      <sheetName val="Activity Data"/>
      <sheetName val="CityInsight"/>
      <sheetName val="Google data"/>
      <sheetName val="From NATEM"/>
      <sheetName val="PASTRA Label"/>
      <sheetName val="PASTRA NATEM"/>
      <sheetName val="DocLabel"/>
      <sheetName val="ZoneLab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U1"/>
          <cell r="V1"/>
        </row>
        <row r="9">
          <cell r="U9"/>
          <cell r="V9"/>
        </row>
        <row r="10">
          <cell r="U10"/>
          <cell r="V10"/>
          <cell r="X10"/>
        </row>
        <row r="11">
          <cell r="U11"/>
          <cell r="V11"/>
        </row>
        <row r="12">
          <cell r="U12"/>
          <cell r="V12"/>
        </row>
        <row r="13">
          <cell r="U13"/>
          <cell r="V13"/>
        </row>
        <row r="14">
          <cell r="U14"/>
          <cell r="V14"/>
        </row>
        <row r="15">
          <cell r="U15"/>
          <cell r="V15"/>
          <cell r="X15"/>
        </row>
        <row r="16">
          <cell r="U16"/>
          <cell r="V16"/>
        </row>
        <row r="17">
          <cell r="U17"/>
          <cell r="V17"/>
        </row>
        <row r="18">
          <cell r="U18"/>
          <cell r="V18"/>
        </row>
        <row r="19">
          <cell r="U19"/>
          <cell r="V19"/>
        </row>
        <row r="20">
          <cell r="T20"/>
          <cell r="U20"/>
          <cell r="V20"/>
        </row>
        <row r="21">
          <cell r="U21"/>
          <cell r="V21"/>
        </row>
        <row r="22">
          <cell r="U22"/>
          <cell r="V22"/>
        </row>
        <row r="23">
          <cell r="U23"/>
          <cell r="V23"/>
        </row>
        <row r="24">
          <cell r="U24"/>
          <cell r="V24"/>
        </row>
        <row r="25">
          <cell r="W25"/>
        </row>
        <row r="26">
          <cell r="W26"/>
          <cell r="X26"/>
        </row>
        <row r="27">
          <cell r="X27"/>
        </row>
        <row r="29">
          <cell r="R29" t="str">
            <v>Source: NRCAN + other</v>
          </cell>
          <cell r="S29"/>
          <cell r="T29"/>
          <cell r="U29"/>
          <cell r="V29" t="str">
            <v>Transport</v>
          </cell>
          <cell r="W29" t="str">
            <v>Cat of fuel</v>
          </cell>
          <cell r="X29" t="str">
            <v>TIS</v>
          </cell>
        </row>
        <row r="30">
          <cell r="R30" t="str">
            <v>RAIREG___GORDSL</v>
          </cell>
          <cell r="S30" t="str">
            <v>RAI</v>
          </cell>
          <cell r="T30" t="str">
            <v>REG</v>
          </cell>
          <cell r="U30" t="str">
            <v>___</v>
          </cell>
          <cell r="V30" t="str">
            <v>GOR</v>
          </cell>
          <cell r="W30" t="str">
            <v>DSL</v>
          </cell>
          <cell r="X30">
            <v>1</v>
          </cell>
        </row>
        <row r="31">
          <cell r="R31" t="str">
            <v>RAIREG___UPXDSL</v>
          </cell>
          <cell r="S31" t="str">
            <v>RAI</v>
          </cell>
          <cell r="T31" t="str">
            <v>REG</v>
          </cell>
          <cell r="U31" t="str">
            <v>___</v>
          </cell>
          <cell r="V31" t="str">
            <v>UPX</v>
          </cell>
          <cell r="W31" t="str">
            <v>DSL</v>
          </cell>
          <cell r="X31">
            <v>1</v>
          </cell>
        </row>
        <row r="32">
          <cell r="R32" t="str">
            <v>RAISUB___TSUELC</v>
          </cell>
          <cell r="S32" t="str">
            <v>RAI</v>
          </cell>
          <cell r="T32" t="str">
            <v>SUB</v>
          </cell>
          <cell r="U32" t="str">
            <v>___</v>
          </cell>
          <cell r="V32" t="str">
            <v>TSU</v>
          </cell>
          <cell r="W32" t="str">
            <v>ELC</v>
          </cell>
          <cell r="X32">
            <v>1</v>
          </cell>
        </row>
        <row r="33">
          <cell r="R33" t="str">
            <v>RAITRM___TSTELC</v>
          </cell>
          <cell r="S33" t="str">
            <v>RAI</v>
          </cell>
          <cell r="T33" t="str">
            <v>TRM</v>
          </cell>
          <cell r="U33" t="str">
            <v>___</v>
          </cell>
          <cell r="V33" t="str">
            <v>TST</v>
          </cell>
          <cell r="W33" t="str">
            <v>ELC</v>
          </cell>
          <cell r="X33">
            <v>1</v>
          </cell>
        </row>
        <row r="34">
          <cell r="R34" t="str">
            <v>ROABUSIUBGOBDSL</v>
          </cell>
          <cell r="S34" t="str">
            <v>ROA</v>
          </cell>
          <cell r="T34" t="str">
            <v>BUS</v>
          </cell>
          <cell r="U34" t="str">
            <v>IUB</v>
          </cell>
          <cell r="V34" t="str">
            <v>GOB</v>
          </cell>
          <cell r="W34" t="str">
            <v>DSL</v>
          </cell>
          <cell r="X34">
            <v>1</v>
          </cell>
        </row>
        <row r="35">
          <cell r="R35" t="str">
            <v>ROABUSURBTBUDSL</v>
          </cell>
          <cell r="S35" t="str">
            <v>ROA</v>
          </cell>
          <cell r="T35" t="str">
            <v>BUS</v>
          </cell>
          <cell r="U35" t="str">
            <v>URB</v>
          </cell>
          <cell r="V35" t="str">
            <v>TBU</v>
          </cell>
          <cell r="W35" t="str">
            <v>DSL</v>
          </cell>
          <cell r="X35">
            <v>1</v>
          </cell>
        </row>
        <row r="36">
          <cell r="R36" t="str">
            <v>ROABUSURBWTBDSL</v>
          </cell>
          <cell r="S36" t="str">
            <v>ROA</v>
          </cell>
          <cell r="T36" t="str">
            <v>BUS</v>
          </cell>
          <cell r="U36" t="str">
            <v>URB</v>
          </cell>
          <cell r="V36" t="str">
            <v>WTB</v>
          </cell>
          <cell r="W36" t="str">
            <v>DSL</v>
          </cell>
          <cell r="X36">
            <v>1</v>
          </cell>
        </row>
        <row r="37">
          <cell r="R37" t="str">
            <v>ROABUSIUBMWAYDSL</v>
          </cell>
          <cell r="S37" t="str">
            <v>ROA</v>
          </cell>
          <cell r="T37" t="str">
            <v>BUS</v>
          </cell>
          <cell r="U37" t="str">
            <v>IUB</v>
          </cell>
          <cell r="V37" t="str">
            <v>MWAY</v>
          </cell>
          <cell r="W37" t="str">
            <v>DSL</v>
          </cell>
          <cell r="X37">
            <v>1</v>
          </cell>
        </row>
        <row r="38">
          <cell r="R38" t="str">
            <v>ROABUSIUBVIVADSL</v>
          </cell>
          <cell r="S38" t="str">
            <v>ROA</v>
          </cell>
          <cell r="T38" t="str">
            <v>BUS</v>
          </cell>
          <cell r="U38" t="str">
            <v>IUB</v>
          </cell>
          <cell r="V38" t="str">
            <v>VIVA</v>
          </cell>
          <cell r="W38" t="str">
            <v>DSL</v>
          </cell>
          <cell r="X38">
            <v>1</v>
          </cell>
        </row>
        <row r="39">
          <cell r="R39" t="str">
            <v>ROABUSIUBDURTDSL</v>
          </cell>
          <cell r="S39" t="str">
            <v>ROA</v>
          </cell>
          <cell r="T39" t="str">
            <v>BUS</v>
          </cell>
          <cell r="U39" t="str">
            <v>IUB</v>
          </cell>
          <cell r="V39" t="str">
            <v>DURT</v>
          </cell>
          <cell r="W39" t="str">
            <v>DSL</v>
          </cell>
          <cell r="X39">
            <v>1</v>
          </cell>
        </row>
        <row r="40">
          <cell r="R40" t="str">
            <v>ROABUSSCB___NGA</v>
          </cell>
          <cell r="S40" t="str">
            <v>ROA</v>
          </cell>
          <cell r="T40" t="str">
            <v>BUS</v>
          </cell>
          <cell r="U40" t="str">
            <v>SCB</v>
          </cell>
          <cell r="V40" t="str">
            <v>___</v>
          </cell>
          <cell r="W40" t="str">
            <v>NGA</v>
          </cell>
          <cell r="X40">
            <v>4.5148849999999997E-2</v>
          </cell>
        </row>
        <row r="41">
          <cell r="R41" t="str">
            <v>ROABUSSCB___GAS</v>
          </cell>
          <cell r="S41" t="str">
            <v>ROA</v>
          </cell>
          <cell r="T41" t="str">
            <v>BUS</v>
          </cell>
          <cell r="U41" t="str">
            <v>SCB</v>
          </cell>
          <cell r="V41" t="str">
            <v>___</v>
          </cell>
          <cell r="W41" t="str">
            <v>GAS</v>
          </cell>
          <cell r="X41">
            <v>0.1025365</v>
          </cell>
        </row>
        <row r="42">
          <cell r="R42" t="str">
            <v>ROABUSSCB___DSL</v>
          </cell>
          <cell r="S42" t="str">
            <v>ROA</v>
          </cell>
          <cell r="T42" t="str">
            <v>BUS</v>
          </cell>
          <cell r="U42" t="str">
            <v>SCB</v>
          </cell>
          <cell r="V42" t="str">
            <v>___</v>
          </cell>
          <cell r="W42" t="str">
            <v>DSL</v>
          </cell>
          <cell r="X42">
            <v>0.85231464999999995</v>
          </cell>
        </row>
        <row r="43">
          <cell r="R43" t="str">
            <v>ROABUSSCB___PRO</v>
          </cell>
          <cell r="S43" t="str">
            <v>ROA</v>
          </cell>
          <cell r="T43" t="str">
            <v>BUS</v>
          </cell>
          <cell r="U43" t="str">
            <v>SCB</v>
          </cell>
          <cell r="V43" t="str">
            <v>___</v>
          </cell>
          <cell r="W43" t="str">
            <v>PRO</v>
          </cell>
          <cell r="X43">
            <v>0</v>
          </cell>
        </row>
        <row r="44">
          <cell r="R44" t="str">
            <v>ROACAR___RSHNGA</v>
          </cell>
          <cell r="S44" t="str">
            <v>ROA</v>
          </cell>
          <cell r="T44" t="str">
            <v>CAR</v>
          </cell>
          <cell r="U44" t="str">
            <v>___</v>
          </cell>
          <cell r="V44" t="str">
            <v>RSH</v>
          </cell>
          <cell r="W44" t="str">
            <v>NGA</v>
          </cell>
          <cell r="X44">
            <v>7.7462000000000006E-4</v>
          </cell>
        </row>
        <row r="45">
          <cell r="R45" t="str">
            <v>ROACAR___RSHGAS</v>
          </cell>
          <cell r="S45" t="str">
            <v>ROA</v>
          </cell>
          <cell r="T45" t="str">
            <v>CAR</v>
          </cell>
          <cell r="U45" t="str">
            <v>___</v>
          </cell>
          <cell r="V45" t="str">
            <v>RSH</v>
          </cell>
          <cell r="W45" t="str">
            <v>GAS</v>
          </cell>
          <cell r="X45">
            <v>0.97476220000000002</v>
          </cell>
        </row>
        <row r="46">
          <cell r="R46" t="str">
            <v>ROACAR___RSHDSL</v>
          </cell>
          <cell r="S46" t="str">
            <v>ROA</v>
          </cell>
          <cell r="T46" t="str">
            <v>CAR</v>
          </cell>
          <cell r="U46" t="str">
            <v>___</v>
          </cell>
          <cell r="V46" t="str">
            <v>RSH</v>
          </cell>
          <cell r="W46" t="str">
            <v>DSL</v>
          </cell>
          <cell r="X46">
            <v>1.397543E-2</v>
          </cell>
        </row>
        <row r="47">
          <cell r="R47" t="str">
            <v>ROACAR___RSHPRO</v>
          </cell>
          <cell r="S47" t="str">
            <v>ROA</v>
          </cell>
          <cell r="T47" t="str">
            <v>CAR</v>
          </cell>
          <cell r="U47" t="str">
            <v>___</v>
          </cell>
          <cell r="V47" t="str">
            <v>RSH</v>
          </cell>
          <cell r="W47" t="str">
            <v>PRO</v>
          </cell>
          <cell r="X47">
            <v>1.0487750000000001E-2</v>
          </cell>
        </row>
        <row r="48">
          <cell r="R48" t="str">
            <v>ROACAR___TAXNGA</v>
          </cell>
          <cell r="S48" t="str">
            <v>ROA</v>
          </cell>
          <cell r="T48" t="str">
            <v>CAR</v>
          </cell>
          <cell r="U48" t="str">
            <v>___</v>
          </cell>
          <cell r="V48" t="str">
            <v>TAX</v>
          </cell>
          <cell r="W48" t="str">
            <v>NGA</v>
          </cell>
          <cell r="X48">
            <v>7.7462000000000006E-4</v>
          </cell>
        </row>
        <row r="49">
          <cell r="R49" t="str">
            <v>ROACAR___TAXGAS</v>
          </cell>
          <cell r="S49" t="str">
            <v>ROA</v>
          </cell>
          <cell r="T49" t="str">
            <v>CAR</v>
          </cell>
          <cell r="U49" t="str">
            <v>___</v>
          </cell>
          <cell r="V49" t="str">
            <v>TAX</v>
          </cell>
          <cell r="W49" t="str">
            <v>GAS</v>
          </cell>
          <cell r="X49">
            <v>0.97476220000000002</v>
          </cell>
        </row>
        <row r="50">
          <cell r="R50" t="str">
            <v>ROACAR___TAXDSL</v>
          </cell>
          <cell r="S50" t="str">
            <v>ROA</v>
          </cell>
          <cell r="T50" t="str">
            <v>CAR</v>
          </cell>
          <cell r="U50" t="str">
            <v>___</v>
          </cell>
          <cell r="V50" t="str">
            <v>TAX</v>
          </cell>
          <cell r="W50" t="str">
            <v>DSL</v>
          </cell>
          <cell r="X50">
            <v>1.397543E-2</v>
          </cell>
        </row>
        <row r="51">
          <cell r="R51" t="str">
            <v>ROACAR___TAXPRO</v>
          </cell>
          <cell r="S51" t="str">
            <v>ROA</v>
          </cell>
          <cell r="T51" t="str">
            <v>CAR</v>
          </cell>
          <cell r="U51" t="str">
            <v>___</v>
          </cell>
          <cell r="V51" t="str">
            <v>TAX</v>
          </cell>
          <cell r="W51" t="str">
            <v>PRO</v>
          </cell>
          <cell r="X51">
            <v>1.0487750000000001E-2</v>
          </cell>
        </row>
        <row r="52">
          <cell r="R52" t="str">
            <v>ROACAR___ADRNGA</v>
          </cell>
          <cell r="S52" t="str">
            <v>ROA</v>
          </cell>
          <cell r="T52" t="str">
            <v>CAR</v>
          </cell>
          <cell r="U52" t="str">
            <v>___</v>
          </cell>
          <cell r="V52" t="str">
            <v>ADR</v>
          </cell>
          <cell r="W52" t="str">
            <v>NGA</v>
          </cell>
          <cell r="X52">
            <v>7.7462000000000006E-4</v>
          </cell>
        </row>
        <row r="53">
          <cell r="R53" t="str">
            <v>ROACAR___ADRGAS</v>
          </cell>
          <cell r="S53" t="str">
            <v>ROA</v>
          </cell>
          <cell r="T53" t="str">
            <v>CAR</v>
          </cell>
          <cell r="U53" t="str">
            <v>___</v>
          </cell>
          <cell r="V53" t="str">
            <v>ADR</v>
          </cell>
          <cell r="W53" t="str">
            <v>GAS</v>
          </cell>
          <cell r="X53">
            <v>0.97476220000000002</v>
          </cell>
        </row>
        <row r="54">
          <cell r="R54" t="str">
            <v>ROACAR___ADRDSL</v>
          </cell>
          <cell r="S54" t="str">
            <v>ROA</v>
          </cell>
          <cell r="T54" t="str">
            <v>CAR</v>
          </cell>
          <cell r="U54" t="str">
            <v>___</v>
          </cell>
          <cell r="V54" t="str">
            <v>ADR</v>
          </cell>
          <cell r="W54" t="str">
            <v>DSL</v>
          </cell>
          <cell r="X54">
            <v>1.397543E-2</v>
          </cell>
        </row>
        <row r="55">
          <cell r="R55" t="str">
            <v>ROACAR___ADRPRO</v>
          </cell>
          <cell r="S55" t="str">
            <v>ROA</v>
          </cell>
          <cell r="T55" t="str">
            <v>CAR</v>
          </cell>
          <cell r="U55" t="str">
            <v>___</v>
          </cell>
          <cell r="V55" t="str">
            <v>ADR</v>
          </cell>
          <cell r="W55" t="str">
            <v>PRO</v>
          </cell>
          <cell r="X55">
            <v>1.0487750000000001E-2</v>
          </cell>
        </row>
        <row r="56">
          <cell r="R56" t="str">
            <v>ROACAR___APGNGA</v>
          </cell>
          <cell r="S56" t="str">
            <v>ROA</v>
          </cell>
          <cell r="T56" t="str">
            <v>CAR</v>
          </cell>
          <cell r="U56" t="str">
            <v>___</v>
          </cell>
          <cell r="V56" t="str">
            <v>APG</v>
          </cell>
          <cell r="W56" t="str">
            <v>NGA</v>
          </cell>
          <cell r="X56">
            <v>7.7462000000000006E-4</v>
          </cell>
        </row>
        <row r="57">
          <cell r="R57" t="str">
            <v>ROACAR___APGGAS</v>
          </cell>
          <cell r="S57" t="str">
            <v>ROA</v>
          </cell>
          <cell r="T57" t="str">
            <v>CAR</v>
          </cell>
          <cell r="U57" t="str">
            <v>___</v>
          </cell>
          <cell r="V57" t="str">
            <v>APG</v>
          </cell>
          <cell r="W57" t="str">
            <v>GAS</v>
          </cell>
          <cell r="X57">
            <v>0.97476220000000002</v>
          </cell>
        </row>
        <row r="58">
          <cell r="R58" t="str">
            <v>ROACAR___APGDSL</v>
          </cell>
          <cell r="S58" t="str">
            <v>ROA</v>
          </cell>
          <cell r="T58" t="str">
            <v>CAR</v>
          </cell>
          <cell r="U58" t="str">
            <v>___</v>
          </cell>
          <cell r="V58" t="str">
            <v>APG</v>
          </cell>
          <cell r="W58" t="str">
            <v>DSL</v>
          </cell>
          <cell r="X58">
            <v>1.397543E-2</v>
          </cell>
        </row>
        <row r="59">
          <cell r="R59" t="str">
            <v>ROACAR___APGPRO</v>
          </cell>
          <cell r="S59" t="str">
            <v>ROA</v>
          </cell>
          <cell r="T59" t="str">
            <v>CAR</v>
          </cell>
          <cell r="U59" t="str">
            <v>___</v>
          </cell>
          <cell r="V59" t="str">
            <v>APG</v>
          </cell>
          <cell r="W59" t="str">
            <v>PRO</v>
          </cell>
          <cell r="X59">
            <v>1.0487750000000001E-2</v>
          </cell>
        </row>
        <row r="60">
          <cell r="R60" t="str">
            <v>ROATRULGTRSHNGA</v>
          </cell>
          <cell r="S60" t="str">
            <v>ROA</v>
          </cell>
          <cell r="T60" t="str">
            <v>TRU</v>
          </cell>
          <cell r="U60" t="str">
            <v>LGT</v>
          </cell>
          <cell r="V60" t="str">
            <v>RSH</v>
          </cell>
          <cell r="W60" t="str">
            <v>NGA</v>
          </cell>
          <cell r="X60">
            <v>4.0299999999999995E-6</v>
          </cell>
        </row>
        <row r="61">
          <cell r="R61" t="str">
            <v>ROATRULGTRSHGAS</v>
          </cell>
          <cell r="S61" t="str">
            <v>ROA</v>
          </cell>
          <cell r="T61" t="str">
            <v>TRU</v>
          </cell>
          <cell r="U61" t="str">
            <v>LGT</v>
          </cell>
          <cell r="V61" t="str">
            <v>RSH</v>
          </cell>
          <cell r="W61" t="str">
            <v>GAS</v>
          </cell>
          <cell r="X61">
            <v>0.98563067999999998</v>
          </cell>
        </row>
        <row r="62">
          <cell r="R62" t="str">
            <v>ROATRULGTRSHDSL</v>
          </cell>
          <cell r="S62" t="str">
            <v>ROA</v>
          </cell>
          <cell r="T62" t="str">
            <v>TRU</v>
          </cell>
          <cell r="U62" t="str">
            <v>LGT</v>
          </cell>
          <cell r="V62" t="str">
            <v>RSH</v>
          </cell>
          <cell r="W62" t="str">
            <v>DSL</v>
          </cell>
          <cell r="X62">
            <v>1.109251E-2</v>
          </cell>
        </row>
        <row r="63">
          <cell r="R63" t="str">
            <v>ROATRULGTRSHPRO</v>
          </cell>
          <cell r="S63" t="str">
            <v>ROA</v>
          </cell>
          <cell r="T63" t="str">
            <v>TRU</v>
          </cell>
          <cell r="U63" t="str">
            <v>LGT</v>
          </cell>
          <cell r="V63" t="str">
            <v>RSH</v>
          </cell>
          <cell r="W63" t="str">
            <v>PRO</v>
          </cell>
          <cell r="X63">
            <v>3.2727800000000003E-3</v>
          </cell>
        </row>
        <row r="64">
          <cell r="R64" t="str">
            <v>ROATRULGTTAXNGA</v>
          </cell>
          <cell r="S64" t="str">
            <v>ROA</v>
          </cell>
          <cell r="T64" t="str">
            <v>TRU</v>
          </cell>
          <cell r="U64" t="str">
            <v>LGT</v>
          </cell>
          <cell r="V64" t="str">
            <v>TAX</v>
          </cell>
          <cell r="W64" t="str">
            <v>NGA</v>
          </cell>
          <cell r="X64">
            <v>4.0299999999999995E-6</v>
          </cell>
        </row>
        <row r="65">
          <cell r="R65" t="str">
            <v>ROATRULGTTAXGAS</v>
          </cell>
          <cell r="S65" t="str">
            <v>ROA</v>
          </cell>
          <cell r="T65" t="str">
            <v>TRU</v>
          </cell>
          <cell r="U65" t="str">
            <v>LGT</v>
          </cell>
          <cell r="V65" t="str">
            <v>TAX</v>
          </cell>
          <cell r="W65" t="str">
            <v>GAS</v>
          </cell>
          <cell r="X65">
            <v>0.98563067999999998</v>
          </cell>
        </row>
        <row r="66">
          <cell r="R66" t="str">
            <v>ROATRULGTTAXDSL</v>
          </cell>
          <cell r="S66" t="str">
            <v>ROA</v>
          </cell>
          <cell r="T66" t="str">
            <v>TRU</v>
          </cell>
          <cell r="U66" t="str">
            <v>LGT</v>
          </cell>
          <cell r="V66" t="str">
            <v>TAX</v>
          </cell>
          <cell r="W66" t="str">
            <v>DSL</v>
          </cell>
          <cell r="X66">
            <v>1.109251E-2</v>
          </cell>
        </row>
        <row r="67">
          <cell r="R67" t="str">
            <v>ROATRULGTTAXPRO</v>
          </cell>
          <cell r="S67" t="str">
            <v>ROA</v>
          </cell>
          <cell r="T67" t="str">
            <v>TRU</v>
          </cell>
          <cell r="U67" t="str">
            <v>LGT</v>
          </cell>
          <cell r="V67" t="str">
            <v>TAX</v>
          </cell>
          <cell r="W67" t="str">
            <v>PRO</v>
          </cell>
          <cell r="X67">
            <v>3.2727800000000003E-3</v>
          </cell>
        </row>
        <row r="68">
          <cell r="R68" t="str">
            <v>ROATRULGTADRNGA</v>
          </cell>
          <cell r="S68" t="str">
            <v>ROA</v>
          </cell>
          <cell r="T68" t="str">
            <v>TRU</v>
          </cell>
          <cell r="U68" t="str">
            <v>LGT</v>
          </cell>
          <cell r="V68" t="str">
            <v>ADR</v>
          </cell>
          <cell r="W68" t="str">
            <v>NGA</v>
          </cell>
          <cell r="X68">
            <v>4.0299999999999995E-6</v>
          </cell>
        </row>
        <row r="69">
          <cell r="R69" t="str">
            <v>ROATRULGTADRGAS</v>
          </cell>
          <cell r="S69" t="str">
            <v>ROA</v>
          </cell>
          <cell r="T69" t="str">
            <v>TRU</v>
          </cell>
          <cell r="U69" t="str">
            <v>LGT</v>
          </cell>
          <cell r="V69" t="str">
            <v>ADR</v>
          </cell>
          <cell r="W69" t="str">
            <v>GAS</v>
          </cell>
          <cell r="X69">
            <v>0.98563067999999998</v>
          </cell>
        </row>
        <row r="70">
          <cell r="R70" t="str">
            <v>ROATRULGTADRDSL</v>
          </cell>
          <cell r="S70" t="str">
            <v>ROA</v>
          </cell>
          <cell r="T70" t="str">
            <v>TRU</v>
          </cell>
          <cell r="U70" t="str">
            <v>LGT</v>
          </cell>
          <cell r="V70" t="str">
            <v>ADR</v>
          </cell>
          <cell r="W70" t="str">
            <v>DSL</v>
          </cell>
          <cell r="X70">
            <v>1.109251E-2</v>
          </cell>
        </row>
        <row r="71">
          <cell r="R71" t="str">
            <v>ROATRULGTADRPRO</v>
          </cell>
          <cell r="S71" t="str">
            <v>ROA</v>
          </cell>
          <cell r="T71" t="str">
            <v>TRU</v>
          </cell>
          <cell r="U71" t="str">
            <v>LGT</v>
          </cell>
          <cell r="V71" t="str">
            <v>ADR</v>
          </cell>
          <cell r="W71" t="str">
            <v>PRO</v>
          </cell>
          <cell r="X71">
            <v>3.2727800000000003E-3</v>
          </cell>
        </row>
        <row r="72">
          <cell r="R72" t="str">
            <v>ROATRULGTAPGNGA</v>
          </cell>
          <cell r="S72" t="str">
            <v>ROA</v>
          </cell>
          <cell r="T72" t="str">
            <v>TRU</v>
          </cell>
          <cell r="U72" t="str">
            <v>LGT</v>
          </cell>
          <cell r="V72" t="str">
            <v>APG</v>
          </cell>
          <cell r="W72" t="str">
            <v>NGA</v>
          </cell>
          <cell r="X72">
            <v>4.0299999999999995E-6</v>
          </cell>
        </row>
        <row r="73">
          <cell r="R73" t="str">
            <v>ROATRULGTAPGGAS</v>
          </cell>
          <cell r="S73" t="str">
            <v>ROA</v>
          </cell>
          <cell r="T73" t="str">
            <v>TRU</v>
          </cell>
          <cell r="U73" t="str">
            <v>LGT</v>
          </cell>
          <cell r="V73" t="str">
            <v>APG</v>
          </cell>
          <cell r="W73" t="str">
            <v>GAS</v>
          </cell>
          <cell r="X73">
            <v>0.98563067999999998</v>
          </cell>
        </row>
        <row r="74">
          <cell r="R74" t="str">
            <v>ROATRULGTAPGDSL</v>
          </cell>
          <cell r="S74" t="str">
            <v>ROA</v>
          </cell>
          <cell r="T74" t="str">
            <v>TRU</v>
          </cell>
          <cell r="U74" t="str">
            <v>LGT</v>
          </cell>
          <cell r="V74" t="str">
            <v>APG</v>
          </cell>
          <cell r="W74" t="str">
            <v>DSL</v>
          </cell>
          <cell r="X74">
            <v>1.109251E-2</v>
          </cell>
        </row>
        <row r="75">
          <cell r="R75" t="str">
            <v>ROATRULGTAPGPRO</v>
          </cell>
          <cell r="S75" t="str">
            <v>ROA</v>
          </cell>
          <cell r="T75" t="str">
            <v>TRU</v>
          </cell>
          <cell r="U75" t="str">
            <v>LGT</v>
          </cell>
          <cell r="V75" t="str">
            <v>APG</v>
          </cell>
          <cell r="W75" t="str">
            <v>PRO</v>
          </cell>
          <cell r="X75">
            <v>3.2727800000000003E-3</v>
          </cell>
        </row>
        <row r="76">
          <cell r="R76" t="str">
            <v>ROAMOR______GAS</v>
          </cell>
          <cell r="S76" t="str">
            <v>ROA</v>
          </cell>
          <cell r="T76" t="str">
            <v>MOR</v>
          </cell>
          <cell r="U76" t="str">
            <v>___</v>
          </cell>
          <cell r="V76" t="str">
            <v>___</v>
          </cell>
          <cell r="W76" t="str">
            <v>GAS</v>
          </cell>
          <cell r="X76">
            <v>1</v>
          </cell>
        </row>
        <row r="77">
          <cell r="R77" t="str">
            <v>ROAWAL______ETHOS</v>
          </cell>
          <cell r="S77" t="str">
            <v>ROA</v>
          </cell>
          <cell r="T77" t="str">
            <v>WAL</v>
          </cell>
          <cell r="U77" t="str">
            <v>___</v>
          </cell>
          <cell r="V77" t="str">
            <v>___</v>
          </cell>
          <cell r="W77" t="str">
            <v>ETHOS</v>
          </cell>
          <cell r="X77">
            <v>1</v>
          </cell>
        </row>
        <row r="78">
          <cell r="R78" t="str">
            <v>ROABIK______BELC</v>
          </cell>
          <cell r="S78" t="str">
            <v>ROA</v>
          </cell>
          <cell r="T78" t="str">
            <v>BIK</v>
          </cell>
          <cell r="U78" t="str">
            <v>___</v>
          </cell>
          <cell r="V78" t="str">
            <v>___</v>
          </cell>
          <cell r="W78" t="str">
            <v>BELC</v>
          </cell>
          <cell r="X78">
            <v>0.05</v>
          </cell>
        </row>
        <row r="79">
          <cell r="R79" t="str">
            <v>ROABIK______ETHOS</v>
          </cell>
          <cell r="S79" t="str">
            <v>ROA</v>
          </cell>
          <cell r="T79" t="str">
            <v>BIK</v>
          </cell>
          <cell r="U79" t="str">
            <v>___</v>
          </cell>
          <cell r="V79" t="str">
            <v>___</v>
          </cell>
          <cell r="W79" t="str">
            <v>ETHOS</v>
          </cell>
          <cell r="X79">
            <v>0.95</v>
          </cell>
        </row>
        <row r="80">
          <cell r="R80" t="str">
            <v>RAIREG___GORRDSL</v>
          </cell>
          <cell r="S80" t="str">
            <v>RAI</v>
          </cell>
          <cell r="T80" t="str">
            <v>REG</v>
          </cell>
          <cell r="U80" t="str">
            <v>___</v>
          </cell>
          <cell r="V80" t="str">
            <v>GOR</v>
          </cell>
          <cell r="W80" t="str">
            <v>RDSL</v>
          </cell>
          <cell r="X80">
            <v>0</v>
          </cell>
        </row>
        <row r="81">
          <cell r="R81" t="str">
            <v>RAIREG___UPXRDSL</v>
          </cell>
          <cell r="S81" t="str">
            <v>RAI</v>
          </cell>
          <cell r="T81" t="str">
            <v>REG</v>
          </cell>
          <cell r="U81" t="str">
            <v>___</v>
          </cell>
          <cell r="V81" t="str">
            <v>UPX</v>
          </cell>
          <cell r="W81" t="str">
            <v>RDSL</v>
          </cell>
          <cell r="X81">
            <v>0</v>
          </cell>
        </row>
        <row r="82">
          <cell r="R82" t="str">
            <v>ROABUSIUBGOBRDSL</v>
          </cell>
          <cell r="S82" t="str">
            <v>ROA</v>
          </cell>
          <cell r="T82" t="str">
            <v>BUS</v>
          </cell>
          <cell r="U82" t="str">
            <v>IUB</v>
          </cell>
          <cell r="V82" t="str">
            <v>GOB</v>
          </cell>
          <cell r="W82" t="str">
            <v>RDSL</v>
          </cell>
          <cell r="X82">
            <v>0</v>
          </cell>
        </row>
        <row r="83">
          <cell r="R83" t="str">
            <v>ROABUSURBTBURDSL</v>
          </cell>
          <cell r="S83" t="str">
            <v>ROA</v>
          </cell>
          <cell r="T83" t="str">
            <v>BUS</v>
          </cell>
          <cell r="U83" t="str">
            <v>URB</v>
          </cell>
          <cell r="V83" t="str">
            <v>TBU</v>
          </cell>
          <cell r="W83" t="str">
            <v>RDSL</v>
          </cell>
          <cell r="X83">
            <v>0</v>
          </cell>
        </row>
        <row r="84">
          <cell r="R84" t="str">
            <v>ROABUSURBWTBRDSL</v>
          </cell>
          <cell r="S84" t="str">
            <v>ROA</v>
          </cell>
          <cell r="T84" t="str">
            <v>BUS</v>
          </cell>
          <cell r="U84" t="str">
            <v>URB</v>
          </cell>
          <cell r="V84" t="str">
            <v>WTB</v>
          </cell>
          <cell r="W84" t="str">
            <v>RDSL</v>
          </cell>
          <cell r="X84">
            <v>0</v>
          </cell>
        </row>
        <row r="85">
          <cell r="R85" t="str">
            <v>ROABUSIUBMWAYRDSL</v>
          </cell>
          <cell r="S85" t="str">
            <v>ROA</v>
          </cell>
          <cell r="T85" t="str">
            <v>BUS</v>
          </cell>
          <cell r="U85" t="str">
            <v>IUB</v>
          </cell>
          <cell r="V85" t="str">
            <v>MWAY</v>
          </cell>
          <cell r="W85" t="str">
            <v>RDSL</v>
          </cell>
          <cell r="X85">
            <v>0</v>
          </cell>
        </row>
        <row r="86">
          <cell r="R86" t="str">
            <v>ROABUSIUBVIVARDSL</v>
          </cell>
          <cell r="S86" t="str">
            <v>ROA</v>
          </cell>
          <cell r="T86" t="str">
            <v>BUS</v>
          </cell>
          <cell r="U86" t="str">
            <v>IUB</v>
          </cell>
          <cell r="V86" t="str">
            <v>VIVA</v>
          </cell>
          <cell r="W86" t="str">
            <v>RDSL</v>
          </cell>
          <cell r="X86">
            <v>0</v>
          </cell>
        </row>
        <row r="87">
          <cell r="R87" t="str">
            <v>ROABUSIUBDURTRDSL</v>
          </cell>
          <cell r="S87" t="str">
            <v>ROA</v>
          </cell>
          <cell r="T87" t="str">
            <v>BUS</v>
          </cell>
          <cell r="U87" t="str">
            <v>IUB</v>
          </cell>
          <cell r="V87" t="str">
            <v>DURT</v>
          </cell>
          <cell r="W87" t="str">
            <v>RDSL</v>
          </cell>
          <cell r="X87">
            <v>0</v>
          </cell>
        </row>
        <row r="88">
          <cell r="R88" t="str">
            <v>ROABUSSCB___RDSL</v>
          </cell>
          <cell r="S88" t="str">
            <v>ROA</v>
          </cell>
          <cell r="T88" t="str">
            <v>BUS</v>
          </cell>
          <cell r="U88" t="str">
            <v>SCB</v>
          </cell>
          <cell r="V88" t="str">
            <v>___</v>
          </cell>
          <cell r="W88" t="str">
            <v>RDSL</v>
          </cell>
          <cell r="X88">
            <v>0</v>
          </cell>
        </row>
        <row r="89">
          <cell r="R89" t="str">
            <v>ROACAR___RSHRDSL</v>
          </cell>
          <cell r="S89" t="str">
            <v>ROA</v>
          </cell>
          <cell r="T89" t="str">
            <v>CAR</v>
          </cell>
          <cell r="U89" t="str">
            <v>___</v>
          </cell>
          <cell r="V89" t="str">
            <v>RSH</v>
          </cell>
          <cell r="W89" t="str">
            <v>RDSL</v>
          </cell>
          <cell r="X89">
            <v>0</v>
          </cell>
        </row>
        <row r="90">
          <cell r="R90" t="str">
            <v>ROACAR___TAXRDSL</v>
          </cell>
          <cell r="S90" t="str">
            <v>ROA</v>
          </cell>
          <cell r="T90" t="str">
            <v>CAR</v>
          </cell>
          <cell r="U90" t="str">
            <v>___</v>
          </cell>
          <cell r="V90" t="str">
            <v>TAX</v>
          </cell>
          <cell r="W90" t="str">
            <v>RDSL</v>
          </cell>
          <cell r="X90">
            <v>0</v>
          </cell>
        </row>
        <row r="91">
          <cell r="R91" t="str">
            <v>ROACAR___ADRRDSL</v>
          </cell>
          <cell r="S91" t="str">
            <v>ROA</v>
          </cell>
          <cell r="T91" t="str">
            <v>CAR</v>
          </cell>
          <cell r="U91" t="str">
            <v>___</v>
          </cell>
          <cell r="V91" t="str">
            <v>ADR</v>
          </cell>
          <cell r="W91" t="str">
            <v>RDSL</v>
          </cell>
          <cell r="X91">
            <v>0</v>
          </cell>
        </row>
        <row r="92">
          <cell r="R92" t="str">
            <v>ROACAR___APGRDSL</v>
          </cell>
          <cell r="S92" t="str">
            <v>ROA</v>
          </cell>
          <cell r="T92" t="str">
            <v>CAR</v>
          </cell>
          <cell r="U92" t="str">
            <v>___</v>
          </cell>
          <cell r="V92" t="str">
            <v>APG</v>
          </cell>
          <cell r="W92" t="str">
            <v>RDSL</v>
          </cell>
          <cell r="X92">
            <v>0</v>
          </cell>
        </row>
        <row r="93">
          <cell r="R93" t="str">
            <v>ROATRULGTRSHRDSL</v>
          </cell>
          <cell r="S93" t="str">
            <v>ROA</v>
          </cell>
          <cell r="T93" t="str">
            <v>TRU</v>
          </cell>
          <cell r="U93" t="str">
            <v>LGT</v>
          </cell>
          <cell r="V93" t="str">
            <v>RSH</v>
          </cell>
          <cell r="W93" t="str">
            <v>RDSL</v>
          </cell>
          <cell r="X93">
            <v>0</v>
          </cell>
        </row>
        <row r="94">
          <cell r="R94" t="str">
            <v>ROATRULGTTAXRDSL</v>
          </cell>
          <cell r="S94" t="str">
            <v>ROA</v>
          </cell>
          <cell r="T94" t="str">
            <v>TRU</v>
          </cell>
          <cell r="U94" t="str">
            <v>LGT</v>
          </cell>
          <cell r="V94" t="str">
            <v>TAX</v>
          </cell>
          <cell r="W94" t="str">
            <v>RDSL</v>
          </cell>
          <cell r="X94">
            <v>0</v>
          </cell>
        </row>
        <row r="95">
          <cell r="R95" t="str">
            <v>ROATRULGTADRRDSL</v>
          </cell>
          <cell r="S95" t="str">
            <v>ROA</v>
          </cell>
          <cell r="T95" t="str">
            <v>TRU</v>
          </cell>
          <cell r="U95" t="str">
            <v>LGT</v>
          </cell>
          <cell r="V95" t="str">
            <v>ADR</v>
          </cell>
          <cell r="W95" t="str">
            <v>RDSL</v>
          </cell>
          <cell r="X95">
            <v>0</v>
          </cell>
        </row>
        <row r="96">
          <cell r="R96" t="str">
            <v>ROATRULGTAPGRDSL</v>
          </cell>
          <cell r="S96" t="str">
            <v>ROA</v>
          </cell>
          <cell r="T96" t="str">
            <v>TRU</v>
          </cell>
          <cell r="U96" t="str">
            <v>LGT</v>
          </cell>
          <cell r="V96" t="str">
            <v>APG</v>
          </cell>
          <cell r="W96" t="str">
            <v>RDSL</v>
          </cell>
          <cell r="X9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workbookViewId="0">
      <selection activeCell="C11" sqref="C11"/>
    </sheetView>
  </sheetViews>
  <sheetFormatPr defaultRowHeight="15" x14ac:dyDescent="0.25"/>
  <cols>
    <col min="2" max="2" width="19.28515625" bestFit="1" customWidth="1"/>
  </cols>
  <sheetData>
    <row r="4" spans="2:3" x14ac:dyDescent="0.25">
      <c r="B4" s="2"/>
      <c r="C4" t="s">
        <v>17</v>
      </c>
    </row>
    <row r="5" spans="2:3" x14ac:dyDescent="0.25">
      <c r="B5" s="3"/>
      <c r="C5" t="s">
        <v>19</v>
      </c>
    </row>
    <row r="6" spans="2:3" x14ac:dyDescent="0.25">
      <c r="B6" s="4"/>
      <c r="C6" t="s">
        <v>18</v>
      </c>
    </row>
    <row r="9" spans="2:3" x14ac:dyDescent="0.25">
      <c r="B9" t="s">
        <v>23</v>
      </c>
      <c r="C9" s="5">
        <v>0.01</v>
      </c>
    </row>
    <row r="10" spans="2:3" x14ac:dyDescent="0.25">
      <c r="B10" t="s">
        <v>24</v>
      </c>
      <c r="C10" s="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U477"/>
  <sheetViews>
    <sheetView workbookViewId="0">
      <selection activeCell="U11" sqref="U11"/>
    </sheetView>
  </sheetViews>
  <sheetFormatPr defaultRowHeight="15" x14ac:dyDescent="0.25"/>
  <cols>
    <col min="1" max="2" width="10.7109375" customWidth="1"/>
  </cols>
  <sheetData>
    <row r="1" spans="1:21" ht="30" x14ac:dyDescent="0.25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2030</v>
      </c>
      <c r="N1" s="1">
        <v>2035</v>
      </c>
      <c r="O1" s="1">
        <v>2040</v>
      </c>
      <c r="P1" s="1">
        <v>2045</v>
      </c>
      <c r="Q1" s="1">
        <v>2050</v>
      </c>
      <c r="R1" s="1"/>
      <c r="S1" s="1"/>
      <c r="T1" s="1"/>
      <c r="U1" s="1"/>
    </row>
    <row r="2" spans="1:21" x14ac:dyDescent="0.25">
      <c r="A2" t="s">
        <v>2</v>
      </c>
      <c r="B2" t="s">
        <v>65</v>
      </c>
      <c r="C2">
        <v>2020.065503731769</v>
      </c>
      <c r="D2">
        <v>2042.6719382447541</v>
      </c>
      <c r="E2">
        <v>2064.7147182629642</v>
      </c>
      <c r="F2">
        <v>2087.0301119600781</v>
      </c>
      <c r="G2">
        <v>2108.77751522886</v>
      </c>
      <c r="H2">
        <v>2130.1605754236239</v>
      </c>
      <c r="I2">
        <v>2145.8020364610779</v>
      </c>
      <c r="J2">
        <v>2161.6914512361132</v>
      </c>
      <c r="K2">
        <v>2177.7762030905278</v>
      </c>
      <c r="L2">
        <v>2193.7931176225402</v>
      </c>
      <c r="M2">
        <v>2273.2474632530661</v>
      </c>
      <c r="N2">
        <v>2358.3461235274031</v>
      </c>
      <c r="O2">
        <v>2445.8822286693812</v>
      </c>
      <c r="P2">
        <v>2533.5281741620411</v>
      </c>
      <c r="Q2">
        <v>2608.0412379012109</v>
      </c>
    </row>
    <row r="3" spans="1:21" x14ac:dyDescent="0.25">
      <c r="A3" t="s">
        <v>2</v>
      </c>
      <c r="B3" t="s">
        <v>66</v>
      </c>
      <c r="C3">
        <v>317.81352415315303</v>
      </c>
      <c r="D3">
        <v>321.3701566532078</v>
      </c>
      <c r="E3">
        <v>324.83811033378907</v>
      </c>
      <c r="F3">
        <v>328.34895386924131</v>
      </c>
      <c r="G3">
        <v>331.77043641999308</v>
      </c>
      <c r="H3">
        <v>335.13459748625712</v>
      </c>
      <c r="I3">
        <v>337.59544236749912</v>
      </c>
      <c r="J3">
        <v>340.09529739520491</v>
      </c>
      <c r="K3">
        <v>342.62588447895632</v>
      </c>
      <c r="L3">
        <v>345.14579882998402</v>
      </c>
      <c r="M3">
        <v>357.64621802152129</v>
      </c>
      <c r="N3">
        <v>371.03464779019748</v>
      </c>
      <c r="O3">
        <v>384.80655667855399</v>
      </c>
      <c r="P3">
        <v>398.59574656467151</v>
      </c>
      <c r="Q3">
        <v>410.31876214895601</v>
      </c>
    </row>
    <row r="4" spans="1:21" x14ac:dyDescent="0.25">
      <c r="A4" t="s">
        <v>2</v>
      </c>
      <c r="B4" t="s">
        <v>67</v>
      </c>
      <c r="C4">
        <v>15.471582894062269</v>
      </c>
      <c r="D4">
        <v>15.644724469276181</v>
      </c>
      <c r="E4">
        <v>15.813549044300739</v>
      </c>
      <c r="F4">
        <v>15.984461552795871</v>
      </c>
      <c r="G4">
        <v>16.151023850621019</v>
      </c>
      <c r="H4">
        <v>16.31479566366929</v>
      </c>
      <c r="I4">
        <v>16.43459284850131</v>
      </c>
      <c r="J4">
        <v>16.556289098359059</v>
      </c>
      <c r="K4">
        <v>16.679481426528831</v>
      </c>
      <c r="L4">
        <v>16.802154190737859</v>
      </c>
      <c r="M4">
        <v>17.41069113746893</v>
      </c>
      <c r="N4">
        <v>18.062457615536509</v>
      </c>
      <c r="O4">
        <v>18.73289236373131</v>
      </c>
      <c r="P4">
        <v>19.40416837285872</v>
      </c>
      <c r="Q4">
        <v>19.974860283214149</v>
      </c>
    </row>
    <row r="5" spans="1:21" x14ac:dyDescent="0.25">
      <c r="A5" t="s">
        <v>2</v>
      </c>
      <c r="B5" t="s">
        <v>68</v>
      </c>
      <c r="C5">
        <v>2.265391374898642E-8</v>
      </c>
      <c r="D5">
        <v>1.520245915443285E-8</v>
      </c>
      <c r="E5">
        <v>2.1068629832083741E-8</v>
      </c>
      <c r="F5">
        <v>1.803050216406493E-8</v>
      </c>
      <c r="G5">
        <v>2.012169635710816E-8</v>
      </c>
      <c r="H5">
        <v>2.2095919400206539E-8</v>
      </c>
      <c r="I5">
        <v>2.2171821663001051E-8</v>
      </c>
      <c r="J5">
        <v>1.9503190602166029E-8</v>
      </c>
      <c r="K5">
        <v>2.198786313799844E-8</v>
      </c>
      <c r="L5">
        <v>1.935585390400989E-8</v>
      </c>
      <c r="M5">
        <v>2.3838910791823221E-8</v>
      </c>
      <c r="N5">
        <v>2.5906729336453221E-8</v>
      </c>
      <c r="O5">
        <v>2.8180986098831849E-8</v>
      </c>
      <c r="P5">
        <v>2.8201038161136181E-8</v>
      </c>
      <c r="Q5">
        <v>2.855125176572271E-8</v>
      </c>
    </row>
    <row r="6" spans="1:21" x14ac:dyDescent="0.25">
      <c r="A6" t="s">
        <v>2</v>
      </c>
      <c r="B6" t="s">
        <v>69</v>
      </c>
      <c r="C6">
        <v>2.2648547119635921E-8</v>
      </c>
      <c r="D6">
        <v>1.519616197211527E-8</v>
      </c>
      <c r="E6">
        <v>2.1051640506203549E-8</v>
      </c>
      <c r="F6">
        <v>1.8011034884006401E-8</v>
      </c>
      <c r="G6">
        <v>2.006097712639997E-8</v>
      </c>
      <c r="H6">
        <v>2.2103587699993839E-8</v>
      </c>
      <c r="I6">
        <v>2.213961965570794E-8</v>
      </c>
      <c r="J6">
        <v>2.0511655430346131E-8</v>
      </c>
      <c r="K6">
        <v>2.198950012338673E-8</v>
      </c>
      <c r="L6">
        <v>1.934863150126337E-8</v>
      </c>
      <c r="M6">
        <v>2.3848863421672628E-8</v>
      </c>
      <c r="N6">
        <v>2.5873065696879751E-8</v>
      </c>
      <c r="O6">
        <v>2.8101329184841059E-8</v>
      </c>
      <c r="P6">
        <v>2.8376877372222981E-8</v>
      </c>
      <c r="Q6">
        <v>2.8770061768019959E-8</v>
      </c>
    </row>
    <row r="7" spans="1:21" x14ac:dyDescent="0.25">
      <c r="A7" t="s">
        <v>2</v>
      </c>
      <c r="B7" t="s">
        <v>70</v>
      </c>
      <c r="C7">
        <v>80.927789687117922</v>
      </c>
      <c r="D7">
        <v>81.833447832527966</v>
      </c>
      <c r="E7">
        <v>82.716524859910933</v>
      </c>
      <c r="F7">
        <v>83.610523341742578</v>
      </c>
      <c r="G7">
        <v>84.481767032111293</v>
      </c>
      <c r="H7">
        <v>85.338414386248573</v>
      </c>
      <c r="I7">
        <v>85.965042021143717</v>
      </c>
      <c r="J7">
        <v>86.601603203821199</v>
      </c>
      <c r="K7">
        <v>87.245989899293235</v>
      </c>
      <c r="L7">
        <v>87.887658941594083</v>
      </c>
      <c r="M7">
        <v>91.070756015584152</v>
      </c>
      <c r="N7">
        <v>94.47997540147017</v>
      </c>
      <c r="O7">
        <v>97.986843609411409</v>
      </c>
      <c r="P7">
        <v>101.4981122306457</v>
      </c>
      <c r="Q7">
        <v>104.4832518576024</v>
      </c>
    </row>
    <row r="8" spans="1:21" x14ac:dyDescent="0.25">
      <c r="A8" t="s">
        <v>2</v>
      </c>
      <c r="B8" t="s">
        <v>71</v>
      </c>
      <c r="C8">
        <v>800.55192113794283</v>
      </c>
      <c r="D8">
        <v>809.51085072152523</v>
      </c>
      <c r="E8">
        <v>818.24640402383022</v>
      </c>
      <c r="F8">
        <v>827.08999414440314</v>
      </c>
      <c r="G8">
        <v>835.70848961590741</v>
      </c>
      <c r="H8">
        <v>844.18259596799135</v>
      </c>
      <c r="I8">
        <v>850.38130670759347</v>
      </c>
      <c r="J8">
        <v>856.67828148231206</v>
      </c>
      <c r="K8">
        <v>863.05266826975321</v>
      </c>
      <c r="L8">
        <v>869.40017125987492</v>
      </c>
      <c r="M8">
        <v>900.88792693213304</v>
      </c>
      <c r="N8">
        <v>934.61252439064526</v>
      </c>
      <c r="O8">
        <v>969.30308121428368</v>
      </c>
      <c r="P8">
        <v>1004.037167757913</v>
      </c>
      <c r="Q8">
        <v>1033.566693532094</v>
      </c>
    </row>
    <row r="9" spans="1:21" x14ac:dyDescent="0.25">
      <c r="A9" t="s">
        <v>2</v>
      </c>
      <c r="B9" t="s">
        <v>72</v>
      </c>
      <c r="C9">
        <v>3.3708430822049888</v>
      </c>
      <c r="D9">
        <v>3.4085659882224011</v>
      </c>
      <c r="E9">
        <v>3.4453483372165059</v>
      </c>
      <c r="F9">
        <v>3.4825855900427078</v>
      </c>
      <c r="G9">
        <v>3.518875048611616</v>
      </c>
      <c r="H9">
        <v>3.5545565362285019</v>
      </c>
      <c r="I9">
        <v>3.5806571302655792</v>
      </c>
      <c r="J9">
        <v>3.607171479455717</v>
      </c>
      <c r="K9">
        <v>3.6340117853247129</v>
      </c>
      <c r="L9">
        <v>3.660738890619772</v>
      </c>
      <c r="M9">
        <v>3.7933227745387761</v>
      </c>
      <c r="N9">
        <v>3.9353252156633669</v>
      </c>
      <c r="O9">
        <v>4.0813949718299494</v>
      </c>
      <c r="P9">
        <v>4.2276480149704847</v>
      </c>
      <c r="Q9">
        <v>4.3519864801684358</v>
      </c>
    </row>
    <row r="10" spans="1:21" x14ac:dyDescent="0.25">
      <c r="A10" t="s">
        <v>2</v>
      </c>
      <c r="B10" t="s">
        <v>73</v>
      </c>
      <c r="C10">
        <v>800.55192091286733</v>
      </c>
      <c r="D10">
        <v>809.51085051736027</v>
      </c>
      <c r="E10">
        <v>818.24640382204575</v>
      </c>
      <c r="F10">
        <v>827.08999390213728</v>
      </c>
      <c r="G10">
        <v>835.70848941986367</v>
      </c>
      <c r="H10">
        <v>844.18259577138042</v>
      </c>
      <c r="I10">
        <v>850.38130648264109</v>
      </c>
      <c r="J10">
        <v>856.67828126107781</v>
      </c>
      <c r="K10">
        <v>863.05266813265712</v>
      </c>
      <c r="L10">
        <v>869.40017104293622</v>
      </c>
      <c r="M10">
        <v>900.88792670717748</v>
      </c>
      <c r="N10">
        <v>934.61252418359254</v>
      </c>
      <c r="O10">
        <v>969.30308096231227</v>
      </c>
      <c r="P10">
        <v>1004.037167545278</v>
      </c>
      <c r="Q10">
        <v>1033.5666933080679</v>
      </c>
    </row>
    <row r="11" spans="1:21" x14ac:dyDescent="0.25">
      <c r="A11" t="s">
        <v>2</v>
      </c>
      <c r="B11" t="s">
        <v>74</v>
      </c>
      <c r="C11">
        <v>1.3779218126422661</v>
      </c>
      <c r="D11">
        <v>1.3933420536642429</v>
      </c>
      <c r="E11">
        <v>1.4083778183247231</v>
      </c>
      <c r="F11">
        <v>1.423599536042865</v>
      </c>
      <c r="G11">
        <v>1.438433817710566</v>
      </c>
      <c r="H11">
        <v>1.453019575933131</v>
      </c>
      <c r="I11">
        <v>1.463688888246572</v>
      </c>
      <c r="J11">
        <v>1.474527333660425</v>
      </c>
      <c r="K11">
        <v>1.485499023071333</v>
      </c>
      <c r="L11">
        <v>1.496424438188193</v>
      </c>
      <c r="M11">
        <v>1.550621628782209</v>
      </c>
      <c r="N11">
        <v>1.608668906088137</v>
      </c>
      <c r="O11">
        <v>1.668378805990637</v>
      </c>
      <c r="P11">
        <v>1.7281636289669819</v>
      </c>
      <c r="Q11">
        <v>1.7789902851976129</v>
      </c>
    </row>
    <row r="12" spans="1:21" x14ac:dyDescent="0.25">
      <c r="A12" t="s">
        <v>2</v>
      </c>
      <c r="B12" t="s">
        <v>75</v>
      </c>
      <c r="C12">
        <v>649.60219713469803</v>
      </c>
      <c r="D12">
        <v>656.87185720961759</v>
      </c>
      <c r="E12">
        <v>663.96026018092982</v>
      </c>
      <c r="F12">
        <v>671.13632885731602</v>
      </c>
      <c r="G12">
        <v>678.12974610672222</v>
      </c>
      <c r="H12">
        <v>685.00599980132165</v>
      </c>
      <c r="I12">
        <v>690.03589979100923</v>
      </c>
      <c r="J12">
        <v>695.14553546139223</v>
      </c>
      <c r="K12">
        <v>700.31798661394055</v>
      </c>
      <c r="L12">
        <v>705.46862299414352</v>
      </c>
      <c r="M12">
        <v>731.01913974202978</v>
      </c>
      <c r="N12">
        <v>758.38472595176302</v>
      </c>
      <c r="O12">
        <v>786.53413304929734</v>
      </c>
      <c r="P12">
        <v>814.71886203387908</v>
      </c>
      <c r="Q12">
        <v>838.68038696109932</v>
      </c>
    </row>
    <row r="13" spans="1:21" x14ac:dyDescent="0.25">
      <c r="A13" t="s">
        <v>2</v>
      </c>
      <c r="B13" t="s">
        <v>76</v>
      </c>
      <c r="C13">
        <v>102.2008262634582</v>
      </c>
      <c r="D13">
        <v>103.34454971371579</v>
      </c>
      <c r="E13">
        <v>104.4597562884981</v>
      </c>
      <c r="F13">
        <v>105.58875515937611</v>
      </c>
      <c r="G13">
        <v>106.68901778856871</v>
      </c>
      <c r="H13">
        <v>107.7708472713055</v>
      </c>
      <c r="I13">
        <v>108.5621930166477</v>
      </c>
      <c r="J13">
        <v>109.36608344313559</v>
      </c>
      <c r="K13">
        <v>110.1798565244238</v>
      </c>
      <c r="L13">
        <v>110.99019752398461</v>
      </c>
      <c r="M13">
        <v>115.010017552745</v>
      </c>
      <c r="N13">
        <v>119.3153994210533</v>
      </c>
      <c r="O13">
        <v>123.7440985178328</v>
      </c>
      <c r="P13">
        <v>128.17835474874221</v>
      </c>
      <c r="Q13">
        <v>131.94818135399791</v>
      </c>
    </row>
    <row r="14" spans="1:21" x14ac:dyDescent="0.25">
      <c r="A14" t="s">
        <v>2</v>
      </c>
      <c r="B14" t="s">
        <v>77</v>
      </c>
      <c r="C14">
        <v>4.9752714654368582</v>
      </c>
      <c r="D14">
        <v>5.03094943664862</v>
      </c>
      <c r="E14">
        <v>5.0852391690170871</v>
      </c>
      <c r="F14">
        <v>5.1402003270451253</v>
      </c>
      <c r="G14">
        <v>5.1937625676085011</v>
      </c>
      <c r="H14">
        <v>5.2464274580548738</v>
      </c>
      <c r="I14">
        <v>5.2849512160010512</v>
      </c>
      <c r="J14">
        <v>5.3240856658326452</v>
      </c>
      <c r="K14">
        <v>5.3637012162790008</v>
      </c>
      <c r="L14">
        <v>5.4031496882889316</v>
      </c>
      <c r="M14">
        <v>5.5988398459904323</v>
      </c>
      <c r="N14">
        <v>5.8084315320050433</v>
      </c>
      <c r="O14">
        <v>6.0240264638585623</v>
      </c>
      <c r="P14">
        <v>6.2398919244533193</v>
      </c>
      <c r="Q14">
        <v>6.4234120716328498</v>
      </c>
    </row>
    <row r="15" spans="1:21" x14ac:dyDescent="0.25">
      <c r="A15" t="s">
        <v>2</v>
      </c>
      <c r="B15" t="s">
        <v>78</v>
      </c>
      <c r="C15">
        <v>9.9934818086448698E-9</v>
      </c>
      <c r="D15">
        <v>1.118382129802351E-8</v>
      </c>
      <c r="E15">
        <v>1.0173947874855599E-8</v>
      </c>
      <c r="F15">
        <v>1.114751556709251E-8</v>
      </c>
      <c r="G15">
        <v>1.010181484199033E-8</v>
      </c>
      <c r="H15">
        <v>9.9839574989048277E-9</v>
      </c>
      <c r="I15">
        <v>1.004838424984826E-8</v>
      </c>
      <c r="J15">
        <v>1.110704717158696E-8</v>
      </c>
      <c r="K15">
        <v>1.114525772509919E-8</v>
      </c>
      <c r="L15">
        <v>1.1086553542556941E-8</v>
      </c>
      <c r="M15">
        <v>1.00465107717077E-8</v>
      </c>
      <c r="N15">
        <v>1.099850188827245E-8</v>
      </c>
      <c r="O15">
        <v>1.1059168241081439E-8</v>
      </c>
      <c r="P15">
        <v>7.9073588497953922E-9</v>
      </c>
      <c r="Q15">
        <v>7.851462242093938E-9</v>
      </c>
    </row>
    <row r="16" spans="1:21" x14ac:dyDescent="0.25">
      <c r="A16" t="s">
        <v>2</v>
      </c>
      <c r="B16" t="s">
        <v>79</v>
      </c>
      <c r="C16">
        <v>9.9965126927746819E-9</v>
      </c>
      <c r="D16">
        <v>1.118592043268516E-8</v>
      </c>
      <c r="E16">
        <v>1.018029125743918E-8</v>
      </c>
      <c r="F16">
        <v>1.1158038662701159E-8</v>
      </c>
      <c r="G16">
        <v>1.0103861923003439E-8</v>
      </c>
      <c r="H16">
        <v>1.000114333507626E-8</v>
      </c>
      <c r="I16">
        <v>1.002840746291334E-8</v>
      </c>
      <c r="J16">
        <v>1.1086599686454961E-8</v>
      </c>
      <c r="K16">
        <v>1.109324787987834E-8</v>
      </c>
      <c r="L16">
        <v>1.10656117693126E-8</v>
      </c>
      <c r="M16">
        <v>1.00177414366072E-8</v>
      </c>
      <c r="N16">
        <v>1.096841941311884E-8</v>
      </c>
      <c r="O16">
        <v>1.1027112177815431E-8</v>
      </c>
      <c r="P16">
        <v>1.005001127930226E-8</v>
      </c>
      <c r="Q16">
        <v>1.1033052642873059E-8</v>
      </c>
    </row>
    <row r="17" spans="1:17" x14ac:dyDescent="0.25">
      <c r="A17" t="s">
        <v>2</v>
      </c>
      <c r="B17" t="s">
        <v>80</v>
      </c>
      <c r="C17">
        <v>26.024339263175008</v>
      </c>
      <c r="D17">
        <v>26.315576117157789</v>
      </c>
      <c r="E17">
        <v>26.599551456135849</v>
      </c>
      <c r="F17">
        <v>26.887038853792671</v>
      </c>
      <c r="G17">
        <v>27.16720887759346</v>
      </c>
      <c r="H17">
        <v>27.442685099026459</v>
      </c>
      <c r="I17">
        <v>27.64419276683104</v>
      </c>
      <c r="J17">
        <v>27.8488948026218</v>
      </c>
      <c r="K17">
        <v>28.0561133498624</v>
      </c>
      <c r="L17">
        <v>28.262457954372831</v>
      </c>
      <c r="M17">
        <v>29.286061813456961</v>
      </c>
      <c r="N17">
        <v>30.382380918221351</v>
      </c>
      <c r="O17">
        <v>31.510101426567999</v>
      </c>
      <c r="P17">
        <v>32.639236999220479</v>
      </c>
      <c r="Q17">
        <v>33.599182726546303</v>
      </c>
    </row>
    <row r="18" spans="1:17" x14ac:dyDescent="0.25">
      <c r="A18" t="s">
        <v>2</v>
      </c>
      <c r="B18" t="s">
        <v>81</v>
      </c>
      <c r="C18">
        <v>257.4373385094068</v>
      </c>
      <c r="D18">
        <v>260.31830465975099</v>
      </c>
      <c r="E18">
        <v>263.12743862534393</v>
      </c>
      <c r="F18">
        <v>265.97131450506907</v>
      </c>
      <c r="G18">
        <v>268.74280563017669</v>
      </c>
      <c r="H18">
        <v>271.46786483945613</v>
      </c>
      <c r="I18">
        <v>273.46121411071692</v>
      </c>
      <c r="J18">
        <v>275.48616263027941</v>
      </c>
      <c r="K18">
        <v>277.53600492465898</v>
      </c>
      <c r="L18">
        <v>279.57720202513048</v>
      </c>
      <c r="M18">
        <v>289.70287133189811</v>
      </c>
      <c r="N18">
        <v>300.54785263085847</v>
      </c>
      <c r="O18">
        <v>311.70346213360938</v>
      </c>
      <c r="P18">
        <v>322.87306970148438</v>
      </c>
      <c r="Q18">
        <v>332.36902157869821</v>
      </c>
    </row>
    <row r="19" spans="1:17" x14ac:dyDescent="0.25">
      <c r="A19" t="s">
        <v>2</v>
      </c>
      <c r="B19" t="s">
        <v>82</v>
      </c>
      <c r="C19">
        <v>1.0839782603037129</v>
      </c>
      <c r="D19">
        <v>1.096108997448433</v>
      </c>
      <c r="E19">
        <v>1.1079372750863301</v>
      </c>
      <c r="F19">
        <v>1.1199118371596279</v>
      </c>
      <c r="G19">
        <v>1.1315816130920751</v>
      </c>
      <c r="H19">
        <v>1.1430558800337089</v>
      </c>
      <c r="I19">
        <v>1.1514491740025521</v>
      </c>
      <c r="J19">
        <v>1.15997552158178</v>
      </c>
      <c r="K19">
        <v>1.1686066879837329</v>
      </c>
      <c r="L19">
        <v>1.1772014520808229</v>
      </c>
      <c r="M19">
        <v>1.2198370901170339</v>
      </c>
      <c r="N19">
        <v>1.2655014986376449</v>
      </c>
      <c r="O19">
        <v>1.3124738534930991</v>
      </c>
      <c r="P19">
        <v>1.3595051492895269</v>
      </c>
      <c r="Q19">
        <v>1.3994892685403639</v>
      </c>
    </row>
    <row r="20" spans="1:17" x14ac:dyDescent="0.25">
      <c r="A20" t="s">
        <v>2</v>
      </c>
      <c r="B20" t="s">
        <v>83</v>
      </c>
      <c r="C20">
        <v>257.43733837498678</v>
      </c>
      <c r="D20">
        <v>260.31830452266217</v>
      </c>
      <c r="E20">
        <v>263.1274384819917</v>
      </c>
      <c r="F20">
        <v>265.9713143685413</v>
      </c>
      <c r="G20">
        <v>268.74280549415482</v>
      </c>
      <c r="H20">
        <v>271.46786470573159</v>
      </c>
      <c r="I20">
        <v>273.46121397662409</v>
      </c>
      <c r="J20">
        <v>275.48616249440772</v>
      </c>
      <c r="K20">
        <v>277.53600478802377</v>
      </c>
      <c r="L20">
        <v>279.57720188919171</v>
      </c>
      <c r="M20">
        <v>289.70287119702641</v>
      </c>
      <c r="N20">
        <v>300.54785249610569</v>
      </c>
      <c r="O20">
        <v>311.70346199903832</v>
      </c>
      <c r="P20">
        <v>322.87306956633921</v>
      </c>
      <c r="Q20">
        <v>332.36902144374812</v>
      </c>
    </row>
    <row r="21" spans="1:17" x14ac:dyDescent="0.25">
      <c r="A21" t="s">
        <v>2</v>
      </c>
      <c r="B21" t="s">
        <v>84</v>
      </c>
      <c r="C21">
        <v>0.44310496522975368</v>
      </c>
      <c r="D21">
        <v>0.44806372713894421</v>
      </c>
      <c r="E21">
        <v>0.45289885079699238</v>
      </c>
      <c r="F21">
        <v>0.45779377108817998</v>
      </c>
      <c r="G21">
        <v>0.46256410234715689</v>
      </c>
      <c r="H21">
        <v>0.46725451444105431</v>
      </c>
      <c r="I21">
        <v>0.47068549664512072</v>
      </c>
      <c r="J21">
        <v>0.47417086807558828</v>
      </c>
      <c r="K21">
        <v>0.47769908699390828</v>
      </c>
      <c r="L21">
        <v>0.48121242556542881</v>
      </c>
      <c r="M21">
        <v>0.49864087694742443</v>
      </c>
      <c r="N21">
        <v>0.5173074188613781</v>
      </c>
      <c r="O21">
        <v>0.53650861872394007</v>
      </c>
      <c r="P21">
        <v>0.55573391226961544</v>
      </c>
      <c r="Q21">
        <v>0.57207848484784074</v>
      </c>
    </row>
    <row r="22" spans="1:17" x14ac:dyDescent="0.25">
      <c r="A22" t="s">
        <v>2</v>
      </c>
      <c r="B22" t="s">
        <v>85</v>
      </c>
      <c r="C22">
        <v>2764.5931177490111</v>
      </c>
      <c r="D22">
        <v>2795.5315171186462</v>
      </c>
      <c r="E22">
        <v>2825.6985180382289</v>
      </c>
      <c r="F22">
        <v>2856.2386088113758</v>
      </c>
      <c r="G22">
        <v>2886.001367139615</v>
      </c>
      <c r="H22">
        <v>2915.2654979001409</v>
      </c>
      <c r="I22">
        <v>2936.671870839491</v>
      </c>
      <c r="J22">
        <v>2958.4175848568439</v>
      </c>
      <c r="K22">
        <v>2980.4306305666041</v>
      </c>
      <c r="L22">
        <v>3002.350836426921</v>
      </c>
      <c r="M22">
        <v>3111.0893583599868</v>
      </c>
      <c r="N22">
        <v>3227.5524978424492</v>
      </c>
      <c r="O22">
        <v>3347.3514416778239</v>
      </c>
      <c r="P22">
        <v>3467.300709293349</v>
      </c>
      <c r="Q22">
        <v>3569.2767604730079</v>
      </c>
    </row>
    <row r="23" spans="1:17" x14ac:dyDescent="0.25">
      <c r="A23" t="s">
        <v>2</v>
      </c>
      <c r="B23" t="s">
        <v>86</v>
      </c>
      <c r="C23">
        <v>434.94880734051611</v>
      </c>
      <c r="D23">
        <v>439.81629392350601</v>
      </c>
      <c r="E23">
        <v>444.56241767813322</v>
      </c>
      <c r="F23">
        <v>449.36723903666768</v>
      </c>
      <c r="G23">
        <v>454.04976398136159</v>
      </c>
      <c r="H23">
        <v>458.65384068635632</v>
      </c>
      <c r="I23">
        <v>462.02166950678321</v>
      </c>
      <c r="J23">
        <v>465.44288628964807</v>
      </c>
      <c r="K23">
        <v>468.90616192351729</v>
      </c>
      <c r="L23">
        <v>472.35483121644182</v>
      </c>
      <c r="M23">
        <v>489.4624808428697</v>
      </c>
      <c r="N23">
        <v>507.78543162093308</v>
      </c>
      <c r="O23">
        <v>526.63319891338733</v>
      </c>
      <c r="P23">
        <v>545.50461639240166</v>
      </c>
      <c r="Q23">
        <v>561.54833781696084</v>
      </c>
    </row>
    <row r="24" spans="1:17" x14ac:dyDescent="0.25">
      <c r="A24" t="s">
        <v>2</v>
      </c>
      <c r="B24" t="s">
        <v>87</v>
      </c>
      <c r="C24">
        <v>21.173883473896591</v>
      </c>
      <c r="D24">
        <v>21.41083916193519</v>
      </c>
      <c r="E24">
        <v>21.64188674547616</v>
      </c>
      <c r="F24">
        <v>21.875791807625941</v>
      </c>
      <c r="G24">
        <v>22.103743317164561</v>
      </c>
      <c r="H24">
        <v>22.327875863325819</v>
      </c>
      <c r="I24">
        <v>22.491826226363099</v>
      </c>
      <c r="J24">
        <v>22.658375584952079</v>
      </c>
      <c r="K24">
        <v>22.826972427101211</v>
      </c>
      <c r="L24">
        <v>22.99485821059146</v>
      </c>
      <c r="M24">
        <v>23.827681228498779</v>
      </c>
      <c r="N24">
        <v>24.719666717854029</v>
      </c>
      <c r="O24">
        <v>25.637200969321729</v>
      </c>
      <c r="P24">
        <v>26.555886540875349</v>
      </c>
      <c r="Q24">
        <v>27.336916127617851</v>
      </c>
    </row>
    <row r="25" spans="1:17" x14ac:dyDescent="0.25">
      <c r="A25" t="s">
        <v>2</v>
      </c>
      <c r="B25" t="s">
        <v>88</v>
      </c>
      <c r="C25">
        <v>3.0282848222723851E-8</v>
      </c>
      <c r="D25">
        <v>3.1074403625019521E-8</v>
      </c>
      <c r="E25">
        <v>3.0367651513001563E-8</v>
      </c>
      <c r="F25">
        <v>3.1320557977257838E-8</v>
      </c>
      <c r="G25">
        <v>3.0896757135018323E-8</v>
      </c>
      <c r="H25">
        <v>3.1099094379670537E-8</v>
      </c>
      <c r="I25">
        <v>3.1027831508356042E-8</v>
      </c>
      <c r="J25">
        <v>2.9726678245076468E-8</v>
      </c>
      <c r="K25">
        <v>3.1683165827027521E-8</v>
      </c>
      <c r="L25">
        <v>3.0847068264103113E-8</v>
      </c>
      <c r="M25">
        <v>2.878170981438654E-8</v>
      </c>
      <c r="N25">
        <v>3.0309175123726238E-8</v>
      </c>
      <c r="O25">
        <v>3.1511411518812741E-8</v>
      </c>
      <c r="P25">
        <v>3.016917776814377E-8</v>
      </c>
      <c r="Q25">
        <v>2.962199844939226E-8</v>
      </c>
    </row>
    <row r="26" spans="1:17" x14ac:dyDescent="0.25">
      <c r="A26" t="s">
        <v>2</v>
      </c>
      <c r="B26" t="s">
        <v>89</v>
      </c>
      <c r="C26">
        <v>3.028091035325152E-8</v>
      </c>
      <c r="D26">
        <v>3.1062041766977548E-8</v>
      </c>
      <c r="E26">
        <v>3.034960327766994E-8</v>
      </c>
      <c r="F26">
        <v>3.1302908348303968E-8</v>
      </c>
      <c r="G26">
        <v>3.0764345455746842E-8</v>
      </c>
      <c r="H26">
        <v>3.1113519359310839E-8</v>
      </c>
      <c r="I26">
        <v>3.1004208482582137E-8</v>
      </c>
      <c r="J26">
        <v>2.972981115028288E-8</v>
      </c>
      <c r="K26">
        <v>3.1698701468375953E-8</v>
      </c>
      <c r="L26">
        <v>3.0827653163758092E-8</v>
      </c>
      <c r="M26">
        <v>2.8783826392958072E-8</v>
      </c>
      <c r="N26">
        <v>3.0277987185049098E-8</v>
      </c>
      <c r="O26">
        <v>3.1535810208111989E-8</v>
      </c>
      <c r="P26">
        <v>3.0390944165718382E-8</v>
      </c>
      <c r="Q26">
        <v>2.9865774665250159E-8</v>
      </c>
    </row>
    <row r="27" spans="1:17" x14ac:dyDescent="0.25">
      <c r="A27" t="s">
        <v>2</v>
      </c>
      <c r="B27" t="s">
        <v>90</v>
      </c>
      <c r="C27">
        <v>110.75502749318051</v>
      </c>
      <c r="D27">
        <v>111.9944804954674</v>
      </c>
      <c r="E27">
        <v>113.2030297575363</v>
      </c>
      <c r="F27">
        <v>114.4265257791251</v>
      </c>
      <c r="G27">
        <v>115.61888029966261</v>
      </c>
      <c r="H27">
        <v>116.7912588172756</v>
      </c>
      <c r="I27">
        <v>117.6488401523239</v>
      </c>
      <c r="J27">
        <v>118.5200161252377</v>
      </c>
      <c r="K27">
        <v>119.4019019715646</v>
      </c>
      <c r="L27">
        <v>120.28006842419271</v>
      </c>
      <c r="M27">
        <v>124.6363470832418</v>
      </c>
      <c r="N27">
        <v>129.30208910256209</v>
      </c>
      <c r="O27">
        <v>134.10146996014791</v>
      </c>
      <c r="P27">
        <v>138.90687308916881</v>
      </c>
      <c r="Q27">
        <v>142.99223388694031</v>
      </c>
    </row>
    <row r="28" spans="1:17" x14ac:dyDescent="0.25">
      <c r="A28" t="s">
        <v>2</v>
      </c>
      <c r="B28" t="s">
        <v>91</v>
      </c>
      <c r="C28">
        <v>1095.608200552261</v>
      </c>
      <c r="D28">
        <v>1107.8690876577</v>
      </c>
      <c r="E28">
        <v>1119.8242695582501</v>
      </c>
      <c r="F28">
        <v>1131.9273069410899</v>
      </c>
      <c r="G28">
        <v>1143.722287476045</v>
      </c>
      <c r="H28">
        <v>1155.3196620191391</v>
      </c>
      <c r="I28">
        <v>1163.803007164131</v>
      </c>
      <c r="J28">
        <v>1172.420833257047</v>
      </c>
      <c r="K28">
        <v>1181.144602856358</v>
      </c>
      <c r="L28">
        <v>1189.831579994541</v>
      </c>
      <c r="M28">
        <v>1232.9246541946361</v>
      </c>
      <c r="N28">
        <v>1279.078994188621</v>
      </c>
      <c r="O28">
        <v>1326.5553133825269</v>
      </c>
      <c r="P28">
        <v>1374.09120588224</v>
      </c>
      <c r="Q28">
        <v>1414.5043130269089</v>
      </c>
    </row>
    <row r="29" spans="1:17" x14ac:dyDescent="0.25">
      <c r="A29" t="s">
        <v>2</v>
      </c>
      <c r="B29" t="s">
        <v>92</v>
      </c>
      <c r="C29">
        <v>4.6132214845014126</v>
      </c>
      <c r="D29">
        <v>4.6648477760529783</v>
      </c>
      <c r="E29">
        <v>4.7151868486027606</v>
      </c>
      <c r="F29">
        <v>4.7661484905667626</v>
      </c>
      <c r="G29">
        <v>4.8158130119479283</v>
      </c>
      <c r="H29">
        <v>4.8646454840886921</v>
      </c>
      <c r="I29">
        <v>4.9003658717191554</v>
      </c>
      <c r="J29">
        <v>4.936652510209437</v>
      </c>
      <c r="K29">
        <v>4.973385243285934</v>
      </c>
      <c r="L29">
        <v>5.0099630529680708</v>
      </c>
      <c r="M29">
        <v>5.1914128559117803</v>
      </c>
      <c r="N29">
        <v>5.3857525779123776</v>
      </c>
      <c r="O29">
        <v>5.585658690236925</v>
      </c>
      <c r="P29">
        <v>5.7858156420094771</v>
      </c>
      <c r="Q29">
        <v>5.955981046277576</v>
      </c>
    </row>
    <row r="30" spans="1:17" x14ac:dyDescent="0.25">
      <c r="A30" t="s">
        <v>2</v>
      </c>
      <c r="B30" t="s">
        <v>93</v>
      </c>
      <c r="C30">
        <v>1095.608200298665</v>
      </c>
      <c r="D30">
        <v>1107.8690873650819</v>
      </c>
      <c r="E30">
        <v>1119.824269283167</v>
      </c>
      <c r="F30">
        <v>1131.927306684486</v>
      </c>
      <c r="G30">
        <v>1143.7222872302571</v>
      </c>
      <c r="H30">
        <v>1155.319661693366</v>
      </c>
      <c r="I30">
        <v>1163.803006908887</v>
      </c>
      <c r="J30">
        <v>1172.4208329642711</v>
      </c>
      <c r="K30">
        <v>1181.144602560797</v>
      </c>
      <c r="L30">
        <v>1189.8315797123689</v>
      </c>
      <c r="M30">
        <v>1232.9246539445739</v>
      </c>
      <c r="N30">
        <v>1279.078993918557</v>
      </c>
      <c r="O30">
        <v>1326.5553130819419</v>
      </c>
      <c r="P30">
        <v>1374.0912055912561</v>
      </c>
      <c r="Q30">
        <v>1414.504312773322</v>
      </c>
    </row>
    <row r="31" spans="1:17" x14ac:dyDescent="0.25">
      <c r="A31" t="s">
        <v>2</v>
      </c>
      <c r="B31" t="s">
        <v>94</v>
      </c>
      <c r="C31">
        <v>1.885777044915157</v>
      </c>
      <c r="D31">
        <v>1.906880665597614</v>
      </c>
      <c r="E31">
        <v>1.9274581005200451</v>
      </c>
      <c r="F31">
        <v>1.9482900281315441</v>
      </c>
      <c r="G31">
        <v>1.9685917223177529</v>
      </c>
      <c r="H31">
        <v>1.9885532948983671</v>
      </c>
      <c r="I31">
        <v>2.0031549537308151</v>
      </c>
      <c r="J31">
        <v>2.0179880820277738</v>
      </c>
      <c r="K31">
        <v>2.0330035649652971</v>
      </c>
      <c r="L31">
        <v>2.0479557176110861</v>
      </c>
      <c r="M31">
        <v>2.1221281512447518</v>
      </c>
      <c r="N31">
        <v>2.2015696842808881</v>
      </c>
      <c r="O31">
        <v>2.2832866272130561</v>
      </c>
      <c r="P31">
        <v>2.3651061062518521</v>
      </c>
      <c r="Q31">
        <v>2.4346657425868998</v>
      </c>
    </row>
    <row r="32" spans="1:17" x14ac:dyDescent="0.25">
      <c r="A32" t="s">
        <v>2</v>
      </c>
      <c r="B32" t="s">
        <v>95</v>
      </c>
      <c r="C32">
        <v>974.71829549086817</v>
      </c>
      <c r="D32">
        <v>985.62631074057924</v>
      </c>
      <c r="E32">
        <v>996.26235245719579</v>
      </c>
      <c r="F32">
        <v>1007.029935229074</v>
      </c>
      <c r="G32">
        <v>1017.523452294404</v>
      </c>
      <c r="H32">
        <v>1027.841167213398</v>
      </c>
      <c r="I32">
        <v>1035.388456257856</v>
      </c>
      <c r="J32">
        <v>1043.0553874813911</v>
      </c>
      <c r="K32">
        <v>1050.816572394926</v>
      </c>
      <c r="L32">
        <v>1058.5450245698901</v>
      </c>
      <c r="M32">
        <v>1096.8831894400571</v>
      </c>
      <c r="N32">
        <v>1137.944838650358</v>
      </c>
      <c r="O32">
        <v>1180.182599276287</v>
      </c>
      <c r="P32">
        <v>1222.473359867729</v>
      </c>
      <c r="Q32">
        <v>1258.4272664842069</v>
      </c>
    </row>
    <row r="33" spans="1:17" x14ac:dyDescent="0.25">
      <c r="A33" t="s">
        <v>2</v>
      </c>
      <c r="B33" t="s">
        <v>96</v>
      </c>
      <c r="C33">
        <v>153.35079777646649</v>
      </c>
      <c r="D33">
        <v>155.0669375565956</v>
      </c>
      <c r="E33">
        <v>156.7402881953536</v>
      </c>
      <c r="F33">
        <v>158.43433396692919</v>
      </c>
      <c r="G33">
        <v>160.08526144153481</v>
      </c>
      <c r="H33">
        <v>161.70853025748519</v>
      </c>
      <c r="I33">
        <v>162.89593260838791</v>
      </c>
      <c r="J33">
        <v>164.10215806424279</v>
      </c>
      <c r="K33">
        <v>165.3232122942552</v>
      </c>
      <c r="L33">
        <v>166.5391167376437</v>
      </c>
      <c r="M33">
        <v>172.57079603928801</v>
      </c>
      <c r="N33">
        <v>179.03095657247539</v>
      </c>
      <c r="O33">
        <v>185.67615274675811</v>
      </c>
      <c r="P33">
        <v>192.32968731634449</v>
      </c>
      <c r="Q33">
        <v>197.98625525775549</v>
      </c>
    </row>
    <row r="34" spans="1:17" x14ac:dyDescent="0.25">
      <c r="A34" t="s">
        <v>2</v>
      </c>
      <c r="B34" t="s">
        <v>97</v>
      </c>
      <c r="C34">
        <v>7.4653197577280812</v>
      </c>
      <c r="D34">
        <v>7.5488637130998439</v>
      </c>
      <c r="E34">
        <v>7.6303246371922242</v>
      </c>
      <c r="F34">
        <v>7.7127930259544293</v>
      </c>
      <c r="G34">
        <v>7.7931623602138407</v>
      </c>
      <c r="H34">
        <v>7.8721852336260287</v>
      </c>
      <c r="I34">
        <v>7.929989551107262</v>
      </c>
      <c r="J34">
        <v>7.9887102027754953</v>
      </c>
      <c r="K34">
        <v>8.0481527383276923</v>
      </c>
      <c r="L34">
        <v>8.1073445755428182</v>
      </c>
      <c r="M34">
        <v>8.400974704796397</v>
      </c>
      <c r="N34">
        <v>8.7154638673859068</v>
      </c>
      <c r="O34">
        <v>9.0389608102799688</v>
      </c>
      <c r="P34">
        <v>9.3628636768146922</v>
      </c>
      <c r="Q34">
        <v>9.6382328886814541</v>
      </c>
    </row>
    <row r="35" spans="1:17" x14ac:dyDescent="0.25">
      <c r="A35" t="s">
        <v>2</v>
      </c>
      <c r="B35" t="s">
        <v>98</v>
      </c>
      <c r="C35">
        <v>9.9035963853448734E-9</v>
      </c>
      <c r="D35">
        <v>7.983897825400519E-9</v>
      </c>
      <c r="E35">
        <v>1.108105459656464E-8</v>
      </c>
      <c r="F35">
        <v>1.1003416918483989E-8</v>
      </c>
      <c r="G35">
        <v>1.010256166447531E-8</v>
      </c>
      <c r="H35">
        <v>9.9891311616181345E-9</v>
      </c>
      <c r="I35">
        <v>1.0912605212702739E-8</v>
      </c>
      <c r="J35">
        <v>1.027555753076533E-8</v>
      </c>
      <c r="K35">
        <v>1.112462101947142E-8</v>
      </c>
      <c r="L35">
        <v>1.130205893494734E-8</v>
      </c>
      <c r="M35">
        <v>1.022872078353076E-8</v>
      </c>
      <c r="N35">
        <v>1.139484330489644E-8</v>
      </c>
      <c r="O35">
        <v>1.170186490811165E-8</v>
      </c>
      <c r="P35">
        <v>1.1448456015816141E-8</v>
      </c>
      <c r="Q35">
        <v>1.149421496406818E-8</v>
      </c>
    </row>
    <row r="36" spans="1:17" x14ac:dyDescent="0.25">
      <c r="A36" t="s">
        <v>2</v>
      </c>
      <c r="B36" t="s">
        <v>99</v>
      </c>
      <c r="C36">
        <v>9.9057898974675522E-9</v>
      </c>
      <c r="D36">
        <v>7.9859430111402927E-9</v>
      </c>
      <c r="E36">
        <v>1.1086292772736669E-8</v>
      </c>
      <c r="F36">
        <v>1.101295047849047E-8</v>
      </c>
      <c r="G36">
        <v>1.008087483510799E-8</v>
      </c>
      <c r="H36">
        <v>9.9925362903721652E-9</v>
      </c>
      <c r="I36">
        <v>1.093648524482681E-8</v>
      </c>
      <c r="J36">
        <v>1.027197961625707E-8</v>
      </c>
      <c r="K36">
        <v>1.113499360620739E-8</v>
      </c>
      <c r="L36">
        <v>1.131515502654015E-8</v>
      </c>
      <c r="M36">
        <v>1.0226507404447579E-8</v>
      </c>
      <c r="N36">
        <v>1.1363925484686219E-8</v>
      </c>
      <c r="O36">
        <v>1.163365893116046E-8</v>
      </c>
      <c r="P36">
        <v>1.1574918213836089E-8</v>
      </c>
      <c r="Q36">
        <v>1.164307809071281E-8</v>
      </c>
    </row>
    <row r="37" spans="1:17" x14ac:dyDescent="0.25">
      <c r="A37" t="s">
        <v>2</v>
      </c>
      <c r="B37" t="s">
        <v>100</v>
      </c>
      <c r="C37">
        <v>39.049128398653799</v>
      </c>
      <c r="D37">
        <v>39.486124915048187</v>
      </c>
      <c r="E37">
        <v>39.912225608501927</v>
      </c>
      <c r="F37">
        <v>40.343596116160271</v>
      </c>
      <c r="G37">
        <v>40.763987008082587</v>
      </c>
      <c r="H37">
        <v>41.177334920956731</v>
      </c>
      <c r="I37">
        <v>41.479694147609209</v>
      </c>
      <c r="J37">
        <v>41.786846456304417</v>
      </c>
      <c r="K37">
        <v>42.097774761922238</v>
      </c>
      <c r="L37">
        <v>42.407391720898858</v>
      </c>
      <c r="M37">
        <v>43.943293882151679</v>
      </c>
      <c r="N37">
        <v>45.588304149535197</v>
      </c>
      <c r="O37">
        <v>47.280431752493342</v>
      </c>
      <c r="P37">
        <v>48.974682642841493</v>
      </c>
      <c r="Q37">
        <v>50.415066723676517</v>
      </c>
    </row>
    <row r="38" spans="1:17" x14ac:dyDescent="0.25">
      <c r="A38" t="s">
        <v>2</v>
      </c>
      <c r="B38" t="s">
        <v>101</v>
      </c>
      <c r="C38">
        <v>386.28084216837419</v>
      </c>
      <c r="D38">
        <v>390.60368840817563</v>
      </c>
      <c r="E38">
        <v>394.81875153889752</v>
      </c>
      <c r="F38">
        <v>399.08594438762242</v>
      </c>
      <c r="G38">
        <v>403.24452500466379</v>
      </c>
      <c r="H38">
        <v>407.33343523208151</v>
      </c>
      <c r="I38">
        <v>410.32442573765991</v>
      </c>
      <c r="J38">
        <v>413.36283043847578</v>
      </c>
      <c r="K38">
        <v>416.43858787291009</v>
      </c>
      <c r="L38">
        <v>419.50137332443779</v>
      </c>
      <c r="M38">
        <v>434.69478734173413</v>
      </c>
      <c r="N38">
        <v>450.96751815020832</v>
      </c>
      <c r="O38">
        <v>467.70634189214962</v>
      </c>
      <c r="P38">
        <v>484.46616951861807</v>
      </c>
      <c r="Q38">
        <v>498.71470203377322</v>
      </c>
    </row>
    <row r="39" spans="1:17" x14ac:dyDescent="0.25">
      <c r="A39" t="s">
        <v>2</v>
      </c>
      <c r="B39" t="s">
        <v>102</v>
      </c>
      <c r="C39">
        <v>1.6264930158804629</v>
      </c>
      <c r="D39">
        <v>1.6446950037308989</v>
      </c>
      <c r="E39">
        <v>1.662443155633083</v>
      </c>
      <c r="F39">
        <v>1.68041080554723</v>
      </c>
      <c r="G39">
        <v>1.6979211285341069</v>
      </c>
      <c r="H39">
        <v>1.7151380935429119</v>
      </c>
      <c r="I39">
        <v>1.7277321041495961</v>
      </c>
      <c r="J39">
        <v>1.7405257601968791</v>
      </c>
      <c r="K39">
        <v>1.75347669461133</v>
      </c>
      <c r="L39">
        <v>1.766373008859065</v>
      </c>
      <c r="M39">
        <v>1.830347140962499</v>
      </c>
      <c r="N39">
        <v>1.898865896762679</v>
      </c>
      <c r="O39">
        <v>1.969347207260298</v>
      </c>
      <c r="P39">
        <v>2.0399169567465019</v>
      </c>
      <c r="Q39">
        <v>2.0999125243251759</v>
      </c>
    </row>
    <row r="40" spans="1:17" x14ac:dyDescent="0.25">
      <c r="A40" t="s">
        <v>2</v>
      </c>
      <c r="B40" t="s">
        <v>103</v>
      </c>
      <c r="C40">
        <v>386.28084203487549</v>
      </c>
      <c r="D40">
        <v>390.60368827340972</v>
      </c>
      <c r="E40">
        <v>394.81875139634121</v>
      </c>
      <c r="F40">
        <v>399.08594425287811</v>
      </c>
      <c r="G40">
        <v>403.24452486676711</v>
      </c>
      <c r="H40">
        <v>407.33343509756878</v>
      </c>
      <c r="I40">
        <v>410.3244256035992</v>
      </c>
      <c r="J40">
        <v>413.36283030025737</v>
      </c>
      <c r="K40">
        <v>416.43858773468122</v>
      </c>
      <c r="L40">
        <v>419.50137318545973</v>
      </c>
      <c r="M40">
        <v>434.69478720259741</v>
      </c>
      <c r="N40">
        <v>450.96751801036538</v>
      </c>
      <c r="O40">
        <v>467.70634174698341</v>
      </c>
      <c r="P40">
        <v>484.46616937335062</v>
      </c>
      <c r="Q40">
        <v>498.71470188899809</v>
      </c>
    </row>
    <row r="41" spans="1:17" x14ac:dyDescent="0.25">
      <c r="A41" t="s">
        <v>2</v>
      </c>
      <c r="B41" t="s">
        <v>104</v>
      </c>
      <c r="C41">
        <v>0.66487230605699776</v>
      </c>
      <c r="D41">
        <v>0.67231285301351018</v>
      </c>
      <c r="E41">
        <v>0.67956788289410897</v>
      </c>
      <c r="F41">
        <v>0.68691263730265872</v>
      </c>
      <c r="G41">
        <v>0.69407044798648243</v>
      </c>
      <c r="H41">
        <v>0.70110834035383918</v>
      </c>
      <c r="I41">
        <v>0.70625647739653497</v>
      </c>
      <c r="J41">
        <v>0.71148622481930535</v>
      </c>
      <c r="K41">
        <v>0.71678026423062613</v>
      </c>
      <c r="L41">
        <v>0.72205197584610625</v>
      </c>
      <c r="M41">
        <v>0.74820310428035131</v>
      </c>
      <c r="N41">
        <v>0.7762119690712348</v>
      </c>
      <c r="O41">
        <v>0.80502308029020186</v>
      </c>
      <c r="P41">
        <v>0.83387034309303609</v>
      </c>
      <c r="Q41">
        <v>0.85839512761934178</v>
      </c>
    </row>
    <row r="42" spans="1:17" x14ac:dyDescent="0.25">
      <c r="A42" t="s">
        <v>2</v>
      </c>
      <c r="B42" t="s">
        <v>105</v>
      </c>
      <c r="C42">
        <v>1999.211206821019</v>
      </c>
      <c r="D42">
        <v>2021.5842621393811</v>
      </c>
      <c r="E42">
        <v>2043.3994818651399</v>
      </c>
      <c r="F42">
        <v>2065.4845009327641</v>
      </c>
      <c r="G42">
        <v>2087.0073932633381</v>
      </c>
      <c r="H42">
        <v>2108.1697038354941</v>
      </c>
      <c r="I42">
        <v>2123.6496890917469</v>
      </c>
      <c r="J42">
        <v>2139.3750683045009</v>
      </c>
      <c r="K42">
        <v>2155.2937680225791</v>
      </c>
      <c r="L42">
        <v>2171.1453307489041</v>
      </c>
      <c r="M42">
        <v>2249.7794235119518</v>
      </c>
      <c r="N42">
        <v>2333.9995614177769</v>
      </c>
      <c r="O42">
        <v>2420.6319810493128</v>
      </c>
      <c r="P42">
        <v>2507.3731070864119</v>
      </c>
      <c r="Q42">
        <v>2581.116929654238</v>
      </c>
    </row>
    <row r="43" spans="1:17" x14ac:dyDescent="0.25">
      <c r="A43" t="s">
        <v>2</v>
      </c>
      <c r="B43" t="s">
        <v>106</v>
      </c>
      <c r="C43">
        <v>275.33780092047289</v>
      </c>
      <c r="D43">
        <v>278.41909009565961</v>
      </c>
      <c r="E43">
        <v>281.42355235826381</v>
      </c>
      <c r="F43">
        <v>284.46517225463572</v>
      </c>
      <c r="G43">
        <v>287.42937424692838</v>
      </c>
      <c r="H43">
        <v>290.34391576005851</v>
      </c>
      <c r="I43">
        <v>292.4758691430045</v>
      </c>
      <c r="J43">
        <v>294.64161897387982</v>
      </c>
      <c r="K43">
        <v>296.83399352654158</v>
      </c>
      <c r="L43">
        <v>299.01712175519998</v>
      </c>
      <c r="M43">
        <v>309.84686205527629</v>
      </c>
      <c r="N43">
        <v>321.44593047141541</v>
      </c>
      <c r="O43">
        <v>333.37722608816142</v>
      </c>
      <c r="P43">
        <v>345.32349310176772</v>
      </c>
      <c r="Q43">
        <v>355.47972965445132</v>
      </c>
    </row>
    <row r="44" spans="1:17" x14ac:dyDescent="0.25">
      <c r="A44" t="s">
        <v>2</v>
      </c>
      <c r="B44" t="s">
        <v>107</v>
      </c>
      <c r="C44">
        <v>12.68922667310904</v>
      </c>
      <c r="D44">
        <v>12.831231064709369</v>
      </c>
      <c r="E44">
        <v>12.9696948085109</v>
      </c>
      <c r="F44">
        <v>13.10987099956956</v>
      </c>
      <c r="G44">
        <v>13.246479307170061</v>
      </c>
      <c r="H44">
        <v>13.380798959950241</v>
      </c>
      <c r="I44">
        <v>13.47905223117505</v>
      </c>
      <c r="J44">
        <v>13.578863047038899</v>
      </c>
      <c r="K44">
        <v>13.679900891395681</v>
      </c>
      <c r="L44">
        <v>13.7805126081598</v>
      </c>
      <c r="M44">
        <v>14.27961236358777</v>
      </c>
      <c r="N44">
        <v>14.81416740117546</v>
      </c>
      <c r="O44">
        <v>15.364033471281431</v>
      </c>
      <c r="P44">
        <v>15.91458951427345</v>
      </c>
      <c r="Q44">
        <v>16.382650154856339</v>
      </c>
    </row>
    <row r="45" spans="1:17" x14ac:dyDescent="0.25">
      <c r="A45" t="s">
        <v>2</v>
      </c>
      <c r="B45" t="s">
        <v>108</v>
      </c>
      <c r="C45">
        <v>1.6659508987422719E-8</v>
      </c>
      <c r="D45">
        <v>2.0025472483922209E-8</v>
      </c>
      <c r="E45">
        <v>2.061818949008384E-8</v>
      </c>
      <c r="F45">
        <v>1.832820897540227E-8</v>
      </c>
      <c r="G45">
        <v>2.140470257698357E-8</v>
      </c>
      <c r="H45">
        <v>1.9381688287566562E-8</v>
      </c>
      <c r="I45">
        <v>2.319628441301252E-8</v>
      </c>
      <c r="J45">
        <v>2.0452388632907119E-8</v>
      </c>
      <c r="K45">
        <v>2.2415529738824729E-8</v>
      </c>
      <c r="L45">
        <v>2.3270149524679621E-8</v>
      </c>
      <c r="M45">
        <v>2.460911304768253E-8</v>
      </c>
      <c r="N45">
        <v>2.5383961851752851E-8</v>
      </c>
      <c r="O45">
        <v>2.7251863693283289E-8</v>
      </c>
      <c r="P45">
        <v>2.8499282328537041E-8</v>
      </c>
      <c r="Q45">
        <v>2.821599467497492E-8</v>
      </c>
    </row>
    <row r="46" spans="1:17" x14ac:dyDescent="0.25">
      <c r="A46" t="s">
        <v>2</v>
      </c>
      <c r="B46" t="s">
        <v>109</v>
      </c>
      <c r="C46">
        <v>1.665593266500536E-8</v>
      </c>
      <c r="D46">
        <v>2.0017397642086001E-8</v>
      </c>
      <c r="E46">
        <v>2.0604278637117321E-8</v>
      </c>
      <c r="F46">
        <v>1.83090098096567E-8</v>
      </c>
      <c r="G46">
        <v>2.1346365473247021E-8</v>
      </c>
      <c r="H46">
        <v>1.938930356541091E-8</v>
      </c>
      <c r="I46">
        <v>2.3161837311270599E-8</v>
      </c>
      <c r="J46">
        <v>2.0460866312911289E-8</v>
      </c>
      <c r="K46">
        <v>2.2416782266263409E-8</v>
      </c>
      <c r="L46">
        <v>2.3260510299249291E-8</v>
      </c>
      <c r="M46">
        <v>2.4620353625607488E-8</v>
      </c>
      <c r="N46">
        <v>2.5355688384459489E-8</v>
      </c>
      <c r="O46">
        <v>2.7184425275080749E-8</v>
      </c>
      <c r="P46">
        <v>2.867204306885384E-8</v>
      </c>
      <c r="Q46">
        <v>2.8441338155802349E-8</v>
      </c>
    </row>
    <row r="47" spans="1:17" x14ac:dyDescent="0.25">
      <c r="A47" t="s">
        <v>2</v>
      </c>
      <c r="B47" t="s">
        <v>110</v>
      </c>
      <c r="C47">
        <v>82.03965899062031</v>
      </c>
      <c r="D47">
        <v>82.957759994658304</v>
      </c>
      <c r="E47">
        <v>83.852969656512769</v>
      </c>
      <c r="F47">
        <v>84.759250821284269</v>
      </c>
      <c r="G47">
        <v>85.642464517283614</v>
      </c>
      <c r="H47">
        <v>86.510881392988622</v>
      </c>
      <c r="I47">
        <v>87.146118292552231</v>
      </c>
      <c r="J47">
        <v>87.791425169297554</v>
      </c>
      <c r="K47">
        <v>88.444665145926564</v>
      </c>
      <c r="L47">
        <v>89.095150096519731</v>
      </c>
      <c r="M47">
        <v>92.32197981628758</v>
      </c>
      <c r="N47">
        <v>95.778038582726026</v>
      </c>
      <c r="O47">
        <v>99.333087770083978</v>
      </c>
      <c r="P47">
        <v>102.892597803374</v>
      </c>
      <c r="Q47">
        <v>105.91875034344319</v>
      </c>
    </row>
    <row r="48" spans="1:17" x14ac:dyDescent="0.25">
      <c r="A48" t="s">
        <v>2</v>
      </c>
      <c r="B48" t="s">
        <v>111</v>
      </c>
      <c r="C48">
        <v>812.19281843260319</v>
      </c>
      <c r="D48">
        <v>821.2820206450308</v>
      </c>
      <c r="E48">
        <v>830.14459838580103</v>
      </c>
      <c r="F48">
        <v>839.11678391132023</v>
      </c>
      <c r="G48">
        <v>847.8606017317835</v>
      </c>
      <c r="H48">
        <v>856.45793083015417</v>
      </c>
      <c r="I48">
        <v>862.7467775536287</v>
      </c>
      <c r="J48">
        <v>869.13531723282665</v>
      </c>
      <c r="K48">
        <v>875.60239460734601</v>
      </c>
      <c r="L48">
        <v>882.04219714143039</v>
      </c>
      <c r="M48">
        <v>913.98781910871548</v>
      </c>
      <c r="N48">
        <v>948.20280896323811</v>
      </c>
      <c r="O48">
        <v>983.39780430599444</v>
      </c>
      <c r="P48">
        <v>1018.636962294427</v>
      </c>
      <c r="Q48">
        <v>1048.5958795406909</v>
      </c>
    </row>
    <row r="49" spans="1:17" x14ac:dyDescent="0.25">
      <c r="A49" t="s">
        <v>2</v>
      </c>
      <c r="B49" t="s">
        <v>112</v>
      </c>
      <c r="C49">
        <v>3.4198588131719361</v>
      </c>
      <c r="D49">
        <v>3.4581302529692941</v>
      </c>
      <c r="E49">
        <v>3.495447456521688</v>
      </c>
      <c r="F49">
        <v>3.5332261795405411</v>
      </c>
      <c r="G49">
        <v>3.5700433265617781</v>
      </c>
      <c r="H49">
        <v>3.60624366068103</v>
      </c>
      <c r="I49">
        <v>3.6327237856968861</v>
      </c>
      <c r="J49">
        <v>3.65962368328853</v>
      </c>
      <c r="K49">
        <v>3.6868542769018648</v>
      </c>
      <c r="L49">
        <v>3.713970023871862</v>
      </c>
      <c r="M49">
        <v>3.8484818208396518</v>
      </c>
      <c r="N49">
        <v>3.992549131771514</v>
      </c>
      <c r="O49">
        <v>4.1407429009723939</v>
      </c>
      <c r="P49">
        <v>4.2891226239554046</v>
      </c>
      <c r="Q49">
        <v>4.4152691052965283</v>
      </c>
    </row>
    <row r="50" spans="1:17" x14ac:dyDescent="0.25">
      <c r="A50" t="s">
        <v>2</v>
      </c>
      <c r="B50" t="s">
        <v>113</v>
      </c>
      <c r="C50">
        <v>812.19281826242536</v>
      </c>
      <c r="D50">
        <v>821.2820204313615</v>
      </c>
      <c r="E50">
        <v>830.14459818197338</v>
      </c>
      <c r="F50">
        <v>839.11678372485949</v>
      </c>
      <c r="G50">
        <v>847.8606015005829</v>
      </c>
      <c r="H50">
        <v>856.45793061909671</v>
      </c>
      <c r="I50">
        <v>862.74677737442573</v>
      </c>
      <c r="J50">
        <v>869.1353169961792</v>
      </c>
      <c r="K50">
        <v>875.60239440085775</v>
      </c>
      <c r="L50">
        <v>882.04219692508411</v>
      </c>
      <c r="M50">
        <v>913.98781888103747</v>
      </c>
      <c r="N50">
        <v>948.20280874227956</v>
      </c>
      <c r="O50">
        <v>983.39780407839862</v>
      </c>
      <c r="P50">
        <v>1018.636962059909</v>
      </c>
      <c r="Q50">
        <v>1048.5958793000791</v>
      </c>
    </row>
    <row r="51" spans="1:17" x14ac:dyDescent="0.25">
      <c r="A51" t="s">
        <v>2</v>
      </c>
      <c r="B51" t="s">
        <v>114</v>
      </c>
      <c r="C51">
        <v>1.339024707735684</v>
      </c>
      <c r="D51">
        <v>1.354009655148549</v>
      </c>
      <c r="E51">
        <v>1.3686209771089159</v>
      </c>
      <c r="F51">
        <v>1.3834130036363379</v>
      </c>
      <c r="G51">
        <v>1.3978285312967209</v>
      </c>
      <c r="H51">
        <v>1.4120025495829831</v>
      </c>
      <c r="I51">
        <v>1.422370679716241</v>
      </c>
      <c r="J51">
        <v>1.4329031694670671</v>
      </c>
      <c r="K51">
        <v>1.4435651414877</v>
      </c>
      <c r="L51">
        <v>1.4541821454530499</v>
      </c>
      <c r="M51">
        <v>1.506849412311225</v>
      </c>
      <c r="N51">
        <v>1.563258083223557</v>
      </c>
      <c r="O51">
        <v>1.6212824428318939</v>
      </c>
      <c r="P51">
        <v>1.6793796120923861</v>
      </c>
      <c r="Q51">
        <v>1.7287714912379479</v>
      </c>
    </row>
    <row r="52" spans="1:17" x14ac:dyDescent="0.25">
      <c r="A52" t="s">
        <v>2</v>
      </c>
      <c r="B52" t="s">
        <v>115</v>
      </c>
      <c r="C52">
        <v>642.89598040024964</v>
      </c>
      <c r="D52">
        <v>650.09059159722358</v>
      </c>
      <c r="E52">
        <v>657.10581691356776</v>
      </c>
      <c r="F52">
        <v>664.20780290782977</v>
      </c>
      <c r="G52">
        <v>671.12902309470599</v>
      </c>
      <c r="H52">
        <v>677.93428926943227</v>
      </c>
      <c r="I52">
        <v>682.91226271138726</v>
      </c>
      <c r="J52">
        <v>687.96914867677845</v>
      </c>
      <c r="K52">
        <v>693.0882016440944</v>
      </c>
      <c r="L52">
        <v>698.18566504539365</v>
      </c>
      <c r="M52">
        <v>723.47240912888287</v>
      </c>
      <c r="N52">
        <v>750.55548466729408</v>
      </c>
      <c r="O52">
        <v>778.41428926104879</v>
      </c>
      <c r="P52">
        <v>806.30805109179141</v>
      </c>
      <c r="Q52">
        <v>830.02220742621762</v>
      </c>
    </row>
    <row r="53" spans="1:17" x14ac:dyDescent="0.25">
      <c r="A53" t="s">
        <v>2</v>
      </c>
      <c r="B53" t="s">
        <v>116</v>
      </c>
      <c r="C53">
        <v>88.541703286642829</v>
      </c>
      <c r="D53">
        <v>89.532568293061871</v>
      </c>
      <c r="E53">
        <v>90.498727699704617</v>
      </c>
      <c r="F53">
        <v>91.476836064209905</v>
      </c>
      <c r="G53">
        <v>92.430048780833545</v>
      </c>
      <c r="H53">
        <v>93.367291937846559</v>
      </c>
      <c r="I53">
        <v>94.052874459451658</v>
      </c>
      <c r="J53">
        <v>94.749325067741367</v>
      </c>
      <c r="K53">
        <v>95.4543375157143</v>
      </c>
      <c r="L53">
        <v>96.156376578995676</v>
      </c>
      <c r="M53">
        <v>99.638948347298978</v>
      </c>
      <c r="N53">
        <v>103.3689166640707</v>
      </c>
      <c r="O53">
        <v>107.20572088284</v>
      </c>
      <c r="P53">
        <v>111.0473395253334</v>
      </c>
      <c r="Q53">
        <v>114.3133294489643</v>
      </c>
    </row>
    <row r="54" spans="1:17" x14ac:dyDescent="0.25">
      <c r="A54" t="s">
        <v>2</v>
      </c>
      <c r="B54" t="s">
        <v>117</v>
      </c>
      <c r="C54">
        <v>4.0805357696599183</v>
      </c>
      <c r="D54">
        <v>4.1262008061357829</v>
      </c>
      <c r="E54">
        <v>4.1707272600729626</v>
      </c>
      <c r="F54">
        <v>4.2158043924402717</v>
      </c>
      <c r="G54">
        <v>4.2597341839108669</v>
      </c>
      <c r="H54">
        <v>4.302928001604708</v>
      </c>
      <c r="I54">
        <v>4.3345237795003682</v>
      </c>
      <c r="J54">
        <v>4.3666204246127007</v>
      </c>
      <c r="K54">
        <v>4.3991116508415278</v>
      </c>
      <c r="L54">
        <v>4.431465845349412</v>
      </c>
      <c r="M54">
        <v>4.5919637585131463</v>
      </c>
      <c r="N54">
        <v>4.7638631969866729</v>
      </c>
      <c r="O54">
        <v>4.9406862782811629</v>
      </c>
      <c r="P54">
        <v>5.1177312369835066</v>
      </c>
      <c r="Q54">
        <v>5.2682477529053813</v>
      </c>
    </row>
    <row r="55" spans="1:17" x14ac:dyDescent="0.25">
      <c r="A55" t="s">
        <v>2</v>
      </c>
      <c r="B55" t="s">
        <v>118</v>
      </c>
      <c r="C55">
        <v>1.0023821880004511E-8</v>
      </c>
      <c r="D55">
        <v>1.1163373730630681E-8</v>
      </c>
      <c r="E55">
        <v>1.117635414588299E-8</v>
      </c>
      <c r="F55">
        <v>1.118888854039306E-8</v>
      </c>
      <c r="G55">
        <v>1.111717455486793E-8</v>
      </c>
      <c r="H55">
        <v>9.9873936872012281E-9</v>
      </c>
      <c r="I55">
        <v>1.0048254085089419E-8</v>
      </c>
      <c r="J55">
        <v>1.1076607533277199E-8</v>
      </c>
      <c r="K55">
        <v>1.115010479129398E-8</v>
      </c>
      <c r="L55">
        <v>1.1034691045878491E-8</v>
      </c>
      <c r="M55">
        <v>1.102806483712129E-8</v>
      </c>
      <c r="N55">
        <v>1.099207130560592E-8</v>
      </c>
      <c r="O55">
        <v>1.108979608301197E-8</v>
      </c>
      <c r="P55">
        <v>6.7025639060340622E-9</v>
      </c>
      <c r="Q55">
        <v>7.1025826783147209E-9</v>
      </c>
    </row>
    <row r="56" spans="1:17" x14ac:dyDescent="0.25">
      <c r="A56" t="s">
        <v>2</v>
      </c>
      <c r="B56" t="s">
        <v>119</v>
      </c>
      <c r="C56">
        <v>1.0026884601620859E-8</v>
      </c>
      <c r="D56">
        <v>1.116463082733027E-8</v>
      </c>
      <c r="E56">
        <v>1.118220097476063E-8</v>
      </c>
      <c r="F56">
        <v>1.119945429180631E-8</v>
      </c>
      <c r="G56">
        <v>1.1119522256889369E-8</v>
      </c>
      <c r="H56">
        <v>1.0004873139118549E-8</v>
      </c>
      <c r="I56">
        <v>1.0029742006551671E-8</v>
      </c>
      <c r="J56">
        <v>1.1052443331775679E-8</v>
      </c>
      <c r="K56">
        <v>1.109871573126831E-8</v>
      </c>
      <c r="L56">
        <v>1.101236822186141E-8</v>
      </c>
      <c r="M56">
        <v>1.000212360086603E-8</v>
      </c>
      <c r="N56">
        <v>1.0957253889037551E-8</v>
      </c>
      <c r="O56">
        <v>1.104943340647333E-8</v>
      </c>
      <c r="P56">
        <v>8.8145968187655471E-9</v>
      </c>
      <c r="Q56">
        <v>7.2274523020999868E-9</v>
      </c>
    </row>
    <row r="57" spans="1:17" x14ac:dyDescent="0.25">
      <c r="A57" t="s">
        <v>2</v>
      </c>
      <c r="B57" t="s">
        <v>120</v>
      </c>
      <c r="C57">
        <v>26.381888433040729</v>
      </c>
      <c r="D57">
        <v>26.677126598719099</v>
      </c>
      <c r="E57">
        <v>26.965003483382471</v>
      </c>
      <c r="F57">
        <v>27.256440678997841</v>
      </c>
      <c r="G57">
        <v>27.540459967053131</v>
      </c>
      <c r="H57">
        <v>27.819720964392211</v>
      </c>
      <c r="I57">
        <v>28.02399715203077</v>
      </c>
      <c r="J57">
        <v>28.231511595209831</v>
      </c>
      <c r="K57">
        <v>28.441577124213619</v>
      </c>
      <c r="L57">
        <v>28.650756703315441</v>
      </c>
      <c r="M57">
        <v>29.68842388621939</v>
      </c>
      <c r="N57">
        <v>30.799805351775021</v>
      </c>
      <c r="O57">
        <v>31.943019645735589</v>
      </c>
      <c r="P57">
        <v>33.087668445224068</v>
      </c>
      <c r="Q57">
        <v>34.0608028958682</v>
      </c>
    </row>
    <row r="58" spans="1:17" x14ac:dyDescent="0.25">
      <c r="A58" t="s">
        <v>2</v>
      </c>
      <c r="B58" t="s">
        <v>121</v>
      </c>
      <c r="C58">
        <v>261.18075794574031</v>
      </c>
      <c r="D58">
        <v>264.10361648338522</v>
      </c>
      <c r="E58">
        <v>266.9535983179826</v>
      </c>
      <c r="F58">
        <v>269.8388272520387</v>
      </c>
      <c r="G58">
        <v>272.65061887830069</v>
      </c>
      <c r="H58">
        <v>275.41530341800768</v>
      </c>
      <c r="I58">
        <v>277.43763815977178</v>
      </c>
      <c r="J58">
        <v>279.49203163730323</v>
      </c>
      <c r="K58">
        <v>281.5716808726462</v>
      </c>
      <c r="L58">
        <v>283.64255920325422</v>
      </c>
      <c r="M58">
        <v>293.91546677576179</v>
      </c>
      <c r="N58">
        <v>304.91814592087172</v>
      </c>
      <c r="O58">
        <v>316.23597014246099</v>
      </c>
      <c r="P58">
        <v>327.56799597582068</v>
      </c>
      <c r="Q58">
        <v>337.20202934175262</v>
      </c>
    </row>
    <row r="59" spans="1:17" x14ac:dyDescent="0.25">
      <c r="A59" t="s">
        <v>2</v>
      </c>
      <c r="B59" t="s">
        <v>122</v>
      </c>
      <c r="C59">
        <v>1.0997404852348851</v>
      </c>
      <c r="D59">
        <v>1.1120476164526749</v>
      </c>
      <c r="E59">
        <v>1.1240478902065429</v>
      </c>
      <c r="F59">
        <v>1.1361965754838881</v>
      </c>
      <c r="G59">
        <v>1.1480360426267791</v>
      </c>
      <c r="H59">
        <v>1.1596771578650029</v>
      </c>
      <c r="I59">
        <v>1.1681924994799009</v>
      </c>
      <c r="J59">
        <v>1.1768428294468249</v>
      </c>
      <c r="K59">
        <v>1.185599502457251</v>
      </c>
      <c r="L59">
        <v>1.194319243780819</v>
      </c>
      <c r="M59">
        <v>1.2375748504289421</v>
      </c>
      <c r="N59">
        <v>1.2839032692103429</v>
      </c>
      <c r="O59">
        <v>1.3315586533517061</v>
      </c>
      <c r="P59">
        <v>1.3792738351018661</v>
      </c>
      <c r="Q59">
        <v>1.4198393674844261</v>
      </c>
    </row>
    <row r="60" spans="1:17" x14ac:dyDescent="0.25">
      <c r="A60" t="s">
        <v>2</v>
      </c>
      <c r="B60" t="s">
        <v>123</v>
      </c>
      <c r="C60">
        <v>261.18075781107689</v>
      </c>
      <c r="D60">
        <v>264.10361634656351</v>
      </c>
      <c r="E60">
        <v>266.95359817425327</v>
      </c>
      <c r="F60">
        <v>269.83882711501047</v>
      </c>
      <c r="G60">
        <v>272.65061874190798</v>
      </c>
      <c r="H60">
        <v>275.41530328472197</v>
      </c>
      <c r="I60">
        <v>277.43763802638512</v>
      </c>
      <c r="J60">
        <v>279.49203150186469</v>
      </c>
      <c r="K60">
        <v>281.57168073581119</v>
      </c>
      <c r="L60">
        <v>283.64255906731051</v>
      </c>
      <c r="M60">
        <v>293.91546664110223</v>
      </c>
      <c r="N60">
        <v>304.9181457864218</v>
      </c>
      <c r="O60">
        <v>316.2359700074739</v>
      </c>
      <c r="P60">
        <v>327.56799584319742</v>
      </c>
      <c r="Q60">
        <v>337.2020292051813</v>
      </c>
    </row>
    <row r="61" spans="1:17" x14ac:dyDescent="0.25">
      <c r="A61" t="s">
        <v>2</v>
      </c>
      <c r="B61" t="s">
        <v>124</v>
      </c>
      <c r="C61">
        <v>0.4305966360336449</v>
      </c>
      <c r="D61">
        <v>0.43541541781349669</v>
      </c>
      <c r="E61">
        <v>0.44011405171974732</v>
      </c>
      <c r="F61">
        <v>0.44487079423790649</v>
      </c>
      <c r="G61">
        <v>0.44950646464757171</v>
      </c>
      <c r="H61">
        <v>0.45406447183663778</v>
      </c>
      <c r="I61">
        <v>0.45739860149350831</v>
      </c>
      <c r="J61">
        <v>0.46078558500939493</v>
      </c>
      <c r="K61">
        <v>0.46421420651089462</v>
      </c>
      <c r="L61">
        <v>0.4676283676182047</v>
      </c>
      <c r="M61">
        <v>0.48456483444307769</v>
      </c>
      <c r="N61">
        <v>0.50270444191306352</v>
      </c>
      <c r="O61">
        <v>0.52136361462313729</v>
      </c>
      <c r="P61">
        <v>0.54004620051731211</v>
      </c>
      <c r="Q61">
        <v>0.55592938558147498</v>
      </c>
    </row>
    <row r="62" spans="1:17" x14ac:dyDescent="0.25">
      <c r="A62" t="s">
        <v>2</v>
      </c>
      <c r="B62" t="s">
        <v>125</v>
      </c>
      <c r="C62">
        <v>2736.0526344932082</v>
      </c>
      <c r="D62">
        <v>2766.671638989792</v>
      </c>
      <c r="E62">
        <v>2796.5272086253531</v>
      </c>
      <c r="F62">
        <v>2826.752016493554</v>
      </c>
      <c r="G62">
        <v>2856.207516766322</v>
      </c>
      <c r="H62">
        <v>2885.169537089665</v>
      </c>
      <c r="I62">
        <v>2906.354919740485</v>
      </c>
      <c r="J62">
        <v>2927.8761402582791</v>
      </c>
      <c r="K62">
        <v>2949.661932648472</v>
      </c>
      <c r="L62">
        <v>2971.3558436290182</v>
      </c>
      <c r="M62">
        <v>3078.9717953202489</v>
      </c>
      <c r="N62">
        <v>3194.2326188955508</v>
      </c>
      <c r="O62">
        <v>3312.7948093985769</v>
      </c>
      <c r="P62">
        <v>3431.505771803269</v>
      </c>
      <c r="Q62">
        <v>3532.4290656127209</v>
      </c>
    </row>
    <row r="63" spans="1:17" x14ac:dyDescent="0.25">
      <c r="A63" t="s">
        <v>2</v>
      </c>
      <c r="B63" t="s">
        <v>126</v>
      </c>
      <c r="C63">
        <v>376.81797351213612</v>
      </c>
      <c r="D63">
        <v>381.03492134481218</v>
      </c>
      <c r="E63">
        <v>385.14672647020183</v>
      </c>
      <c r="F63">
        <v>389.30938427432102</v>
      </c>
      <c r="G63">
        <v>393.36609055955188</v>
      </c>
      <c r="H63">
        <v>397.35483319940738</v>
      </c>
      <c r="I63">
        <v>400.27255227239277</v>
      </c>
      <c r="J63">
        <v>403.23652401677708</v>
      </c>
      <c r="K63">
        <v>406.23693345369998</v>
      </c>
      <c r="L63">
        <v>409.22468868443718</v>
      </c>
      <c r="M63">
        <v>424.04590385953787</v>
      </c>
      <c r="N63">
        <v>439.9199953943924</v>
      </c>
      <c r="O63">
        <v>456.24876180694253</v>
      </c>
      <c r="P63">
        <v>472.59801756204718</v>
      </c>
      <c r="Q63">
        <v>486.49749835798411</v>
      </c>
    </row>
    <row r="64" spans="1:17" x14ac:dyDescent="0.25">
      <c r="A64" t="s">
        <v>2</v>
      </c>
      <c r="B64" t="s">
        <v>127</v>
      </c>
      <c r="C64">
        <v>17.36604514164225</v>
      </c>
      <c r="D64">
        <v>17.56038753447362</v>
      </c>
      <c r="E64">
        <v>17.74988431591305</v>
      </c>
      <c r="F64">
        <v>17.941724696358271</v>
      </c>
      <c r="G64">
        <v>18.128682190753661</v>
      </c>
      <c r="H64">
        <v>18.31250751145993</v>
      </c>
      <c r="I64">
        <v>18.44697360496286</v>
      </c>
      <c r="J64">
        <v>18.583571300115501</v>
      </c>
      <c r="K64">
        <v>18.721848266628889</v>
      </c>
      <c r="L64">
        <v>18.859542048457879</v>
      </c>
      <c r="M64">
        <v>19.542593040850409</v>
      </c>
      <c r="N64">
        <v>20.2741669290529</v>
      </c>
      <c r="O64">
        <v>21.026694978777929</v>
      </c>
      <c r="P64">
        <v>21.780167298432819</v>
      </c>
      <c r="Q64">
        <v>22.420739212222461</v>
      </c>
    </row>
    <row r="65" spans="1:17" x14ac:dyDescent="0.25">
      <c r="A65" t="s">
        <v>2</v>
      </c>
      <c r="B65" t="s">
        <v>128</v>
      </c>
      <c r="C65">
        <v>3.0162325459850988E-8</v>
      </c>
      <c r="D65">
        <v>3.1094672081128441E-8</v>
      </c>
      <c r="E65">
        <v>3.0727256021398888E-8</v>
      </c>
      <c r="F65">
        <v>3.1237042112265069E-8</v>
      </c>
      <c r="G65">
        <v>3.0766149581806573E-8</v>
      </c>
      <c r="H65">
        <v>3.1260617366181209E-8</v>
      </c>
      <c r="I65">
        <v>3.0752298530542123E-8</v>
      </c>
      <c r="J65">
        <v>2.9742974504501911E-8</v>
      </c>
      <c r="K65">
        <v>3.1608926872408273E-8</v>
      </c>
      <c r="L65">
        <v>3.0804481528824123E-8</v>
      </c>
      <c r="M65">
        <v>2.9119521532444631E-8</v>
      </c>
      <c r="N65">
        <v>3.0018507239870629E-8</v>
      </c>
      <c r="O65">
        <v>3.1502711832505583E-8</v>
      </c>
      <c r="P65">
        <v>3.0155403672211813E-8</v>
      </c>
      <c r="Q65">
        <v>2.985518129206003E-8</v>
      </c>
    </row>
    <row r="66" spans="1:17" x14ac:dyDescent="0.25">
      <c r="A66" t="s">
        <v>2</v>
      </c>
      <c r="B66" t="s">
        <v>129</v>
      </c>
      <c r="C66">
        <v>3.0159957675088432E-8</v>
      </c>
      <c r="D66">
        <v>3.1081817030424409E-8</v>
      </c>
      <c r="E66">
        <v>3.0708720025258162E-8</v>
      </c>
      <c r="F66">
        <v>3.1218717757720333E-8</v>
      </c>
      <c r="G66">
        <v>3.0640226387129322E-8</v>
      </c>
      <c r="H66">
        <v>3.1274057305612698E-8</v>
      </c>
      <c r="I66">
        <v>3.0729717929232211E-8</v>
      </c>
      <c r="J66">
        <v>2.9745493632355621E-8</v>
      </c>
      <c r="K66">
        <v>3.1624522224108421E-8</v>
      </c>
      <c r="L66">
        <v>3.0785929036819658E-8</v>
      </c>
      <c r="M66">
        <v>2.9123051885795959E-8</v>
      </c>
      <c r="N66">
        <v>2.9980874566305981E-8</v>
      </c>
      <c r="O66">
        <v>3.1517097379736753E-8</v>
      </c>
      <c r="P66">
        <v>3.0364106729735322E-8</v>
      </c>
      <c r="Q66">
        <v>3.0078618833878061E-8</v>
      </c>
    </row>
    <row r="67" spans="1:17" x14ac:dyDescent="0.25">
      <c r="A67" t="s">
        <v>2</v>
      </c>
      <c r="B67" t="s">
        <v>130</v>
      </c>
      <c r="C67">
        <v>112.2766941040329</v>
      </c>
      <c r="D67">
        <v>113.5331759759992</v>
      </c>
      <c r="E67">
        <v>114.7583295513127</v>
      </c>
      <c r="F67">
        <v>115.9986351976373</v>
      </c>
      <c r="G67">
        <v>117.2073715127781</v>
      </c>
      <c r="H67">
        <v>118.39585740214341</v>
      </c>
      <c r="I67">
        <v>119.2652210454813</v>
      </c>
      <c r="J67">
        <v>120.148366158786</v>
      </c>
      <c r="K67">
        <v>121.04236823821689</v>
      </c>
      <c r="L67">
        <v>121.9325998710343</v>
      </c>
      <c r="M67">
        <v>126.348729570074</v>
      </c>
      <c r="N67">
        <v>131.07857433150249</v>
      </c>
      <c r="O67">
        <v>135.9438940526301</v>
      </c>
      <c r="P67">
        <v>140.81531875244721</v>
      </c>
      <c r="Q67">
        <v>144.9568084418008</v>
      </c>
    </row>
    <row r="68" spans="1:17" x14ac:dyDescent="0.25">
      <c r="A68" t="s">
        <v>2</v>
      </c>
      <c r="B68" t="s">
        <v>131</v>
      </c>
      <c r="C68">
        <v>1111.5395376772451</v>
      </c>
      <c r="D68">
        <v>1123.978711464237</v>
      </c>
      <c r="E68">
        <v>1136.107734722709</v>
      </c>
      <c r="F68">
        <v>1148.38676343612</v>
      </c>
      <c r="G68">
        <v>1160.3532559267139</v>
      </c>
      <c r="H68">
        <v>1172.1192688423771</v>
      </c>
      <c r="I68">
        <v>1180.7259711058809</v>
      </c>
      <c r="J68">
        <v>1189.46910973693</v>
      </c>
      <c r="K68">
        <v>1198.3197324621581</v>
      </c>
      <c r="L68">
        <v>1207.133027758699</v>
      </c>
      <c r="M68">
        <v>1250.852722208901</v>
      </c>
      <c r="N68">
        <v>1297.678196587598</v>
      </c>
      <c r="O68">
        <v>1345.844873183253</v>
      </c>
      <c r="P68">
        <v>1394.0719893706971</v>
      </c>
      <c r="Q68">
        <v>1435.0727471499631</v>
      </c>
    </row>
    <row r="69" spans="1:17" x14ac:dyDescent="0.25">
      <c r="A69" t="s">
        <v>2</v>
      </c>
      <c r="B69" t="s">
        <v>132</v>
      </c>
      <c r="C69">
        <v>4.6803027514342208</v>
      </c>
      <c r="D69">
        <v>4.7326797456809757</v>
      </c>
      <c r="E69">
        <v>4.7837508035429233</v>
      </c>
      <c r="F69">
        <v>4.8354534828231293</v>
      </c>
      <c r="G69">
        <v>4.8858401804592253</v>
      </c>
      <c r="H69">
        <v>4.9353827302258741</v>
      </c>
      <c r="I69">
        <v>4.9716225307821729</v>
      </c>
      <c r="J69">
        <v>5.0084368168767881</v>
      </c>
      <c r="K69">
        <v>5.0457036837807436</v>
      </c>
      <c r="L69">
        <v>5.08281337469331</v>
      </c>
      <c r="M69">
        <v>5.2669016559436033</v>
      </c>
      <c r="N69">
        <v>5.4640672886168637</v>
      </c>
      <c r="O69">
        <v>5.6668802539251013</v>
      </c>
      <c r="P69">
        <v>5.869947705880624</v>
      </c>
      <c r="Q69">
        <v>6.0425875008272882</v>
      </c>
    </row>
    <row r="70" spans="1:17" x14ac:dyDescent="0.25">
      <c r="A70" t="s">
        <v>2</v>
      </c>
      <c r="B70" t="s">
        <v>133</v>
      </c>
      <c r="C70">
        <v>1111.5395374400209</v>
      </c>
      <c r="D70">
        <v>1123.9787111927851</v>
      </c>
      <c r="E70">
        <v>1136.107734492439</v>
      </c>
      <c r="F70">
        <v>1148.386763212003</v>
      </c>
      <c r="G70">
        <v>1160.3532556313489</v>
      </c>
      <c r="H70">
        <v>1172.1192685647959</v>
      </c>
      <c r="I70">
        <v>1180.7259708389699</v>
      </c>
      <c r="J70">
        <v>1189.4691094885759</v>
      </c>
      <c r="K70">
        <v>1198.319732198293</v>
      </c>
      <c r="L70">
        <v>1207.1330274999491</v>
      </c>
      <c r="M70">
        <v>1250.852721958556</v>
      </c>
      <c r="N70">
        <v>1297.678196357597</v>
      </c>
      <c r="O70">
        <v>1345.844872905632</v>
      </c>
      <c r="P70">
        <v>1394.0719891093399</v>
      </c>
      <c r="Q70">
        <v>1435.0727468967791</v>
      </c>
    </row>
    <row r="71" spans="1:17" x14ac:dyDescent="0.25">
      <c r="A71" t="s">
        <v>2</v>
      </c>
      <c r="B71" t="s">
        <v>134</v>
      </c>
      <c r="C71">
        <v>1.83254378711706</v>
      </c>
      <c r="D71">
        <v>1.853051677689495</v>
      </c>
      <c r="E71">
        <v>1.8730482362509371</v>
      </c>
      <c r="F71">
        <v>1.8932921027196159</v>
      </c>
      <c r="G71">
        <v>1.913020704032109</v>
      </c>
      <c r="H71">
        <v>1.93241878526348</v>
      </c>
      <c r="I71">
        <v>1.946608256081833</v>
      </c>
      <c r="J71">
        <v>1.9610226629349079</v>
      </c>
      <c r="K71">
        <v>1.9756142764870721</v>
      </c>
      <c r="L71">
        <v>1.990144347542889</v>
      </c>
      <c r="M71">
        <v>2.0622229812947031</v>
      </c>
      <c r="N71">
        <v>2.1394219730997501</v>
      </c>
      <c r="O71">
        <v>2.2188321435662428</v>
      </c>
      <c r="P71">
        <v>2.2983419553144442</v>
      </c>
      <c r="Q71">
        <v>2.365938005499991</v>
      </c>
    </row>
    <row r="72" spans="1:17" x14ac:dyDescent="0.25">
      <c r="A72" t="s">
        <v>2</v>
      </c>
      <c r="B72" t="s">
        <v>135</v>
      </c>
      <c r="C72">
        <v>964.65571846349212</v>
      </c>
      <c r="D72">
        <v>975.45112401183701</v>
      </c>
      <c r="E72">
        <v>985.97736375275542</v>
      </c>
      <c r="F72">
        <v>996.63378657858561</v>
      </c>
      <c r="G72">
        <v>1007.018973040403</v>
      </c>
      <c r="H72">
        <v>1017.230172259469</v>
      </c>
      <c r="I72">
        <v>1024.6995463005569</v>
      </c>
      <c r="J72">
        <v>1032.287327391515</v>
      </c>
      <c r="K72">
        <v>1039.9683891319839</v>
      </c>
      <c r="L72">
        <v>1047.6170560541</v>
      </c>
      <c r="M72">
        <v>1085.559434021902</v>
      </c>
      <c r="N72">
        <v>1126.1971802318501</v>
      </c>
      <c r="O72">
        <v>1167.998896185813</v>
      </c>
      <c r="P72">
        <v>1209.853064955948</v>
      </c>
      <c r="Q72">
        <v>1245.435798735241</v>
      </c>
    </row>
    <row r="73" spans="1:17" x14ac:dyDescent="0.25">
      <c r="A73" t="s">
        <v>2</v>
      </c>
      <c r="B73" t="s">
        <v>136</v>
      </c>
      <c r="C73">
        <v>132.8554898408905</v>
      </c>
      <c r="D73">
        <v>134.34226783274119</v>
      </c>
      <c r="E73">
        <v>135.7919754442332</v>
      </c>
      <c r="F73">
        <v>137.2596122878345</v>
      </c>
      <c r="G73">
        <v>138.68989358692431</v>
      </c>
      <c r="H73">
        <v>140.0962128030483</v>
      </c>
      <c r="I73">
        <v>141.12491903243361</v>
      </c>
      <c r="J73">
        <v>142.16993266210031</v>
      </c>
      <c r="K73">
        <v>143.22779320283311</v>
      </c>
      <c r="L73">
        <v>144.28119222485441</v>
      </c>
      <c r="M73">
        <v>149.50673861812029</v>
      </c>
      <c r="N73">
        <v>155.1034997990817</v>
      </c>
      <c r="O73">
        <v>160.86056663911319</v>
      </c>
      <c r="P73">
        <v>166.62485744961981</v>
      </c>
      <c r="Q73">
        <v>171.52542605191121</v>
      </c>
    </row>
    <row r="74" spans="1:17" x14ac:dyDescent="0.25">
      <c r="A74" t="s">
        <v>2</v>
      </c>
      <c r="B74" t="s">
        <v>137</v>
      </c>
      <c r="C74">
        <v>6.122782346026435</v>
      </c>
      <c r="D74">
        <v>6.1913020442770872</v>
      </c>
      <c r="E74">
        <v>6.2581133160319347</v>
      </c>
      <c r="F74">
        <v>6.3257508736364141</v>
      </c>
      <c r="G74">
        <v>6.3916668630102418</v>
      </c>
      <c r="H74">
        <v>6.4564785350341474</v>
      </c>
      <c r="I74">
        <v>6.5038875229164761</v>
      </c>
      <c r="J74">
        <v>6.5520480547125199</v>
      </c>
      <c r="K74">
        <v>6.600800649301843</v>
      </c>
      <c r="L74">
        <v>6.6493476300804231</v>
      </c>
      <c r="M74">
        <v>6.8901723277297311</v>
      </c>
      <c r="N74">
        <v>7.1481048415244262</v>
      </c>
      <c r="O74">
        <v>7.4134252072399409</v>
      </c>
      <c r="P74">
        <v>7.6790784969491774</v>
      </c>
      <c r="Q74">
        <v>7.9049262577578592</v>
      </c>
    </row>
    <row r="75" spans="1:17" x14ac:dyDescent="0.25">
      <c r="A75" t="s">
        <v>2</v>
      </c>
      <c r="B75" t="s">
        <v>138</v>
      </c>
      <c r="C75">
        <v>8.9193041682117531E-9</v>
      </c>
      <c r="D75">
        <v>1.1130062994055279E-8</v>
      </c>
      <c r="E75">
        <v>1.10710720277241E-8</v>
      </c>
      <c r="F75">
        <v>1.012378232298571E-8</v>
      </c>
      <c r="G75">
        <v>1.0070873740276431E-8</v>
      </c>
      <c r="H75">
        <v>1.009945438949532E-8</v>
      </c>
      <c r="I75">
        <v>9.9350118683549399E-9</v>
      </c>
      <c r="J75">
        <v>1.117816932631608E-8</v>
      </c>
      <c r="K75">
        <v>1.1239071682056459E-8</v>
      </c>
      <c r="L75">
        <v>1.105523566536536E-8</v>
      </c>
      <c r="M75">
        <v>1.146185410965564E-8</v>
      </c>
      <c r="N75">
        <v>1.1533468441446829E-8</v>
      </c>
      <c r="O75">
        <v>1.1640332117110489E-8</v>
      </c>
      <c r="P75">
        <v>1.148686522056248E-8</v>
      </c>
      <c r="Q75">
        <v>1.1640825920429281E-8</v>
      </c>
    </row>
    <row r="76" spans="1:17" x14ac:dyDescent="0.25">
      <c r="A76" t="s">
        <v>2</v>
      </c>
      <c r="B76" t="s">
        <v>139</v>
      </c>
      <c r="C76">
        <v>8.9211669284970566E-9</v>
      </c>
      <c r="D76">
        <v>1.1131859151586599E-8</v>
      </c>
      <c r="E76">
        <v>1.107570272584106E-8</v>
      </c>
      <c r="F76">
        <v>1.013186931960209E-8</v>
      </c>
      <c r="G76">
        <v>1.004893617452883E-8</v>
      </c>
      <c r="H76">
        <v>1.010227436130502E-8</v>
      </c>
      <c r="I76">
        <v>9.9576601546965534E-9</v>
      </c>
      <c r="J76">
        <v>1.11756472544419E-8</v>
      </c>
      <c r="K76">
        <v>1.1249749925931371E-8</v>
      </c>
      <c r="L76">
        <v>1.106983428447709E-8</v>
      </c>
      <c r="M76">
        <v>1.146382897073765E-8</v>
      </c>
      <c r="N76">
        <v>1.1501073438959219E-8</v>
      </c>
      <c r="O76">
        <v>1.159633715990286E-8</v>
      </c>
      <c r="P76">
        <v>1.1591346855754661E-8</v>
      </c>
      <c r="Q76">
        <v>1.1780705229266899E-8</v>
      </c>
    </row>
    <row r="77" spans="1:17" x14ac:dyDescent="0.25">
      <c r="A77" t="s">
        <v>2</v>
      </c>
      <c r="B77" t="s">
        <v>140</v>
      </c>
      <c r="C77">
        <v>39.585625538458793</v>
      </c>
      <c r="D77">
        <v>40.028625942660071</v>
      </c>
      <c r="E77">
        <v>40.460580881156282</v>
      </c>
      <c r="F77">
        <v>40.897877996014813</v>
      </c>
      <c r="G77">
        <v>41.324044641493458</v>
      </c>
      <c r="H77">
        <v>41.743071551127301</v>
      </c>
      <c r="I77">
        <v>42.049584893444809</v>
      </c>
      <c r="J77">
        <v>42.360957179482057</v>
      </c>
      <c r="K77">
        <v>42.676157341555871</v>
      </c>
      <c r="L77">
        <v>42.990028131226467</v>
      </c>
      <c r="M77">
        <v>44.547032091798528</v>
      </c>
      <c r="N77">
        <v>46.214643218324177</v>
      </c>
      <c r="O77">
        <v>47.930019008008763</v>
      </c>
      <c r="P77">
        <v>49.647547270187452</v>
      </c>
      <c r="Q77">
        <v>51.107720831306167</v>
      </c>
    </row>
    <row r="78" spans="1:17" x14ac:dyDescent="0.25">
      <c r="A78" t="s">
        <v>2</v>
      </c>
      <c r="B78" t="s">
        <v>141</v>
      </c>
      <c r="C78">
        <v>391.89778655124542</v>
      </c>
      <c r="D78">
        <v>396.28349168645371</v>
      </c>
      <c r="E78">
        <v>400.5598464280763</v>
      </c>
      <c r="F78">
        <v>404.88908891116449</v>
      </c>
      <c r="G78">
        <v>409.10813982147363</v>
      </c>
      <c r="H78">
        <v>413.25650725970712</v>
      </c>
      <c r="I78">
        <v>416.29099002651913</v>
      </c>
      <c r="J78">
        <v>419.37357644267212</v>
      </c>
      <c r="K78">
        <v>422.49405874196282</v>
      </c>
      <c r="L78">
        <v>425.60138043137982</v>
      </c>
      <c r="M78">
        <v>441.01572324548022</v>
      </c>
      <c r="N78">
        <v>457.52507729248191</v>
      </c>
      <c r="O78">
        <v>474.50730177195521</v>
      </c>
      <c r="P78">
        <v>491.51083555549968</v>
      </c>
      <c r="Q78">
        <v>505.96655726101369</v>
      </c>
    </row>
    <row r="79" spans="1:17" x14ac:dyDescent="0.25">
      <c r="A79" t="s">
        <v>2</v>
      </c>
      <c r="B79" t="s">
        <v>142</v>
      </c>
      <c r="C79">
        <v>1.650143996477673</v>
      </c>
      <c r="D79">
        <v>1.66861066135142</v>
      </c>
      <c r="E79">
        <v>1.686616890450471</v>
      </c>
      <c r="F79">
        <v>1.7048458098446371</v>
      </c>
      <c r="G79">
        <v>1.7226107515237841</v>
      </c>
      <c r="H79">
        <v>1.740078070279214</v>
      </c>
      <c r="I79">
        <v>1.7528552114718361</v>
      </c>
      <c r="J79">
        <v>1.765834901170825</v>
      </c>
      <c r="K79">
        <v>1.7789741563679351</v>
      </c>
      <c r="L79">
        <v>1.7920579969289101</v>
      </c>
      <c r="M79">
        <v>1.856962382993026</v>
      </c>
      <c r="N79">
        <v>1.9264774760935039</v>
      </c>
      <c r="O79">
        <v>1.9979836612952091</v>
      </c>
      <c r="P79">
        <v>2.069579571885209</v>
      </c>
      <c r="Q79">
        <v>2.1304475407650512</v>
      </c>
    </row>
    <row r="80" spans="1:17" x14ac:dyDescent="0.25">
      <c r="A80" t="s">
        <v>2</v>
      </c>
      <c r="B80" t="s">
        <v>143</v>
      </c>
      <c r="C80">
        <v>391.89778641795681</v>
      </c>
      <c r="D80">
        <v>396.28349154934381</v>
      </c>
      <c r="E80">
        <v>400.55984628559082</v>
      </c>
      <c r="F80">
        <v>404.88908877412501</v>
      </c>
      <c r="G80">
        <v>409.1081396856743</v>
      </c>
      <c r="H80">
        <v>413.25650712449999</v>
      </c>
      <c r="I80">
        <v>416.29098989235302</v>
      </c>
      <c r="J80">
        <v>419.37357630468262</v>
      </c>
      <c r="K80">
        <v>422.49405860333792</v>
      </c>
      <c r="L80">
        <v>425.60138029324611</v>
      </c>
      <c r="M80">
        <v>441.01572310396477</v>
      </c>
      <c r="N80">
        <v>457.52507715095533</v>
      </c>
      <c r="O80">
        <v>474.50730162811442</v>
      </c>
      <c r="P80">
        <v>491.51083541126758</v>
      </c>
      <c r="Q80">
        <v>505.96655711370022</v>
      </c>
    </row>
    <row r="81" spans="1:17" x14ac:dyDescent="0.25">
      <c r="A81" t="s">
        <v>2</v>
      </c>
      <c r="B81" t="s">
        <v>144</v>
      </c>
      <c r="C81">
        <v>0.64610374660939607</v>
      </c>
      <c r="D81">
        <v>0.65333425600143091</v>
      </c>
      <c r="E81">
        <v>0.66038448473597278</v>
      </c>
      <c r="F81">
        <v>0.66752190561207336</v>
      </c>
      <c r="G81">
        <v>0.67447765929760284</v>
      </c>
      <c r="H81">
        <v>0.68131688056938577</v>
      </c>
      <c r="I81">
        <v>0.68631969173143792</v>
      </c>
      <c r="J81">
        <v>0.69140180952320918</v>
      </c>
      <c r="K81">
        <v>0.69654640454326766</v>
      </c>
      <c r="L81">
        <v>0.70166930183312493</v>
      </c>
      <c r="M81">
        <v>0.7270822151284273</v>
      </c>
      <c r="N81">
        <v>0.75430042271849518</v>
      </c>
      <c r="O81">
        <v>0.78229822993003095</v>
      </c>
      <c r="P81">
        <v>0.81033116867475696</v>
      </c>
      <c r="Q81">
        <v>0.83416364786153774</v>
      </c>
    </row>
    <row r="82" spans="1:17" x14ac:dyDescent="0.25">
      <c r="A82" t="s">
        <v>2</v>
      </c>
      <c r="B82" t="s">
        <v>145</v>
      </c>
      <c r="C82">
        <v>3146.9372290690289</v>
      </c>
      <c r="D82">
        <v>3149.2161786753609</v>
      </c>
      <c r="E82">
        <v>3152.2170799644218</v>
      </c>
      <c r="F82">
        <v>3156.1251715401199</v>
      </c>
      <c r="G82">
        <v>3160.4304270919188</v>
      </c>
      <c r="H82">
        <v>3165.6390530426638</v>
      </c>
      <c r="I82">
        <v>3167.077486754411</v>
      </c>
      <c r="J82">
        <v>3169.2040893624248</v>
      </c>
      <c r="K82">
        <v>3172.5480129403509</v>
      </c>
      <c r="L82">
        <v>3176.887281973683</v>
      </c>
      <c r="M82">
        <v>3206.3906720665741</v>
      </c>
      <c r="N82">
        <v>3243.327014513462</v>
      </c>
      <c r="O82">
        <v>3276.7989926933142</v>
      </c>
      <c r="P82">
        <v>3317.7079119799319</v>
      </c>
      <c r="Q82">
        <v>3363.1625339469119</v>
      </c>
    </row>
    <row r="83" spans="1:17" x14ac:dyDescent="0.25">
      <c r="A83" t="s">
        <v>2</v>
      </c>
      <c r="B83" t="s">
        <v>146</v>
      </c>
      <c r="C83">
        <v>3.0786838461834442E-8</v>
      </c>
      <c r="D83">
        <v>3.1633065531978692E-8</v>
      </c>
      <c r="E83">
        <v>3.1052025207052992E-8</v>
      </c>
      <c r="F83">
        <v>3.0552145872272217E-8</v>
      </c>
      <c r="G83">
        <v>3.102222441179953E-8</v>
      </c>
      <c r="H83">
        <v>3.1474093718265253E-8</v>
      </c>
      <c r="I83">
        <v>3.1506478939000573E-8</v>
      </c>
      <c r="J83">
        <v>2.9940638558447453E-8</v>
      </c>
      <c r="K83">
        <v>3.0040216400997817E-8</v>
      </c>
      <c r="L83">
        <v>3.11237318414141E-8</v>
      </c>
      <c r="M83">
        <v>3.0615250851837292E-8</v>
      </c>
      <c r="N83">
        <v>3.0023376639177532E-8</v>
      </c>
      <c r="O83">
        <v>2.9743606212222092E-8</v>
      </c>
      <c r="P83">
        <v>3.104740852266365E-8</v>
      </c>
      <c r="Q83">
        <v>3.1070554777586447E-8</v>
      </c>
    </row>
    <row r="84" spans="1:17" x14ac:dyDescent="0.25">
      <c r="A84" t="s">
        <v>2</v>
      </c>
      <c r="B84" t="s">
        <v>147</v>
      </c>
      <c r="C84">
        <v>369.84960393317158</v>
      </c>
      <c r="D84">
        <v>370.11744169114411</v>
      </c>
      <c r="E84">
        <v>370.47012815094638</v>
      </c>
      <c r="F84">
        <v>370.9294338234061</v>
      </c>
      <c r="G84">
        <v>371.43541692596222</v>
      </c>
      <c r="H84">
        <v>372.04757030088001</v>
      </c>
      <c r="I84">
        <v>372.21662487754759</v>
      </c>
      <c r="J84">
        <v>372.46655777029957</v>
      </c>
      <c r="K84">
        <v>372.85955855844441</v>
      </c>
      <c r="L84">
        <v>373.36953915853951</v>
      </c>
      <c r="M84">
        <v>376.83697951201668</v>
      </c>
      <c r="N84">
        <v>381.17799130460719</v>
      </c>
      <c r="O84">
        <v>385.11184729527338</v>
      </c>
      <c r="P84">
        <v>389.91974351213491</v>
      </c>
      <c r="Q84">
        <v>395.26188182198632</v>
      </c>
    </row>
    <row r="85" spans="1:17" x14ac:dyDescent="0.25">
      <c r="A85" t="s">
        <v>2</v>
      </c>
      <c r="B85" t="s">
        <v>148</v>
      </c>
      <c r="C85">
        <v>46.418266059573241</v>
      </c>
      <c r="D85">
        <v>46.451881249220953</v>
      </c>
      <c r="E85">
        <v>46.496145440838731</v>
      </c>
      <c r="F85">
        <v>46.553790960833609</v>
      </c>
      <c r="G85">
        <v>46.617294769244559</v>
      </c>
      <c r="H85">
        <v>46.694123561467897</v>
      </c>
      <c r="I85">
        <v>46.715340889236359</v>
      </c>
      <c r="J85">
        <v>46.746708912731307</v>
      </c>
      <c r="K85">
        <v>46.796032786471088</v>
      </c>
      <c r="L85">
        <v>46.860038304511193</v>
      </c>
      <c r="M85">
        <v>47.295222138508151</v>
      </c>
      <c r="N85">
        <v>47.840044244120492</v>
      </c>
      <c r="O85">
        <v>48.333765940195633</v>
      </c>
      <c r="P85">
        <v>48.937184745418918</v>
      </c>
      <c r="Q85">
        <v>49.607654024389682</v>
      </c>
    </row>
    <row r="86" spans="1:17" x14ac:dyDescent="0.25">
      <c r="A86" t="s">
        <v>2</v>
      </c>
      <c r="B86" t="s">
        <v>149</v>
      </c>
      <c r="C86">
        <v>28.92862173526202</v>
      </c>
      <c r="D86">
        <v>28.949571270931632</v>
      </c>
      <c r="E86">
        <v>28.977157438050511</v>
      </c>
      <c r="F86">
        <v>29.01308306764599</v>
      </c>
      <c r="G86">
        <v>29.052659678736021</v>
      </c>
      <c r="H86">
        <v>29.10054063722086</v>
      </c>
      <c r="I86">
        <v>29.113763622539089</v>
      </c>
      <c r="J86">
        <v>29.133312686650079</v>
      </c>
      <c r="K86">
        <v>29.164052130587759</v>
      </c>
      <c r="L86">
        <v>29.203941415464101</v>
      </c>
      <c r="M86">
        <v>29.4751550900396</v>
      </c>
      <c r="N86">
        <v>29.814697126662558</v>
      </c>
      <c r="O86">
        <v>30.122392553392569</v>
      </c>
      <c r="P86">
        <v>30.49845301101076</v>
      </c>
      <c r="Q86">
        <v>30.916300418812259</v>
      </c>
    </row>
    <row r="87" spans="1:17" x14ac:dyDescent="0.25">
      <c r="A87" t="s">
        <v>2</v>
      </c>
      <c r="B87" t="s">
        <v>150</v>
      </c>
      <c r="C87">
        <v>329.68350357367802</v>
      </c>
      <c r="D87">
        <v>329.92225383733961</v>
      </c>
      <c r="E87">
        <v>330.23663813526872</v>
      </c>
      <c r="F87">
        <v>330.64606267433868</v>
      </c>
      <c r="G87">
        <v>331.09709542011979</v>
      </c>
      <c r="H87">
        <v>331.6427682197604</v>
      </c>
      <c r="I87">
        <v>331.79346326652478</v>
      </c>
      <c r="J87">
        <v>332.01625315978089</v>
      </c>
      <c r="K87">
        <v>332.36657360145608</v>
      </c>
      <c r="L87">
        <v>332.82116971034873</v>
      </c>
      <c r="M87">
        <v>335.91204197898651</v>
      </c>
      <c r="N87">
        <v>339.78161480445709</v>
      </c>
      <c r="O87">
        <v>343.28824942632139</v>
      </c>
      <c r="P87">
        <v>347.57400248083502</v>
      </c>
      <c r="Q87">
        <v>352.33597831102469</v>
      </c>
    </row>
    <row r="88" spans="1:17" x14ac:dyDescent="0.25">
      <c r="A88" t="s">
        <v>2</v>
      </c>
      <c r="B88" t="s">
        <v>151</v>
      </c>
      <c r="C88">
        <v>1112.487509265475</v>
      </c>
      <c r="D88">
        <v>1113.2931507518881</v>
      </c>
      <c r="E88">
        <v>1114.3540123994001</v>
      </c>
      <c r="F88">
        <v>1115.735578894439</v>
      </c>
      <c r="G88">
        <v>1117.257548589271</v>
      </c>
      <c r="H88">
        <v>1119.098872654421</v>
      </c>
      <c r="I88">
        <v>1119.607379634537</v>
      </c>
      <c r="J88">
        <v>1120.35916421458</v>
      </c>
      <c r="K88">
        <v>1121.541289266713</v>
      </c>
      <c r="L88">
        <v>1123.0752831707939</v>
      </c>
      <c r="M88">
        <v>1133.505155325633</v>
      </c>
      <c r="N88">
        <v>1146.562682865024</v>
      </c>
      <c r="O88">
        <v>1158.3955078654919</v>
      </c>
      <c r="P88">
        <v>1172.857398439955</v>
      </c>
      <c r="Q88">
        <v>1188.92626014804</v>
      </c>
    </row>
    <row r="89" spans="1:17" x14ac:dyDescent="0.25">
      <c r="A89" t="s">
        <v>2</v>
      </c>
      <c r="B89" t="s">
        <v>152</v>
      </c>
      <c r="C89">
        <v>4.6842943275412239</v>
      </c>
      <c r="D89">
        <v>4.6876866016292063</v>
      </c>
      <c r="E89">
        <v>4.6921535170479736</v>
      </c>
      <c r="F89">
        <v>4.6979708079013394</v>
      </c>
      <c r="G89">
        <v>4.7043792886405784</v>
      </c>
      <c r="H89">
        <v>4.712132458248937</v>
      </c>
      <c r="I89">
        <v>4.7142736021314224</v>
      </c>
      <c r="J89">
        <v>4.7174391015532597</v>
      </c>
      <c r="K89">
        <v>4.7224166150290152</v>
      </c>
      <c r="L89">
        <v>4.7288757261437864</v>
      </c>
      <c r="M89">
        <v>4.7727922550643127</v>
      </c>
      <c r="N89">
        <v>4.8277729185352429</v>
      </c>
      <c r="O89">
        <v>4.8775967899842421</v>
      </c>
      <c r="P89">
        <v>4.9384907346891787</v>
      </c>
      <c r="Q89">
        <v>5.0061510694452052</v>
      </c>
    </row>
    <row r="90" spans="1:17" x14ac:dyDescent="0.25">
      <c r="A90" t="s">
        <v>2</v>
      </c>
      <c r="B90" t="s">
        <v>153</v>
      </c>
      <c r="C90">
        <v>1112.4875090271289</v>
      </c>
      <c r="D90">
        <v>1113.2931503943801</v>
      </c>
      <c r="E90">
        <v>1114.354012136653</v>
      </c>
      <c r="F90">
        <v>1115.735578644988</v>
      </c>
      <c r="G90">
        <v>1117.257548314517</v>
      </c>
      <c r="H90">
        <v>1119.098872423174</v>
      </c>
      <c r="I90">
        <v>1119.6073793743419</v>
      </c>
      <c r="J90">
        <v>1120.3591639774361</v>
      </c>
      <c r="K90">
        <v>1121.541288986693</v>
      </c>
      <c r="L90">
        <v>1123.075282905017</v>
      </c>
      <c r="M90">
        <v>1133.505155034223</v>
      </c>
      <c r="N90">
        <v>1146.562682612466</v>
      </c>
      <c r="O90">
        <v>1158.395507643904</v>
      </c>
      <c r="P90">
        <v>1172.857398164814</v>
      </c>
      <c r="Q90">
        <v>1188.926259874173</v>
      </c>
    </row>
    <row r="91" spans="1:17" x14ac:dyDescent="0.25">
      <c r="A91" t="s">
        <v>2</v>
      </c>
      <c r="B91" t="s">
        <v>154</v>
      </c>
      <c r="C91">
        <v>142.39792106453581</v>
      </c>
      <c r="D91">
        <v>142.5010428191807</v>
      </c>
      <c r="E91">
        <v>142.63683265910211</v>
      </c>
      <c r="F91">
        <v>142.81367257479411</v>
      </c>
      <c r="G91">
        <v>143.00848403658881</v>
      </c>
      <c r="H91">
        <v>143.24417272497709</v>
      </c>
      <c r="I91">
        <v>143.3092613985682</v>
      </c>
      <c r="J91">
        <v>143.40548949704859</v>
      </c>
      <c r="K91">
        <v>143.55680098859531</v>
      </c>
      <c r="L91">
        <v>143.75315155028139</v>
      </c>
      <c r="M91">
        <v>145.08817068328071</v>
      </c>
      <c r="N91">
        <v>146.75952857519749</v>
      </c>
      <c r="O91">
        <v>148.27412507263449</v>
      </c>
      <c r="P91">
        <v>150.12524082050371</v>
      </c>
      <c r="Q91">
        <v>152.18204818538661</v>
      </c>
    </row>
    <row r="92" spans="1:17" x14ac:dyDescent="0.25">
      <c r="A92" t="s">
        <v>2</v>
      </c>
      <c r="B92" t="s">
        <v>155</v>
      </c>
      <c r="C92">
        <v>2654.0683651341651</v>
      </c>
      <c r="D92">
        <v>2655.9903888718281</v>
      </c>
      <c r="E92">
        <v>2658.521293238929</v>
      </c>
      <c r="F92">
        <v>2661.8173050326741</v>
      </c>
      <c r="G92">
        <v>2665.448277540148</v>
      </c>
      <c r="H92">
        <v>2669.8411358516619</v>
      </c>
      <c r="I92">
        <v>2671.054284105845</v>
      </c>
      <c r="J92">
        <v>2672.8478212186401</v>
      </c>
      <c r="K92">
        <v>2675.6680242088692</v>
      </c>
      <c r="L92">
        <v>2679.3276830552359</v>
      </c>
      <c r="M92">
        <v>2704.2102938638059</v>
      </c>
      <c r="N92">
        <v>2735.361718527226</v>
      </c>
      <c r="O92">
        <v>2763.5913627618011</v>
      </c>
      <c r="P92">
        <v>2798.0931848915602</v>
      </c>
      <c r="Q92">
        <v>2836.428768168194</v>
      </c>
    </row>
    <row r="93" spans="1:17" x14ac:dyDescent="0.25">
      <c r="A93" t="s">
        <v>2</v>
      </c>
      <c r="B93" t="s">
        <v>156</v>
      </c>
      <c r="C93">
        <v>2.7560660254575509E-8</v>
      </c>
      <c r="D93">
        <v>2.8128236235529089E-8</v>
      </c>
      <c r="E93">
        <v>2.755719014346756E-8</v>
      </c>
      <c r="F93">
        <v>2.65888977464002E-8</v>
      </c>
      <c r="G93">
        <v>2.763911131110858E-8</v>
      </c>
      <c r="H93">
        <v>2.7262035479275161E-8</v>
      </c>
      <c r="I93">
        <v>2.826464221241482E-8</v>
      </c>
      <c r="J93">
        <v>2.712155317192944E-8</v>
      </c>
      <c r="K93">
        <v>2.6668328531556839E-8</v>
      </c>
      <c r="L93">
        <v>2.7317009174507341E-8</v>
      </c>
      <c r="M93">
        <v>2.7096871596705541E-8</v>
      </c>
      <c r="N93">
        <v>2.7700831083124918E-8</v>
      </c>
      <c r="O93">
        <v>2.792381425754626E-8</v>
      </c>
      <c r="P93">
        <v>2.904761031192318E-8</v>
      </c>
      <c r="Q93">
        <v>2.8907858101946441E-8</v>
      </c>
    </row>
    <row r="94" spans="1:17" x14ac:dyDescent="0.25">
      <c r="A94" t="s">
        <v>2</v>
      </c>
      <c r="B94" t="s">
        <v>157</v>
      </c>
      <c r="C94">
        <v>311.92428135940253</v>
      </c>
      <c r="D94">
        <v>312.15017074583392</v>
      </c>
      <c r="E94">
        <v>312.44761995040022</v>
      </c>
      <c r="F94">
        <v>312.83498981667839</v>
      </c>
      <c r="G94">
        <v>313.26172656068212</v>
      </c>
      <c r="H94">
        <v>313.77800533818618</v>
      </c>
      <c r="I94">
        <v>313.92058282577642</v>
      </c>
      <c r="J94">
        <v>314.13137158313918</v>
      </c>
      <c r="K94">
        <v>314.46282114229808</v>
      </c>
      <c r="L94">
        <v>314.89292930090647</v>
      </c>
      <c r="M94">
        <v>317.81730404407818</v>
      </c>
      <c r="N94">
        <v>321.47843270220773</v>
      </c>
      <c r="O94">
        <v>324.79617372442578</v>
      </c>
      <c r="P94">
        <v>328.85106402674501</v>
      </c>
      <c r="Q94">
        <v>333.35652417984289</v>
      </c>
    </row>
    <row r="95" spans="1:17" x14ac:dyDescent="0.25">
      <c r="A95" t="s">
        <v>2</v>
      </c>
      <c r="B95" t="s">
        <v>158</v>
      </c>
      <c r="C95">
        <v>39.14830279422754</v>
      </c>
      <c r="D95">
        <v>39.176653220210653</v>
      </c>
      <c r="E95">
        <v>39.213984816586652</v>
      </c>
      <c r="F95">
        <v>39.262601976124969</v>
      </c>
      <c r="G95">
        <v>39.316159908364753</v>
      </c>
      <c r="H95">
        <v>39.380955882952946</v>
      </c>
      <c r="I95">
        <v>39.398850183766243</v>
      </c>
      <c r="J95">
        <v>39.42530539189891</v>
      </c>
      <c r="K95">
        <v>39.466904229616617</v>
      </c>
      <c r="L95">
        <v>39.520885293648277</v>
      </c>
      <c r="M95">
        <v>39.8879112504152</v>
      </c>
      <c r="N95">
        <v>40.347404088470007</v>
      </c>
      <c r="O95">
        <v>40.763799790275627</v>
      </c>
      <c r="P95">
        <v>41.27271199473337</v>
      </c>
      <c r="Q95">
        <v>41.838173322000422</v>
      </c>
    </row>
    <row r="96" spans="1:17" x14ac:dyDescent="0.25">
      <c r="A96" t="s">
        <v>2</v>
      </c>
      <c r="B96" t="s">
        <v>159</v>
      </c>
      <c r="C96">
        <v>24.397861860797779</v>
      </c>
      <c r="D96">
        <v>24.415530309632882</v>
      </c>
      <c r="E96">
        <v>24.43879597012922</v>
      </c>
      <c r="F96">
        <v>24.46909497783242</v>
      </c>
      <c r="G96">
        <v>24.502473156632298</v>
      </c>
      <c r="H96">
        <v>24.542855066318332</v>
      </c>
      <c r="I96">
        <v>24.554007087296039</v>
      </c>
      <c r="J96">
        <v>24.570494404780931</v>
      </c>
      <c r="K96">
        <v>24.59641947983037</v>
      </c>
      <c r="L96">
        <v>24.63006136106614</v>
      </c>
      <c r="M96">
        <v>24.858797933191571</v>
      </c>
      <c r="N96">
        <v>25.145161376722641</v>
      </c>
      <c r="O96">
        <v>25.404665980779029</v>
      </c>
      <c r="P96">
        <v>25.72182838069233</v>
      </c>
      <c r="Q96">
        <v>26.074233117517519</v>
      </c>
    </row>
    <row r="97" spans="1:17" x14ac:dyDescent="0.25">
      <c r="A97" t="s">
        <v>2</v>
      </c>
      <c r="B97" t="s">
        <v>160</v>
      </c>
      <c r="C97">
        <v>278.04893891358353</v>
      </c>
      <c r="D97">
        <v>278.25029644794228</v>
      </c>
      <c r="E97">
        <v>278.51544231914562</v>
      </c>
      <c r="F97">
        <v>278.86074336564371</v>
      </c>
      <c r="G97">
        <v>279.24113599970929</v>
      </c>
      <c r="H97">
        <v>279.70134629636021</v>
      </c>
      <c r="I97">
        <v>279.82843970123372</v>
      </c>
      <c r="J97">
        <v>280.01633655313032</v>
      </c>
      <c r="K97">
        <v>280.31179030170148</v>
      </c>
      <c r="L97">
        <v>280.69518821037138</v>
      </c>
      <c r="M97">
        <v>283.30197243028942</v>
      </c>
      <c r="N97">
        <v>286.56549822714658</v>
      </c>
      <c r="O97">
        <v>289.52292868630678</v>
      </c>
      <c r="P97">
        <v>293.13745315031377</v>
      </c>
      <c r="Q97">
        <v>297.15361505129778</v>
      </c>
    </row>
    <row r="98" spans="1:17" x14ac:dyDescent="0.25">
      <c r="A98" t="s">
        <v>2</v>
      </c>
      <c r="B98" t="s">
        <v>161</v>
      </c>
      <c r="C98">
        <v>938.25128690562974</v>
      </c>
      <c r="D98">
        <v>938.93074990324374</v>
      </c>
      <c r="E98">
        <v>939.82546094593647</v>
      </c>
      <c r="F98">
        <v>940.99064845512748</v>
      </c>
      <c r="G98">
        <v>942.27424938898537</v>
      </c>
      <c r="H98">
        <v>943.82718789489297</v>
      </c>
      <c r="I98">
        <v>944.25605322759202</v>
      </c>
      <c r="J98">
        <v>944.89009435646301</v>
      </c>
      <c r="K98">
        <v>945.88707661900685</v>
      </c>
      <c r="L98">
        <v>947.18081858478627</v>
      </c>
      <c r="M98">
        <v>955.9771788889683</v>
      </c>
      <c r="N98">
        <v>966.98965492932257</v>
      </c>
      <c r="O98">
        <v>976.96923962295341</v>
      </c>
      <c r="P98">
        <v>989.16612928904146</v>
      </c>
      <c r="Q98">
        <v>1002.718308583109</v>
      </c>
    </row>
    <row r="99" spans="1:17" x14ac:dyDescent="0.25">
      <c r="A99" t="s">
        <v>2</v>
      </c>
      <c r="B99" t="s">
        <v>162</v>
      </c>
      <c r="C99">
        <v>3.950646767848101</v>
      </c>
      <c r="D99">
        <v>3.953507748629141</v>
      </c>
      <c r="E99">
        <v>3.957275061942251</v>
      </c>
      <c r="F99">
        <v>3.9621812563849681</v>
      </c>
      <c r="G99">
        <v>3.9675860503092668</v>
      </c>
      <c r="H99">
        <v>3.974124928797341</v>
      </c>
      <c r="I99">
        <v>3.9759307308557719</v>
      </c>
      <c r="J99">
        <v>3.9786004544229119</v>
      </c>
      <c r="K99">
        <v>3.9827983964152049</v>
      </c>
      <c r="L99">
        <v>3.9882458901755449</v>
      </c>
      <c r="M99">
        <v>4.0252842745884587</v>
      </c>
      <c r="N99">
        <v>4.0716539453406133</v>
      </c>
      <c r="O99">
        <v>4.113674472955406</v>
      </c>
      <c r="P99">
        <v>4.1650312940006016</v>
      </c>
      <c r="Q99">
        <v>4.2220947625483154</v>
      </c>
    </row>
    <row r="100" spans="1:17" x14ac:dyDescent="0.25">
      <c r="A100" t="s">
        <v>2</v>
      </c>
      <c r="B100" t="s">
        <v>163</v>
      </c>
      <c r="C100">
        <v>938.2512866708953</v>
      </c>
      <c r="D100">
        <v>938.93074966332028</v>
      </c>
      <c r="E100">
        <v>939.82546071191575</v>
      </c>
      <c r="F100">
        <v>940.990648229778</v>
      </c>
      <c r="G100">
        <v>942.27424915320307</v>
      </c>
      <c r="H100">
        <v>943.82718766268783</v>
      </c>
      <c r="I100">
        <v>944.25605298817084</v>
      </c>
      <c r="J100">
        <v>944.89009412590269</v>
      </c>
      <c r="K100">
        <v>945.88707639244944</v>
      </c>
      <c r="L100">
        <v>947.18081835214764</v>
      </c>
      <c r="M100">
        <v>955.97717865833931</v>
      </c>
      <c r="N100">
        <v>966.98965469353311</v>
      </c>
      <c r="O100">
        <v>976.9692393851002</v>
      </c>
      <c r="P100">
        <v>989.16612904118153</v>
      </c>
      <c r="Q100">
        <v>1002.7183083362351</v>
      </c>
    </row>
    <row r="101" spans="1:17" x14ac:dyDescent="0.25">
      <c r="A101" t="s">
        <v>2</v>
      </c>
      <c r="B101" t="s">
        <v>164</v>
      </c>
      <c r="C101">
        <v>120.0957597983999</v>
      </c>
      <c r="D101">
        <v>120.18273076930571</v>
      </c>
      <c r="E101">
        <v>120.2972533962523</v>
      </c>
      <c r="F101">
        <v>120.4463968936017</v>
      </c>
      <c r="G101">
        <v>120.61069725999189</v>
      </c>
      <c r="H101">
        <v>120.8094727181922</v>
      </c>
      <c r="I101">
        <v>120.8643672965744</v>
      </c>
      <c r="J101">
        <v>120.94552428640689</v>
      </c>
      <c r="K101">
        <v>121.07313758530169</v>
      </c>
      <c r="L101">
        <v>121.23873599910441</v>
      </c>
      <c r="M101">
        <v>122.3646663213526</v>
      </c>
      <c r="N101">
        <v>123.7742585020487</v>
      </c>
      <c r="O101">
        <v>125.05164103580729</v>
      </c>
      <c r="P101">
        <v>126.6128376498589</v>
      </c>
      <c r="Q101">
        <v>128.34751075021029</v>
      </c>
    </row>
    <row r="102" spans="1:17" x14ac:dyDescent="0.25">
      <c r="A102" t="s">
        <v>2</v>
      </c>
      <c r="B102" t="s">
        <v>165</v>
      </c>
      <c r="C102">
        <v>6710.1095117792183</v>
      </c>
      <c r="D102">
        <v>6714.9688401734611</v>
      </c>
      <c r="E102">
        <v>6721.3675621098446</v>
      </c>
      <c r="F102">
        <v>6729.7006557015457</v>
      </c>
      <c r="G102">
        <v>6738.8806088206366</v>
      </c>
      <c r="H102">
        <v>6749.9867885712156</v>
      </c>
      <c r="I102">
        <v>6753.053912900059</v>
      </c>
      <c r="J102">
        <v>6757.5883968579265</v>
      </c>
      <c r="K102">
        <v>6764.7185338054896</v>
      </c>
      <c r="L102">
        <v>6773.9710127379249</v>
      </c>
      <c r="M102">
        <v>6836.8801094508517</v>
      </c>
      <c r="N102">
        <v>6915.6382430730091</v>
      </c>
      <c r="O102">
        <v>6987.0094280736184</v>
      </c>
      <c r="P102">
        <v>7074.2381550686559</v>
      </c>
      <c r="Q102">
        <v>7171.1595325901062</v>
      </c>
    </row>
    <row r="103" spans="1:17" x14ac:dyDescent="0.25">
      <c r="A103" t="s">
        <v>2</v>
      </c>
      <c r="B103" t="s">
        <v>166</v>
      </c>
      <c r="C103">
        <v>3.2370331196266071E-8</v>
      </c>
      <c r="D103">
        <v>3.1911017421864821E-8</v>
      </c>
      <c r="E103">
        <v>3.3659836862566538E-8</v>
      </c>
      <c r="F103">
        <v>3.2284283310028168E-8</v>
      </c>
      <c r="G103">
        <v>3.4251300585431377E-8</v>
      </c>
      <c r="H103">
        <v>3.2472584795901422E-8</v>
      </c>
      <c r="I103">
        <v>3.3555553048803669E-8</v>
      </c>
      <c r="J103">
        <v>3.1930226335275263E-8</v>
      </c>
      <c r="K103">
        <v>3.4768541916052158E-8</v>
      </c>
      <c r="L103">
        <v>3.2668123321056292E-8</v>
      </c>
      <c r="M103">
        <v>3.2847713503832232E-8</v>
      </c>
      <c r="N103">
        <v>3.440240849946026E-8</v>
      </c>
      <c r="O103">
        <v>3.5584955588928687E-8</v>
      </c>
      <c r="P103">
        <v>3.6330429169669E-8</v>
      </c>
      <c r="Q103">
        <v>3.4444629374115242E-8</v>
      </c>
    </row>
    <row r="104" spans="1:17" x14ac:dyDescent="0.25">
      <c r="A104" t="s">
        <v>2</v>
      </c>
      <c r="B104" t="s">
        <v>167</v>
      </c>
      <c r="C104">
        <v>788.61800046589906</v>
      </c>
      <c r="D104">
        <v>789.18910200040591</v>
      </c>
      <c r="E104">
        <v>789.94112360344286</v>
      </c>
      <c r="F104">
        <v>790.92048580076687</v>
      </c>
      <c r="G104">
        <v>791.99937673005138</v>
      </c>
      <c r="H104">
        <v>793.30465099419484</v>
      </c>
      <c r="I104">
        <v>793.66512043919329</v>
      </c>
      <c r="J104">
        <v>794.19804403223577</v>
      </c>
      <c r="K104">
        <v>795.03602653490361</v>
      </c>
      <c r="L104">
        <v>796.12344119014665</v>
      </c>
      <c r="M104">
        <v>803.51694884780795</v>
      </c>
      <c r="N104">
        <v>812.7731438109447</v>
      </c>
      <c r="O104">
        <v>821.16117400810299</v>
      </c>
      <c r="P104">
        <v>831.41289108500621</v>
      </c>
      <c r="Q104">
        <v>842.80375479497707</v>
      </c>
    </row>
    <row r="105" spans="1:17" x14ac:dyDescent="0.25">
      <c r="A105" t="s">
        <v>2</v>
      </c>
      <c r="B105" t="s">
        <v>168</v>
      </c>
      <c r="C105">
        <v>98.97612371339784</v>
      </c>
      <c r="D105">
        <v>99.047800261167325</v>
      </c>
      <c r="E105">
        <v>99.14218332666762</v>
      </c>
      <c r="F105">
        <v>99.265098949974359</v>
      </c>
      <c r="G105">
        <v>99.400506008021608</v>
      </c>
      <c r="H105">
        <v>99.564325481700223</v>
      </c>
      <c r="I105">
        <v>99.609566484660249</v>
      </c>
      <c r="J105">
        <v>99.676451478633297</v>
      </c>
      <c r="K105">
        <v>99.781623135534502</v>
      </c>
      <c r="L105">
        <v>99.918099967068684</v>
      </c>
      <c r="M105">
        <v>100.8460279728568</v>
      </c>
      <c r="N105">
        <v>102.00773401810611</v>
      </c>
      <c r="O105">
        <v>103.0604803603693</v>
      </c>
      <c r="P105">
        <v>104.34713019221419</v>
      </c>
      <c r="Q105">
        <v>105.77674951794749</v>
      </c>
    </row>
    <row r="106" spans="1:17" x14ac:dyDescent="0.25">
      <c r="A106" t="s">
        <v>2</v>
      </c>
      <c r="B106" t="s">
        <v>169</v>
      </c>
      <c r="C106">
        <v>61.683537240943778</v>
      </c>
      <c r="D106">
        <v>61.728207236292597</v>
      </c>
      <c r="E106">
        <v>61.787028305253713</v>
      </c>
      <c r="F106">
        <v>61.863631329181942</v>
      </c>
      <c r="G106">
        <v>61.948019220579837</v>
      </c>
      <c r="H106">
        <v>62.050114192207801</v>
      </c>
      <c r="I106">
        <v>62.078309124713769</v>
      </c>
      <c r="J106">
        <v>62.119992945029658</v>
      </c>
      <c r="K106">
        <v>62.185537640821693</v>
      </c>
      <c r="L106">
        <v>62.2705922309976</v>
      </c>
      <c r="M106">
        <v>62.848892123434197</v>
      </c>
      <c r="N106">
        <v>63.572886309764733</v>
      </c>
      <c r="O106">
        <v>64.228975028714771</v>
      </c>
      <c r="P106">
        <v>65.030836223799511</v>
      </c>
      <c r="Q106">
        <v>65.921798342009993</v>
      </c>
    </row>
    <row r="107" spans="1:17" x14ac:dyDescent="0.25">
      <c r="A107" t="s">
        <v>2</v>
      </c>
      <c r="B107" t="s">
        <v>170</v>
      </c>
      <c r="C107">
        <v>702.9731615727992</v>
      </c>
      <c r="D107">
        <v>703.48224081163119</v>
      </c>
      <c r="E107">
        <v>704.15259198897991</v>
      </c>
      <c r="F107">
        <v>705.02559430487406</v>
      </c>
      <c r="G107">
        <v>705.98731641704444</v>
      </c>
      <c r="H107">
        <v>707.15083636482052</v>
      </c>
      <c r="I107">
        <v>707.47215840643594</v>
      </c>
      <c r="J107">
        <v>707.94720587235656</v>
      </c>
      <c r="K107">
        <v>708.69418249278954</v>
      </c>
      <c r="L107">
        <v>709.66350264182688</v>
      </c>
      <c r="M107">
        <v>716.25406670524137</v>
      </c>
      <c r="N107">
        <v>724.50502805027622</v>
      </c>
      <c r="O107">
        <v>731.98210834127849</v>
      </c>
      <c r="P107">
        <v>741.12047693188083</v>
      </c>
      <c r="Q107">
        <v>751.2742794959504</v>
      </c>
    </row>
    <row r="108" spans="1:17" x14ac:dyDescent="0.25">
      <c r="A108" t="s">
        <v>2</v>
      </c>
      <c r="B108" t="s">
        <v>171</v>
      </c>
      <c r="C108">
        <v>2372.1200882881608</v>
      </c>
      <c r="D108">
        <v>2373.837930703749</v>
      </c>
      <c r="E108">
        <v>2376.099970800055</v>
      </c>
      <c r="F108">
        <v>2379.0458390595691</v>
      </c>
      <c r="G108">
        <v>2382.291084362409</v>
      </c>
      <c r="H108">
        <v>2386.2172784538188</v>
      </c>
      <c r="I108">
        <v>2387.3015508799299</v>
      </c>
      <c r="J108">
        <v>2388.9045560997979</v>
      </c>
      <c r="K108">
        <v>2391.4251619047318</v>
      </c>
      <c r="L108">
        <v>2394.6960461127142</v>
      </c>
      <c r="M108">
        <v>2416.9353153611009</v>
      </c>
      <c r="N108">
        <v>2444.7774467880231</v>
      </c>
      <c r="O108">
        <v>2470.0081857620448</v>
      </c>
      <c r="P108">
        <v>2500.8447936074081</v>
      </c>
      <c r="Q108">
        <v>2535.1078926361138</v>
      </c>
    </row>
    <row r="109" spans="1:17" x14ac:dyDescent="0.25">
      <c r="A109" t="s">
        <v>2</v>
      </c>
      <c r="B109" t="s">
        <v>172</v>
      </c>
      <c r="C109">
        <v>9.9881648508150036</v>
      </c>
      <c r="D109">
        <v>9.9953980816146561</v>
      </c>
      <c r="E109">
        <v>10.004922739874489</v>
      </c>
      <c r="F109">
        <v>10.01732675548543</v>
      </c>
      <c r="G109">
        <v>10.030991345843921</v>
      </c>
      <c r="H109">
        <v>10.04752316869758</v>
      </c>
      <c r="I109">
        <v>10.052088660407451</v>
      </c>
      <c r="J109">
        <v>10.05883835114056</v>
      </c>
      <c r="K109">
        <v>10.069451740114591</v>
      </c>
      <c r="L109">
        <v>10.08322428275004</v>
      </c>
      <c r="M109">
        <v>10.176866037561631</v>
      </c>
      <c r="N109">
        <v>10.294099479072051</v>
      </c>
      <c r="O109">
        <v>10.40033726308689</v>
      </c>
      <c r="P109">
        <v>10.53017939237567</v>
      </c>
      <c r="Q109">
        <v>10.674449270357091</v>
      </c>
    </row>
    <row r="110" spans="1:17" x14ac:dyDescent="0.25">
      <c r="A110" t="s">
        <v>2</v>
      </c>
      <c r="B110" t="s">
        <v>173</v>
      </c>
      <c r="C110">
        <v>2372.1200880404808</v>
      </c>
      <c r="D110">
        <v>2373.837930437825</v>
      </c>
      <c r="E110">
        <v>2376.0999705210829</v>
      </c>
      <c r="F110">
        <v>2379.0458388653051</v>
      </c>
      <c r="G110">
        <v>2382.2910840684608</v>
      </c>
      <c r="H110">
        <v>2386.2172780941169</v>
      </c>
      <c r="I110">
        <v>2387.3015506132278</v>
      </c>
      <c r="J110">
        <v>2388.9045558674588</v>
      </c>
      <c r="K110">
        <v>2391.4251616174829</v>
      </c>
      <c r="L110">
        <v>2394.6960458015901</v>
      </c>
      <c r="M110">
        <v>2416.9353151052678</v>
      </c>
      <c r="N110">
        <v>2444.7774464711888</v>
      </c>
      <c r="O110">
        <v>2470.008185510841</v>
      </c>
      <c r="P110">
        <v>2500.844793313569</v>
      </c>
      <c r="Q110">
        <v>2535.1078923755322</v>
      </c>
    </row>
    <row r="111" spans="1:17" x14ac:dyDescent="0.25">
      <c r="A111" t="s">
        <v>2</v>
      </c>
      <c r="B111" t="s">
        <v>174</v>
      </c>
      <c r="C111">
        <v>303.63034752139089</v>
      </c>
      <c r="D111">
        <v>303.85023060420588</v>
      </c>
      <c r="E111">
        <v>304.13977076340109</v>
      </c>
      <c r="F111">
        <v>304.51684062938699</v>
      </c>
      <c r="G111">
        <v>304.93223062605529</v>
      </c>
      <c r="H111">
        <v>305.4347817693403</v>
      </c>
      <c r="I111">
        <v>305.57356818270188</v>
      </c>
      <c r="J111">
        <v>305.77875215570373</v>
      </c>
      <c r="K111">
        <v>306.10138861552139</v>
      </c>
      <c r="L111">
        <v>306.52006037854147</v>
      </c>
      <c r="M111">
        <v>309.366677242695</v>
      </c>
      <c r="N111">
        <v>312.93045804948622</v>
      </c>
      <c r="O111">
        <v>316.15998175137162</v>
      </c>
      <c r="P111">
        <v>320.10705424653207</v>
      </c>
      <c r="Q111">
        <v>324.49271613053747</v>
      </c>
    </row>
    <row r="112" spans="1:17" x14ac:dyDescent="0.25">
      <c r="A112" t="s">
        <v>2</v>
      </c>
      <c r="B112" t="s">
        <v>175</v>
      </c>
      <c r="C112">
        <v>1518.454370061849</v>
      </c>
      <c r="D112">
        <v>1519.554004638813</v>
      </c>
      <c r="E112">
        <v>1521.0019940180021</v>
      </c>
      <c r="F112">
        <v>1522.8877191826059</v>
      </c>
      <c r="G112">
        <v>1524.9650831815379</v>
      </c>
      <c r="H112">
        <v>1527.4783398049069</v>
      </c>
      <c r="I112">
        <v>1528.17241019574</v>
      </c>
      <c r="J112">
        <v>1529.198534580853</v>
      </c>
      <c r="K112">
        <v>1530.8120384416829</v>
      </c>
      <c r="L112">
        <v>1532.9058145635199</v>
      </c>
      <c r="M112">
        <v>1547.1417361462111</v>
      </c>
      <c r="N112">
        <v>1564.964192242446</v>
      </c>
      <c r="O112">
        <v>1581.115029657188</v>
      </c>
      <c r="P112">
        <v>1600.854326231502</v>
      </c>
      <c r="Q112">
        <v>1622.7870069114149</v>
      </c>
    </row>
    <row r="113" spans="1:17" x14ac:dyDescent="0.25">
      <c r="A113" t="s">
        <v>2</v>
      </c>
      <c r="B113" t="s">
        <v>176</v>
      </c>
      <c r="C113">
        <v>1.237614929912594E-8</v>
      </c>
      <c r="D113">
        <v>1.2667902892134849E-8</v>
      </c>
      <c r="E113">
        <v>1.5579919664346531E-8</v>
      </c>
      <c r="F113">
        <v>1.231799797204283E-8</v>
      </c>
      <c r="G113">
        <v>1.237970837279963E-8</v>
      </c>
      <c r="H113">
        <v>1.252862564548123E-8</v>
      </c>
      <c r="I113">
        <v>1.238469464719963E-8</v>
      </c>
      <c r="J113">
        <v>1.2047324365706971E-8</v>
      </c>
      <c r="K113">
        <v>1.2361579619262231E-8</v>
      </c>
      <c r="L113">
        <v>1.212288323366291E-8</v>
      </c>
      <c r="M113">
        <v>1.206867293115141E-8</v>
      </c>
      <c r="N113">
        <v>1.208837622837941E-8</v>
      </c>
      <c r="O113">
        <v>1.2164013620055609E-8</v>
      </c>
      <c r="P113">
        <v>1.2709688478414791E-8</v>
      </c>
      <c r="Q113">
        <v>1.2580334030385191E-8</v>
      </c>
    </row>
    <row r="114" spans="1:17" x14ac:dyDescent="0.25">
      <c r="A114" t="s">
        <v>2</v>
      </c>
      <c r="B114" t="s">
        <v>177</v>
      </c>
      <c r="C114">
        <v>178.45915138740739</v>
      </c>
      <c r="D114">
        <v>178.58838797031501</v>
      </c>
      <c r="E114">
        <v>178.75856559382291</v>
      </c>
      <c r="F114">
        <v>178.98018892235569</v>
      </c>
      <c r="G114">
        <v>179.2243349591437</v>
      </c>
      <c r="H114">
        <v>179.5197100807699</v>
      </c>
      <c r="I114">
        <v>179.60128198397879</v>
      </c>
      <c r="J114">
        <v>179.72187914486139</v>
      </c>
      <c r="K114">
        <v>179.9115091637382</v>
      </c>
      <c r="L114">
        <v>180.15758406505691</v>
      </c>
      <c r="M114">
        <v>181.83068701391409</v>
      </c>
      <c r="N114">
        <v>183.92530404888899</v>
      </c>
      <c r="O114">
        <v>185.82346101434439</v>
      </c>
      <c r="P114">
        <v>188.14335826354551</v>
      </c>
      <c r="Q114">
        <v>190.7210370259788</v>
      </c>
    </row>
    <row r="115" spans="1:17" x14ac:dyDescent="0.25">
      <c r="A115" t="s">
        <v>2</v>
      </c>
      <c r="B115" t="s">
        <v>178</v>
      </c>
      <c r="C115">
        <v>22.397656460749829</v>
      </c>
      <c r="D115">
        <v>22.413876400326629</v>
      </c>
      <c r="E115">
        <v>22.435234677598231</v>
      </c>
      <c r="F115">
        <v>22.463049687274189</v>
      </c>
      <c r="G115">
        <v>22.4936914280674</v>
      </c>
      <c r="H115">
        <v>22.530762715603281</v>
      </c>
      <c r="I115">
        <v>22.541000461590379</v>
      </c>
      <c r="J115">
        <v>22.556136102764601</v>
      </c>
      <c r="K115">
        <v>22.579935768296799</v>
      </c>
      <c r="L115">
        <v>22.610819592479121</v>
      </c>
      <c r="M115">
        <v>22.820803696498661</v>
      </c>
      <c r="N115">
        <v>23.083690258193069</v>
      </c>
      <c r="O115">
        <v>23.321919944117109</v>
      </c>
      <c r="P115">
        <v>23.613080477539199</v>
      </c>
      <c r="Q115">
        <v>23.936594082237381</v>
      </c>
    </row>
    <row r="116" spans="1:17" x14ac:dyDescent="0.25">
      <c r="A116" t="s">
        <v>2</v>
      </c>
      <c r="B116" t="s">
        <v>179</v>
      </c>
      <c r="C116">
        <v>13.958585414222471</v>
      </c>
      <c r="D116">
        <v>13.96869394571636</v>
      </c>
      <c r="E116">
        <v>13.982004773239071</v>
      </c>
      <c r="F116">
        <v>13.99933954130756</v>
      </c>
      <c r="G116">
        <v>14.018435974817789</v>
      </c>
      <c r="H116">
        <v>14.041539406823491</v>
      </c>
      <c r="I116">
        <v>14.04791973736295</v>
      </c>
      <c r="J116">
        <v>14.05735251596429</v>
      </c>
      <c r="K116">
        <v>14.0721848565959</v>
      </c>
      <c r="L116">
        <v>14.09143216021017</v>
      </c>
      <c r="M116">
        <v>14.22229768418287</v>
      </c>
      <c r="N116">
        <v>14.38613288422067</v>
      </c>
      <c r="O116">
        <v>14.534601516526459</v>
      </c>
      <c r="P116">
        <v>14.71605751756443</v>
      </c>
      <c r="Q116">
        <v>14.917676481068399</v>
      </c>
    </row>
    <row r="117" spans="1:17" x14ac:dyDescent="0.25">
      <c r="A117" t="s">
        <v>2</v>
      </c>
      <c r="B117" t="s">
        <v>180</v>
      </c>
      <c r="C117">
        <v>159.0782784279005</v>
      </c>
      <c r="D117">
        <v>159.193479766428</v>
      </c>
      <c r="E117">
        <v>159.3451759015897</v>
      </c>
      <c r="F117">
        <v>159.542730677294</v>
      </c>
      <c r="G117">
        <v>159.7603621690925</v>
      </c>
      <c r="H117">
        <v>160.0236592054984</v>
      </c>
      <c r="I117">
        <v>160.09637230452631</v>
      </c>
      <c r="J117">
        <v>160.2038724723748</v>
      </c>
      <c r="K117">
        <v>160.3729084486009</v>
      </c>
      <c r="L117">
        <v>160.59225932714409</v>
      </c>
      <c r="M117">
        <v>162.08366133547429</v>
      </c>
      <c r="N117">
        <v>163.95080050616829</v>
      </c>
      <c r="O117">
        <v>165.64281540183731</v>
      </c>
      <c r="P117">
        <v>167.7107690915</v>
      </c>
      <c r="Q117">
        <v>170.0085089201992</v>
      </c>
    </row>
    <row r="118" spans="1:17" x14ac:dyDescent="0.25">
      <c r="A118" t="s">
        <v>2</v>
      </c>
      <c r="B118" t="s">
        <v>181</v>
      </c>
      <c r="C118">
        <v>536.79542906212134</v>
      </c>
      <c r="D118">
        <v>537.18416567932468</v>
      </c>
      <c r="E118">
        <v>537.69605072112665</v>
      </c>
      <c r="F118">
        <v>538.36268165154365</v>
      </c>
      <c r="G118">
        <v>539.09705966178774</v>
      </c>
      <c r="H118">
        <v>539.98553197571994</v>
      </c>
      <c r="I118">
        <v>540.23089582800867</v>
      </c>
      <c r="J118">
        <v>540.59364553523733</v>
      </c>
      <c r="K118">
        <v>541.1640423252054</v>
      </c>
      <c r="L118">
        <v>541.90422225628481</v>
      </c>
      <c r="M118">
        <v>546.93682500297132</v>
      </c>
      <c r="N118">
        <v>553.23731921322644</v>
      </c>
      <c r="O118">
        <v>558.9468722106086</v>
      </c>
      <c r="P118">
        <v>565.92499706147578</v>
      </c>
      <c r="Q118">
        <v>573.6785146962103</v>
      </c>
    </row>
    <row r="119" spans="1:17" x14ac:dyDescent="0.25">
      <c r="A119" t="s">
        <v>2</v>
      </c>
      <c r="B119" t="s">
        <v>182</v>
      </c>
      <c r="C119">
        <v>2.2602570962995459</v>
      </c>
      <c r="D119">
        <v>2.2618939302776022</v>
      </c>
      <c r="E119">
        <v>2.2640492988811132</v>
      </c>
      <c r="F119">
        <v>2.266856246877305</v>
      </c>
      <c r="G119">
        <v>2.2699484547764688</v>
      </c>
      <c r="H119">
        <v>2.273689499886594</v>
      </c>
      <c r="I119">
        <v>2.2747226407229881</v>
      </c>
      <c r="J119">
        <v>2.2762500515867758</v>
      </c>
      <c r="K119">
        <v>2.2786517931568309</v>
      </c>
      <c r="L119">
        <v>2.2817684304124088</v>
      </c>
      <c r="M119">
        <v>2.3029589532765748</v>
      </c>
      <c r="N119">
        <v>2.3294881224311199</v>
      </c>
      <c r="O119">
        <v>2.353529045738576</v>
      </c>
      <c r="P119">
        <v>2.382911479976491</v>
      </c>
      <c r="Q119">
        <v>2.4155588204518761</v>
      </c>
    </row>
    <row r="120" spans="1:17" x14ac:dyDescent="0.25">
      <c r="A120" t="s">
        <v>2</v>
      </c>
      <c r="B120" t="s">
        <v>183</v>
      </c>
      <c r="C120">
        <v>536.79542890869175</v>
      </c>
      <c r="D120">
        <v>537.18416552193059</v>
      </c>
      <c r="E120">
        <v>537.69605055947625</v>
      </c>
      <c r="F120">
        <v>538.36268149751459</v>
      </c>
      <c r="G120">
        <v>539.09705950752425</v>
      </c>
      <c r="H120">
        <v>539.98553182042974</v>
      </c>
      <c r="I120">
        <v>540.23089567236173</v>
      </c>
      <c r="J120">
        <v>540.59364538615068</v>
      </c>
      <c r="K120">
        <v>541.16404216980982</v>
      </c>
      <c r="L120">
        <v>541.90422210419831</v>
      </c>
      <c r="M120">
        <v>546.93682485294573</v>
      </c>
      <c r="N120">
        <v>553.23731906266426</v>
      </c>
      <c r="O120">
        <v>558.94687205840569</v>
      </c>
      <c r="P120">
        <v>565.92499690396346</v>
      </c>
      <c r="Q120">
        <v>573.67851453854519</v>
      </c>
    </row>
    <row r="121" spans="1:17" x14ac:dyDescent="0.25">
      <c r="A121" t="s">
        <v>2</v>
      </c>
      <c r="B121" t="s">
        <v>184</v>
      </c>
      <c r="C121">
        <v>68.709583255165285</v>
      </c>
      <c r="D121">
        <v>68.759341374762812</v>
      </c>
      <c r="E121">
        <v>68.824862439739221</v>
      </c>
      <c r="F121">
        <v>68.910190910236395</v>
      </c>
      <c r="G121">
        <v>69.004190978660858</v>
      </c>
      <c r="H121">
        <v>69.117915051465147</v>
      </c>
      <c r="I121">
        <v>69.149321518654062</v>
      </c>
      <c r="J121">
        <v>69.195753324001387</v>
      </c>
      <c r="K121">
        <v>69.268763867546213</v>
      </c>
      <c r="L121">
        <v>69.363506578940815</v>
      </c>
      <c r="M121">
        <v>70.007677558261406</v>
      </c>
      <c r="N121">
        <v>70.814138097921216</v>
      </c>
      <c r="O121">
        <v>71.544958417490463</v>
      </c>
      <c r="P121">
        <v>72.438155387129399</v>
      </c>
      <c r="Q121">
        <v>73.430602297945441</v>
      </c>
    </row>
    <row r="122" spans="1:17" x14ac:dyDescent="0.25">
      <c r="A122" t="s">
        <v>2</v>
      </c>
      <c r="B122" t="s">
        <v>185</v>
      </c>
      <c r="C122">
        <v>5.1619850718319169</v>
      </c>
      <c r="D122">
        <v>5.1753044803405226</v>
      </c>
      <c r="E122">
        <v>5.1728898948634594</v>
      </c>
      <c r="F122">
        <v>5.1259854506853229</v>
      </c>
      <c r="G122">
        <v>4.6761418325624931</v>
      </c>
      <c r="H122">
        <v>4.6739522426512083</v>
      </c>
      <c r="I122">
        <v>4.6784792152540993</v>
      </c>
      <c r="J122">
        <v>1.670949790563792</v>
      </c>
      <c r="K122">
        <v>1.10295488135646</v>
      </c>
      <c r="L122">
        <v>0.57821340842793822</v>
      </c>
      <c r="M122">
        <v>0.44183205675781251</v>
      </c>
      <c r="N122">
        <v>0.36853065403433499</v>
      </c>
      <c r="O122">
        <v>0.31866429167900978</v>
      </c>
      <c r="P122">
        <v>0.28343173976296321</v>
      </c>
      <c r="Q122">
        <v>0.26093370812219652</v>
      </c>
    </row>
    <row r="123" spans="1:17" x14ac:dyDescent="0.25">
      <c r="A123" t="s">
        <v>2</v>
      </c>
      <c r="B123" t="s">
        <v>186</v>
      </c>
      <c r="C123">
        <v>2.305799076857043E-2</v>
      </c>
      <c r="D123">
        <v>5.2150848502817468E-2</v>
      </c>
      <c r="E123">
        <v>9.4226109586160317E-2</v>
      </c>
      <c r="F123">
        <v>0.17914495417003881</v>
      </c>
      <c r="G123">
        <v>0.64983564393409732</v>
      </c>
      <c r="H123">
        <v>0.69047852540432697</v>
      </c>
      <c r="I123">
        <v>0.71221812645378124</v>
      </c>
      <c r="J123">
        <v>0.59131690209541821</v>
      </c>
      <c r="K123">
        <v>0.59104848265072718</v>
      </c>
      <c r="L123">
        <v>0.58212201742033731</v>
      </c>
      <c r="M123">
        <v>0.57353249792340344</v>
      </c>
      <c r="N123">
        <v>0.56593296271550286</v>
      </c>
      <c r="O123">
        <v>0.55993357977347302</v>
      </c>
      <c r="P123">
        <v>0.55859513261497773</v>
      </c>
      <c r="Q123">
        <v>0.57688546761374526</v>
      </c>
    </row>
    <row r="124" spans="1:17" x14ac:dyDescent="0.25">
      <c r="A124" t="s">
        <v>2</v>
      </c>
      <c r="B124" t="s">
        <v>187</v>
      </c>
      <c r="J124">
        <v>2.7320675669927059</v>
      </c>
      <c r="K124">
        <v>3.228924787034535</v>
      </c>
      <c r="L124">
        <v>2.7074328691628562</v>
      </c>
      <c r="M124">
        <v>2.580993321426758</v>
      </c>
      <c r="N124">
        <v>2.5707866403579409</v>
      </c>
      <c r="O124">
        <v>2.6056020879598489</v>
      </c>
      <c r="P124">
        <v>2.672391258201257</v>
      </c>
      <c r="Q124">
        <v>2.74740254771769</v>
      </c>
    </row>
    <row r="125" spans="1:17" x14ac:dyDescent="0.25">
      <c r="A125" t="s">
        <v>2</v>
      </c>
      <c r="B125" t="s">
        <v>188</v>
      </c>
      <c r="C125">
        <v>1.4956928400068599E-2</v>
      </c>
      <c r="D125">
        <v>3.0737556851691789E-2</v>
      </c>
      <c r="E125">
        <v>4.781883181208689E-2</v>
      </c>
      <c r="F125">
        <v>6.7248137200740479E-2</v>
      </c>
      <c r="G125">
        <v>0.1023826648318435</v>
      </c>
      <c r="H125">
        <v>0.11897310180141139</v>
      </c>
      <c r="I125">
        <v>0.13297037227083319</v>
      </c>
      <c r="J125">
        <v>0.12031816606220889</v>
      </c>
      <c r="K125">
        <v>0.1250749077820166</v>
      </c>
      <c r="L125">
        <v>0.12923211723820141</v>
      </c>
      <c r="M125">
        <v>0.13409325746479051</v>
      </c>
      <c r="N125">
        <v>0.13986847950310299</v>
      </c>
      <c r="O125">
        <v>0.14689688632951381</v>
      </c>
      <c r="P125">
        <v>0.12562632676738811</v>
      </c>
      <c r="Q125">
        <v>9.4251973815843992E-2</v>
      </c>
    </row>
    <row r="126" spans="1:17" x14ac:dyDescent="0.25">
      <c r="A126" t="s">
        <v>2</v>
      </c>
      <c r="B126" t="s">
        <v>189</v>
      </c>
      <c r="L126">
        <v>1.112293452651496</v>
      </c>
      <c r="M126">
        <v>1.4391808996279121</v>
      </c>
      <c r="N126">
        <v>1.644684787993973</v>
      </c>
      <c r="O126">
        <v>1.8080247004897441</v>
      </c>
      <c r="P126">
        <v>1.960471805228615</v>
      </c>
      <c r="Q126">
        <v>2.0660773539718851</v>
      </c>
    </row>
    <row r="127" spans="1:17" x14ac:dyDescent="0.25">
      <c r="A127" t="s">
        <v>2</v>
      </c>
      <c r="B127" t="s">
        <v>190</v>
      </c>
      <c r="C127">
        <v>0.68527787204557877</v>
      </c>
      <c r="D127">
        <v>0.67476101972913127</v>
      </c>
      <c r="E127">
        <v>0.66412580673991761</v>
      </c>
      <c r="F127">
        <v>0.65344006589162296</v>
      </c>
      <c r="G127">
        <v>0.63185381340785918</v>
      </c>
      <c r="H127">
        <v>0.62992016180192822</v>
      </c>
      <c r="I127">
        <v>0.62655994568912909</v>
      </c>
      <c r="J127">
        <v>0.2429763636459312</v>
      </c>
      <c r="K127">
        <v>0.15476141102908461</v>
      </c>
      <c r="L127">
        <v>9.3581538101594725E-2</v>
      </c>
      <c r="M127">
        <v>6.634743801459346E-2</v>
      </c>
      <c r="N127">
        <v>5.2130243281660299E-2</v>
      </c>
      <c r="O127">
        <v>4.3294757363148223E-2</v>
      </c>
      <c r="P127">
        <v>3.7694608122020218E-2</v>
      </c>
      <c r="Q127">
        <v>3.2470236185992728E-2</v>
      </c>
    </row>
    <row r="128" spans="1:17" x14ac:dyDescent="0.25">
      <c r="A128" t="s">
        <v>2</v>
      </c>
      <c r="B128" t="s">
        <v>191</v>
      </c>
      <c r="C128">
        <v>1.029681704445963E-2</v>
      </c>
      <c r="D128">
        <v>2.0634767382484522E-2</v>
      </c>
      <c r="E128">
        <v>3.1093606018291049E-2</v>
      </c>
      <c r="F128">
        <v>4.1826397305458313E-2</v>
      </c>
      <c r="G128">
        <v>5.9284098052201632E-2</v>
      </c>
      <c r="H128">
        <v>6.450110920377207E-2</v>
      </c>
      <c r="I128">
        <v>6.9347075762220892E-2</v>
      </c>
      <c r="J128">
        <v>6.4625842211783177E-2</v>
      </c>
      <c r="K128">
        <v>6.7835078726233525E-2</v>
      </c>
      <c r="L128">
        <v>7.0581825766179149E-2</v>
      </c>
      <c r="M128">
        <v>7.4052349841000661E-2</v>
      </c>
      <c r="N128">
        <v>7.8119410087434449E-2</v>
      </c>
      <c r="O128">
        <v>8.304013326765855E-2</v>
      </c>
      <c r="P128">
        <v>9.0110811899135598E-2</v>
      </c>
      <c r="Q128">
        <v>0.10917463888010159</v>
      </c>
    </row>
    <row r="129" spans="1:17" x14ac:dyDescent="0.25">
      <c r="A129" t="s">
        <v>2</v>
      </c>
      <c r="B129" t="s">
        <v>192</v>
      </c>
      <c r="J129">
        <v>0.33039490225882051</v>
      </c>
      <c r="K129">
        <v>0.40363955121260958</v>
      </c>
      <c r="L129">
        <v>0.34129500124215573</v>
      </c>
      <c r="M129">
        <v>0.32964427467610402</v>
      </c>
      <c r="N129">
        <v>0.32772521144013939</v>
      </c>
      <c r="O129">
        <v>0.32959842668501721</v>
      </c>
      <c r="P129">
        <v>0.33784152616118218</v>
      </c>
      <c r="Q129">
        <v>0.33867969999630632</v>
      </c>
    </row>
    <row r="130" spans="1:17" x14ac:dyDescent="0.25">
      <c r="A130" t="s">
        <v>2</v>
      </c>
      <c r="B130" t="s">
        <v>193</v>
      </c>
      <c r="C130">
        <v>8.3649108891156662E-3</v>
      </c>
      <c r="D130">
        <v>1.6421559770949948E-2</v>
      </c>
      <c r="E130">
        <v>2.4279262383023088E-2</v>
      </c>
      <c r="F130">
        <v>3.2008538839696142E-2</v>
      </c>
      <c r="G130">
        <v>4.3715487724250213E-2</v>
      </c>
      <c r="H130">
        <v>4.7883565136978383E-2</v>
      </c>
      <c r="I130">
        <v>5.1848453147756629E-2</v>
      </c>
      <c r="J130">
        <v>5.0050797854995388E-2</v>
      </c>
      <c r="K130">
        <v>5.2833111562711019E-2</v>
      </c>
      <c r="L130">
        <v>5.5186383812551559E-2</v>
      </c>
      <c r="M130">
        <v>5.8210545422903118E-2</v>
      </c>
      <c r="N130">
        <v>6.1798830663918683E-2</v>
      </c>
      <c r="O130">
        <v>6.6155588420223579E-2</v>
      </c>
      <c r="P130">
        <v>5.939913674030995E-2</v>
      </c>
      <c r="Q130">
        <v>5.5749975301222623E-2</v>
      </c>
    </row>
    <row r="131" spans="1:17" x14ac:dyDescent="0.25">
      <c r="A131" t="s">
        <v>2</v>
      </c>
      <c r="B131" t="s">
        <v>194</v>
      </c>
      <c r="L131">
        <v>0.1157894999475456</v>
      </c>
      <c r="M131">
        <v>0.16647468499502649</v>
      </c>
      <c r="N131">
        <v>0.1978524593120414</v>
      </c>
      <c r="O131">
        <v>0.22059884741333571</v>
      </c>
      <c r="P131">
        <v>0.24197426879467571</v>
      </c>
      <c r="Q131">
        <v>0.2541036441919618</v>
      </c>
    </row>
    <row r="132" spans="1:17" x14ac:dyDescent="0.25">
      <c r="A132" t="s">
        <v>2</v>
      </c>
      <c r="B132" t="s">
        <v>195</v>
      </c>
      <c r="C132">
        <v>3.8544925949729809E-2</v>
      </c>
      <c r="D132">
        <v>9.1938784008874896E-2</v>
      </c>
      <c r="E132">
        <v>0.17088010578091059</v>
      </c>
      <c r="F132">
        <v>0.30239560447087022</v>
      </c>
      <c r="G132">
        <v>14.79595929964796</v>
      </c>
      <c r="H132">
        <v>14.95235103151445</v>
      </c>
      <c r="I132">
        <v>15.002470124918769</v>
      </c>
      <c r="J132">
        <v>11.184450230627441</v>
      </c>
      <c r="K132">
        <v>10.534617754966069</v>
      </c>
      <c r="L132">
        <v>6.7300186757236826</v>
      </c>
      <c r="M132">
        <v>7.065313170246232</v>
      </c>
      <c r="N132">
        <v>6.7309367365516479</v>
      </c>
      <c r="O132">
        <v>6.0577746085695692</v>
      </c>
      <c r="P132">
        <v>5.5673781706584151</v>
      </c>
      <c r="Q132">
        <v>5.1586798398048641</v>
      </c>
    </row>
    <row r="133" spans="1:17" x14ac:dyDescent="0.25">
      <c r="A133" t="s">
        <v>2</v>
      </c>
      <c r="B133" t="s">
        <v>196</v>
      </c>
      <c r="J133">
        <v>27.263720352266301</v>
      </c>
      <c r="K133">
        <v>44.570262004630457</v>
      </c>
      <c r="L133">
        <v>22.39517924034357</v>
      </c>
      <c r="M133">
        <v>31.87779658967974</v>
      </c>
      <c r="N133">
        <v>37.740909613569677</v>
      </c>
      <c r="O133">
        <v>39.333259122531857</v>
      </c>
      <c r="P133">
        <v>40.872595961369797</v>
      </c>
      <c r="Q133">
        <v>41.782105020603403</v>
      </c>
    </row>
    <row r="134" spans="1:17" x14ac:dyDescent="0.25">
      <c r="A134" t="s">
        <v>2</v>
      </c>
      <c r="B134" t="s">
        <v>197</v>
      </c>
      <c r="C134">
        <v>2.322009884828001E-2</v>
      </c>
      <c r="D134">
        <v>5.0009028626735973E-2</v>
      </c>
      <c r="E134">
        <v>8.0721979219064668E-2</v>
      </c>
      <c r="F134">
        <v>0.11209368221288341</v>
      </c>
      <c r="G134">
        <v>0.16730905816021871</v>
      </c>
      <c r="H134">
        <v>0.19206445469697239</v>
      </c>
      <c r="I134">
        <v>0.21285678873358879</v>
      </c>
      <c r="J134">
        <v>0.18664251673450771</v>
      </c>
      <c r="K134">
        <v>0.19139843947839949</v>
      </c>
      <c r="L134">
        <v>0.19659481139538679</v>
      </c>
      <c r="M134">
        <v>0.202643459073761</v>
      </c>
      <c r="N134">
        <v>0.20971051256888909</v>
      </c>
      <c r="O134">
        <v>0.21841112715856559</v>
      </c>
      <c r="P134">
        <v>0.18070608181814579</v>
      </c>
      <c r="Q134">
        <v>0.12865152087789161</v>
      </c>
    </row>
    <row r="135" spans="1:17" x14ac:dyDescent="0.25">
      <c r="A135" t="s">
        <v>2</v>
      </c>
      <c r="B135" t="s">
        <v>198</v>
      </c>
      <c r="L135">
        <v>9.7159673168909357</v>
      </c>
      <c r="M135">
        <v>19.529187679717179</v>
      </c>
      <c r="N135">
        <v>25.983268491876242</v>
      </c>
      <c r="O135">
        <v>28.593152540502469</v>
      </c>
      <c r="P135">
        <v>30.936535535960719</v>
      </c>
      <c r="Q135">
        <v>31.50165597076278</v>
      </c>
    </row>
    <row r="136" spans="1:17" x14ac:dyDescent="0.25">
      <c r="A136" t="s">
        <v>2</v>
      </c>
      <c r="B136" t="s">
        <v>199</v>
      </c>
      <c r="C136">
        <v>2.6793683070950512E-2</v>
      </c>
      <c r="D136">
        <v>5.9044419129527327E-2</v>
      </c>
      <c r="E136">
        <v>0.1024309291831442</v>
      </c>
      <c r="F136">
        <v>0.1800879577007565</v>
      </c>
      <c r="G136">
        <v>2.1238465295504958</v>
      </c>
      <c r="H136">
        <v>2.136428554004437</v>
      </c>
      <c r="I136">
        <v>2.1411717541644162</v>
      </c>
      <c r="J136">
        <v>1.627563646977779</v>
      </c>
      <c r="K136">
        <v>1.555441171684478</v>
      </c>
      <c r="L136">
        <v>1.394601437450282</v>
      </c>
      <c r="M136">
        <v>1.2466568833806011</v>
      </c>
      <c r="N136">
        <v>1.132926479351605</v>
      </c>
      <c r="O136">
        <v>1.0570292096753779</v>
      </c>
      <c r="P136">
        <v>1.0111365465216759</v>
      </c>
      <c r="Q136">
        <v>0.98261442831993329</v>
      </c>
    </row>
    <row r="137" spans="1:17" x14ac:dyDescent="0.25">
      <c r="A137" t="s">
        <v>2</v>
      </c>
      <c r="B137" t="s">
        <v>200</v>
      </c>
      <c r="J137">
        <v>7.1790031570425201</v>
      </c>
      <c r="K137">
        <v>8.2919873142343121</v>
      </c>
      <c r="L137">
        <v>6.6759263270361666</v>
      </c>
      <c r="M137">
        <v>6.277982343483596</v>
      </c>
      <c r="N137">
        <v>6.1096380167137339</v>
      </c>
      <c r="O137">
        <v>6.0272255389485903</v>
      </c>
      <c r="P137">
        <v>6.16028230608139</v>
      </c>
      <c r="Q137">
        <v>6.1690342511742893</v>
      </c>
    </row>
    <row r="138" spans="1:17" x14ac:dyDescent="0.25">
      <c r="A138" t="s">
        <v>2</v>
      </c>
      <c r="B138" t="s">
        <v>201</v>
      </c>
      <c r="C138">
        <v>1.7254834430711841E-2</v>
      </c>
      <c r="D138">
        <v>3.5576283180261438E-2</v>
      </c>
      <c r="E138">
        <v>5.5502057242745269E-2</v>
      </c>
      <c r="F138">
        <v>7.8302605816745627E-2</v>
      </c>
      <c r="G138">
        <v>0.1232434771880499</v>
      </c>
      <c r="H138">
        <v>0.1324962305630466</v>
      </c>
      <c r="I138">
        <v>0.13642219633379479</v>
      </c>
      <c r="J138">
        <v>0.1253051272632868</v>
      </c>
      <c r="K138">
        <v>0.1304099600217645</v>
      </c>
      <c r="L138">
        <v>0.13490804559349151</v>
      </c>
      <c r="M138">
        <v>0.14026498581628671</v>
      </c>
      <c r="N138">
        <v>0.1466136633736928</v>
      </c>
      <c r="O138">
        <v>0.1543766662160348</v>
      </c>
      <c r="P138">
        <v>0.1288682955291818</v>
      </c>
      <c r="Q138">
        <v>9.3593157279895214E-2</v>
      </c>
    </row>
    <row r="139" spans="1:17" x14ac:dyDescent="0.25">
      <c r="A139" t="s">
        <v>2</v>
      </c>
      <c r="B139" t="s">
        <v>202</v>
      </c>
      <c r="L139">
        <v>2.3790859740845969</v>
      </c>
      <c r="M139">
        <v>3.2507991134289811</v>
      </c>
      <c r="N139">
        <v>3.741749638245818</v>
      </c>
      <c r="O139">
        <v>4.068089703418603</v>
      </c>
      <c r="P139">
        <v>4.4374786134814519</v>
      </c>
      <c r="Q139">
        <v>4.6307277034451158</v>
      </c>
    </row>
    <row r="140" spans="1:17" x14ac:dyDescent="0.25">
      <c r="A140" t="s">
        <v>2</v>
      </c>
      <c r="B140" t="s">
        <v>203</v>
      </c>
      <c r="L140">
        <v>1.2236577181985699E-2</v>
      </c>
      <c r="M140">
        <v>1.9920706168675369E-2</v>
      </c>
      <c r="N140">
        <v>3.2245113758853278E-2</v>
      </c>
      <c r="O140">
        <v>3.5396740425773059E-2</v>
      </c>
      <c r="P140">
        <v>3.6633164101735158E-2</v>
      </c>
      <c r="Q140">
        <v>3.7579826395452709E-2</v>
      </c>
    </row>
    <row r="141" spans="1:17" x14ac:dyDescent="0.25">
      <c r="A141" t="s">
        <v>2</v>
      </c>
      <c r="B141" t="s">
        <v>204</v>
      </c>
      <c r="C141">
        <v>0.24714440046078909</v>
      </c>
      <c r="D141">
        <v>0.2478837658756477</v>
      </c>
      <c r="E141">
        <v>0.24806112411013881</v>
      </c>
      <c r="F141">
        <v>0.2471514729800395</v>
      </c>
      <c r="G141">
        <v>0.18648932981221489</v>
      </c>
      <c r="H141">
        <v>0.18646078961391491</v>
      </c>
      <c r="I141">
        <v>0.18652877205462581</v>
      </c>
      <c r="J141">
        <v>2.53244426699075E-2</v>
      </c>
      <c r="K141">
        <v>1.440321167002119E-2</v>
      </c>
      <c r="L141">
        <v>8.9622914115917787E-3</v>
      </c>
      <c r="M141">
        <v>4.7841899370818803E-3</v>
      </c>
    </row>
    <row r="142" spans="1:17" x14ac:dyDescent="0.25">
      <c r="A142" t="s">
        <v>2</v>
      </c>
      <c r="B142" t="s">
        <v>205</v>
      </c>
      <c r="C142">
        <v>5.3308846369370467E-4</v>
      </c>
      <c r="D142">
        <v>1.2204068577371201E-3</v>
      </c>
      <c r="E142">
        <v>2.0683146688352892E-3</v>
      </c>
      <c r="F142">
        <v>3.2360042801757019E-3</v>
      </c>
      <c r="G142">
        <v>2.7821858134716739E-2</v>
      </c>
      <c r="H142">
        <v>2.8775404454884301E-2</v>
      </c>
      <c r="I142">
        <v>2.9529355210047861E-2</v>
      </c>
      <c r="J142">
        <v>1.466879059785212E-2</v>
      </c>
      <c r="K142">
        <v>1.178634513988226E-2</v>
      </c>
      <c r="L142">
        <v>8.2338322247386582E-3</v>
      </c>
      <c r="M142">
        <v>4.5672458154880649E-4</v>
      </c>
      <c r="N142">
        <v>1.184183170614534E-4</v>
      </c>
      <c r="O142">
        <v>1.4996746390327271E-4</v>
      </c>
      <c r="P142">
        <v>2.36665719697199E-4</v>
      </c>
      <c r="Q142">
        <v>5.9646891414469241E-4</v>
      </c>
    </row>
    <row r="143" spans="1:17" x14ac:dyDescent="0.25">
      <c r="A143" t="s">
        <v>2</v>
      </c>
      <c r="B143" t="s">
        <v>206</v>
      </c>
      <c r="J143">
        <v>1.7746532289605529E-2</v>
      </c>
      <c r="K143">
        <v>1.971565157288644E-2</v>
      </c>
      <c r="L143">
        <v>1.8367608107073129E-2</v>
      </c>
      <c r="M143">
        <v>1.9918798712154219E-2</v>
      </c>
      <c r="N143">
        <v>1.6119915964363719E-2</v>
      </c>
      <c r="O143">
        <v>1.7696052895988829E-2</v>
      </c>
      <c r="P143">
        <v>1.8313810499285339E-2</v>
      </c>
      <c r="Q143">
        <v>1.8791031538497718E-2</v>
      </c>
    </row>
    <row r="144" spans="1:17" x14ac:dyDescent="0.25">
      <c r="A144" t="s">
        <v>2</v>
      </c>
      <c r="B144" t="s">
        <v>207</v>
      </c>
      <c r="J144">
        <v>1.7752709039548811E-2</v>
      </c>
      <c r="K144">
        <v>1.971908442744227E-2</v>
      </c>
      <c r="L144">
        <v>1.8368617472958721E-2</v>
      </c>
      <c r="M144">
        <v>1.992015790059827E-2</v>
      </c>
      <c r="N144">
        <v>1.6120285276741329E-2</v>
      </c>
      <c r="O144">
        <v>1.7696540894744189E-2</v>
      </c>
      <c r="P144">
        <v>1.8314123197280811E-2</v>
      </c>
      <c r="Q144">
        <v>1.8790976358353799E-2</v>
      </c>
    </row>
    <row r="145" spans="1:17" x14ac:dyDescent="0.25">
      <c r="A145" t="s">
        <v>2</v>
      </c>
      <c r="B145" t="s">
        <v>208</v>
      </c>
      <c r="J145">
        <v>3.5449878959648753E-2</v>
      </c>
      <c r="K145">
        <v>3.9404477277164618E-2</v>
      </c>
      <c r="L145">
        <v>3.6716277849721313E-2</v>
      </c>
      <c r="M145">
        <v>3.9816653537157312E-2</v>
      </c>
      <c r="N145">
        <v>3.2228921289136757E-2</v>
      </c>
      <c r="O145">
        <v>3.5380950876271522E-2</v>
      </c>
      <c r="P145">
        <v>3.6624807729623787E-2</v>
      </c>
      <c r="Q145">
        <v>3.758104749403364E-2</v>
      </c>
    </row>
    <row r="146" spans="1:17" x14ac:dyDescent="0.25">
      <c r="A146" t="s">
        <v>2</v>
      </c>
      <c r="B146" t="s">
        <v>209</v>
      </c>
      <c r="L146">
        <v>0.14952342996160939</v>
      </c>
      <c r="M146">
        <v>0.2356783613322187</v>
      </c>
      <c r="N146">
        <v>0.37338789974876629</v>
      </c>
      <c r="O146">
        <v>0.40164881514266881</v>
      </c>
      <c r="P146">
        <v>0.40851035765380261</v>
      </c>
      <c r="Q146">
        <v>0.4147586493463174</v>
      </c>
    </row>
    <row r="147" spans="1:17" x14ac:dyDescent="0.25">
      <c r="A147" t="s">
        <v>2</v>
      </c>
      <c r="B147" t="s">
        <v>210</v>
      </c>
      <c r="C147">
        <v>3.1502335922214439</v>
      </c>
      <c r="D147">
        <v>3.1524061965199559</v>
      </c>
      <c r="E147">
        <v>3.1528197075412612</v>
      </c>
      <c r="F147">
        <v>3.1525407977202149</v>
      </c>
      <c r="G147">
        <v>2.3649608207760742</v>
      </c>
      <c r="H147">
        <v>2.3649271567584562</v>
      </c>
      <c r="I147">
        <v>2.3650065726451599</v>
      </c>
      <c r="J147">
        <v>0.3390332520071393</v>
      </c>
      <c r="K147">
        <v>0.1878324046005363</v>
      </c>
      <c r="L147">
        <v>0.1139895883772974</v>
      </c>
      <c r="M147">
        <v>5.8164661539880071E-2</v>
      </c>
    </row>
    <row r="148" spans="1:17" x14ac:dyDescent="0.25">
      <c r="A148" t="s">
        <v>2</v>
      </c>
      <c r="B148" t="s">
        <v>211</v>
      </c>
      <c r="C148">
        <v>1.0251229292307549E-3</v>
      </c>
      <c r="D148">
        <v>3.672576199063388E-3</v>
      </c>
      <c r="E148">
        <v>6.9357803405198717E-3</v>
      </c>
      <c r="F148">
        <v>1.0764349004449831E-2</v>
      </c>
      <c r="G148">
        <v>0.31408427761462282</v>
      </c>
      <c r="H148">
        <v>0.31824575603254512</v>
      </c>
      <c r="I148">
        <v>0.3207651573041192</v>
      </c>
      <c r="J148">
        <v>0.14889261727289599</v>
      </c>
      <c r="K148">
        <v>0.1094491417977372</v>
      </c>
      <c r="L148">
        <v>7.5428691497444356E-2</v>
      </c>
      <c r="M148">
        <v>1.3247479381773839E-3</v>
      </c>
      <c r="N148">
        <v>1.3119412438069249E-4</v>
      </c>
      <c r="O148">
        <v>1.6683693614991051E-4</v>
      </c>
      <c r="P148">
        <v>2.7099766615441872E-4</v>
      </c>
      <c r="Q148">
        <v>7.5633695397551537E-4</v>
      </c>
    </row>
    <row r="149" spans="1:17" x14ac:dyDescent="0.25">
      <c r="A149" t="s">
        <v>2</v>
      </c>
      <c r="B149" t="s">
        <v>212</v>
      </c>
      <c r="J149">
        <v>0.2221872748813134</v>
      </c>
      <c r="K149">
        <v>0.24668240629737409</v>
      </c>
      <c r="L149">
        <v>0.2262952067818606</v>
      </c>
      <c r="M149">
        <v>0.2352406994740032</v>
      </c>
      <c r="N149">
        <v>0.1863763413934299</v>
      </c>
      <c r="O149">
        <v>0.20048508746956509</v>
      </c>
      <c r="P149">
        <v>0.20385736282944281</v>
      </c>
      <c r="Q149">
        <v>0.20745453330988531</v>
      </c>
    </row>
    <row r="150" spans="1:17" x14ac:dyDescent="0.25">
      <c r="A150" t="s">
        <v>2</v>
      </c>
      <c r="B150" t="s">
        <v>213</v>
      </c>
      <c r="J150">
        <v>0.22326866381599039</v>
      </c>
      <c r="K150">
        <v>0.24724163194311741</v>
      </c>
      <c r="L150">
        <v>0.226444902928294</v>
      </c>
      <c r="M150">
        <v>0.2354259718370692</v>
      </c>
      <c r="N150">
        <v>0.1864246458313531</v>
      </c>
      <c r="O150">
        <v>0.2005477205269004</v>
      </c>
      <c r="P150">
        <v>0.2038961264154438</v>
      </c>
      <c r="Q150">
        <v>0.20744779299304791</v>
      </c>
    </row>
    <row r="151" spans="1:17" x14ac:dyDescent="0.25">
      <c r="A151" t="s">
        <v>2</v>
      </c>
      <c r="B151" t="s">
        <v>214</v>
      </c>
      <c r="J151">
        <v>0.4356777678715445</v>
      </c>
      <c r="K151">
        <v>0.48902709506861369</v>
      </c>
      <c r="L151">
        <v>0.45008507149245353</v>
      </c>
      <c r="M151">
        <v>0.46798337189825279</v>
      </c>
      <c r="N151">
        <v>0.37125797364259761</v>
      </c>
      <c r="O151">
        <v>0.3995957473992976</v>
      </c>
      <c r="P151">
        <v>0.40741369445747688</v>
      </c>
      <c r="Q151">
        <v>0.41484250142351742</v>
      </c>
    </row>
    <row r="152" spans="1:17" x14ac:dyDescent="0.25">
      <c r="A152" t="s">
        <v>2</v>
      </c>
      <c r="B152" t="s">
        <v>215</v>
      </c>
      <c r="L152">
        <v>0.13780403865615251</v>
      </c>
      <c r="M152">
        <v>0.22481178169665411</v>
      </c>
      <c r="N152">
        <v>0.36390488389045061</v>
      </c>
      <c r="O152">
        <v>0.3992739821951235</v>
      </c>
      <c r="P152">
        <v>0.41310685717673729</v>
      </c>
      <c r="Q152">
        <v>0.42425818841756607</v>
      </c>
    </row>
    <row r="153" spans="1:17" x14ac:dyDescent="0.25">
      <c r="A153" t="s">
        <v>2</v>
      </c>
      <c r="B153" t="s">
        <v>216</v>
      </c>
      <c r="C153">
        <v>2.7891614541209191</v>
      </c>
      <c r="D153">
        <v>2.7924569880118049</v>
      </c>
      <c r="E153">
        <v>2.7925187072885169</v>
      </c>
      <c r="F153">
        <v>2.792242849197732</v>
      </c>
      <c r="G153">
        <v>2.0949462481322252</v>
      </c>
      <c r="H153">
        <v>2.094920507838995</v>
      </c>
      <c r="I153">
        <v>2.0950181654541842</v>
      </c>
      <c r="J153">
        <v>0.30417980456903548</v>
      </c>
      <c r="K153">
        <v>0.17014210467087629</v>
      </c>
      <c r="L153">
        <v>0.10457450597896301</v>
      </c>
      <c r="M153">
        <v>5.5234698210262292E-2</v>
      </c>
    </row>
    <row r="154" spans="1:17" x14ac:dyDescent="0.25">
      <c r="A154" t="s">
        <v>2</v>
      </c>
      <c r="B154" t="s">
        <v>217</v>
      </c>
      <c r="C154">
        <v>1.3562825774136361E-3</v>
      </c>
      <c r="D154">
        <v>1.128019646036435E-2</v>
      </c>
      <c r="E154">
        <v>2.2017217879274902E-2</v>
      </c>
      <c r="F154">
        <v>3.3014348503135248E-2</v>
      </c>
      <c r="G154">
        <v>0.30928531931946068</v>
      </c>
      <c r="H154">
        <v>0.32006750605534418</v>
      </c>
      <c r="I154">
        <v>0.32824004732173251</v>
      </c>
      <c r="J154">
        <v>0.15848004737460961</v>
      </c>
      <c r="K154">
        <v>0.12263516673610771</v>
      </c>
      <c r="L154">
        <v>8.6034513153966818E-2</v>
      </c>
      <c r="M154">
        <v>3.63350082733467E-3</v>
      </c>
      <c r="N154">
        <v>1.3110800534434089E-4</v>
      </c>
      <c r="O154">
        <v>1.6681308404400689E-4</v>
      </c>
      <c r="P154">
        <v>2.7110227886650487E-4</v>
      </c>
      <c r="Q154">
        <v>7.5720595186600675E-4</v>
      </c>
    </row>
    <row r="155" spans="1:17" x14ac:dyDescent="0.25">
      <c r="A155" t="s">
        <v>2</v>
      </c>
      <c r="B155" t="s">
        <v>218</v>
      </c>
      <c r="J155">
        <v>0.20104889181977481</v>
      </c>
      <c r="K155">
        <v>0.224529837579624</v>
      </c>
      <c r="L155">
        <v>0.20838009934372059</v>
      </c>
      <c r="M155">
        <v>0.22441481128634291</v>
      </c>
      <c r="N155">
        <v>0.18164913840936481</v>
      </c>
      <c r="O155">
        <v>0.19930275432849109</v>
      </c>
      <c r="P155">
        <v>0.20614833168877639</v>
      </c>
      <c r="Q155">
        <v>0.21220826185765021</v>
      </c>
    </row>
    <row r="156" spans="1:17" x14ac:dyDescent="0.25">
      <c r="A156" t="s">
        <v>2</v>
      </c>
      <c r="B156" t="s">
        <v>219</v>
      </c>
      <c r="J156">
        <v>0.20192553384429041</v>
      </c>
      <c r="K156">
        <v>0.2249925033246167</v>
      </c>
      <c r="L156">
        <v>0.20850749012498709</v>
      </c>
      <c r="M156">
        <v>0.22458449483584561</v>
      </c>
      <c r="N156">
        <v>0.18169500656172091</v>
      </c>
      <c r="O156">
        <v>0.19936466739645861</v>
      </c>
      <c r="P156">
        <v>0.20618796914430329</v>
      </c>
      <c r="Q156">
        <v>0.21220120704081891</v>
      </c>
    </row>
    <row r="157" spans="1:17" x14ac:dyDescent="0.25">
      <c r="A157" t="s">
        <v>2</v>
      </c>
      <c r="B157" t="s">
        <v>220</v>
      </c>
      <c r="J157">
        <v>0.39517237389602411</v>
      </c>
      <c r="K157">
        <v>0.44549454123714222</v>
      </c>
      <c r="L157">
        <v>0.41462429526435618</v>
      </c>
      <c r="M157">
        <v>0.44652142518426718</v>
      </c>
      <c r="N157">
        <v>0.36187987703081531</v>
      </c>
      <c r="O157">
        <v>0.39724565730557249</v>
      </c>
      <c r="P157">
        <v>0.41198598476021142</v>
      </c>
      <c r="Q157">
        <v>0.42434918694319612</v>
      </c>
    </row>
    <row r="158" spans="1:17" x14ac:dyDescent="0.25">
      <c r="A158" t="s">
        <v>2</v>
      </c>
      <c r="B158" t="s">
        <v>221</v>
      </c>
      <c r="L158">
        <v>1.9286719149965551E-2</v>
      </c>
      <c r="M158">
        <v>3.1262390672131692E-2</v>
      </c>
      <c r="N158">
        <v>5.0595888824587737E-2</v>
      </c>
      <c r="O158">
        <v>5.5543708711229663E-2</v>
      </c>
      <c r="P158">
        <v>5.7494847570185373E-2</v>
      </c>
      <c r="Q158">
        <v>5.9034942675892071E-2</v>
      </c>
    </row>
    <row r="159" spans="1:17" x14ac:dyDescent="0.25">
      <c r="A159" t="s">
        <v>2</v>
      </c>
      <c r="B159" t="s">
        <v>222</v>
      </c>
      <c r="C159">
        <v>0.38800951181663068</v>
      </c>
      <c r="D159">
        <v>0.38909809893988961</v>
      </c>
      <c r="E159">
        <v>0.38944507805244533</v>
      </c>
      <c r="F159">
        <v>0.38861615274555122</v>
      </c>
      <c r="G159">
        <v>0.29251033972377899</v>
      </c>
      <c r="H159">
        <v>0.29246624991396192</v>
      </c>
      <c r="I159">
        <v>0.29252017625777449</v>
      </c>
      <c r="J159">
        <v>4.0090750765472298E-2</v>
      </c>
      <c r="K159">
        <v>2.2819637730299221E-2</v>
      </c>
      <c r="L159">
        <v>1.4153619053044761E-2</v>
      </c>
      <c r="M159">
        <v>7.5173866885927679E-3</v>
      </c>
    </row>
    <row r="160" spans="1:17" x14ac:dyDescent="0.25">
      <c r="A160" t="s">
        <v>2</v>
      </c>
      <c r="B160" t="s">
        <v>223</v>
      </c>
      <c r="C160">
        <v>6.761535770884149E-4</v>
      </c>
      <c r="D160">
        <v>1.8286000941116879E-3</v>
      </c>
      <c r="E160">
        <v>3.1870114194918848E-3</v>
      </c>
      <c r="F160">
        <v>4.8807558324454837E-3</v>
      </c>
      <c r="G160">
        <v>4.3444632077099393E-2</v>
      </c>
      <c r="H160">
        <v>4.4937999224176482E-2</v>
      </c>
      <c r="I160">
        <v>4.6132605852062997E-2</v>
      </c>
      <c r="J160">
        <v>2.223710486871977E-2</v>
      </c>
      <c r="K160">
        <v>1.7549297457875389E-2</v>
      </c>
      <c r="L160">
        <v>1.2257693258058139E-2</v>
      </c>
      <c r="M160">
        <v>6.2587995729969674E-4</v>
      </c>
      <c r="N160">
        <v>1.217588751527761E-4</v>
      </c>
      <c r="O160">
        <v>1.5442261049258111E-4</v>
      </c>
      <c r="P160">
        <v>2.4602744986459703E-4</v>
      </c>
      <c r="Q160">
        <v>6.3728637994357783E-4</v>
      </c>
    </row>
    <row r="161" spans="1:17" x14ac:dyDescent="0.25">
      <c r="A161" t="s">
        <v>2</v>
      </c>
      <c r="B161" t="s">
        <v>224</v>
      </c>
      <c r="J161">
        <v>2.8009823309918819E-2</v>
      </c>
      <c r="K161">
        <v>3.1172829771943779E-2</v>
      </c>
      <c r="L161">
        <v>2.8960271802852801E-2</v>
      </c>
      <c r="M161">
        <v>3.1256672896552512E-2</v>
      </c>
      <c r="N161">
        <v>2.529111993423145E-2</v>
      </c>
      <c r="O161">
        <v>2.776549608601124E-2</v>
      </c>
      <c r="P161">
        <v>2.8740038884059519E-2</v>
      </c>
      <c r="Q161">
        <v>2.9519577413402009E-2</v>
      </c>
    </row>
    <row r="162" spans="1:17" x14ac:dyDescent="0.25">
      <c r="A162" t="s">
        <v>2</v>
      </c>
      <c r="B162" t="s">
        <v>225</v>
      </c>
      <c r="J162">
        <v>2.8025336327917389E-2</v>
      </c>
      <c r="K162">
        <v>3.118144968502097E-2</v>
      </c>
      <c r="L162">
        <v>2.8962781302263711E-2</v>
      </c>
      <c r="M162">
        <v>3.1260020987776513E-2</v>
      </c>
      <c r="N162">
        <v>2.529202843963432E-2</v>
      </c>
      <c r="O162">
        <v>2.7766698312841769E-2</v>
      </c>
      <c r="P162">
        <v>2.8740809766462021E-2</v>
      </c>
      <c r="Q162">
        <v>2.9519440900137191E-2</v>
      </c>
    </row>
    <row r="163" spans="1:17" x14ac:dyDescent="0.25">
      <c r="A163" t="s">
        <v>2</v>
      </c>
      <c r="B163" t="s">
        <v>226</v>
      </c>
      <c r="J163">
        <v>5.5911366823435373E-2</v>
      </c>
      <c r="K163">
        <v>6.2279973596296702E-2</v>
      </c>
      <c r="L163">
        <v>5.7875684747169358E-2</v>
      </c>
      <c r="M163">
        <v>6.2463623598184817E-2</v>
      </c>
      <c r="N163">
        <v>5.055573052304959E-2</v>
      </c>
      <c r="O163">
        <v>5.5502783019775528E-2</v>
      </c>
      <c r="P163">
        <v>5.747227810062621E-2</v>
      </c>
      <c r="Q163">
        <v>5.9036631987108068E-2</v>
      </c>
    </row>
    <row r="164" spans="1:17" x14ac:dyDescent="0.25">
      <c r="A164" t="s">
        <v>2</v>
      </c>
      <c r="B164" t="s">
        <v>227</v>
      </c>
      <c r="C164">
        <v>6.424749896371214</v>
      </c>
      <c r="D164">
        <v>6.4251795443330204</v>
      </c>
      <c r="E164">
        <v>6.4249814141881263</v>
      </c>
      <c r="F164">
        <v>6.4245841719844092</v>
      </c>
      <c r="G164">
        <v>4.8191707230998393</v>
      </c>
      <c r="H164">
        <v>4.8191139696189644</v>
      </c>
      <c r="I164">
        <v>4.8192477191234158</v>
      </c>
      <c r="J164">
        <v>0.91869372992013965</v>
      </c>
      <c r="K164">
        <v>0.47729100870058389</v>
      </c>
      <c r="L164">
        <v>0.32973668509364951</v>
      </c>
      <c r="M164">
        <v>0.16762709556613981</v>
      </c>
    </row>
    <row r="165" spans="1:17" x14ac:dyDescent="0.25">
      <c r="A165" t="s">
        <v>2</v>
      </c>
      <c r="B165" t="s">
        <v>228</v>
      </c>
      <c r="C165">
        <v>2.1977086210546511E-4</v>
      </c>
      <c r="D165">
        <v>4.6923315438941748E-4</v>
      </c>
      <c r="E165">
        <v>7.081375203028497E-4</v>
      </c>
      <c r="F165">
        <v>9.09869952253881E-4</v>
      </c>
      <c r="G165">
        <v>1.2962558079365829E-3</v>
      </c>
      <c r="H165">
        <v>1.50315920627589E-3</v>
      </c>
      <c r="I165">
        <v>1.928719342011428E-3</v>
      </c>
      <c r="J165">
        <v>1.4172396285323061E-3</v>
      </c>
      <c r="K165">
        <v>1.4689914081345849E-3</v>
      </c>
      <c r="L165">
        <v>1.50918989768862E-3</v>
      </c>
      <c r="M165">
        <v>1.152950019541702E-3</v>
      </c>
      <c r="N165">
        <v>3.5488094206236081E-4</v>
      </c>
      <c r="O165">
        <v>2.4479564780606841E-4</v>
      </c>
      <c r="P165">
        <v>3.4729711568933901E-4</v>
      </c>
      <c r="Q165">
        <v>8.0364059147593431E-4</v>
      </c>
    </row>
    <row r="166" spans="1:17" x14ac:dyDescent="0.25">
      <c r="A166" t="s">
        <v>2</v>
      </c>
      <c r="B166" t="s">
        <v>229</v>
      </c>
      <c r="J166">
        <v>0.53985897633809998</v>
      </c>
      <c r="K166">
        <v>0.59230234683124661</v>
      </c>
      <c r="L166">
        <v>0.62466372704877504</v>
      </c>
      <c r="M166">
        <v>0.66593754917019776</v>
      </c>
      <c r="N166">
        <v>0.71060136628872561</v>
      </c>
      <c r="O166">
        <v>0.7400439404168645</v>
      </c>
      <c r="P166">
        <v>0.74762911077420025</v>
      </c>
      <c r="Q166">
        <v>0.75533274616484303</v>
      </c>
    </row>
    <row r="167" spans="1:17" x14ac:dyDescent="0.25">
      <c r="A167" t="s">
        <v>2</v>
      </c>
      <c r="B167" t="s">
        <v>230</v>
      </c>
      <c r="J167">
        <v>0.5265411714344006</v>
      </c>
      <c r="K167">
        <v>0.58513222689142008</v>
      </c>
      <c r="L167">
        <v>0.61899727094388379</v>
      </c>
      <c r="M167">
        <v>0.66125538338174639</v>
      </c>
      <c r="N167">
        <v>0.70589576447561642</v>
      </c>
      <c r="O167">
        <v>0.73403547073660735</v>
      </c>
      <c r="P167">
        <v>0.74293320767138038</v>
      </c>
      <c r="Q167">
        <v>0.75396760853777667</v>
      </c>
    </row>
    <row r="168" spans="1:17" x14ac:dyDescent="0.25">
      <c r="A168" t="s">
        <v>2</v>
      </c>
      <c r="B168" t="s">
        <v>231</v>
      </c>
      <c r="J168">
        <v>0.54009651092102207</v>
      </c>
      <c r="K168">
        <v>0.5925953225039482</v>
      </c>
      <c r="L168">
        <v>0.62283572603386661</v>
      </c>
      <c r="M168">
        <v>0.66473510789591184</v>
      </c>
      <c r="N168">
        <v>0.70992138043780928</v>
      </c>
      <c r="O168">
        <v>0.73912756871448859</v>
      </c>
      <c r="P168">
        <v>0.74640353142731508</v>
      </c>
      <c r="Q168">
        <v>0.75660859762655086</v>
      </c>
    </row>
    <row r="169" spans="1:17" x14ac:dyDescent="0.25">
      <c r="A169" t="s">
        <v>2</v>
      </c>
      <c r="B169" t="s">
        <v>232</v>
      </c>
      <c r="J169">
        <v>0.86077331669327029</v>
      </c>
      <c r="K169">
        <v>1.083218465965293</v>
      </c>
      <c r="L169">
        <v>1.182263968129291</v>
      </c>
      <c r="M169">
        <v>1.2776889905878499</v>
      </c>
      <c r="N169">
        <v>1.369750229536252</v>
      </c>
      <c r="O169">
        <v>1.3988225177182509</v>
      </c>
      <c r="P169">
        <v>1.442886182494592</v>
      </c>
      <c r="Q169">
        <v>1.4819259075649569</v>
      </c>
    </row>
    <row r="170" spans="1:17" x14ac:dyDescent="0.25">
      <c r="A170" t="s">
        <v>2</v>
      </c>
      <c r="B170" t="s">
        <v>233</v>
      </c>
      <c r="C170">
        <v>138.58832765523761</v>
      </c>
      <c r="D170">
        <v>138.60429148105081</v>
      </c>
      <c r="E170">
        <v>138.60474115555621</v>
      </c>
      <c r="F170">
        <v>138.60376779004139</v>
      </c>
      <c r="G170">
        <v>103.95418918330699</v>
      </c>
      <c r="H170">
        <v>103.9541064943503</v>
      </c>
      <c r="I170">
        <v>103.9544531102156</v>
      </c>
      <c r="J170">
        <v>97.377686162931965</v>
      </c>
      <c r="K170">
        <v>89.58229307661972</v>
      </c>
      <c r="L170">
        <v>66.29563707539377</v>
      </c>
      <c r="M170">
        <v>32.843271305936277</v>
      </c>
    </row>
    <row r="171" spans="1:17" x14ac:dyDescent="0.25">
      <c r="A171" t="s">
        <v>2</v>
      </c>
      <c r="B171" t="s">
        <v>234</v>
      </c>
      <c r="C171">
        <v>4.7715743114569659E-3</v>
      </c>
      <c r="D171">
        <v>0.1490546207472786</v>
      </c>
      <c r="E171">
        <v>0.3061732653189409</v>
      </c>
      <c r="F171">
        <v>0.47778997521473932</v>
      </c>
      <c r="G171">
        <v>12.14064983899916</v>
      </c>
      <c r="H171">
        <v>12.32708307631129</v>
      </c>
      <c r="I171">
        <v>12.43492278791323</v>
      </c>
      <c r="J171">
        <v>9.339680022242975</v>
      </c>
      <c r="K171">
        <v>8.4489578069702205</v>
      </c>
      <c r="L171">
        <v>11.55326589366679</v>
      </c>
      <c r="M171">
        <v>11.39973439262393</v>
      </c>
      <c r="N171">
        <v>5.4606477346367303E-2</v>
      </c>
      <c r="O171">
        <v>9.4399858177255194E-4</v>
      </c>
      <c r="P171">
        <v>1.343139557521433E-3</v>
      </c>
      <c r="Q171">
        <v>3.1464011718286529E-3</v>
      </c>
    </row>
    <row r="172" spans="1:17" x14ac:dyDescent="0.25">
      <c r="A172" t="s">
        <v>2</v>
      </c>
      <c r="B172" t="s">
        <v>235</v>
      </c>
      <c r="J172">
        <v>2.5932664709059732</v>
      </c>
      <c r="K172">
        <v>4.5986399635345254</v>
      </c>
      <c r="L172">
        <v>8.1174753605190535</v>
      </c>
      <c r="M172">
        <v>16.438632708794021</v>
      </c>
      <c r="N172">
        <v>34.571342194082519</v>
      </c>
      <c r="O172">
        <v>35.205196417433278</v>
      </c>
      <c r="P172">
        <v>34.649129551736984</v>
      </c>
      <c r="Q172">
        <v>29.696138560222799</v>
      </c>
    </row>
    <row r="173" spans="1:17" x14ac:dyDescent="0.25">
      <c r="A173" t="s">
        <v>2</v>
      </c>
      <c r="B173" t="s">
        <v>236</v>
      </c>
      <c r="C173">
        <v>26.56876296596014</v>
      </c>
      <c r="D173">
        <v>26.57297707370212</v>
      </c>
      <c r="E173">
        <v>26.576045100274769</v>
      </c>
      <c r="F173">
        <v>26.574810957851739</v>
      </c>
      <c r="G173">
        <v>19.933207496598751</v>
      </c>
      <c r="H173">
        <v>19.933163955604851</v>
      </c>
      <c r="I173">
        <v>19.93342363116464</v>
      </c>
      <c r="J173">
        <v>15.12456553946803</v>
      </c>
      <c r="K173">
        <v>10.22315760743958</v>
      </c>
      <c r="L173">
        <v>6.7927466524473079</v>
      </c>
      <c r="M173">
        <v>2.3002494203135599</v>
      </c>
    </row>
    <row r="174" spans="1:17" x14ac:dyDescent="0.25">
      <c r="A174" t="s">
        <v>2</v>
      </c>
      <c r="B174" t="s">
        <v>237</v>
      </c>
      <c r="C174">
        <v>2.416314264054917E-3</v>
      </c>
      <c r="D174">
        <v>6.7405321679807253E-3</v>
      </c>
      <c r="E174">
        <v>1.3580225726267719E-2</v>
      </c>
      <c r="F174">
        <v>2.4309100693972161E-2</v>
      </c>
      <c r="G174">
        <v>2.472944152829347</v>
      </c>
      <c r="H174">
        <v>2.487743377106812</v>
      </c>
      <c r="I174">
        <v>2.4913661694284981</v>
      </c>
      <c r="J174">
        <v>1.6209238661427099</v>
      </c>
      <c r="K174">
        <v>1.5666697030214329</v>
      </c>
      <c r="L174">
        <v>1.3456747360628429</v>
      </c>
      <c r="M174">
        <v>1.2100353105129851</v>
      </c>
      <c r="N174">
        <v>3.7404330263733918E-3</v>
      </c>
      <c r="O174">
        <v>9.1835236226187284E-4</v>
      </c>
      <c r="P174">
        <v>1.303767931753726E-3</v>
      </c>
      <c r="Q174">
        <v>3.032219953694331E-3</v>
      </c>
    </row>
    <row r="175" spans="1:17" x14ac:dyDescent="0.25">
      <c r="A175" t="s">
        <v>2</v>
      </c>
      <c r="B175" t="s">
        <v>238</v>
      </c>
      <c r="J175">
        <v>1.2507914478026081</v>
      </c>
      <c r="K175">
        <v>2.214141532631611</v>
      </c>
      <c r="L175">
        <v>2.8974910288492288</v>
      </c>
      <c r="M175">
        <v>3.811002606560224</v>
      </c>
      <c r="N175">
        <v>5.1448144234171771</v>
      </c>
      <c r="O175">
        <v>5.2519843454977924</v>
      </c>
      <c r="P175">
        <v>5.1153727430259499</v>
      </c>
      <c r="Q175">
        <v>5.2152007823690987</v>
      </c>
    </row>
    <row r="176" spans="1:17" x14ac:dyDescent="0.25">
      <c r="A176" t="s">
        <v>2</v>
      </c>
      <c r="B176" t="s">
        <v>239</v>
      </c>
      <c r="C176">
        <v>86.666155413964404</v>
      </c>
      <c r="D176">
        <v>86.668402465374356</v>
      </c>
      <c r="E176">
        <v>86.668396863035511</v>
      </c>
      <c r="F176">
        <v>86.668362009818509</v>
      </c>
      <c r="G176">
        <v>65.001271744586489</v>
      </c>
      <c r="H176">
        <v>65.001239885006825</v>
      </c>
      <c r="I176">
        <v>65.001424190662078</v>
      </c>
      <c r="J176">
        <v>49.231140178835687</v>
      </c>
      <c r="K176">
        <v>48.831226538682927</v>
      </c>
      <c r="L176">
        <v>37.225795488276333</v>
      </c>
      <c r="M176">
        <v>16.94771624692142</v>
      </c>
    </row>
    <row r="177" spans="1:17" x14ac:dyDescent="0.25">
      <c r="A177" t="s">
        <v>2</v>
      </c>
      <c r="B177" t="s">
        <v>240</v>
      </c>
      <c r="C177">
        <v>1.414419321809926E-3</v>
      </c>
      <c r="D177">
        <v>5.0827115268640291E-3</v>
      </c>
      <c r="E177">
        <v>8.2688195626190557E-3</v>
      </c>
      <c r="F177">
        <v>1.123963806378628E-2</v>
      </c>
      <c r="G177">
        <v>1.429774778452342E-2</v>
      </c>
      <c r="H177">
        <v>1.7366346167841471E-2</v>
      </c>
      <c r="I177">
        <v>2.142118999728913E-2</v>
      </c>
      <c r="J177">
        <v>1.441758833160685E-2</v>
      </c>
      <c r="K177">
        <v>1.4499218689157999E-2</v>
      </c>
      <c r="L177">
        <v>1.4563179176004861E-2</v>
      </c>
      <c r="M177">
        <v>1.092866032246695E-2</v>
      </c>
      <c r="N177">
        <v>1.6646955959519749E-3</v>
      </c>
      <c r="O177">
        <v>3.6870179837465152E-4</v>
      </c>
      <c r="P177">
        <v>5.2629043823893744E-4</v>
      </c>
      <c r="Q177">
        <v>1.2510304992910119E-3</v>
      </c>
    </row>
    <row r="178" spans="1:17" x14ac:dyDescent="0.25">
      <c r="A178" t="s">
        <v>2</v>
      </c>
      <c r="B178" t="s">
        <v>241</v>
      </c>
      <c r="J178">
        <v>40.02643520692186</v>
      </c>
      <c r="K178">
        <v>70.266894562258202</v>
      </c>
      <c r="L178">
        <v>124.0820534219211</v>
      </c>
      <c r="M178">
        <v>158.65970017402449</v>
      </c>
      <c r="N178">
        <v>169.47380727497699</v>
      </c>
      <c r="O178">
        <v>139.97582400813329</v>
      </c>
      <c r="P178">
        <v>151.29144363375249</v>
      </c>
      <c r="Q178">
        <v>209.77756705908391</v>
      </c>
    </row>
    <row r="179" spans="1:17" x14ac:dyDescent="0.25">
      <c r="A179" t="s">
        <v>2</v>
      </c>
      <c r="B179" t="s">
        <v>242</v>
      </c>
      <c r="J179">
        <v>30.70241520516732</v>
      </c>
      <c r="K179">
        <v>55.340716096194292</v>
      </c>
      <c r="L179">
        <v>97.906401902896476</v>
      </c>
      <c r="M179">
        <v>150.89947511630871</v>
      </c>
      <c r="N179">
        <v>205.1905023082673</v>
      </c>
      <c r="O179">
        <v>257.03010430605008</v>
      </c>
      <c r="P179">
        <v>302.14327228474599</v>
      </c>
      <c r="Q179">
        <v>371.42108281651213</v>
      </c>
    </row>
    <row r="180" spans="1:17" x14ac:dyDescent="0.25">
      <c r="A180" t="s">
        <v>2</v>
      </c>
      <c r="B180" t="s">
        <v>243</v>
      </c>
      <c r="C180">
        <v>10.975827246324251</v>
      </c>
      <c r="D180">
        <v>10.977960558674271</v>
      </c>
      <c r="E180">
        <v>10.977975848872941</v>
      </c>
      <c r="F180">
        <v>10.97793216754204</v>
      </c>
      <c r="G180">
        <v>8.2334539046471242</v>
      </c>
      <c r="H180">
        <v>8.2334228067554864</v>
      </c>
      <c r="I180">
        <v>8.2335964826150629</v>
      </c>
      <c r="J180">
        <v>6.1806235377355216</v>
      </c>
      <c r="K180">
        <v>6.1808778098615793</v>
      </c>
      <c r="L180">
        <v>4.0606606391205986</v>
      </c>
      <c r="M180">
        <v>1.7827017753745269</v>
      </c>
    </row>
    <row r="181" spans="1:17" x14ac:dyDescent="0.25">
      <c r="A181" t="s">
        <v>2</v>
      </c>
      <c r="B181" t="s">
        <v>244</v>
      </c>
      <c r="C181">
        <v>1.3612372025093901E-3</v>
      </c>
      <c r="D181">
        <v>4.8319361235626291E-3</v>
      </c>
      <c r="E181">
        <v>7.8651871068714189E-3</v>
      </c>
      <c r="F181">
        <v>1.0693973867918601E-2</v>
      </c>
      <c r="G181">
        <v>1.3731780687217461E-2</v>
      </c>
      <c r="H181">
        <v>1.663396923934372E-2</v>
      </c>
      <c r="I181">
        <v>2.044312742549181E-2</v>
      </c>
      <c r="J181">
        <v>1.3765288048733251E-2</v>
      </c>
      <c r="K181">
        <v>1.384067662482245E-2</v>
      </c>
      <c r="L181">
        <v>1.389819698980279E-2</v>
      </c>
      <c r="M181">
        <v>1.043391551007993E-2</v>
      </c>
      <c r="N181">
        <v>1.5891728811095779E-3</v>
      </c>
      <c r="O181">
        <v>3.6749864951033089E-4</v>
      </c>
      <c r="P181">
        <v>5.2415119880918465E-4</v>
      </c>
      <c r="Q181">
        <v>1.2393698398002889E-3</v>
      </c>
    </row>
    <row r="182" spans="1:17" x14ac:dyDescent="0.25">
      <c r="A182" t="s">
        <v>2</v>
      </c>
      <c r="B182" t="s">
        <v>245</v>
      </c>
      <c r="J182">
        <v>16.150314164559308</v>
      </c>
      <c r="K182">
        <v>26.864054016964541</v>
      </c>
      <c r="L182">
        <v>38.351184631256842</v>
      </c>
      <c r="M182">
        <v>47.062696204365032</v>
      </c>
      <c r="N182">
        <v>50.736032268833128</v>
      </c>
      <c r="O182">
        <v>48.561100271794679</v>
      </c>
      <c r="P182">
        <v>48.969241388694307</v>
      </c>
      <c r="Q182">
        <v>55.915942855282744</v>
      </c>
    </row>
    <row r="183" spans="1:17" x14ac:dyDescent="0.25">
      <c r="A183" t="s">
        <v>2</v>
      </c>
      <c r="B183" t="s">
        <v>246</v>
      </c>
      <c r="J183">
        <v>14.408041796409201</v>
      </c>
      <c r="K183">
        <v>24.305848728554881</v>
      </c>
      <c r="L183">
        <v>34.516108096891458</v>
      </c>
      <c r="M183">
        <v>44.510465468071438</v>
      </c>
      <c r="N183">
        <v>51.07240284707477</v>
      </c>
      <c r="O183">
        <v>58.054506414559057</v>
      </c>
      <c r="P183">
        <v>59.192341282940163</v>
      </c>
      <c r="Q183">
        <v>61.855925340251311</v>
      </c>
    </row>
    <row r="184" spans="1:17" x14ac:dyDescent="0.25">
      <c r="A184" t="s">
        <v>2</v>
      </c>
      <c r="B184" t="s">
        <v>247</v>
      </c>
      <c r="C184">
        <v>0.68765038557438019</v>
      </c>
      <c r="D184">
        <v>0.68943150128133701</v>
      </c>
      <c r="E184">
        <v>0.68945435255772181</v>
      </c>
      <c r="F184">
        <v>0.68936226907167164</v>
      </c>
      <c r="G184">
        <v>0.51710021947518103</v>
      </c>
      <c r="H184">
        <v>0.51707510258253597</v>
      </c>
      <c r="I184">
        <v>0.51721701628385153</v>
      </c>
      <c r="J184">
        <v>0.38034139316059368</v>
      </c>
      <c r="K184">
        <v>0.37224456398963102</v>
      </c>
      <c r="L184">
        <v>0.24812238249762919</v>
      </c>
      <c r="M184">
        <v>0.1098027702631558</v>
      </c>
    </row>
    <row r="185" spans="1:17" x14ac:dyDescent="0.25">
      <c r="A185" t="s">
        <v>2</v>
      </c>
      <c r="B185" t="s">
        <v>248</v>
      </c>
      <c r="C185">
        <v>1.174159658185957E-3</v>
      </c>
      <c r="D185">
        <v>3.9421470384464726E-3</v>
      </c>
      <c r="E185">
        <v>6.4766789138637924E-3</v>
      </c>
      <c r="F185">
        <v>8.8016869664660543E-3</v>
      </c>
      <c r="G185">
        <v>1.1852463553320111E-2</v>
      </c>
      <c r="H185">
        <v>1.4287150355896051E-2</v>
      </c>
      <c r="I185">
        <v>1.728874463289426E-2</v>
      </c>
      <c r="J185">
        <v>1.1652436756345121E-2</v>
      </c>
      <c r="K185">
        <v>1.171432754845088E-2</v>
      </c>
      <c r="L185">
        <v>1.1760820802310289E-2</v>
      </c>
      <c r="M185">
        <v>8.8712334020446815E-3</v>
      </c>
      <c r="N185">
        <v>1.3391462229522301E-3</v>
      </c>
      <c r="O185">
        <v>3.5825358123236102E-4</v>
      </c>
      <c r="P185">
        <v>5.0910157513742681E-4</v>
      </c>
      <c r="Q185">
        <v>1.187806839670378E-3</v>
      </c>
    </row>
    <row r="186" spans="1:17" x14ac:dyDescent="0.25">
      <c r="A186" t="s">
        <v>2</v>
      </c>
      <c r="B186" t="s">
        <v>249</v>
      </c>
      <c r="J186">
        <v>2.844082365472357</v>
      </c>
      <c r="K186">
        <v>3.114389571012584</v>
      </c>
      <c r="L186">
        <v>3.2279042255529951</v>
      </c>
      <c r="M186">
        <v>3.410154167763499</v>
      </c>
      <c r="N186">
        <v>3.629602102445634</v>
      </c>
      <c r="O186">
        <v>3.7882169046284071</v>
      </c>
      <c r="P186">
        <v>3.882379801317617</v>
      </c>
      <c r="Q186">
        <v>4.0017127915776713</v>
      </c>
    </row>
    <row r="187" spans="1:17" x14ac:dyDescent="0.25">
      <c r="A187" t="s">
        <v>2</v>
      </c>
      <c r="B187" t="s">
        <v>250</v>
      </c>
      <c r="J187">
        <v>2.7770577137458612</v>
      </c>
      <c r="K187">
        <v>3.0821530449274541</v>
      </c>
      <c r="L187">
        <v>3.2034630348433129</v>
      </c>
      <c r="M187">
        <v>3.4005333887201381</v>
      </c>
      <c r="N187">
        <v>3.625979712556179</v>
      </c>
      <c r="O187">
        <v>3.8323729659047472</v>
      </c>
      <c r="P187">
        <v>3.934337051999977</v>
      </c>
      <c r="Q187">
        <v>4.0305441182637116</v>
      </c>
    </row>
    <row r="188" spans="1:17" x14ac:dyDescent="0.25">
      <c r="A188" t="s">
        <v>2</v>
      </c>
      <c r="B188" t="s">
        <v>251</v>
      </c>
      <c r="C188">
        <v>1.1694903081125589</v>
      </c>
      <c r="D188">
        <v>1.171417627720738</v>
      </c>
      <c r="E188">
        <v>1.1714431350551271</v>
      </c>
      <c r="F188">
        <v>1.171382220046465</v>
      </c>
      <c r="G188">
        <v>0.87856600892249648</v>
      </c>
      <c r="H188">
        <v>0.87853751918450707</v>
      </c>
      <c r="I188">
        <v>0.87869093560965905</v>
      </c>
      <c r="J188">
        <v>0.64853524509209426</v>
      </c>
      <c r="K188">
        <v>0.63460924807675623</v>
      </c>
      <c r="L188">
        <v>0.42226133673382449</v>
      </c>
      <c r="M188">
        <v>0.1867718075091904</v>
      </c>
    </row>
    <row r="189" spans="1:17" x14ac:dyDescent="0.25">
      <c r="A189" t="s">
        <v>2</v>
      </c>
      <c r="B189" t="s">
        <v>252</v>
      </c>
      <c r="C189">
        <v>1.237202848980526E-3</v>
      </c>
      <c r="D189">
        <v>4.2498426959391251E-3</v>
      </c>
      <c r="E189">
        <v>6.9430151190159927E-3</v>
      </c>
      <c r="F189">
        <v>9.4162580202338531E-3</v>
      </c>
      <c r="G189">
        <v>1.244830362048344E-2</v>
      </c>
      <c r="H189">
        <v>1.5025184223880359E-2</v>
      </c>
      <c r="I189">
        <v>1.829082046009841E-2</v>
      </c>
      <c r="J189">
        <v>1.232886737722331E-2</v>
      </c>
      <c r="K189">
        <v>1.239594705021364E-2</v>
      </c>
      <c r="L189">
        <v>1.244578642020487E-2</v>
      </c>
      <c r="M189">
        <v>9.3659103311629303E-3</v>
      </c>
      <c r="N189">
        <v>1.4186747692192031E-3</v>
      </c>
      <c r="O189">
        <v>3.6113281881401628E-4</v>
      </c>
      <c r="P189">
        <v>5.1355863042912894E-4</v>
      </c>
      <c r="Q189">
        <v>1.200754069634821E-3</v>
      </c>
    </row>
    <row r="190" spans="1:17" x14ac:dyDescent="0.25">
      <c r="A190" t="s">
        <v>2</v>
      </c>
      <c r="B190" t="s">
        <v>253</v>
      </c>
      <c r="J190">
        <v>4.8077808103911579</v>
      </c>
      <c r="K190">
        <v>5.2911134319070774</v>
      </c>
      <c r="L190">
        <v>5.4596972721744113</v>
      </c>
      <c r="M190">
        <v>5.7677739475689238</v>
      </c>
      <c r="N190">
        <v>6.1372764020589576</v>
      </c>
      <c r="O190">
        <v>6.3617241293512308</v>
      </c>
      <c r="P190">
        <v>6.5074895067444194</v>
      </c>
      <c r="Q190">
        <v>6.7437234485432924</v>
      </c>
    </row>
    <row r="191" spans="1:17" x14ac:dyDescent="0.25">
      <c r="A191" t="s">
        <v>2</v>
      </c>
      <c r="B191" t="s">
        <v>254</v>
      </c>
      <c r="J191">
        <v>4.5973969734021054</v>
      </c>
      <c r="K191">
        <v>5.1961789740466537</v>
      </c>
      <c r="L191">
        <v>5.3903950708297881</v>
      </c>
      <c r="M191">
        <v>5.7412483759734609</v>
      </c>
      <c r="N191">
        <v>6.128146119562853</v>
      </c>
      <c r="O191">
        <v>6.4894627610525877</v>
      </c>
      <c r="P191">
        <v>6.655669358158403</v>
      </c>
      <c r="Q191">
        <v>6.8256640610722137</v>
      </c>
    </row>
    <row r="192" spans="1:17" x14ac:dyDescent="0.25">
      <c r="A192" t="s">
        <v>2</v>
      </c>
      <c r="B192" t="s">
        <v>255</v>
      </c>
      <c r="C192">
        <v>69.295696469435882</v>
      </c>
      <c r="D192">
        <v>69.299253690245735</v>
      </c>
      <c r="E192">
        <v>69.299239138533949</v>
      </c>
      <c r="F192">
        <v>69.299220654921399</v>
      </c>
      <c r="G192">
        <v>51.974417934846699</v>
      </c>
      <c r="H192">
        <v>51.974385137625283</v>
      </c>
      <c r="I192">
        <v>51.97457013004459</v>
      </c>
      <c r="J192">
        <v>39.317916506921769</v>
      </c>
      <c r="K192">
        <v>39.021661068722658</v>
      </c>
      <c r="L192">
        <v>30.631114177265321</v>
      </c>
      <c r="M192">
        <v>13.56490768857989</v>
      </c>
    </row>
    <row r="193" spans="1:17" x14ac:dyDescent="0.25">
      <c r="A193" t="s">
        <v>2</v>
      </c>
      <c r="B193" t="s">
        <v>256</v>
      </c>
      <c r="C193">
        <v>5.0513526632528583E-3</v>
      </c>
      <c r="D193">
        <v>17.792555600477481</v>
      </c>
      <c r="E193">
        <v>35.502578959277841</v>
      </c>
      <c r="F193">
        <v>53.793607730794022</v>
      </c>
      <c r="G193">
        <v>279.66816414233699</v>
      </c>
      <c r="H193">
        <v>297.62104017247151</v>
      </c>
      <c r="I193">
        <v>309.62942109757392</v>
      </c>
      <c r="J193">
        <v>261.01492171222202</v>
      </c>
      <c r="K193">
        <v>257.21577877321181</v>
      </c>
      <c r="L193">
        <v>281.44367832741972</v>
      </c>
      <c r="M193">
        <v>280.06982593373601</v>
      </c>
      <c r="N193">
        <v>256.87413640724048</v>
      </c>
      <c r="O193">
        <v>6.5112236440499167</v>
      </c>
      <c r="P193">
        <v>1.238719971743827E-3</v>
      </c>
      <c r="Q193">
        <v>2.6389317031932299E-3</v>
      </c>
    </row>
    <row r="194" spans="1:17" x14ac:dyDescent="0.25">
      <c r="A194" t="s">
        <v>2</v>
      </c>
      <c r="B194" t="s">
        <v>257</v>
      </c>
      <c r="J194">
        <v>75.029065575175011</v>
      </c>
      <c r="K194">
        <v>138.475836142323</v>
      </c>
      <c r="L194">
        <v>266.74074709708549</v>
      </c>
      <c r="M194">
        <v>378.48875519330329</v>
      </c>
      <c r="N194">
        <v>400.652116883188</v>
      </c>
      <c r="O194">
        <v>305.31357050196402</v>
      </c>
      <c r="P194">
        <v>270.43875467481888</v>
      </c>
      <c r="Q194">
        <v>300.42653515637147</v>
      </c>
    </row>
    <row r="195" spans="1:17" x14ac:dyDescent="0.25">
      <c r="A195" t="s">
        <v>2</v>
      </c>
      <c r="B195" t="s">
        <v>258</v>
      </c>
      <c r="J195">
        <v>24.15045048207153</v>
      </c>
      <c r="K195">
        <v>43.5498073525753</v>
      </c>
      <c r="L195">
        <v>74.64779362097093</v>
      </c>
      <c r="M195">
        <v>104.4603097039372</v>
      </c>
      <c r="N195">
        <v>133.32347339362229</v>
      </c>
      <c r="O195">
        <v>168.986821359527</v>
      </c>
      <c r="P195">
        <v>223.85702567997961</v>
      </c>
      <c r="Q195">
        <v>310.07528273207168</v>
      </c>
    </row>
    <row r="196" spans="1:17" x14ac:dyDescent="0.25">
      <c r="A196" t="s">
        <v>2</v>
      </c>
      <c r="B196" t="s">
        <v>259</v>
      </c>
      <c r="C196">
        <v>8.7776142294017205</v>
      </c>
      <c r="D196">
        <v>8.7811679250483454</v>
      </c>
      <c r="E196">
        <v>8.7811992235571186</v>
      </c>
      <c r="F196">
        <v>8.7811431079544171</v>
      </c>
      <c r="G196">
        <v>6.5858606578055294</v>
      </c>
      <c r="H196">
        <v>6.5858281075616523</v>
      </c>
      <c r="I196">
        <v>6.5860018722997102</v>
      </c>
      <c r="J196">
        <v>4.9452825565026579</v>
      </c>
      <c r="K196">
        <v>4.9520416345210458</v>
      </c>
      <c r="L196">
        <v>3.2794615009957471</v>
      </c>
      <c r="M196">
        <v>1.440257109433321</v>
      </c>
    </row>
    <row r="197" spans="1:17" x14ac:dyDescent="0.25">
      <c r="A197" t="s">
        <v>2</v>
      </c>
      <c r="B197" t="s">
        <v>260</v>
      </c>
      <c r="C197">
        <v>4.7229569851623783E-3</v>
      </c>
      <c r="D197">
        <v>2.0002327525170971</v>
      </c>
      <c r="E197">
        <v>3.991985150419441</v>
      </c>
      <c r="F197">
        <v>6.0536627722609868</v>
      </c>
      <c r="G197">
        <v>92.296638193210143</v>
      </c>
      <c r="H197">
        <v>94.327572795998705</v>
      </c>
      <c r="I197">
        <v>95.649319590331658</v>
      </c>
      <c r="J197">
        <v>77.881371989812692</v>
      </c>
      <c r="K197">
        <v>76.710702837692537</v>
      </c>
      <c r="L197">
        <v>87.53761481714433</v>
      </c>
      <c r="M197">
        <v>78.029308821376205</v>
      </c>
      <c r="N197">
        <v>65.754806753877972</v>
      </c>
      <c r="O197">
        <v>0.70373832166136763</v>
      </c>
      <c r="P197">
        <v>1.2328171309769021E-3</v>
      </c>
      <c r="Q197">
        <v>2.6118846602273798E-3</v>
      </c>
    </row>
    <row r="198" spans="1:17" x14ac:dyDescent="0.25">
      <c r="A198" t="s">
        <v>2</v>
      </c>
      <c r="B198" t="s">
        <v>261</v>
      </c>
      <c r="J198">
        <v>17.588936451415169</v>
      </c>
      <c r="K198">
        <v>29.094291791064268</v>
      </c>
      <c r="L198">
        <v>44.614201059545039</v>
      </c>
      <c r="M198">
        <v>55.975418103889012</v>
      </c>
      <c r="N198">
        <v>58.731377818212813</v>
      </c>
      <c r="O198">
        <v>61.065592797598491</v>
      </c>
      <c r="P198">
        <v>58.507871747430798</v>
      </c>
      <c r="Q198">
        <v>60.531218641035402</v>
      </c>
    </row>
    <row r="199" spans="1:17" x14ac:dyDescent="0.25">
      <c r="A199" t="s">
        <v>2</v>
      </c>
      <c r="B199" t="s">
        <v>262</v>
      </c>
      <c r="J199">
        <v>12.032622193858071</v>
      </c>
      <c r="K199">
        <v>20.240053523684281</v>
      </c>
      <c r="L199">
        <v>29.3237732496316</v>
      </c>
      <c r="M199">
        <v>38.827523761727512</v>
      </c>
      <c r="N199">
        <v>45.120914277290659</v>
      </c>
      <c r="O199">
        <v>54.776657369156212</v>
      </c>
      <c r="P199">
        <v>57.002020928151587</v>
      </c>
      <c r="Q199">
        <v>60.707191477654739</v>
      </c>
    </row>
    <row r="200" spans="1:17" x14ac:dyDescent="0.25">
      <c r="A200" t="s">
        <v>2</v>
      </c>
      <c r="B200" t="s">
        <v>263</v>
      </c>
      <c r="C200">
        <v>0.54442489187257348</v>
      </c>
      <c r="D200">
        <v>0.54736990821601772</v>
      </c>
      <c r="E200">
        <v>0.54739810809450662</v>
      </c>
      <c r="F200">
        <v>0.5472738123484876</v>
      </c>
      <c r="G200">
        <v>0.41058376602709551</v>
      </c>
      <c r="H200">
        <v>0.41055519631174792</v>
      </c>
      <c r="I200">
        <v>0.41069405359595978</v>
      </c>
      <c r="J200">
        <v>0.30331790066271058</v>
      </c>
      <c r="K200">
        <v>0.2981903144543156</v>
      </c>
      <c r="L200">
        <v>0.19875836275719461</v>
      </c>
      <c r="M200">
        <v>8.8016822189319013E-2</v>
      </c>
    </row>
    <row r="201" spans="1:17" x14ac:dyDescent="0.25">
      <c r="A201" t="s">
        <v>2</v>
      </c>
      <c r="B201" t="s">
        <v>264</v>
      </c>
      <c r="C201">
        <v>3.6091107271130768E-3</v>
      </c>
      <c r="D201">
        <v>0.1393606564498075</v>
      </c>
      <c r="E201">
        <v>0.27774551351996979</v>
      </c>
      <c r="F201">
        <v>0.42068283903223858</v>
      </c>
      <c r="G201">
        <v>5.7997121445616218</v>
      </c>
      <c r="H201">
        <v>5.9386649952919681</v>
      </c>
      <c r="I201">
        <v>6.0301383480641944</v>
      </c>
      <c r="J201">
        <v>3.5297816349491771</v>
      </c>
      <c r="K201">
        <v>2.546385857115987</v>
      </c>
      <c r="L201">
        <v>2.0197292435419198</v>
      </c>
      <c r="M201">
        <v>1.7142120593901471</v>
      </c>
      <c r="N201">
        <v>1.4225177470285539</v>
      </c>
      <c r="O201">
        <v>4.9059478944897317E-2</v>
      </c>
      <c r="P201">
        <v>1.1940294884942701E-3</v>
      </c>
      <c r="Q201">
        <v>2.4992841253351061E-3</v>
      </c>
    </row>
    <row r="202" spans="1:17" x14ac:dyDescent="0.25">
      <c r="A202" t="s">
        <v>2</v>
      </c>
      <c r="B202" t="s">
        <v>265</v>
      </c>
      <c r="J202">
        <v>2.8458481479892779</v>
      </c>
      <c r="K202">
        <v>3.0773025951109259</v>
      </c>
      <c r="L202">
        <v>3.2130896633251762</v>
      </c>
      <c r="M202">
        <v>3.38617386216659</v>
      </c>
      <c r="N202">
        <v>3.6056281466520561</v>
      </c>
      <c r="O202">
        <v>3.8587260986775358</v>
      </c>
      <c r="P202">
        <v>3.9324865666757698</v>
      </c>
      <c r="Q202">
        <v>4.0260769079520884</v>
      </c>
    </row>
    <row r="203" spans="1:17" x14ac:dyDescent="0.25">
      <c r="A203" t="s">
        <v>2</v>
      </c>
      <c r="B203" t="s">
        <v>266</v>
      </c>
      <c r="J203">
        <v>2.6283447355941849</v>
      </c>
      <c r="K203">
        <v>2.9613262518924079</v>
      </c>
      <c r="L203">
        <v>3.0979612713655782</v>
      </c>
      <c r="M203">
        <v>3.3087193038883309</v>
      </c>
      <c r="N203">
        <v>3.540637422955482</v>
      </c>
      <c r="O203">
        <v>3.8173902244274891</v>
      </c>
      <c r="P203">
        <v>3.9215521090636249</v>
      </c>
      <c r="Q203">
        <v>4.0234671397985169</v>
      </c>
    </row>
    <row r="204" spans="1:17" x14ac:dyDescent="0.25">
      <c r="A204" t="s">
        <v>2</v>
      </c>
      <c r="B204" t="s">
        <v>267</v>
      </c>
      <c r="C204">
        <v>0.29736621322019141</v>
      </c>
      <c r="D204">
        <v>0.29999586538377931</v>
      </c>
      <c r="E204">
        <v>0.30001048707772382</v>
      </c>
      <c r="F204">
        <v>0.29985274018429892</v>
      </c>
      <c r="G204">
        <v>0.22509554311897101</v>
      </c>
      <c r="H204">
        <v>0.22506913578193871</v>
      </c>
      <c r="I204">
        <v>0.22519303586061881</v>
      </c>
      <c r="J204">
        <v>0.1659672198440382</v>
      </c>
      <c r="K204">
        <v>0.16314825354670251</v>
      </c>
      <c r="L204">
        <v>0.1088530955354806</v>
      </c>
      <c r="M204">
        <v>4.8218108518315358E-2</v>
      </c>
    </row>
    <row r="205" spans="1:17" x14ac:dyDescent="0.25">
      <c r="A205" t="s">
        <v>2</v>
      </c>
      <c r="B205" t="s">
        <v>268</v>
      </c>
      <c r="C205">
        <v>3.2629422205769881E-3</v>
      </c>
      <c r="D205">
        <v>7.3491432122556169E-2</v>
      </c>
      <c r="E205">
        <v>0.14662735165124691</v>
      </c>
      <c r="F205">
        <v>0.22254487971460979</v>
      </c>
      <c r="G205">
        <v>3.164762595619218</v>
      </c>
      <c r="H205">
        <v>3.238570687628854</v>
      </c>
      <c r="I205">
        <v>3.2864291296987518</v>
      </c>
      <c r="J205">
        <v>1.8270507098718469</v>
      </c>
      <c r="K205">
        <v>1.3306300794013259</v>
      </c>
      <c r="L205">
        <v>1.059464739887944</v>
      </c>
      <c r="M205">
        <v>0.90593783924375126</v>
      </c>
      <c r="N205">
        <v>0.75272053895565016</v>
      </c>
      <c r="O205">
        <v>2.6271857876665569E-2</v>
      </c>
      <c r="P205">
        <v>1.1799141105351199E-3</v>
      </c>
      <c r="Q205">
        <v>2.4624221446060018E-3</v>
      </c>
    </row>
    <row r="206" spans="1:17" x14ac:dyDescent="0.25">
      <c r="A206" t="s">
        <v>2</v>
      </c>
      <c r="B206" t="s">
        <v>269</v>
      </c>
      <c r="J206">
        <v>1.5249599170215069</v>
      </c>
      <c r="K206">
        <v>1.669905904344912</v>
      </c>
      <c r="L206">
        <v>1.7480930162004049</v>
      </c>
      <c r="M206">
        <v>1.8461255392600591</v>
      </c>
      <c r="N206">
        <v>1.966515757760761</v>
      </c>
      <c r="O206">
        <v>2.106082351839242</v>
      </c>
      <c r="P206">
        <v>2.1536504020770759</v>
      </c>
      <c r="Q206">
        <v>2.2031062523450582</v>
      </c>
    </row>
    <row r="207" spans="1:17" x14ac:dyDescent="0.25">
      <c r="A207" t="s">
        <v>2</v>
      </c>
      <c r="B207" t="s">
        <v>270</v>
      </c>
      <c r="J207">
        <v>1.465802195253662</v>
      </c>
      <c r="K207">
        <v>1.635897114090781</v>
      </c>
      <c r="L207">
        <v>1.7133157566833419</v>
      </c>
      <c r="M207">
        <v>1.822437952253136</v>
      </c>
      <c r="N207">
        <v>1.946537414516881</v>
      </c>
      <c r="O207">
        <v>2.0938373558636152</v>
      </c>
      <c r="P207">
        <v>2.1503368823948859</v>
      </c>
      <c r="Q207">
        <v>2.2022926875451572</v>
      </c>
    </row>
    <row r="208" spans="1:17" x14ac:dyDescent="0.25">
      <c r="A208" t="s">
        <v>2</v>
      </c>
      <c r="B208" t="s">
        <v>271</v>
      </c>
      <c r="C208">
        <v>86.126295535321333</v>
      </c>
      <c r="D208">
        <v>102.1593525753991</v>
      </c>
      <c r="E208">
        <v>64.680976268264686</v>
      </c>
      <c r="F208">
        <v>67.537067616228114</v>
      </c>
      <c r="G208">
        <v>113.3166042416937</v>
      </c>
      <c r="H208">
        <v>65.074863794504864</v>
      </c>
      <c r="I208">
        <v>97.286233210735816</v>
      </c>
      <c r="J208">
        <v>63.758153087405439</v>
      </c>
      <c r="K208">
        <v>63.922506843746447</v>
      </c>
      <c r="L208">
        <v>61.551945939669807</v>
      </c>
      <c r="M208">
        <v>62.43497697824742</v>
      </c>
      <c r="N208">
        <v>64.220618595506878</v>
      </c>
      <c r="O208">
        <v>65.225622140046184</v>
      </c>
      <c r="P208">
        <v>66.795223701154256</v>
      </c>
      <c r="Q208">
        <v>68.82179062850625</v>
      </c>
    </row>
    <row r="209" spans="1:17" x14ac:dyDescent="0.25">
      <c r="A209" t="s">
        <v>2</v>
      </c>
      <c r="B209" t="s">
        <v>272</v>
      </c>
      <c r="L209">
        <v>3.0498068844379399E-3</v>
      </c>
      <c r="M209">
        <v>4.969661210264033E-3</v>
      </c>
      <c r="N209">
        <v>8.0447814855269511E-3</v>
      </c>
      <c r="O209">
        <v>8.8360964936647461E-3</v>
      </c>
      <c r="P209">
        <v>9.1511744958192882E-3</v>
      </c>
      <c r="Q209">
        <v>9.3933935434416353E-3</v>
      </c>
    </row>
    <row r="210" spans="1:17" x14ac:dyDescent="0.25">
      <c r="A210" t="s">
        <v>2</v>
      </c>
      <c r="B210" t="s">
        <v>273</v>
      </c>
      <c r="J210">
        <v>3.5413086356877531E-2</v>
      </c>
      <c r="K210">
        <v>3.9377424886922023E-2</v>
      </c>
      <c r="L210">
        <v>3.6706770026856447E-2</v>
      </c>
      <c r="M210">
        <v>3.980200825082509E-2</v>
      </c>
      <c r="N210">
        <v>3.2212143562738133E-2</v>
      </c>
      <c r="O210">
        <v>3.5364692383794437E-2</v>
      </c>
      <c r="P210">
        <v>3.661153183792943E-2</v>
      </c>
      <c r="Q210">
        <v>3.7574615275224051E-2</v>
      </c>
    </row>
    <row r="211" spans="1:17" x14ac:dyDescent="0.25">
      <c r="A211" t="s">
        <v>2</v>
      </c>
      <c r="B211" t="s">
        <v>274</v>
      </c>
      <c r="J211">
        <v>8.8602161259398807E-3</v>
      </c>
      <c r="K211">
        <v>9.8499427711124833E-3</v>
      </c>
      <c r="L211">
        <v>9.176993948551055E-3</v>
      </c>
      <c r="M211">
        <v>9.9522823360525675E-3</v>
      </c>
      <c r="N211">
        <v>8.0557971520030386E-3</v>
      </c>
      <c r="O211">
        <v>8.8437631565038716E-3</v>
      </c>
      <c r="P211">
        <v>9.1555438581688419E-3</v>
      </c>
      <c r="Q211">
        <v>9.3954146380516197E-3</v>
      </c>
    </row>
    <row r="212" spans="1:17" x14ac:dyDescent="0.25">
      <c r="A212" t="s">
        <v>2</v>
      </c>
      <c r="B212" t="s">
        <v>275</v>
      </c>
      <c r="L212">
        <v>3.5992186617550152E-2</v>
      </c>
      <c r="M212">
        <v>5.7439624930956792E-2</v>
      </c>
      <c r="N212">
        <v>9.1195234449229917E-2</v>
      </c>
      <c r="O212">
        <v>9.8735666212373285E-2</v>
      </c>
      <c r="P212">
        <v>0.10122587965676209</v>
      </c>
      <c r="Q212">
        <v>0.1034690202534181</v>
      </c>
    </row>
    <row r="213" spans="1:17" x14ac:dyDescent="0.25">
      <c r="A213" t="s">
        <v>2</v>
      </c>
      <c r="B213" t="s">
        <v>276</v>
      </c>
      <c r="J213">
        <v>0.42873165868780178</v>
      </c>
      <c r="K213">
        <v>0.48484622999105093</v>
      </c>
      <c r="L213">
        <v>0.44895926137061082</v>
      </c>
      <c r="M213">
        <v>0.4663145060687191</v>
      </c>
      <c r="N213">
        <v>0.36911180955346501</v>
      </c>
      <c r="O213">
        <v>0.39772442999788621</v>
      </c>
      <c r="P213">
        <v>0.40618069467769202</v>
      </c>
      <c r="Q213">
        <v>0.41414515813715619</v>
      </c>
    </row>
    <row r="214" spans="1:17" x14ac:dyDescent="0.25">
      <c r="A214" t="s">
        <v>2</v>
      </c>
      <c r="B214" t="s">
        <v>277</v>
      </c>
      <c r="J214">
        <v>0.10924488548893101</v>
      </c>
      <c r="K214">
        <v>0.12213206784245111</v>
      </c>
      <c r="L214">
        <v>0.1121326117142714</v>
      </c>
      <c r="M214">
        <v>0.1166419708108698</v>
      </c>
      <c r="N214">
        <v>9.2665225515704386E-2</v>
      </c>
      <c r="O214">
        <v>9.9720338462106844E-2</v>
      </c>
      <c r="P214">
        <v>0.10176478961497</v>
      </c>
      <c r="Q214">
        <v>0.10371505151283229</v>
      </c>
    </row>
    <row r="215" spans="1:17" x14ac:dyDescent="0.25">
      <c r="A215" t="s">
        <v>2</v>
      </c>
      <c r="B215" t="s">
        <v>278</v>
      </c>
      <c r="L215">
        <v>3.3265417669429448E-2</v>
      </c>
      <c r="M215">
        <v>5.4855677844515741E-2</v>
      </c>
      <c r="N215">
        <v>8.8930263192611145E-2</v>
      </c>
      <c r="O215">
        <v>9.8161933088259323E-2</v>
      </c>
      <c r="P215">
        <v>0.1023555779557327</v>
      </c>
      <c r="Q215">
        <v>0.105833986595585</v>
      </c>
    </row>
    <row r="216" spans="1:17" x14ac:dyDescent="0.25">
      <c r="A216" t="s">
        <v>2</v>
      </c>
      <c r="B216" t="s">
        <v>279</v>
      </c>
      <c r="J216">
        <v>0.38960699697661061</v>
      </c>
      <c r="K216">
        <v>0.44204752344611947</v>
      </c>
      <c r="L216">
        <v>0.41366655181068529</v>
      </c>
      <c r="M216">
        <v>0.44498071793934102</v>
      </c>
      <c r="N216">
        <v>0.35984240314146571</v>
      </c>
      <c r="O216">
        <v>0.39540024677605462</v>
      </c>
      <c r="P216">
        <v>0.4107233540862319</v>
      </c>
      <c r="Q216">
        <v>0.4236159617622996</v>
      </c>
    </row>
    <row r="217" spans="1:17" x14ac:dyDescent="0.25">
      <c r="A217" t="s">
        <v>2</v>
      </c>
      <c r="B217" t="s">
        <v>280</v>
      </c>
      <c r="J217">
        <v>9.8987827144328897E-2</v>
      </c>
      <c r="K217">
        <v>0.1112566891594651</v>
      </c>
      <c r="L217">
        <v>0.1033254537203831</v>
      </c>
      <c r="M217">
        <v>0.1113175110376034</v>
      </c>
      <c r="N217">
        <v>9.0326933826876704E-2</v>
      </c>
      <c r="O217">
        <v>9.9135288399594221E-2</v>
      </c>
      <c r="P217">
        <v>0.1029068210762306</v>
      </c>
      <c r="Q217">
        <v>0.1060914099182745</v>
      </c>
    </row>
    <row r="218" spans="1:17" x14ac:dyDescent="0.25">
      <c r="A218" t="s">
        <v>2</v>
      </c>
      <c r="B218" t="s">
        <v>281</v>
      </c>
      <c r="L218">
        <v>4.7981943023958839E-3</v>
      </c>
      <c r="M218">
        <v>7.7894447808108599E-3</v>
      </c>
      <c r="N218">
        <v>1.2608214615968911E-2</v>
      </c>
      <c r="O218">
        <v>1.3853381947462469E-2</v>
      </c>
      <c r="P218">
        <v>1.4355897046336E-2</v>
      </c>
      <c r="Q218">
        <v>1.475453858007343E-2</v>
      </c>
    </row>
    <row r="219" spans="1:17" x14ac:dyDescent="0.25">
      <c r="A219" t="s">
        <v>2</v>
      </c>
      <c r="B219" t="s">
        <v>282</v>
      </c>
      <c r="J219">
        <v>5.5816496405909077E-2</v>
      </c>
      <c r="K219">
        <v>6.2212203396379222E-2</v>
      </c>
      <c r="L219">
        <v>5.785333270986931E-2</v>
      </c>
      <c r="M219">
        <v>6.242843964138152E-2</v>
      </c>
      <c r="N219">
        <v>5.051425533547968E-2</v>
      </c>
      <c r="O219">
        <v>5.5464272228564253E-2</v>
      </c>
      <c r="P219">
        <v>5.7444443567748457E-2</v>
      </c>
      <c r="Q219">
        <v>5.9018423876985193E-2</v>
      </c>
    </row>
    <row r="220" spans="1:17" x14ac:dyDescent="0.25">
      <c r="A220" t="s">
        <v>2</v>
      </c>
      <c r="B220" t="s">
        <v>283</v>
      </c>
      <c r="J220">
        <v>1.397246675105614E-2</v>
      </c>
      <c r="K220">
        <v>1.556668130398302E-2</v>
      </c>
      <c r="L220">
        <v>1.4463196229788059E-2</v>
      </c>
      <c r="M220">
        <v>1.561079925813413E-2</v>
      </c>
      <c r="N220">
        <v>1.2635344593824011E-2</v>
      </c>
      <c r="O220">
        <v>1.387227026751372E-2</v>
      </c>
      <c r="P220">
        <v>1.43666654614705E-2</v>
      </c>
      <c r="Q220">
        <v>1.4759535580170969E-2</v>
      </c>
    </row>
    <row r="221" spans="1:17" x14ac:dyDescent="0.25">
      <c r="A221" t="s">
        <v>2</v>
      </c>
      <c r="B221" t="s">
        <v>284</v>
      </c>
      <c r="J221">
        <v>0.22853801860658771</v>
      </c>
      <c r="K221">
        <v>0.27026854358941882</v>
      </c>
      <c r="L221">
        <v>0.29474550957618362</v>
      </c>
      <c r="M221">
        <v>0.31892871328936467</v>
      </c>
      <c r="N221">
        <v>0.34195567348179601</v>
      </c>
      <c r="O221">
        <v>0.36175569948242842</v>
      </c>
      <c r="P221">
        <v>0.36908774368448322</v>
      </c>
      <c r="Q221">
        <v>0.37495532845423668</v>
      </c>
    </row>
    <row r="222" spans="1:17" x14ac:dyDescent="0.25">
      <c r="A222" t="s">
        <v>2</v>
      </c>
      <c r="B222" t="s">
        <v>285</v>
      </c>
      <c r="J222">
        <v>0.23430909626894439</v>
      </c>
      <c r="K222">
        <v>0.27284799177752589</v>
      </c>
      <c r="L222">
        <v>0.29374128736906507</v>
      </c>
      <c r="M222">
        <v>0.31610767983515209</v>
      </c>
      <c r="N222">
        <v>0.3395237019707481</v>
      </c>
      <c r="O222">
        <v>0.35057490576475392</v>
      </c>
      <c r="P222">
        <v>0.3606580546605766</v>
      </c>
      <c r="Q222">
        <v>0.37053666943141661</v>
      </c>
    </row>
    <row r="223" spans="1:17" x14ac:dyDescent="0.25">
      <c r="A223" t="s">
        <v>2</v>
      </c>
      <c r="B223" t="s">
        <v>286</v>
      </c>
      <c r="J223">
        <v>1.047224169609575</v>
      </c>
      <c r="K223">
        <v>1.8194472649401909</v>
      </c>
      <c r="L223">
        <v>3.4240877486855661</v>
      </c>
      <c r="M223">
        <v>5.8452518970763414</v>
      </c>
      <c r="N223">
        <v>9.8567524015028845</v>
      </c>
      <c r="O223">
        <v>9.8782701743348955</v>
      </c>
      <c r="P223">
        <v>10.98572385938281</v>
      </c>
      <c r="Q223">
        <v>13.736865063902419</v>
      </c>
    </row>
    <row r="224" spans="1:17" x14ac:dyDescent="0.25">
      <c r="A224" t="s">
        <v>2</v>
      </c>
      <c r="B224" t="s">
        <v>287</v>
      </c>
      <c r="J224">
        <v>0.56904283377262788</v>
      </c>
      <c r="K224">
        <v>1.0191701059711491</v>
      </c>
      <c r="L224">
        <v>1.4347873013113439</v>
      </c>
      <c r="M224">
        <v>1.827331668494717</v>
      </c>
      <c r="N224">
        <v>2.4641240267773159</v>
      </c>
      <c r="O224">
        <v>2.683340161809769</v>
      </c>
      <c r="P224">
        <v>2.5947466082624162</v>
      </c>
      <c r="Q224">
        <v>2.5118766024630701</v>
      </c>
    </row>
    <row r="225" spans="1:17" x14ac:dyDescent="0.25">
      <c r="A225" t="s">
        <v>2</v>
      </c>
      <c r="B225" t="s">
        <v>288</v>
      </c>
      <c r="J225">
        <v>15.784058510868229</v>
      </c>
      <c r="K225">
        <v>28.91524839300191</v>
      </c>
      <c r="L225">
        <v>61.418297235150661</v>
      </c>
      <c r="M225">
        <v>135.2451010854104</v>
      </c>
      <c r="N225">
        <v>407.41530509950661</v>
      </c>
      <c r="O225">
        <v>950.43460977347138</v>
      </c>
      <c r="P225">
        <v>1117.2767146053261</v>
      </c>
      <c r="Q225">
        <v>842.88312227024858</v>
      </c>
    </row>
    <row r="226" spans="1:17" x14ac:dyDescent="0.25">
      <c r="A226" t="s">
        <v>2</v>
      </c>
      <c r="B226" t="s">
        <v>289</v>
      </c>
      <c r="J226">
        <v>11.653551552864281</v>
      </c>
      <c r="K226">
        <v>21.180200912077861</v>
      </c>
      <c r="L226">
        <v>41.867105286256269</v>
      </c>
      <c r="M226">
        <v>71.356020661878318</v>
      </c>
      <c r="N226">
        <v>159.98943663459659</v>
      </c>
      <c r="O226">
        <v>353.980648908077</v>
      </c>
      <c r="P226">
        <v>482.30027085651687</v>
      </c>
      <c r="Q226">
        <v>464.77798485554541</v>
      </c>
    </row>
    <row r="227" spans="1:17" x14ac:dyDescent="0.25">
      <c r="A227" t="s">
        <v>2</v>
      </c>
      <c r="B227" t="s">
        <v>290</v>
      </c>
      <c r="J227">
        <v>8.5308636062903904</v>
      </c>
      <c r="K227">
        <v>15.489065779732909</v>
      </c>
      <c r="L227">
        <v>28.13650515224451</v>
      </c>
      <c r="M227">
        <v>43.413613963504332</v>
      </c>
      <c r="N227">
        <v>87.942400723805548</v>
      </c>
      <c r="O227">
        <v>193.13847150146981</v>
      </c>
      <c r="P227">
        <v>302.8729920786958</v>
      </c>
      <c r="Q227">
        <v>358.59039452834162</v>
      </c>
    </row>
    <row r="228" spans="1:17" x14ac:dyDescent="0.25">
      <c r="A228" t="s">
        <v>2</v>
      </c>
      <c r="B228" t="s">
        <v>291</v>
      </c>
      <c r="J228">
        <v>53.324108859571233</v>
      </c>
      <c r="K228">
        <v>100.1604464590996</v>
      </c>
      <c r="L228">
        <v>155.44517200449849</v>
      </c>
      <c r="M228">
        <v>249.37499369805829</v>
      </c>
      <c r="N228">
        <v>396.78909784591269</v>
      </c>
      <c r="O228">
        <v>586.22498368927336</v>
      </c>
      <c r="P228">
        <v>777.98160745010682</v>
      </c>
      <c r="Q228">
        <v>1140.1995030024141</v>
      </c>
    </row>
    <row r="229" spans="1:17" x14ac:dyDescent="0.25">
      <c r="A229" t="s">
        <v>2</v>
      </c>
      <c r="B229" t="s">
        <v>292</v>
      </c>
      <c r="J229">
        <v>7.7379207799049139</v>
      </c>
      <c r="K229">
        <v>13.359420699750141</v>
      </c>
      <c r="L229">
        <v>20.9560329500355</v>
      </c>
      <c r="M229">
        <v>25.94126154135888</v>
      </c>
      <c r="N229">
        <v>29.829585551764051</v>
      </c>
      <c r="O229">
        <v>44.973078232572533</v>
      </c>
      <c r="P229">
        <v>38.800268287716371</v>
      </c>
      <c r="Q229">
        <v>34.226117751184788</v>
      </c>
    </row>
    <row r="230" spans="1:17" x14ac:dyDescent="0.25">
      <c r="A230" t="s">
        <v>2</v>
      </c>
      <c r="B230" t="s">
        <v>293</v>
      </c>
      <c r="J230">
        <v>6.4921685907706479</v>
      </c>
      <c r="K230">
        <v>11.200403239441711</v>
      </c>
      <c r="L230">
        <v>17.108296005831232</v>
      </c>
      <c r="M230">
        <v>22.148926291620089</v>
      </c>
      <c r="N230">
        <v>26.499767789213688</v>
      </c>
      <c r="O230">
        <v>40.733375056203897</v>
      </c>
      <c r="P230">
        <v>36.869797271252381</v>
      </c>
      <c r="Q230">
        <v>33.686967951809621</v>
      </c>
    </row>
    <row r="231" spans="1:17" x14ac:dyDescent="0.25">
      <c r="A231" t="s">
        <v>2</v>
      </c>
      <c r="B231" t="s">
        <v>294</v>
      </c>
      <c r="J231">
        <v>5.2021889984991558</v>
      </c>
      <c r="K231">
        <v>8.9765690800184146</v>
      </c>
      <c r="L231">
        <v>13.261321636009759</v>
      </c>
      <c r="M231">
        <v>18.006822636716539</v>
      </c>
      <c r="N231">
        <v>22.88395650050813</v>
      </c>
      <c r="O231">
        <v>36.817980072952807</v>
      </c>
      <c r="P231">
        <v>35.109630227003663</v>
      </c>
      <c r="Q231">
        <v>33.146587550118262</v>
      </c>
    </row>
    <row r="232" spans="1:17" x14ac:dyDescent="0.25">
      <c r="A232" t="s">
        <v>2</v>
      </c>
      <c r="B232" t="s">
        <v>295</v>
      </c>
      <c r="J232">
        <v>29.317825186971199</v>
      </c>
      <c r="K232">
        <v>51.725655182583942</v>
      </c>
      <c r="L232">
        <v>69.843043669507438</v>
      </c>
      <c r="M232">
        <v>96.145614958019252</v>
      </c>
      <c r="N232">
        <v>120.3069060066088</v>
      </c>
      <c r="O232">
        <v>131.65160955460661</v>
      </c>
      <c r="P232">
        <v>153.46745132954919</v>
      </c>
      <c r="Q232">
        <v>165.867314826099</v>
      </c>
    </row>
    <row r="233" spans="1:17" x14ac:dyDescent="0.25">
      <c r="A233" t="s">
        <v>2</v>
      </c>
      <c r="B233" t="s">
        <v>296</v>
      </c>
      <c r="J233">
        <v>1.419498961165075</v>
      </c>
      <c r="K233">
        <v>1.5538707018889331</v>
      </c>
      <c r="L233">
        <v>1.6295558021973009</v>
      </c>
      <c r="M233">
        <v>1.716304175302009</v>
      </c>
      <c r="N233">
        <v>1.8308779039794449</v>
      </c>
      <c r="O233">
        <v>1.953655342081984</v>
      </c>
      <c r="P233">
        <v>2.0025642590393411</v>
      </c>
      <c r="Q233">
        <v>2.0341233740844782</v>
      </c>
    </row>
    <row r="234" spans="1:17" x14ac:dyDescent="0.25">
      <c r="A234" t="s">
        <v>2</v>
      </c>
      <c r="B234" t="s">
        <v>297</v>
      </c>
      <c r="J234">
        <v>1.3687362685306139</v>
      </c>
      <c r="K234">
        <v>1.524969647865297</v>
      </c>
      <c r="L234">
        <v>1.605971856439981</v>
      </c>
      <c r="M234">
        <v>1.6991479350502281</v>
      </c>
      <c r="N234">
        <v>1.815137757327105</v>
      </c>
      <c r="O234">
        <v>1.9414398035884091</v>
      </c>
      <c r="P234">
        <v>1.995834617985103</v>
      </c>
      <c r="Q234">
        <v>2.0316046909292038</v>
      </c>
    </row>
    <row r="235" spans="1:17" x14ac:dyDescent="0.25">
      <c r="A235" t="s">
        <v>2</v>
      </c>
      <c r="B235" t="s">
        <v>298</v>
      </c>
      <c r="J235">
        <v>1.2950666573460921</v>
      </c>
      <c r="K235">
        <v>1.481856219072984</v>
      </c>
      <c r="L235">
        <v>1.5694035989509181</v>
      </c>
      <c r="M235">
        <v>1.672992435911024</v>
      </c>
      <c r="N235">
        <v>1.792193693273904</v>
      </c>
      <c r="O235">
        <v>1.9271576827186441</v>
      </c>
      <c r="P235">
        <v>1.9891126751746091</v>
      </c>
      <c r="Q235">
        <v>2.028916221496567</v>
      </c>
    </row>
    <row r="236" spans="1:17" x14ac:dyDescent="0.25">
      <c r="A236" t="s">
        <v>2</v>
      </c>
      <c r="B236" t="s">
        <v>299</v>
      </c>
      <c r="J236">
        <v>6.2270584253062218</v>
      </c>
      <c r="K236">
        <v>7.4903820799941769</v>
      </c>
      <c r="L236">
        <v>7.9586230521928742</v>
      </c>
      <c r="M236">
        <v>8.471816205580005</v>
      </c>
      <c r="N236">
        <v>9.0546533557894335</v>
      </c>
      <c r="O236">
        <v>9.5744803201852715</v>
      </c>
      <c r="P236">
        <v>9.8801627323113852</v>
      </c>
      <c r="Q236">
        <v>10.09980939921593</v>
      </c>
    </row>
    <row r="237" spans="1:17" x14ac:dyDescent="0.25">
      <c r="A237" t="s">
        <v>2</v>
      </c>
      <c r="B237" t="s">
        <v>300</v>
      </c>
      <c r="J237">
        <v>2.43427727747786</v>
      </c>
      <c r="K237">
        <v>2.640432155562737</v>
      </c>
      <c r="L237">
        <v>2.775674971676819</v>
      </c>
      <c r="M237">
        <v>2.9148266831590171</v>
      </c>
      <c r="N237">
        <v>3.112242917068111</v>
      </c>
      <c r="O237">
        <v>3.358397665590906</v>
      </c>
      <c r="P237">
        <v>3.4311723327011872</v>
      </c>
      <c r="Q237">
        <v>3.46682543946805</v>
      </c>
    </row>
    <row r="238" spans="1:17" x14ac:dyDescent="0.25">
      <c r="A238" t="s">
        <v>2</v>
      </c>
      <c r="B238" t="s">
        <v>301</v>
      </c>
      <c r="J238">
        <v>2.2790301648504299</v>
      </c>
      <c r="K238">
        <v>2.5566442668948599</v>
      </c>
      <c r="L238">
        <v>2.7081906433418901</v>
      </c>
      <c r="M238">
        <v>2.8665469079639059</v>
      </c>
      <c r="N238">
        <v>3.0680417469340031</v>
      </c>
      <c r="O238">
        <v>3.322794930453377</v>
      </c>
      <c r="P238">
        <v>3.4116607322728059</v>
      </c>
      <c r="Q238">
        <v>3.459601634032154</v>
      </c>
    </row>
    <row r="239" spans="1:17" x14ac:dyDescent="0.25">
      <c r="A239" t="s">
        <v>2</v>
      </c>
      <c r="B239" t="s">
        <v>302</v>
      </c>
      <c r="J239">
        <v>2.068181979807119</v>
      </c>
      <c r="K239">
        <v>2.4350897811633598</v>
      </c>
      <c r="L239">
        <v>2.6059742174206479</v>
      </c>
      <c r="M239">
        <v>2.7942017490713189</v>
      </c>
      <c r="N239">
        <v>3.0046444546613009</v>
      </c>
      <c r="O239">
        <v>3.2816466359263599</v>
      </c>
      <c r="P239">
        <v>3.3922521076886358</v>
      </c>
      <c r="Q239">
        <v>3.4519115908675362</v>
      </c>
    </row>
    <row r="240" spans="1:17" x14ac:dyDescent="0.25">
      <c r="A240" t="s">
        <v>2</v>
      </c>
      <c r="B240" t="s">
        <v>303</v>
      </c>
      <c r="J240">
        <v>9.123717346638486</v>
      </c>
      <c r="K240">
        <v>12.31154198991457</v>
      </c>
      <c r="L240">
        <v>13.344752930348241</v>
      </c>
      <c r="M240">
        <v>14.32232213848223</v>
      </c>
      <c r="N240">
        <v>15.347917998645631</v>
      </c>
      <c r="O240">
        <v>16.166376162241999</v>
      </c>
      <c r="P240">
        <v>16.75666863544749</v>
      </c>
      <c r="Q240">
        <v>17.131405907595081</v>
      </c>
    </row>
    <row r="241" spans="1:17" x14ac:dyDescent="0.25">
      <c r="A241" t="s">
        <v>2</v>
      </c>
      <c r="B241" t="s">
        <v>304</v>
      </c>
      <c r="J241">
        <v>3.4713082591609821</v>
      </c>
      <c r="K241">
        <v>4.7041883981816701</v>
      </c>
      <c r="L241">
        <v>5.5432203508875917</v>
      </c>
      <c r="M241">
        <v>6.5561707252178758</v>
      </c>
      <c r="N241">
        <v>9.132563986561884</v>
      </c>
      <c r="O241">
        <v>9.9661738491373733</v>
      </c>
      <c r="P241">
        <v>10.1037417628849</v>
      </c>
      <c r="Q241">
        <v>10.222663143514909</v>
      </c>
    </row>
    <row r="242" spans="1:17" x14ac:dyDescent="0.25">
      <c r="A242" t="s">
        <v>2</v>
      </c>
      <c r="B242" t="s">
        <v>305</v>
      </c>
      <c r="J242">
        <v>10.78236134433557</v>
      </c>
      <c r="K242">
        <v>19.637505281065732</v>
      </c>
      <c r="L242">
        <v>38.815804903133419</v>
      </c>
      <c r="M242">
        <v>58.092639551552338</v>
      </c>
      <c r="N242">
        <v>111.4437114385683</v>
      </c>
      <c r="O242">
        <v>261.01466381430589</v>
      </c>
      <c r="P242">
        <v>394.85470836722152</v>
      </c>
      <c r="Q242">
        <v>431.99324313011402</v>
      </c>
    </row>
    <row r="243" spans="1:17" x14ac:dyDescent="0.25">
      <c r="A243" t="s">
        <v>2</v>
      </c>
      <c r="B243" t="s">
        <v>306</v>
      </c>
      <c r="J243">
        <v>8.2558684987620623</v>
      </c>
      <c r="K243">
        <v>15.03816400672814</v>
      </c>
      <c r="L243">
        <v>27.92358816988077</v>
      </c>
      <c r="M243">
        <v>40.138830229551857</v>
      </c>
      <c r="N243">
        <v>66.204446704414721</v>
      </c>
      <c r="O243">
        <v>137.08217294788571</v>
      </c>
      <c r="P243">
        <v>234.4195993018088</v>
      </c>
      <c r="Q243">
        <v>311.81165181445641</v>
      </c>
    </row>
    <row r="244" spans="1:17" x14ac:dyDescent="0.25">
      <c r="A244" t="s">
        <v>2</v>
      </c>
      <c r="B244" t="s">
        <v>307</v>
      </c>
      <c r="J244">
        <v>6.2106257335842807</v>
      </c>
      <c r="K244">
        <v>11.36135172569703</v>
      </c>
      <c r="L244">
        <v>19.6762728641542</v>
      </c>
      <c r="M244">
        <v>28.394128572519708</v>
      </c>
      <c r="N244">
        <v>46.514796198299472</v>
      </c>
      <c r="O244">
        <v>93.467078630708812</v>
      </c>
      <c r="P244">
        <v>170.90647270237471</v>
      </c>
      <c r="Q244">
        <v>260.65969013171878</v>
      </c>
    </row>
    <row r="245" spans="1:17" x14ac:dyDescent="0.25">
      <c r="A245" t="s">
        <v>2</v>
      </c>
      <c r="B245" t="s">
        <v>308</v>
      </c>
      <c r="J245">
        <v>40.137354115204268</v>
      </c>
      <c r="K245">
        <v>75.311552703417632</v>
      </c>
      <c r="L245">
        <v>114.08310966139381</v>
      </c>
      <c r="M245">
        <v>169.08597547880171</v>
      </c>
      <c r="N245">
        <v>244.52391977383689</v>
      </c>
      <c r="O245">
        <v>355.99944112995189</v>
      </c>
      <c r="P245">
        <v>531.92454470601945</v>
      </c>
      <c r="Q245">
        <v>900.4489510586526</v>
      </c>
    </row>
    <row r="246" spans="1:17" x14ac:dyDescent="0.25">
      <c r="A246" t="s">
        <v>2</v>
      </c>
      <c r="B246" t="s">
        <v>309</v>
      </c>
      <c r="J246">
        <v>5.9519173049148053</v>
      </c>
      <c r="K246">
        <v>10.076962105710249</v>
      </c>
      <c r="L246">
        <v>16.071265659196179</v>
      </c>
      <c r="M246">
        <v>21.208267328873522</v>
      </c>
      <c r="N246">
        <v>25.55210776953135</v>
      </c>
      <c r="O246">
        <v>41.547110340394603</v>
      </c>
      <c r="P246">
        <v>37.461263441300026</v>
      </c>
      <c r="Q246">
        <v>33.462239921734273</v>
      </c>
    </row>
    <row r="247" spans="1:17" x14ac:dyDescent="0.25">
      <c r="A247" t="s">
        <v>2</v>
      </c>
      <c r="B247" t="s">
        <v>310</v>
      </c>
      <c r="J247">
        <v>4.9587754548239742</v>
      </c>
      <c r="K247">
        <v>8.4347008018244729</v>
      </c>
      <c r="L247">
        <v>13.052942519930671</v>
      </c>
      <c r="M247">
        <v>17.6751629658513</v>
      </c>
      <c r="N247">
        <v>22.209714478281171</v>
      </c>
      <c r="O247">
        <v>36.856625674164121</v>
      </c>
      <c r="P247">
        <v>35.005545429877088</v>
      </c>
      <c r="Q247">
        <v>32.753564706007097</v>
      </c>
    </row>
    <row r="248" spans="1:17" x14ac:dyDescent="0.25">
      <c r="A248" t="s">
        <v>2</v>
      </c>
      <c r="B248" t="s">
        <v>311</v>
      </c>
      <c r="J248">
        <v>3.9664087371373689</v>
      </c>
      <c r="K248">
        <v>6.7791843057460266</v>
      </c>
      <c r="L248">
        <v>10.128721316351649</v>
      </c>
      <c r="M248">
        <v>14.14809873393313</v>
      </c>
      <c r="N248">
        <v>18.915914009373381</v>
      </c>
      <c r="O248">
        <v>32.941565815675709</v>
      </c>
      <c r="P248">
        <v>32.960475144917439</v>
      </c>
      <c r="Q248">
        <v>32.107404662643702</v>
      </c>
    </row>
    <row r="249" spans="1:17" x14ac:dyDescent="0.25">
      <c r="A249" t="s">
        <v>2</v>
      </c>
      <c r="B249" t="s">
        <v>312</v>
      </c>
      <c r="J249">
        <v>23.26083311798758</v>
      </c>
      <c r="K249">
        <v>41.175173179111411</v>
      </c>
      <c r="L249">
        <v>55.958852286756539</v>
      </c>
      <c r="M249">
        <v>78.190921457537812</v>
      </c>
      <c r="N249">
        <v>100.1481899794334</v>
      </c>
      <c r="O249">
        <v>120.85122267793339</v>
      </c>
      <c r="P249">
        <v>142.15319566626621</v>
      </c>
      <c r="Q249">
        <v>163.0002050987772</v>
      </c>
    </row>
    <row r="250" spans="1:17" x14ac:dyDescent="0.25">
      <c r="A250" t="s">
        <v>2</v>
      </c>
      <c r="B250" t="s">
        <v>313</v>
      </c>
      <c r="J250">
        <v>1.3302356063891909</v>
      </c>
      <c r="K250">
        <v>1.4817198854173119</v>
      </c>
      <c r="L250">
        <v>1.5682043991501611</v>
      </c>
      <c r="M250">
        <v>1.6626727426861101</v>
      </c>
      <c r="N250">
        <v>1.7817512548454959</v>
      </c>
      <c r="O250">
        <v>1.9459029031747781</v>
      </c>
      <c r="P250">
        <v>1.9979123458829651</v>
      </c>
      <c r="Q250">
        <v>2.0319662818703872</v>
      </c>
    </row>
    <row r="251" spans="1:17" x14ac:dyDescent="0.25">
      <c r="A251" t="s">
        <v>2</v>
      </c>
      <c r="B251" t="s">
        <v>314</v>
      </c>
      <c r="J251">
        <v>1.2678605714689599</v>
      </c>
      <c r="K251">
        <v>1.4456239358020331</v>
      </c>
      <c r="L251">
        <v>1.538630042766963</v>
      </c>
      <c r="M251">
        <v>1.641005479988078</v>
      </c>
      <c r="N251">
        <v>1.761663118762518</v>
      </c>
      <c r="O251">
        <v>1.9294372405258871</v>
      </c>
      <c r="P251">
        <v>1.9888007411565169</v>
      </c>
      <c r="Q251">
        <v>2.028491670749939</v>
      </c>
    </row>
    <row r="252" spans="1:17" x14ac:dyDescent="0.25">
      <c r="A252" t="s">
        <v>2</v>
      </c>
      <c r="B252" t="s">
        <v>315</v>
      </c>
      <c r="J252">
        <v>1.180799991887501</v>
      </c>
      <c r="K252">
        <v>1.393190387457371</v>
      </c>
      <c r="L252">
        <v>1.4941000122465991</v>
      </c>
      <c r="M252">
        <v>1.6089120909629311</v>
      </c>
      <c r="N252">
        <v>1.733209005557923</v>
      </c>
      <c r="O252">
        <v>1.9111096849472511</v>
      </c>
      <c r="P252">
        <v>1.98029073590075</v>
      </c>
      <c r="Q252">
        <v>2.0250656065991408</v>
      </c>
    </row>
    <row r="253" spans="1:17" x14ac:dyDescent="0.25">
      <c r="A253" t="s">
        <v>2</v>
      </c>
      <c r="B253" t="s">
        <v>316</v>
      </c>
      <c r="J253">
        <v>5.603368333267845</v>
      </c>
      <c r="K253">
        <v>7.0991185893529272</v>
      </c>
      <c r="L253">
        <v>7.6458407420736014</v>
      </c>
      <c r="M253">
        <v>8.2170367899678283</v>
      </c>
      <c r="N253">
        <v>8.8242665763168482</v>
      </c>
      <c r="O253">
        <v>9.4945898412732141</v>
      </c>
      <c r="P253">
        <v>9.8353142796883688</v>
      </c>
      <c r="Q253">
        <v>10.08148360831593</v>
      </c>
    </row>
    <row r="254" spans="1:17" x14ac:dyDescent="0.25">
      <c r="A254" t="s">
        <v>2</v>
      </c>
      <c r="B254" t="s">
        <v>317</v>
      </c>
      <c r="J254">
        <v>0.73370640435276879</v>
      </c>
      <c r="K254">
        <v>0.81770526831784096</v>
      </c>
      <c r="L254">
        <v>0.86236364363729823</v>
      </c>
      <c r="M254">
        <v>0.91387663544936637</v>
      </c>
      <c r="N254">
        <v>0.97700428190503719</v>
      </c>
      <c r="O254">
        <v>1.057443034459161</v>
      </c>
      <c r="P254">
        <v>1.086116593976491</v>
      </c>
      <c r="Q254">
        <v>1.1072100032918091</v>
      </c>
    </row>
    <row r="255" spans="1:17" x14ac:dyDescent="0.25">
      <c r="A255" t="s">
        <v>2</v>
      </c>
      <c r="B255" t="s">
        <v>318</v>
      </c>
      <c r="J255">
        <v>0.71549227836701002</v>
      </c>
      <c r="K255">
        <v>0.80678452988223937</v>
      </c>
      <c r="L255">
        <v>0.85332982197307217</v>
      </c>
      <c r="M255">
        <v>0.90719538101623365</v>
      </c>
      <c r="N255">
        <v>0.970818581840174</v>
      </c>
      <c r="O255">
        <v>1.05253781521506</v>
      </c>
      <c r="P255">
        <v>1.0833992570984741</v>
      </c>
      <c r="Q255">
        <v>1.106167430673382</v>
      </c>
    </row>
    <row r="256" spans="1:17" x14ac:dyDescent="0.25">
      <c r="A256" t="s">
        <v>2</v>
      </c>
      <c r="B256" t="s">
        <v>319</v>
      </c>
      <c r="J256">
        <v>0.68880312071519612</v>
      </c>
      <c r="K256">
        <v>0.79055174562881769</v>
      </c>
      <c r="L256">
        <v>0.83945260316897374</v>
      </c>
      <c r="M256">
        <v>0.89714449813150343</v>
      </c>
      <c r="N256">
        <v>0.9619247979052663</v>
      </c>
      <c r="O256">
        <v>1.047021558026435</v>
      </c>
      <c r="P256">
        <v>1.0808521089177421</v>
      </c>
      <c r="Q256">
        <v>1.1051371113877491</v>
      </c>
    </row>
    <row r="257" spans="1:17" x14ac:dyDescent="0.25">
      <c r="A257" t="s">
        <v>2</v>
      </c>
      <c r="B257" t="s">
        <v>320</v>
      </c>
      <c r="J257">
        <v>3.4337520168616331</v>
      </c>
      <c r="K257">
        <v>4.0051387738077624</v>
      </c>
      <c r="L257">
        <v>4.2512162076193007</v>
      </c>
      <c r="M257">
        <v>4.5324396578114614</v>
      </c>
      <c r="N257">
        <v>4.8508975897480093</v>
      </c>
      <c r="O257">
        <v>5.2252347377925323</v>
      </c>
      <c r="P257">
        <v>5.3867498464883967</v>
      </c>
      <c r="Q257">
        <v>5.5126720879253233</v>
      </c>
    </row>
    <row r="258" spans="1:17" x14ac:dyDescent="0.25">
      <c r="A258" t="s">
        <v>2</v>
      </c>
      <c r="B258" t="s">
        <v>321</v>
      </c>
      <c r="L258">
        <v>1.2234008845573E-2</v>
      </c>
      <c r="M258">
        <v>1.9917774426826421E-2</v>
      </c>
      <c r="N258">
        <v>3.2238056380922191E-2</v>
      </c>
      <c r="O258">
        <v>3.538939719941709E-2</v>
      </c>
      <c r="P258">
        <v>3.662637779027602E-2</v>
      </c>
      <c r="Q258">
        <v>3.7573905308810399E-2</v>
      </c>
    </row>
    <row r="259" spans="1:17" x14ac:dyDescent="0.25">
      <c r="A259" t="s">
        <v>2</v>
      </c>
      <c r="B259" t="s">
        <v>322</v>
      </c>
      <c r="J259">
        <v>1.7753645190239409E-2</v>
      </c>
      <c r="K259">
        <v>1.9722006060729599E-2</v>
      </c>
      <c r="L259">
        <v>1.8385943979364109E-2</v>
      </c>
      <c r="M259">
        <v>1.9940573051232521E-2</v>
      </c>
      <c r="N259">
        <v>4.0312658425862111E-2</v>
      </c>
      <c r="O259">
        <v>2.6563229806945851E-2</v>
      </c>
      <c r="P259">
        <v>2.7482498509218429E-2</v>
      </c>
      <c r="Q259">
        <v>2.8181772513762891E-2</v>
      </c>
    </row>
    <row r="260" spans="1:17" x14ac:dyDescent="0.25">
      <c r="A260" t="s">
        <v>2</v>
      </c>
      <c r="B260" t="s">
        <v>323</v>
      </c>
      <c r="L260">
        <v>0.14923857854800879</v>
      </c>
      <c r="M260">
        <v>0.23538923776255771</v>
      </c>
      <c r="N260">
        <v>0.37279085933322231</v>
      </c>
      <c r="O260">
        <v>0.40115356535385788</v>
      </c>
      <c r="P260">
        <v>0.4081915040925615</v>
      </c>
      <c r="Q260">
        <v>0.41458571901930719</v>
      </c>
    </row>
    <row r="261" spans="1:17" x14ac:dyDescent="0.25">
      <c r="A261" t="s">
        <v>2</v>
      </c>
      <c r="B261" t="s">
        <v>324</v>
      </c>
      <c r="J261">
        <v>0.2232557714160894</v>
      </c>
      <c r="K261">
        <v>0.24771133121012409</v>
      </c>
      <c r="L261">
        <v>0.22915412853019571</v>
      </c>
      <c r="M261">
        <v>0.23834473730172481</v>
      </c>
      <c r="N261">
        <v>0.46761083901141931</v>
      </c>
      <c r="O261">
        <v>0.30319334726293551</v>
      </c>
      <c r="P261">
        <v>0.30725469240732739</v>
      </c>
      <c r="Q261">
        <v>0.31059815363064508</v>
      </c>
    </row>
    <row r="262" spans="1:17" x14ac:dyDescent="0.25">
      <c r="A262" t="s">
        <v>2</v>
      </c>
      <c r="B262" t="s">
        <v>325</v>
      </c>
      <c r="L262">
        <v>0.1375629194808291</v>
      </c>
      <c r="M262">
        <v>0.2245471795928711</v>
      </c>
      <c r="N262">
        <v>0.36333752518441381</v>
      </c>
      <c r="O262">
        <v>0.39878420835598921</v>
      </c>
      <c r="P262">
        <v>0.41278576855266591</v>
      </c>
      <c r="Q262">
        <v>0.42407505820828623</v>
      </c>
    </row>
    <row r="263" spans="1:17" x14ac:dyDescent="0.25">
      <c r="A263" t="s">
        <v>2</v>
      </c>
      <c r="B263" t="s">
        <v>326</v>
      </c>
      <c r="J263">
        <v>0.20194198431088259</v>
      </c>
      <c r="K263">
        <v>0.225389677129572</v>
      </c>
      <c r="L263">
        <v>0.21080865991803391</v>
      </c>
      <c r="M263">
        <v>0.2272434623333931</v>
      </c>
      <c r="N263">
        <v>0.45568585033864711</v>
      </c>
      <c r="O263">
        <v>0.30138954551384411</v>
      </c>
      <c r="P263">
        <v>0.31072328390516352</v>
      </c>
      <c r="Q263">
        <v>0.31770111807573509</v>
      </c>
    </row>
    <row r="264" spans="1:17" x14ac:dyDescent="0.25">
      <c r="A264" t="s">
        <v>2</v>
      </c>
      <c r="B264" t="s">
        <v>327</v>
      </c>
      <c r="L264">
        <v>1.9280970267681549E-2</v>
      </c>
      <c r="M264">
        <v>3.1255856731092511E-2</v>
      </c>
      <c r="N264">
        <v>5.058044596317763E-2</v>
      </c>
      <c r="O264">
        <v>5.553226910645525E-2</v>
      </c>
      <c r="P264">
        <v>5.7486073777073661E-2</v>
      </c>
      <c r="Q264">
        <v>5.902710686537415E-2</v>
      </c>
    </row>
    <row r="265" spans="1:17" x14ac:dyDescent="0.25">
      <c r="A265" t="s">
        <v>2</v>
      </c>
      <c r="B265" t="s">
        <v>328</v>
      </c>
      <c r="J265">
        <v>2.8027564794551669E-2</v>
      </c>
      <c r="K265">
        <v>3.1188786532585881E-2</v>
      </c>
      <c r="L265">
        <v>2.9005982827911111E-2</v>
      </c>
      <c r="M265">
        <v>3.1310431545618307E-2</v>
      </c>
      <c r="N265">
        <v>6.3259420175782205E-2</v>
      </c>
      <c r="O265">
        <v>4.1695426712148452E-2</v>
      </c>
      <c r="P265">
        <v>4.3139111318003368E-2</v>
      </c>
      <c r="Q265">
        <v>4.4267549718830741E-2</v>
      </c>
    </row>
    <row r="266" spans="1:17" x14ac:dyDescent="0.25">
      <c r="A266" t="s">
        <v>2</v>
      </c>
      <c r="B266" t="s">
        <v>329</v>
      </c>
      <c r="C266">
        <v>0.33945031905578738</v>
      </c>
      <c r="D266">
        <v>0.33994078746207018</v>
      </c>
      <c r="E266">
        <v>0.33985007658894067</v>
      </c>
      <c r="F266">
        <v>0.33960149585352117</v>
      </c>
      <c r="G266">
        <v>0.2551935230768127</v>
      </c>
      <c r="H266">
        <v>0.25517065563317759</v>
      </c>
      <c r="I266">
        <v>0.25526757426725238</v>
      </c>
      <c r="J266">
        <v>0.1550347617434015</v>
      </c>
      <c r="K266">
        <v>0.13788285074330869</v>
      </c>
      <c r="L266">
        <v>9.3031110246309986E-2</v>
      </c>
      <c r="M266">
        <v>5.0291027348179272E-2</v>
      </c>
    </row>
    <row r="267" spans="1:17" x14ac:dyDescent="0.25">
      <c r="A267" t="s">
        <v>2</v>
      </c>
      <c r="B267" t="s">
        <v>330</v>
      </c>
      <c r="C267">
        <v>2.1674216458347998E-3</v>
      </c>
      <c r="D267">
        <v>1.535842870638629E-2</v>
      </c>
      <c r="E267">
        <v>3.1632474225579868E-2</v>
      </c>
      <c r="F267">
        <v>5.0542865626396052E-2</v>
      </c>
      <c r="G267">
        <v>1.9510756167342129</v>
      </c>
      <c r="H267">
        <v>1.9714813510447899</v>
      </c>
      <c r="I267">
        <v>1.980461219943173</v>
      </c>
      <c r="J267">
        <v>0.59291198116001742</v>
      </c>
      <c r="K267">
        <v>0.35473097727046699</v>
      </c>
      <c r="L267">
        <v>0.2709379468260702</v>
      </c>
      <c r="M267">
        <v>0.22425957204917529</v>
      </c>
      <c r="N267">
        <v>0.18582637421583181</v>
      </c>
      <c r="O267">
        <v>5.7028983852425944E-3</v>
      </c>
      <c r="P267">
        <v>7.8854309999373709E-4</v>
      </c>
      <c r="Q267">
        <v>1.6313854879017411E-3</v>
      </c>
    </row>
    <row r="268" spans="1:17" x14ac:dyDescent="0.25">
      <c r="A268" t="s">
        <v>2</v>
      </c>
      <c r="B268" t="s">
        <v>331</v>
      </c>
      <c r="J268">
        <v>0.52840971483976107</v>
      </c>
      <c r="K268">
        <v>0.58638675485450908</v>
      </c>
      <c r="L268">
        <v>0.6343148579708322</v>
      </c>
      <c r="M268">
        <v>0.67031291241299362</v>
      </c>
      <c r="N268">
        <v>0.71100656851466348</v>
      </c>
      <c r="O268">
        <v>0.73919289739203708</v>
      </c>
      <c r="P268">
        <v>0.74739373115887375</v>
      </c>
      <c r="Q268">
        <v>0.75217269125059727</v>
      </c>
    </row>
    <row r="269" spans="1:17" x14ac:dyDescent="0.25">
      <c r="A269" t="s">
        <v>2</v>
      </c>
      <c r="B269" t="s">
        <v>332</v>
      </c>
      <c r="C269">
        <v>2.7096595274719759E-3</v>
      </c>
      <c r="D269">
        <v>8.4936926632925864E-3</v>
      </c>
      <c r="E269">
        <v>1.399852294079516E-2</v>
      </c>
      <c r="F269">
        <v>1.8918925080597018E-2</v>
      </c>
      <c r="G269">
        <v>2.6528188886624639E-2</v>
      </c>
      <c r="H269">
        <v>3.1919735694306027E-2</v>
      </c>
      <c r="I269">
        <v>3.8610210749346112E-2</v>
      </c>
      <c r="J269">
        <v>2.6161564170677821E-2</v>
      </c>
      <c r="K269">
        <v>2.639592155723575E-2</v>
      </c>
      <c r="L269">
        <v>2.659963701436106E-2</v>
      </c>
      <c r="M269">
        <v>2.6861709423146699E-2</v>
      </c>
      <c r="N269">
        <v>2.07056331690686E-2</v>
      </c>
      <c r="O269">
        <v>3.9100531535858803E-3</v>
      </c>
      <c r="P269">
        <v>1.8745542574377079E-3</v>
      </c>
      <c r="Q269">
        <v>3.9475663197377497E-3</v>
      </c>
    </row>
    <row r="270" spans="1:17" x14ac:dyDescent="0.25">
      <c r="A270" t="s">
        <v>2</v>
      </c>
      <c r="B270" t="s">
        <v>333</v>
      </c>
      <c r="J270">
        <v>2.268375374607067</v>
      </c>
      <c r="K270">
        <v>4.0353279535968269</v>
      </c>
      <c r="L270">
        <v>6.9747183020064281</v>
      </c>
      <c r="M270">
        <v>12.13977123944866</v>
      </c>
      <c r="N270">
        <v>20.53792768337345</v>
      </c>
      <c r="O270">
        <v>20.81346995538356</v>
      </c>
      <c r="P270">
        <v>21.747744879569382</v>
      </c>
      <c r="Q270">
        <v>25.61173355354325</v>
      </c>
    </row>
    <row r="271" spans="1:17" x14ac:dyDescent="0.25">
      <c r="A271" t="s">
        <v>2</v>
      </c>
      <c r="B271" t="s">
        <v>334</v>
      </c>
      <c r="C271">
        <v>1.8583422107722499E-3</v>
      </c>
      <c r="D271">
        <v>4.4849157848253036E-3</v>
      </c>
      <c r="E271">
        <v>7.6985396503262086E-3</v>
      </c>
      <c r="F271">
        <v>1.115497078420539E-2</v>
      </c>
      <c r="G271">
        <v>1.973997598256319E-2</v>
      </c>
      <c r="H271">
        <v>2.3355693621701309E-2</v>
      </c>
      <c r="I271">
        <v>2.595090027624548E-2</v>
      </c>
      <c r="J271">
        <v>1.7767632893538159E-2</v>
      </c>
      <c r="K271">
        <v>1.7984504469333421E-2</v>
      </c>
      <c r="L271">
        <v>1.815646739640972E-2</v>
      </c>
      <c r="M271">
        <v>1.8395873172266802E-2</v>
      </c>
      <c r="N271">
        <v>1.4528310804044389E-2</v>
      </c>
      <c r="O271">
        <v>2.750891953035438E-3</v>
      </c>
      <c r="P271">
        <v>1.818914799222584E-3</v>
      </c>
      <c r="Q271">
        <v>3.803144496690091E-3</v>
      </c>
    </row>
    <row r="272" spans="1:17" x14ac:dyDescent="0.25">
      <c r="A272" t="s">
        <v>2</v>
      </c>
      <c r="B272" t="s">
        <v>335</v>
      </c>
      <c r="J272">
        <v>1.1323205503764859</v>
      </c>
      <c r="K272">
        <v>1.987593485764791</v>
      </c>
      <c r="L272">
        <v>2.8512696881720019</v>
      </c>
      <c r="M272">
        <v>3.797563318158113</v>
      </c>
      <c r="N272">
        <v>4.8096459282140112</v>
      </c>
      <c r="O272">
        <v>4.7537888728094018</v>
      </c>
      <c r="P272">
        <v>5.0331025118077024</v>
      </c>
      <c r="Q272">
        <v>5.0064795229221817</v>
      </c>
    </row>
    <row r="273" spans="1:17" x14ac:dyDescent="0.25">
      <c r="A273" t="s">
        <v>2</v>
      </c>
      <c r="B273" t="s">
        <v>336</v>
      </c>
      <c r="J273">
        <v>61.068150277094993</v>
      </c>
      <c r="K273">
        <v>117.9231430749188</v>
      </c>
      <c r="L273">
        <v>222.19064023909471</v>
      </c>
      <c r="M273">
        <v>658.652097077083</v>
      </c>
      <c r="N273">
        <v>916.43125256566054</v>
      </c>
      <c r="O273">
        <v>1053.8620439291331</v>
      </c>
      <c r="P273">
        <v>769.02030598559247</v>
      </c>
      <c r="Q273">
        <v>613.93943343473813</v>
      </c>
    </row>
    <row r="274" spans="1:17" x14ac:dyDescent="0.25">
      <c r="A274" t="s">
        <v>2</v>
      </c>
      <c r="B274" t="s">
        <v>337</v>
      </c>
      <c r="C274">
        <v>4.8014633229650512</v>
      </c>
      <c r="D274">
        <v>4.8036436023494744</v>
      </c>
      <c r="E274">
        <v>4.8036596695203748</v>
      </c>
      <c r="F274">
        <v>4.8036255818271627</v>
      </c>
      <c r="G274">
        <v>3.6026918150286829</v>
      </c>
      <c r="H274">
        <v>3.6026606534061321</v>
      </c>
      <c r="I274">
        <v>3.602843937742549</v>
      </c>
      <c r="J274">
        <v>2.422947462648485</v>
      </c>
      <c r="K274">
        <v>2.420163777504972</v>
      </c>
      <c r="L274">
        <v>1.664947891998946</v>
      </c>
      <c r="M274">
        <v>0.81833602905117153</v>
      </c>
    </row>
    <row r="275" spans="1:17" x14ac:dyDescent="0.25">
      <c r="A275" t="s">
        <v>2</v>
      </c>
      <c r="B275" t="s">
        <v>338</v>
      </c>
      <c r="C275">
        <v>3.5253595726050281E-3</v>
      </c>
      <c r="D275">
        <v>25.056609995679011</v>
      </c>
      <c r="E275">
        <v>49.797897314763993</v>
      </c>
      <c r="F275">
        <v>75.297146489038823</v>
      </c>
      <c r="G275">
        <v>1509.483554438159</v>
      </c>
      <c r="H275">
        <v>1534.424898072205</v>
      </c>
      <c r="I275">
        <v>1550.930582566712</v>
      </c>
      <c r="J275">
        <v>1472.568904652783</v>
      </c>
      <c r="K275">
        <v>1460.822856039656</v>
      </c>
      <c r="L275">
        <v>1510.0554367083939</v>
      </c>
      <c r="M275">
        <v>1495.0498782163691</v>
      </c>
      <c r="N275">
        <v>1447.8774432088851</v>
      </c>
      <c r="O275">
        <v>8.2905895061675281</v>
      </c>
      <c r="P275">
        <v>8.2175006368169837E-4</v>
      </c>
      <c r="Q275">
        <v>1.754189796117366E-3</v>
      </c>
    </row>
    <row r="276" spans="1:17" x14ac:dyDescent="0.25">
      <c r="A276" t="s">
        <v>2</v>
      </c>
      <c r="B276" t="s">
        <v>339</v>
      </c>
      <c r="J276">
        <v>54.594114358073753</v>
      </c>
      <c r="K276">
        <v>104.1784668283058</v>
      </c>
      <c r="L276">
        <v>192.56527985951081</v>
      </c>
      <c r="M276">
        <v>453.36223004397749</v>
      </c>
      <c r="N276">
        <v>629.27225587615487</v>
      </c>
      <c r="O276">
        <v>725.30351051480113</v>
      </c>
      <c r="P276">
        <v>600.53890103990102</v>
      </c>
      <c r="Q276">
        <v>533.70517860294046</v>
      </c>
    </row>
    <row r="277" spans="1:17" x14ac:dyDescent="0.25">
      <c r="A277" t="s">
        <v>2</v>
      </c>
      <c r="B277" t="s">
        <v>340</v>
      </c>
      <c r="J277">
        <v>18.11516284460037</v>
      </c>
      <c r="K277">
        <v>30.64785195469819</v>
      </c>
      <c r="L277">
        <v>46.570893344301027</v>
      </c>
      <c r="M277">
        <v>60.219530593054657</v>
      </c>
      <c r="N277">
        <v>64.659981957499113</v>
      </c>
      <c r="O277">
        <v>68.838599364261526</v>
      </c>
      <c r="P277">
        <v>69.32057173884985</v>
      </c>
      <c r="Q277">
        <v>64.611659044098303</v>
      </c>
    </row>
    <row r="278" spans="1:17" x14ac:dyDescent="0.25">
      <c r="A278" t="s">
        <v>2</v>
      </c>
      <c r="B278" t="s">
        <v>341</v>
      </c>
      <c r="C278">
        <v>0.60631460137724724</v>
      </c>
      <c r="D278">
        <v>0.60833652814752337</v>
      </c>
      <c r="E278">
        <v>0.60835481519784196</v>
      </c>
      <c r="F278">
        <v>0.60831703476509236</v>
      </c>
      <c r="G278">
        <v>0.45621471669401142</v>
      </c>
      <c r="H278">
        <v>0.45618563712441162</v>
      </c>
      <c r="I278">
        <v>0.45635778971328028</v>
      </c>
      <c r="J278">
        <v>0.30457339331298422</v>
      </c>
      <c r="K278">
        <v>0.3045600793009004</v>
      </c>
      <c r="L278">
        <v>0.20311253103628199</v>
      </c>
      <c r="M278">
        <v>0.10140609230830271</v>
      </c>
    </row>
    <row r="279" spans="1:17" x14ac:dyDescent="0.25">
      <c r="A279" t="s">
        <v>2</v>
      </c>
      <c r="B279" t="s">
        <v>342</v>
      </c>
      <c r="C279">
        <v>3.3364301759822791E-3</v>
      </c>
      <c r="D279">
        <v>2.6693276383689861</v>
      </c>
      <c r="E279">
        <v>5.3275883515384228</v>
      </c>
      <c r="F279">
        <v>8.0801232038374078</v>
      </c>
      <c r="G279">
        <v>141.68695976466981</v>
      </c>
      <c r="H279">
        <v>144.40434984346859</v>
      </c>
      <c r="I279">
        <v>146.1735155542832</v>
      </c>
      <c r="J279">
        <v>115.6827371553694</v>
      </c>
      <c r="K279">
        <v>112.2780397766557</v>
      </c>
      <c r="L279">
        <v>138.17461127054381</v>
      </c>
      <c r="M279">
        <v>88.946869874533604</v>
      </c>
      <c r="N279">
        <v>57.441603079552863</v>
      </c>
      <c r="O279">
        <v>0.83743046528693488</v>
      </c>
      <c r="P279">
        <v>8.1789432823051633E-4</v>
      </c>
      <c r="Q279">
        <v>1.7362490679172439E-3</v>
      </c>
    </row>
    <row r="280" spans="1:17" x14ac:dyDescent="0.25">
      <c r="A280" t="s">
        <v>2</v>
      </c>
      <c r="B280" t="s">
        <v>343</v>
      </c>
      <c r="J280">
        <v>17.549594413528531</v>
      </c>
      <c r="K280">
        <v>29.71134785797965</v>
      </c>
      <c r="L280">
        <v>44.94727031864057</v>
      </c>
      <c r="M280">
        <v>58.258194054550913</v>
      </c>
      <c r="N280">
        <v>62.800556184088308</v>
      </c>
      <c r="O280">
        <v>66.518180982325617</v>
      </c>
      <c r="P280">
        <v>67.714283555536468</v>
      </c>
      <c r="Q280">
        <v>63.91038395584556</v>
      </c>
    </row>
    <row r="281" spans="1:17" x14ac:dyDescent="0.25">
      <c r="A281" t="s">
        <v>2</v>
      </c>
      <c r="B281" t="s">
        <v>344</v>
      </c>
      <c r="J281">
        <v>2.8529709648975188</v>
      </c>
      <c r="K281">
        <v>3.1270441169818</v>
      </c>
      <c r="L281">
        <v>3.3180708927310731</v>
      </c>
      <c r="M281">
        <v>3.473945495258234</v>
      </c>
      <c r="N281">
        <v>3.6769756960349049</v>
      </c>
      <c r="O281">
        <v>3.89164616367774</v>
      </c>
      <c r="P281">
        <v>3.9767982003563218</v>
      </c>
      <c r="Q281">
        <v>4.0367399147338663</v>
      </c>
    </row>
    <row r="282" spans="1:17" x14ac:dyDescent="0.25">
      <c r="A282" t="s">
        <v>2</v>
      </c>
      <c r="B282" t="s">
        <v>345</v>
      </c>
      <c r="C282">
        <v>3.6663664239440993E-2</v>
      </c>
      <c r="D282">
        <v>3.8064105480893541E-2</v>
      </c>
      <c r="E282">
        <v>3.808783036733538E-2</v>
      </c>
      <c r="F282">
        <v>3.8041193825339853E-2</v>
      </c>
      <c r="G282">
        <v>2.854371962711658E-2</v>
      </c>
      <c r="H282">
        <v>2.852363382162177E-2</v>
      </c>
      <c r="I282">
        <v>2.8659996515856229E-2</v>
      </c>
      <c r="J282">
        <v>1.9078206296297959E-2</v>
      </c>
      <c r="K282">
        <v>1.904267527007537E-2</v>
      </c>
      <c r="L282">
        <v>1.2696350965830111E-2</v>
      </c>
      <c r="M282">
        <v>6.3561226208243143E-3</v>
      </c>
    </row>
    <row r="283" spans="1:17" x14ac:dyDescent="0.25">
      <c r="A283" t="s">
        <v>2</v>
      </c>
      <c r="B283" t="s">
        <v>346</v>
      </c>
      <c r="C283">
        <v>2.6671206235134221E-3</v>
      </c>
      <c r="D283">
        <v>0.18448573144495381</v>
      </c>
      <c r="E283">
        <v>0.36879006209012238</v>
      </c>
      <c r="F283">
        <v>0.55892994735353418</v>
      </c>
      <c r="G283">
        <v>7.8917363584213103</v>
      </c>
      <c r="H283">
        <v>8.0771219341216227</v>
      </c>
      <c r="I283">
        <v>8.198825092784654</v>
      </c>
      <c r="J283">
        <v>3.172280837439144</v>
      </c>
      <c r="K283">
        <v>2.093953979723818</v>
      </c>
      <c r="L283">
        <v>1.660825506427585</v>
      </c>
      <c r="M283">
        <v>1.4187292510962639</v>
      </c>
      <c r="N283">
        <v>1.1509040556344019</v>
      </c>
      <c r="O283">
        <v>5.7290053946661867E-2</v>
      </c>
      <c r="P283">
        <v>7.9260284747888665E-4</v>
      </c>
      <c r="Q283">
        <v>1.6618784948820801E-3</v>
      </c>
    </row>
    <row r="284" spans="1:17" x14ac:dyDescent="0.25">
      <c r="A284" t="s">
        <v>2</v>
      </c>
      <c r="B284" t="s">
        <v>347</v>
      </c>
      <c r="J284">
        <v>2.8342498759869739</v>
      </c>
      <c r="K284">
        <v>3.116873366543627</v>
      </c>
      <c r="L284">
        <v>3.3107947151230639</v>
      </c>
      <c r="M284">
        <v>3.468124171572232</v>
      </c>
      <c r="N284">
        <v>3.671032705457498</v>
      </c>
      <c r="O284">
        <v>3.8835523487440979</v>
      </c>
      <c r="P284">
        <v>3.9710396277399611</v>
      </c>
      <c r="Q284">
        <v>4.0329387351574084</v>
      </c>
    </row>
    <row r="285" spans="1:17" x14ac:dyDescent="0.25">
      <c r="A285" t="s">
        <v>2</v>
      </c>
      <c r="B285" t="s">
        <v>348</v>
      </c>
      <c r="J285">
        <v>4.811703824136961</v>
      </c>
      <c r="K285">
        <v>5.3270418279312226</v>
      </c>
      <c r="L285">
        <v>5.7199874454268027</v>
      </c>
      <c r="M285">
        <v>5.9527215685884931</v>
      </c>
      <c r="N285">
        <v>6.27478838527579</v>
      </c>
      <c r="O285">
        <v>6.6599577627230087</v>
      </c>
      <c r="P285">
        <v>6.7776006659887207</v>
      </c>
      <c r="Q285">
        <v>6.8435641039442512</v>
      </c>
    </row>
    <row r="286" spans="1:17" x14ac:dyDescent="0.25">
      <c r="A286" t="s">
        <v>2</v>
      </c>
      <c r="B286" t="s">
        <v>349</v>
      </c>
      <c r="C286">
        <v>6.3218245543987736E-2</v>
      </c>
      <c r="D286">
        <v>6.4785650508363851E-2</v>
      </c>
      <c r="E286">
        <v>6.4801254711434469E-2</v>
      </c>
      <c r="F286">
        <v>6.4756821981265852E-2</v>
      </c>
      <c r="G286">
        <v>4.8570771791149901E-2</v>
      </c>
      <c r="H286">
        <v>4.854723645088696E-2</v>
      </c>
      <c r="I286">
        <v>4.8695355970782839E-2</v>
      </c>
      <c r="J286">
        <v>3.2423532567550817E-2</v>
      </c>
      <c r="K286">
        <v>3.236183094559323E-2</v>
      </c>
      <c r="L286">
        <v>2.157514071650965E-2</v>
      </c>
      <c r="M286">
        <v>1.0799498143653901E-2</v>
      </c>
    </row>
    <row r="287" spans="1:17" x14ac:dyDescent="0.25">
      <c r="A287" t="s">
        <v>2</v>
      </c>
      <c r="B287" t="s">
        <v>350</v>
      </c>
      <c r="C287">
        <v>2.8844917408405342E-3</v>
      </c>
      <c r="D287">
        <v>0.3090870966120236</v>
      </c>
      <c r="E287">
        <v>0.61735624203056449</v>
      </c>
      <c r="F287">
        <v>0.93516351888569649</v>
      </c>
      <c r="G287">
        <v>13.431047565350021</v>
      </c>
      <c r="H287">
        <v>13.741869337395901</v>
      </c>
      <c r="I287">
        <v>13.94627391955245</v>
      </c>
      <c r="J287">
        <v>5.9948571042562362</v>
      </c>
      <c r="K287">
        <v>3.750781012058547</v>
      </c>
      <c r="L287">
        <v>2.946834134669519</v>
      </c>
      <c r="M287">
        <v>2.4749421536307619</v>
      </c>
      <c r="N287">
        <v>2.0026248688371782</v>
      </c>
      <c r="O287">
        <v>9.5842216089394999E-2</v>
      </c>
      <c r="P287">
        <v>7.9984256981399876E-4</v>
      </c>
      <c r="Q287">
        <v>1.6804653530255211E-3</v>
      </c>
    </row>
    <row r="288" spans="1:17" x14ac:dyDescent="0.25">
      <c r="A288" t="s">
        <v>2</v>
      </c>
      <c r="B288" t="s">
        <v>351</v>
      </c>
      <c r="J288">
        <v>4.7513614266960316</v>
      </c>
      <c r="K288">
        <v>5.2967810785554121</v>
      </c>
      <c r="L288">
        <v>5.6985279555361936</v>
      </c>
      <c r="M288">
        <v>5.9362593445589029</v>
      </c>
      <c r="N288">
        <v>6.258210654791962</v>
      </c>
      <c r="O288">
        <v>6.6358527747802283</v>
      </c>
      <c r="P288">
        <v>6.7608767527848839</v>
      </c>
      <c r="Q288">
        <v>6.8327714641062043</v>
      </c>
    </row>
    <row r="289" spans="1:17" x14ac:dyDescent="0.25">
      <c r="A289" t="s">
        <v>2</v>
      </c>
      <c r="B289" t="s">
        <v>352</v>
      </c>
      <c r="J289">
        <v>63.193026188337988</v>
      </c>
      <c r="K289">
        <v>126.3455111729413</v>
      </c>
      <c r="L289">
        <v>264.51710654109831</v>
      </c>
      <c r="M289">
        <v>859.24541776398246</v>
      </c>
      <c r="N289">
        <v>1437.8115935839101</v>
      </c>
      <c r="O289">
        <v>2007.082339628151</v>
      </c>
      <c r="P289">
        <v>1656.7049152896709</v>
      </c>
      <c r="Q289">
        <v>1184.206497132707</v>
      </c>
    </row>
    <row r="290" spans="1:17" x14ac:dyDescent="0.25">
      <c r="A290" t="s">
        <v>2</v>
      </c>
      <c r="B290" t="s">
        <v>353</v>
      </c>
      <c r="C290">
        <v>2.3219368553311269E-2</v>
      </c>
      <c r="D290">
        <v>2.5043323259646789E-2</v>
      </c>
      <c r="E290">
        <v>2.505457309673138E-2</v>
      </c>
      <c r="F290">
        <v>2.5030200023218669E-2</v>
      </c>
      <c r="G290">
        <v>1.8742008391913381E-2</v>
      </c>
      <c r="H290">
        <v>1.872576013139118E-2</v>
      </c>
      <c r="I290">
        <v>1.8875137920403011E-2</v>
      </c>
      <c r="J290">
        <v>1.258920304775268E-2</v>
      </c>
      <c r="K290">
        <v>1.2589113114233091E-2</v>
      </c>
      <c r="L290">
        <v>8.3949495025512685E-3</v>
      </c>
      <c r="M290">
        <v>4.1967803554256349E-3</v>
      </c>
    </row>
    <row r="291" spans="1:17" x14ac:dyDescent="0.25">
      <c r="A291" t="s">
        <v>2</v>
      </c>
      <c r="B291" t="s">
        <v>354</v>
      </c>
      <c r="C291">
        <v>3.329234220084644E-3</v>
      </c>
      <c r="D291">
        <v>13.42734075354786</v>
      </c>
      <c r="E291">
        <v>26.679536512919022</v>
      </c>
      <c r="F291">
        <v>40.346226656002862</v>
      </c>
      <c r="G291">
        <v>1302.85795220301</v>
      </c>
      <c r="H291">
        <v>1316.36433856484</v>
      </c>
      <c r="I291">
        <v>1325.381185359679</v>
      </c>
      <c r="J291">
        <v>1270.8842486792439</v>
      </c>
      <c r="K291">
        <v>1264.4021467291659</v>
      </c>
      <c r="L291">
        <v>1298.3419768914459</v>
      </c>
      <c r="M291">
        <v>1294.8175298926899</v>
      </c>
      <c r="N291">
        <v>1278.656940498493</v>
      </c>
      <c r="O291">
        <v>4.4176540641817699</v>
      </c>
      <c r="P291">
        <v>8.2742187569305264E-4</v>
      </c>
      <c r="Q291">
        <v>1.7663177529609721E-3</v>
      </c>
    </row>
    <row r="292" spans="1:17" x14ac:dyDescent="0.25">
      <c r="A292" t="s">
        <v>2</v>
      </c>
      <c r="B292" t="s">
        <v>355</v>
      </c>
      <c r="J292">
        <v>58.262693127388808</v>
      </c>
      <c r="K292">
        <v>115.19696593466909</v>
      </c>
      <c r="L292">
        <v>226.82223276400981</v>
      </c>
      <c r="M292">
        <v>628.25767297803998</v>
      </c>
      <c r="N292">
        <v>1022.7207341281249</v>
      </c>
      <c r="O292">
        <v>1395.6702784794011</v>
      </c>
      <c r="P292">
        <v>1209.3941200160971</v>
      </c>
      <c r="Q292">
        <v>927.71618815232193</v>
      </c>
    </row>
    <row r="293" spans="1:17" x14ac:dyDescent="0.25">
      <c r="A293" t="s">
        <v>2</v>
      </c>
      <c r="B293" t="s">
        <v>356</v>
      </c>
      <c r="J293">
        <v>16.841256578977848</v>
      </c>
      <c r="K293">
        <v>28.482312006451298</v>
      </c>
      <c r="L293">
        <v>43.867700716673752</v>
      </c>
      <c r="M293">
        <v>59.029564113826972</v>
      </c>
      <c r="N293">
        <v>65.081204232835248</v>
      </c>
      <c r="O293">
        <v>75.251575969298614</v>
      </c>
      <c r="P293">
        <v>76.065643074683891</v>
      </c>
      <c r="Q293">
        <v>67.587750468749874</v>
      </c>
    </row>
    <row r="294" spans="1:17" x14ac:dyDescent="0.25">
      <c r="A294" t="s">
        <v>2</v>
      </c>
      <c r="B294" t="s">
        <v>357</v>
      </c>
      <c r="C294">
        <v>2.0778477301227651E-3</v>
      </c>
      <c r="D294">
        <v>3.0855798582080591E-3</v>
      </c>
      <c r="E294">
        <v>3.093382563567807E-3</v>
      </c>
      <c r="F294">
        <v>3.0764196742021029E-3</v>
      </c>
      <c r="G294">
        <v>2.2875537099218812E-3</v>
      </c>
      <c r="H294">
        <v>2.2834583364650918E-3</v>
      </c>
      <c r="I294">
        <v>2.3857188627196069E-3</v>
      </c>
      <c r="J294">
        <v>1.595179371596476E-3</v>
      </c>
      <c r="K294">
        <v>1.595180543524593E-3</v>
      </c>
      <c r="L294">
        <v>1.063461048782396E-3</v>
      </c>
      <c r="M294">
        <v>5.3172455023194282E-4</v>
      </c>
    </row>
    <row r="295" spans="1:17" x14ac:dyDescent="0.25">
      <c r="A295" t="s">
        <v>2</v>
      </c>
      <c r="B295" t="s">
        <v>358</v>
      </c>
      <c r="C295">
        <v>3.1066090501148929E-3</v>
      </c>
      <c r="D295">
        <v>1.436266367696315</v>
      </c>
      <c r="E295">
        <v>2.8726312127379861</v>
      </c>
      <c r="F295">
        <v>4.366731103763267</v>
      </c>
      <c r="G295">
        <v>81.438845867178102</v>
      </c>
      <c r="H295">
        <v>82.937279729824169</v>
      </c>
      <c r="I295">
        <v>83.921797086643451</v>
      </c>
      <c r="J295">
        <v>64.816531103506989</v>
      </c>
      <c r="K295">
        <v>63.350451885386008</v>
      </c>
      <c r="L295">
        <v>76.004320807585813</v>
      </c>
      <c r="M295">
        <v>71.32220671819772</v>
      </c>
      <c r="N295">
        <v>56.747077683749538</v>
      </c>
      <c r="O295">
        <v>0.46455312204046012</v>
      </c>
      <c r="P295">
        <v>8.2349380917527335E-4</v>
      </c>
      <c r="Q295">
        <v>1.748085135865268E-3</v>
      </c>
    </row>
    <row r="296" spans="1:17" x14ac:dyDescent="0.25">
      <c r="A296" t="s">
        <v>2</v>
      </c>
      <c r="B296" t="s">
        <v>359</v>
      </c>
      <c r="J296">
        <v>16.50330366715367</v>
      </c>
      <c r="K296">
        <v>27.924911951444962</v>
      </c>
      <c r="L296">
        <v>42.897460957872603</v>
      </c>
      <c r="M296">
        <v>57.686586563183248</v>
      </c>
      <c r="N296">
        <v>63.723758380907157</v>
      </c>
      <c r="O296">
        <v>73.388943278267135</v>
      </c>
      <c r="P296">
        <v>74.676606597587735</v>
      </c>
      <c r="Q296">
        <v>67.017474195533495</v>
      </c>
    </row>
    <row r="297" spans="1:17" x14ac:dyDescent="0.25">
      <c r="A297" t="s">
        <v>2</v>
      </c>
      <c r="B297" t="s">
        <v>360</v>
      </c>
      <c r="J297">
        <v>2.764649441428022</v>
      </c>
      <c r="K297">
        <v>3.0412246533782898</v>
      </c>
      <c r="L297">
        <v>3.2536598112643591</v>
      </c>
      <c r="M297">
        <v>3.4130727860770071</v>
      </c>
      <c r="N297">
        <v>3.6193683005900801</v>
      </c>
      <c r="O297">
        <v>3.9207195012819711</v>
      </c>
      <c r="P297">
        <v>3.9972492601696339</v>
      </c>
      <c r="Q297">
        <v>4.0472537121690983</v>
      </c>
    </row>
    <row r="298" spans="1:17" x14ac:dyDescent="0.25">
      <c r="A298" t="s">
        <v>2</v>
      </c>
      <c r="B298" t="s">
        <v>361</v>
      </c>
      <c r="C298">
        <v>1.0129309852424681E-4</v>
      </c>
      <c r="D298">
        <v>1.430329960911511E-4</v>
      </c>
      <c r="E298">
        <v>1.4604470804625031E-4</v>
      </c>
      <c r="F298">
        <v>1.393435680972083E-4</v>
      </c>
      <c r="G298">
        <v>9.963235183932235E-5</v>
      </c>
      <c r="H298">
        <v>1.1117351191587179E-4</v>
      </c>
      <c r="I298">
        <v>1.443267257114009E-4</v>
      </c>
      <c r="J298">
        <v>9.9474341750578483E-5</v>
      </c>
      <c r="K298">
        <v>9.9473234758076329E-5</v>
      </c>
      <c r="L298">
        <v>6.6316434295595668E-5</v>
      </c>
      <c r="M298">
        <v>3.315863211600152E-5</v>
      </c>
    </row>
    <row r="299" spans="1:17" x14ac:dyDescent="0.25">
      <c r="A299" t="s">
        <v>2</v>
      </c>
      <c r="B299" t="s">
        <v>362</v>
      </c>
      <c r="C299">
        <v>2.3688691175780189E-3</v>
      </c>
      <c r="D299">
        <v>9.9710677285036534E-2</v>
      </c>
      <c r="E299">
        <v>0.19930781426884439</v>
      </c>
      <c r="F299">
        <v>0.30267698345916899</v>
      </c>
      <c r="G299">
        <v>4.5486986931690829</v>
      </c>
      <c r="H299">
        <v>4.6511838533643957</v>
      </c>
      <c r="I299">
        <v>4.7195701752574593</v>
      </c>
      <c r="J299">
        <v>2.3182800372181851</v>
      </c>
      <c r="K299">
        <v>1.6531524724892861</v>
      </c>
      <c r="L299">
        <v>1.3244208640449351</v>
      </c>
      <c r="M299">
        <v>1.121723789887441</v>
      </c>
      <c r="N299">
        <v>0.93219233590760231</v>
      </c>
      <c r="O299">
        <v>3.23423061988466E-2</v>
      </c>
      <c r="P299">
        <v>7.9765048938962432E-4</v>
      </c>
      <c r="Q299">
        <v>1.672611493010378E-3</v>
      </c>
    </row>
    <row r="300" spans="1:17" x14ac:dyDescent="0.25">
      <c r="A300" t="s">
        <v>2</v>
      </c>
      <c r="B300" t="s">
        <v>363</v>
      </c>
      <c r="J300">
        <v>2.7518018066268768</v>
      </c>
      <c r="K300">
        <v>3.0343424010325442</v>
      </c>
      <c r="L300">
        <v>3.2491337460118581</v>
      </c>
      <c r="M300">
        <v>3.4093722670351361</v>
      </c>
      <c r="N300">
        <v>3.615466753416833</v>
      </c>
      <c r="O300">
        <v>3.914966714761706</v>
      </c>
      <c r="P300">
        <v>3.9932059011152199</v>
      </c>
      <c r="Q300">
        <v>4.0442823415357791</v>
      </c>
    </row>
    <row r="301" spans="1:17" x14ac:dyDescent="0.25">
      <c r="A301" t="s">
        <v>2</v>
      </c>
      <c r="B301" t="s">
        <v>364</v>
      </c>
      <c r="J301">
        <v>1.505065341898179</v>
      </c>
      <c r="K301">
        <v>1.6595881199517719</v>
      </c>
      <c r="L301">
        <v>1.760119406082548</v>
      </c>
      <c r="M301">
        <v>1.853889593114679</v>
      </c>
      <c r="N301">
        <v>1.9703372751582571</v>
      </c>
      <c r="O301">
        <v>2.1244871851037468</v>
      </c>
      <c r="P301">
        <v>2.1729194861694539</v>
      </c>
      <c r="Q301">
        <v>2.2094288476200279</v>
      </c>
    </row>
    <row r="302" spans="1:17" x14ac:dyDescent="0.25">
      <c r="A302" t="s">
        <v>2</v>
      </c>
      <c r="B302" t="s">
        <v>365</v>
      </c>
      <c r="C302">
        <v>5.5099115103633217E-5</v>
      </c>
      <c r="D302">
        <v>6.9045215438340521E-5</v>
      </c>
      <c r="E302">
        <v>7.0339318128581968E-5</v>
      </c>
      <c r="F302">
        <v>6.7345534645220592E-5</v>
      </c>
      <c r="G302">
        <v>4.9066201952352662E-5</v>
      </c>
      <c r="H302">
        <v>5.8339298300922197E-5</v>
      </c>
      <c r="I302">
        <v>7.7535070181967262E-5</v>
      </c>
      <c r="J302">
        <v>5.4545682924462993E-5</v>
      </c>
      <c r="K302">
        <v>5.4544824166663482E-5</v>
      </c>
      <c r="L302">
        <v>3.6365137202948867E-5</v>
      </c>
      <c r="M302">
        <v>1.818565053618544E-5</v>
      </c>
    </row>
    <row r="303" spans="1:17" x14ac:dyDescent="0.25">
      <c r="A303" t="s">
        <v>2</v>
      </c>
      <c r="B303" t="s">
        <v>366</v>
      </c>
      <c r="C303">
        <v>2.1433077311037831E-3</v>
      </c>
      <c r="D303">
        <v>5.2539794939232873E-2</v>
      </c>
      <c r="E303">
        <v>0.1051703091776217</v>
      </c>
      <c r="F303">
        <v>0.15998525007135339</v>
      </c>
      <c r="G303">
        <v>2.4816083719636901</v>
      </c>
      <c r="H303">
        <v>2.536024862892587</v>
      </c>
      <c r="I303">
        <v>2.5719004209322378</v>
      </c>
      <c r="J303">
        <v>1.192829986689123</v>
      </c>
      <c r="K303">
        <v>0.8627180791384812</v>
      </c>
      <c r="L303">
        <v>0.6915965541338478</v>
      </c>
      <c r="M303">
        <v>0.59126188791580392</v>
      </c>
      <c r="N303">
        <v>0.49240691298736261</v>
      </c>
      <c r="O303">
        <v>1.7324612375329208E-2</v>
      </c>
      <c r="P303">
        <v>7.8821664262806253E-4</v>
      </c>
      <c r="Q303">
        <v>1.647874849244447E-3</v>
      </c>
    </row>
    <row r="304" spans="1:17" x14ac:dyDescent="0.25">
      <c r="A304" t="s">
        <v>2</v>
      </c>
      <c r="B304" t="s">
        <v>367</v>
      </c>
      <c r="J304">
        <v>1.5016726620281791</v>
      </c>
      <c r="K304">
        <v>1.6575861775175491</v>
      </c>
      <c r="L304">
        <v>1.75878833138733</v>
      </c>
      <c r="M304">
        <v>1.8527605753636109</v>
      </c>
      <c r="N304">
        <v>1.969137095278126</v>
      </c>
      <c r="O304">
        <v>2.1228299385914688</v>
      </c>
      <c r="P304">
        <v>2.1717279293077638</v>
      </c>
      <c r="Q304">
        <v>2.20853602419283</v>
      </c>
    </row>
    <row r="305" spans="1:17" x14ac:dyDescent="0.25">
      <c r="A305" t="s">
        <v>2</v>
      </c>
      <c r="B305" t="s">
        <v>368</v>
      </c>
      <c r="C305">
        <v>1.0901458681516719E-3</v>
      </c>
      <c r="D305">
        <v>2.4474060453325321E-3</v>
      </c>
      <c r="E305">
        <v>4.1366709122141647E-3</v>
      </c>
      <c r="F305">
        <v>6.6267351244899807E-3</v>
      </c>
      <c r="G305">
        <v>4.5381180427493367E-2</v>
      </c>
      <c r="H305">
        <v>4.708946242818704E-2</v>
      </c>
      <c r="I305">
        <v>4.8193749024059339E-2</v>
      </c>
      <c r="J305">
        <v>3.1194865250694561E-2</v>
      </c>
      <c r="K305">
        <v>2.526443357606583E-2</v>
      </c>
      <c r="L305">
        <v>1.738091858744879E-2</v>
      </c>
      <c r="M305">
        <v>9.2743111306435762E-4</v>
      </c>
      <c r="N305">
        <v>2.355927649791481E-4</v>
      </c>
      <c r="O305">
        <v>2.985867401297041E-4</v>
      </c>
      <c r="P305">
        <v>4.7131083780088749E-4</v>
      </c>
      <c r="Q305">
        <v>1.185117308576586E-3</v>
      </c>
    </row>
    <row r="306" spans="1:17" x14ac:dyDescent="0.25">
      <c r="A306" t="s">
        <v>2</v>
      </c>
      <c r="B306" t="s">
        <v>369</v>
      </c>
      <c r="J306">
        <v>3.5436174220717577E-2</v>
      </c>
      <c r="K306">
        <v>3.9381887202246078E-2</v>
      </c>
      <c r="L306">
        <v>3.6690142846076801E-2</v>
      </c>
      <c r="M306">
        <v>3.9796743607572863E-2</v>
      </c>
      <c r="N306">
        <v>3.2209209157990637E-2</v>
      </c>
      <c r="O306">
        <v>3.536015678082842E-2</v>
      </c>
      <c r="P306">
        <v>3.6598136528261993E-2</v>
      </c>
      <c r="Q306">
        <v>3.7558187817750208E-2</v>
      </c>
    </row>
    <row r="307" spans="1:17" x14ac:dyDescent="0.25">
      <c r="A307" t="s">
        <v>2</v>
      </c>
      <c r="B307" t="s">
        <v>370</v>
      </c>
      <c r="C307">
        <v>2.1391750396606859E-3</v>
      </c>
      <c r="D307">
        <v>6.9327582873401654E-3</v>
      </c>
      <c r="E307">
        <v>1.323704916825027E-2</v>
      </c>
      <c r="F307">
        <v>2.0470074086261131E-2</v>
      </c>
      <c r="G307">
        <v>0.51562549108690492</v>
      </c>
      <c r="H307">
        <v>0.52297092604291373</v>
      </c>
      <c r="I307">
        <v>0.52691594880027115</v>
      </c>
      <c r="J307">
        <v>0.31969874611459959</v>
      </c>
      <c r="K307">
        <v>0.2341763493799322</v>
      </c>
      <c r="L307">
        <v>0.15822503446281019</v>
      </c>
      <c r="M307">
        <v>2.7185592504327359E-3</v>
      </c>
      <c r="N307">
        <v>2.6112481755845909E-4</v>
      </c>
      <c r="O307">
        <v>3.3214013732377532E-4</v>
      </c>
      <c r="P307">
        <v>5.3947079044280172E-4</v>
      </c>
      <c r="Q307">
        <v>1.5014174348224911E-3</v>
      </c>
    </row>
    <row r="308" spans="1:17" x14ac:dyDescent="0.25">
      <c r="A308" t="s">
        <v>2</v>
      </c>
      <c r="B308" t="s">
        <v>371</v>
      </c>
      <c r="J308">
        <v>0.43802978425413669</v>
      </c>
      <c r="K308">
        <v>0.49019821894113019</v>
      </c>
      <c r="L308">
        <v>0.4499901870259635</v>
      </c>
      <c r="M308">
        <v>0.46845002858076989</v>
      </c>
      <c r="N308">
        <v>0.37052319610540579</v>
      </c>
      <c r="O308">
        <v>0.39900485234823768</v>
      </c>
      <c r="P308">
        <v>0.40625667083499928</v>
      </c>
      <c r="Q308">
        <v>0.41429989372740988</v>
      </c>
    </row>
    <row r="309" spans="1:17" x14ac:dyDescent="0.25">
      <c r="A309" t="s">
        <v>2</v>
      </c>
      <c r="B309" t="s">
        <v>372</v>
      </c>
      <c r="C309">
        <v>2.8707886443708089E-3</v>
      </c>
      <c r="D309">
        <v>2.091198812569357E-2</v>
      </c>
      <c r="E309">
        <v>4.0594461760027692E-2</v>
      </c>
      <c r="F309">
        <v>6.0731379405163162E-2</v>
      </c>
      <c r="G309">
        <v>0.51182977043673472</v>
      </c>
      <c r="H309">
        <v>0.53064226349873322</v>
      </c>
      <c r="I309">
        <v>0.54400140198640312</v>
      </c>
      <c r="J309">
        <v>0.34046996373050131</v>
      </c>
      <c r="K309">
        <v>0.26282027144477788</v>
      </c>
      <c r="L309">
        <v>0.1813632925539008</v>
      </c>
      <c r="M309">
        <v>7.4650652363056937E-3</v>
      </c>
      <c r="N309">
        <v>2.6095129543873109E-4</v>
      </c>
      <c r="O309">
        <v>3.3209022936235908E-4</v>
      </c>
      <c r="P309">
        <v>5.3967938228376025E-4</v>
      </c>
      <c r="Q309">
        <v>1.503120717862891E-3</v>
      </c>
    </row>
    <row r="310" spans="1:17" x14ac:dyDescent="0.25">
      <c r="A310" t="s">
        <v>2</v>
      </c>
      <c r="B310" t="s">
        <v>373</v>
      </c>
      <c r="J310">
        <v>0.39707188830720302</v>
      </c>
      <c r="K310">
        <v>0.4464458609531447</v>
      </c>
      <c r="L310">
        <v>0.41452805960201339</v>
      </c>
      <c r="M310">
        <v>0.4469413958090574</v>
      </c>
      <c r="N310">
        <v>0.36117870521083312</v>
      </c>
      <c r="O310">
        <v>0.39666005845167118</v>
      </c>
      <c r="P310">
        <v>0.41080286879512551</v>
      </c>
      <c r="Q310">
        <v>0.4237807926571433</v>
      </c>
    </row>
    <row r="311" spans="1:17" x14ac:dyDescent="0.25">
      <c r="A311" t="s">
        <v>2</v>
      </c>
      <c r="B311" t="s">
        <v>374</v>
      </c>
      <c r="C311">
        <v>1.402299863402271E-3</v>
      </c>
      <c r="D311">
        <v>3.526718053914849E-3</v>
      </c>
      <c r="E311">
        <v>6.0779339638650336E-3</v>
      </c>
      <c r="F311">
        <v>9.5223648837000959E-3</v>
      </c>
      <c r="G311">
        <v>7.1263868538306199E-2</v>
      </c>
      <c r="H311">
        <v>7.3943801031645023E-2</v>
      </c>
      <c r="I311">
        <v>7.5715737849076037E-2</v>
      </c>
      <c r="J311">
        <v>4.7450610463892769E-2</v>
      </c>
      <c r="K311">
        <v>3.7571868877588177E-2</v>
      </c>
      <c r="L311">
        <v>2.5853043286090688E-2</v>
      </c>
      <c r="M311">
        <v>1.275313594566192E-3</v>
      </c>
      <c r="N311">
        <v>2.422644593248085E-4</v>
      </c>
      <c r="O311">
        <v>3.0742178329134471E-4</v>
      </c>
      <c r="P311">
        <v>4.898880714907369E-4</v>
      </c>
      <c r="Q311">
        <v>1.2659767495252299E-3</v>
      </c>
    </row>
    <row r="312" spans="1:17" x14ac:dyDescent="0.25">
      <c r="A312" t="s">
        <v>2</v>
      </c>
      <c r="B312" t="s">
        <v>375</v>
      </c>
      <c r="J312">
        <v>5.5909102598664287E-2</v>
      </c>
      <c r="K312">
        <v>6.2262231802404068E-2</v>
      </c>
      <c r="L312">
        <v>5.784498954191359E-2</v>
      </c>
      <c r="M312">
        <v>6.2445807353399531E-2</v>
      </c>
      <c r="N312">
        <v>5.0523236217599431E-2</v>
      </c>
      <c r="O312">
        <v>5.5468868674993982E-2</v>
      </c>
      <c r="P312">
        <v>5.7424615982528078E-2</v>
      </c>
      <c r="Q312">
        <v>5.8998626504521957E-2</v>
      </c>
    </row>
    <row r="313" spans="1:17" x14ac:dyDescent="0.25">
      <c r="A313" t="s">
        <v>2</v>
      </c>
      <c r="B313" t="s">
        <v>376</v>
      </c>
      <c r="C313">
        <v>0.77209227777054334</v>
      </c>
      <c r="D313">
        <v>0.77258101082274422</v>
      </c>
      <c r="E313">
        <v>0.77247514436771703</v>
      </c>
      <c r="F313">
        <v>0.77220072392097927</v>
      </c>
      <c r="G313">
        <v>0.57967815084223218</v>
      </c>
      <c r="H313">
        <v>0.57965163464261593</v>
      </c>
      <c r="I313">
        <v>0.57975549386130087</v>
      </c>
      <c r="J313">
        <v>0.42462801706615061</v>
      </c>
      <c r="K313">
        <v>0.37009554299727371</v>
      </c>
      <c r="L313">
        <v>0.24948095904857309</v>
      </c>
      <c r="M313">
        <v>0.120256691747232</v>
      </c>
    </row>
    <row r="314" spans="1:17" x14ac:dyDescent="0.25">
      <c r="A314" t="s">
        <v>2</v>
      </c>
      <c r="B314" t="s">
        <v>377</v>
      </c>
      <c r="C314">
        <v>4.4791090480053521E-4</v>
      </c>
      <c r="D314">
        <v>9.3247798649331035E-4</v>
      </c>
      <c r="E314">
        <v>1.398045130311127E-3</v>
      </c>
      <c r="F314">
        <v>1.8186891890158939E-3</v>
      </c>
      <c r="G314">
        <v>2.4232408173194102E-3</v>
      </c>
      <c r="H314">
        <v>2.8196807953283711E-3</v>
      </c>
      <c r="I314">
        <v>3.3992562610901749E-3</v>
      </c>
      <c r="J314">
        <v>2.92704481975385E-3</v>
      </c>
      <c r="K314">
        <v>3.0329239057787132E-3</v>
      </c>
      <c r="L314">
        <v>3.1146756421537489E-3</v>
      </c>
      <c r="M314">
        <v>2.367990814733067E-3</v>
      </c>
      <c r="N314">
        <v>7.1200367077384576E-4</v>
      </c>
      <c r="O314">
        <v>4.8791905205729518E-4</v>
      </c>
      <c r="P314">
        <v>6.9195221607957786E-4</v>
      </c>
      <c r="Q314">
        <v>1.596326245429626E-3</v>
      </c>
    </row>
    <row r="315" spans="1:17" x14ac:dyDescent="0.25">
      <c r="A315" t="s">
        <v>2</v>
      </c>
      <c r="B315" t="s">
        <v>378</v>
      </c>
      <c r="J315">
        <v>1.029675953231354</v>
      </c>
      <c r="K315">
        <v>1.169953981733834</v>
      </c>
      <c r="L315">
        <v>1.2450133426982659</v>
      </c>
      <c r="M315">
        <v>1.329432871522308</v>
      </c>
      <c r="N315">
        <v>1.418158915565872</v>
      </c>
      <c r="O315">
        <v>1.4692885944753</v>
      </c>
      <c r="P315">
        <v>1.4888397767236481</v>
      </c>
      <c r="Q315">
        <v>1.5062231825088619</v>
      </c>
    </row>
    <row r="316" spans="1:17" x14ac:dyDescent="0.25">
      <c r="A316" t="s">
        <v>2</v>
      </c>
      <c r="B316" t="s">
        <v>379</v>
      </c>
      <c r="C316">
        <v>1.0190874461853719E-2</v>
      </c>
      <c r="D316">
        <v>0.28000151634338832</v>
      </c>
      <c r="E316">
        <v>0.56827221896898428</v>
      </c>
      <c r="F316">
        <v>0.87909514036575176</v>
      </c>
      <c r="G316">
        <v>24.34902747684686</v>
      </c>
      <c r="H316">
        <v>24.672915684745121</v>
      </c>
      <c r="I316">
        <v>24.85491347735077</v>
      </c>
      <c r="J316">
        <v>21.521024437941531</v>
      </c>
      <c r="K316">
        <v>20.240047761806451</v>
      </c>
      <c r="L316">
        <v>23.875511264959719</v>
      </c>
      <c r="M316">
        <v>23.463976263926149</v>
      </c>
      <c r="N316">
        <v>0.1120917727509777</v>
      </c>
      <c r="O316">
        <v>1.8819541305576039E-3</v>
      </c>
      <c r="P316">
        <v>2.676464333225909E-3</v>
      </c>
      <c r="Q316">
        <v>6.2500571561906271E-3</v>
      </c>
    </row>
    <row r="317" spans="1:17" x14ac:dyDescent="0.25">
      <c r="A317" t="s">
        <v>2</v>
      </c>
      <c r="B317" t="s">
        <v>380</v>
      </c>
      <c r="J317">
        <v>5.0669243573049139</v>
      </c>
      <c r="K317">
        <v>9.2594198334260067</v>
      </c>
      <c r="L317">
        <v>15.012916788498931</v>
      </c>
      <c r="M317">
        <v>28.450593912740111</v>
      </c>
      <c r="N317">
        <v>55.647910726174032</v>
      </c>
      <c r="O317">
        <v>56.649353502344717</v>
      </c>
      <c r="P317">
        <v>56.486037856719022</v>
      </c>
      <c r="Q317">
        <v>57.018650155276653</v>
      </c>
    </row>
    <row r="318" spans="1:17" x14ac:dyDescent="0.25">
      <c r="A318" t="s">
        <v>2</v>
      </c>
      <c r="B318" t="s">
        <v>381</v>
      </c>
      <c r="C318">
        <v>5.0144017968017851E-3</v>
      </c>
      <c r="D318">
        <v>1.3096801659930411E-2</v>
      </c>
      <c r="E318">
        <v>2.532013640217342E-2</v>
      </c>
      <c r="F318">
        <v>4.5375495305065079E-2</v>
      </c>
      <c r="G318">
        <v>4.2661197461679423</v>
      </c>
      <c r="H318">
        <v>4.2917387803855744</v>
      </c>
      <c r="I318">
        <v>4.2974096693600261</v>
      </c>
      <c r="J318">
        <v>3.3892580901313578</v>
      </c>
      <c r="K318">
        <v>3.3147697819970592</v>
      </c>
      <c r="L318">
        <v>3.0196983811717111</v>
      </c>
      <c r="M318">
        <v>2.7440935952580978</v>
      </c>
      <c r="N318">
        <v>7.641777244191455E-3</v>
      </c>
      <c r="O318">
        <v>1.83088740965757E-3</v>
      </c>
      <c r="P318">
        <v>2.598374368178964E-3</v>
      </c>
      <c r="Q318">
        <v>6.0253226722715844E-3</v>
      </c>
    </row>
    <row r="319" spans="1:17" x14ac:dyDescent="0.25">
      <c r="A319" t="s">
        <v>2</v>
      </c>
      <c r="B319" t="s">
        <v>382</v>
      </c>
      <c r="J319">
        <v>2.4217851915705921</v>
      </c>
      <c r="K319">
        <v>4.2585145939730982</v>
      </c>
      <c r="L319">
        <v>5.7538628359703248</v>
      </c>
      <c r="M319">
        <v>7.8239818890558057</v>
      </c>
      <c r="N319">
        <v>10.01331146197418</v>
      </c>
      <c r="O319">
        <v>9.5071470357126433</v>
      </c>
      <c r="P319">
        <v>10.17106624830266</v>
      </c>
      <c r="Q319">
        <v>10.559193306959431</v>
      </c>
    </row>
    <row r="320" spans="1:17" x14ac:dyDescent="0.25">
      <c r="A320" t="s">
        <v>2</v>
      </c>
      <c r="B320" t="s">
        <v>383</v>
      </c>
      <c r="C320">
        <v>6044.9817005449622</v>
      </c>
      <c r="D320">
        <v>6044.983889330294</v>
      </c>
      <c r="E320">
        <v>6044.9839334986564</v>
      </c>
      <c r="F320">
        <v>6044.9838548266307</v>
      </c>
      <c r="G320">
        <v>4533.7379412135724</v>
      </c>
      <c r="H320">
        <v>4533.7379095465221</v>
      </c>
      <c r="I320">
        <v>4533.7380941354904</v>
      </c>
      <c r="J320">
        <v>4216.072685391573</v>
      </c>
      <c r="K320">
        <v>3812.246218911047</v>
      </c>
      <c r="L320">
        <v>2978.3991961389438</v>
      </c>
      <c r="M320">
        <v>1421.0634800402629</v>
      </c>
    </row>
    <row r="321" spans="1:17" x14ac:dyDescent="0.25">
      <c r="A321" t="s">
        <v>2</v>
      </c>
      <c r="B321" t="s">
        <v>384</v>
      </c>
      <c r="C321">
        <v>2.9489816097466302E-3</v>
      </c>
      <c r="D321">
        <v>9.393011143179893E-3</v>
      </c>
      <c r="E321">
        <v>1.519909630794742E-2</v>
      </c>
      <c r="F321">
        <v>2.067897907749483E-2</v>
      </c>
      <c r="G321">
        <v>2.6106233872789288E-2</v>
      </c>
      <c r="H321">
        <v>3.1619007265391123E-2</v>
      </c>
      <c r="I321">
        <v>3.7819535448978328E-2</v>
      </c>
      <c r="J321">
        <v>3.0499474790915099E-2</v>
      </c>
      <c r="K321">
        <v>3.066453996368659E-2</v>
      </c>
      <c r="L321">
        <v>3.0793874125915138E-2</v>
      </c>
      <c r="M321">
        <v>2.294484931157224E-2</v>
      </c>
      <c r="N321">
        <v>3.3884685795825221E-3</v>
      </c>
      <c r="O321">
        <v>7.353486606274729E-4</v>
      </c>
      <c r="P321">
        <v>1.048989582807578E-3</v>
      </c>
      <c r="Q321">
        <v>2.485398432730553E-3</v>
      </c>
    </row>
    <row r="322" spans="1:17" x14ac:dyDescent="0.25">
      <c r="A322" t="s">
        <v>2</v>
      </c>
      <c r="B322" t="s">
        <v>385</v>
      </c>
      <c r="J322">
        <v>86.681241176089486</v>
      </c>
      <c r="K322">
        <v>163.53128935451349</v>
      </c>
      <c r="L322">
        <v>274.93009378604779</v>
      </c>
      <c r="M322">
        <v>538.39856633825934</v>
      </c>
      <c r="N322">
        <v>782.9237170651212</v>
      </c>
      <c r="O322">
        <v>981.10170799680759</v>
      </c>
      <c r="P322">
        <v>977.60673827404969</v>
      </c>
      <c r="Q322">
        <v>1046.745036372083</v>
      </c>
    </row>
    <row r="323" spans="1:17" x14ac:dyDescent="0.25">
      <c r="A323" t="s">
        <v>2</v>
      </c>
      <c r="B323" t="s">
        <v>386</v>
      </c>
      <c r="J323">
        <v>77.99448283575515</v>
      </c>
      <c r="K323">
        <v>146.24769363505399</v>
      </c>
      <c r="L323">
        <v>241.804601666633</v>
      </c>
      <c r="M323">
        <v>422.49037012896531</v>
      </c>
      <c r="N323">
        <v>592.46292573441519</v>
      </c>
      <c r="O323">
        <v>729.05908896703647</v>
      </c>
      <c r="P323">
        <v>778.71452442572775</v>
      </c>
      <c r="Q323">
        <v>917.29205161484617</v>
      </c>
    </row>
    <row r="324" spans="1:17" x14ac:dyDescent="0.25">
      <c r="A324" t="s">
        <v>2</v>
      </c>
      <c r="B324" t="s">
        <v>387</v>
      </c>
      <c r="C324">
        <v>765.70413657835059</v>
      </c>
      <c r="D324">
        <v>765.70616320477507</v>
      </c>
      <c r="E324">
        <v>765.70614994845107</v>
      </c>
      <c r="F324">
        <v>765.70611846905376</v>
      </c>
      <c r="G324">
        <v>574.27972639653422</v>
      </c>
      <c r="H324">
        <v>574.27969480513821</v>
      </c>
      <c r="I324">
        <v>574.27986870912343</v>
      </c>
      <c r="J324">
        <v>423.13577345421538</v>
      </c>
      <c r="K324">
        <v>279.13531395276488</v>
      </c>
      <c r="L324">
        <v>89.656204453638722</v>
      </c>
      <c r="M324">
        <v>33.244558855807441</v>
      </c>
    </row>
    <row r="325" spans="1:17" x14ac:dyDescent="0.25">
      <c r="A325" t="s">
        <v>2</v>
      </c>
      <c r="B325" t="s">
        <v>388</v>
      </c>
      <c r="C325">
        <v>2.836459183023369E-3</v>
      </c>
      <c r="D325">
        <v>8.9400384027682866E-3</v>
      </c>
      <c r="E325">
        <v>1.446793234105914E-2</v>
      </c>
      <c r="F325">
        <v>1.9699852571579409E-2</v>
      </c>
      <c r="G325">
        <v>2.505013744793794E-2</v>
      </c>
      <c r="H325">
        <v>3.026729630535217E-2</v>
      </c>
      <c r="I325">
        <v>3.6090088334454123E-2</v>
      </c>
      <c r="J325">
        <v>2.9114283035509291E-2</v>
      </c>
      <c r="K325">
        <v>2.9270458748381641E-2</v>
      </c>
      <c r="L325">
        <v>2.9390122254687331E-2</v>
      </c>
      <c r="M325">
        <v>2.1909547495811539E-2</v>
      </c>
      <c r="N325">
        <v>3.2338872943512491E-3</v>
      </c>
      <c r="O325">
        <v>7.3290329169441789E-4</v>
      </c>
      <c r="P325">
        <v>1.0447132644468989E-3</v>
      </c>
      <c r="Q325">
        <v>2.462353633817051E-3</v>
      </c>
    </row>
    <row r="326" spans="1:17" x14ac:dyDescent="0.25">
      <c r="A326" t="s">
        <v>2</v>
      </c>
      <c r="B326" t="s">
        <v>389</v>
      </c>
      <c r="J326">
        <v>33.030527506440471</v>
      </c>
      <c r="K326">
        <v>56.424151216220338</v>
      </c>
      <c r="L326">
        <v>78.484511584346706</v>
      </c>
      <c r="M326">
        <v>103.58657974857719</v>
      </c>
      <c r="N326">
        <v>117.9601016544881</v>
      </c>
      <c r="O326">
        <v>119.9929572459228</v>
      </c>
      <c r="P326">
        <v>128.55781036226011</v>
      </c>
      <c r="Q326">
        <v>132.2036927212641</v>
      </c>
    </row>
    <row r="327" spans="1:17" x14ac:dyDescent="0.25">
      <c r="A327" t="s">
        <v>2</v>
      </c>
      <c r="B327" t="s">
        <v>390</v>
      </c>
      <c r="J327">
        <v>31.668074482455491</v>
      </c>
      <c r="K327">
        <v>54.217927113494987</v>
      </c>
      <c r="L327">
        <v>75.229757343455674</v>
      </c>
      <c r="M327">
        <v>99.577195586313408</v>
      </c>
      <c r="N327">
        <v>113.4559271503943</v>
      </c>
      <c r="O327">
        <v>115.0081223622155</v>
      </c>
      <c r="P327">
        <v>124.7990483332441</v>
      </c>
      <c r="Q327">
        <v>130.39285151914689</v>
      </c>
    </row>
    <row r="328" spans="1:17" x14ac:dyDescent="0.25">
      <c r="A328" t="s">
        <v>2</v>
      </c>
      <c r="B328" t="s">
        <v>391</v>
      </c>
      <c r="C328">
        <v>48.09893722554969</v>
      </c>
      <c r="D328">
        <v>48.10054294238487</v>
      </c>
      <c r="E328">
        <v>48.100610678512837</v>
      </c>
      <c r="F328">
        <v>48.100422758599628</v>
      </c>
      <c r="G328">
        <v>36.075617621747497</v>
      </c>
      <c r="H328">
        <v>36.075585712945987</v>
      </c>
      <c r="I328">
        <v>36.075736879682587</v>
      </c>
      <c r="J328">
        <v>6.4614294140771884</v>
      </c>
      <c r="K328">
        <v>3.3500417621686869</v>
      </c>
      <c r="L328">
        <v>2.228806488836077</v>
      </c>
      <c r="M328">
        <v>1.278846031450187</v>
      </c>
    </row>
    <row r="329" spans="1:17" x14ac:dyDescent="0.25">
      <c r="A329" t="s">
        <v>2</v>
      </c>
      <c r="B329" t="s">
        <v>392</v>
      </c>
      <c r="C329">
        <v>2.4409974426941369E-3</v>
      </c>
      <c r="D329">
        <v>7.3351496063933123E-3</v>
      </c>
      <c r="E329">
        <v>1.195700890364966E-2</v>
      </c>
      <c r="F329">
        <v>1.6337867975244651E-2</v>
      </c>
      <c r="G329">
        <v>2.1558618604762231E-2</v>
      </c>
      <c r="H329">
        <v>2.5929522187345469E-2</v>
      </c>
      <c r="I329">
        <v>3.0500040177841262E-2</v>
      </c>
      <c r="J329">
        <v>2.4625393094722219E-2</v>
      </c>
      <c r="K329">
        <v>2.4760283298458561E-2</v>
      </c>
      <c r="L329">
        <v>2.4862244677338819E-2</v>
      </c>
      <c r="M329">
        <v>1.863272638100491E-2</v>
      </c>
      <c r="N329">
        <v>2.7226839506648789E-3</v>
      </c>
      <c r="O329">
        <v>7.1426111623601658E-4</v>
      </c>
      <c r="P329">
        <v>1.0146332214625269E-3</v>
      </c>
      <c r="Q329">
        <v>2.3601670485016669E-3</v>
      </c>
    </row>
    <row r="330" spans="1:17" x14ac:dyDescent="0.25">
      <c r="A330" t="s">
        <v>2</v>
      </c>
      <c r="B330" t="s">
        <v>393</v>
      </c>
      <c r="J330">
        <v>5.6011093890078394</v>
      </c>
      <c r="K330">
        <v>6.2440292581246073</v>
      </c>
      <c r="L330">
        <v>6.4819963913069776</v>
      </c>
      <c r="M330">
        <v>6.8666972678922678</v>
      </c>
      <c r="N330">
        <v>7.3183011696520541</v>
      </c>
      <c r="O330">
        <v>7.7190114101219907</v>
      </c>
      <c r="P330">
        <v>7.9105805222539054</v>
      </c>
      <c r="Q330">
        <v>8.0861722711567658</v>
      </c>
    </row>
    <row r="331" spans="1:17" x14ac:dyDescent="0.25">
      <c r="A331" t="s">
        <v>2</v>
      </c>
      <c r="B331" t="s">
        <v>394</v>
      </c>
      <c r="J331">
        <v>5.5315551936612186</v>
      </c>
      <c r="K331">
        <v>6.2110514358283346</v>
      </c>
      <c r="L331">
        <v>6.4665827370703166</v>
      </c>
      <c r="M331">
        <v>6.8528147646046502</v>
      </c>
      <c r="N331">
        <v>7.3023958265792119</v>
      </c>
      <c r="O331">
        <v>7.6954454225453084</v>
      </c>
      <c r="P331">
        <v>7.894789574264057</v>
      </c>
      <c r="Q331">
        <v>8.0767294636711657</v>
      </c>
    </row>
    <row r="332" spans="1:17" x14ac:dyDescent="0.25">
      <c r="A332" t="s">
        <v>2</v>
      </c>
      <c r="B332" t="s">
        <v>395</v>
      </c>
      <c r="C332">
        <v>81.715067265013559</v>
      </c>
      <c r="D332">
        <v>81.716870456652515</v>
      </c>
      <c r="E332">
        <v>81.716875084703162</v>
      </c>
      <c r="F332">
        <v>81.716769365656646</v>
      </c>
      <c r="G332">
        <v>61.287790317275658</v>
      </c>
      <c r="H332">
        <v>61.287756287759827</v>
      </c>
      <c r="I332">
        <v>61.287913242731229</v>
      </c>
      <c r="J332">
        <v>12.91830932705583</v>
      </c>
      <c r="K332">
        <v>6.1351487989588049</v>
      </c>
      <c r="L332">
        <v>3.9343281546008591</v>
      </c>
      <c r="M332">
        <v>2.2201731158281781</v>
      </c>
    </row>
    <row r="333" spans="1:17" x14ac:dyDescent="0.25">
      <c r="A333" t="s">
        <v>2</v>
      </c>
      <c r="B333" t="s">
        <v>396</v>
      </c>
      <c r="C333">
        <v>2.5749304946580389E-3</v>
      </c>
      <c r="D333">
        <v>7.8823313427776338E-3</v>
      </c>
      <c r="E333">
        <v>1.279766750229666E-2</v>
      </c>
      <c r="F333">
        <v>1.7426620826936429E-2</v>
      </c>
      <c r="G333">
        <v>2.2670004699676252E-2</v>
      </c>
      <c r="H333">
        <v>2.730478761287693E-2</v>
      </c>
      <c r="I333">
        <v>3.227927270479794E-2</v>
      </c>
      <c r="J333">
        <v>2.6062098848000589E-2</v>
      </c>
      <c r="K333">
        <v>2.6205875451839632E-2</v>
      </c>
      <c r="L333">
        <v>2.6314556269289739E-2</v>
      </c>
      <c r="M333">
        <v>1.9671597506155419E-2</v>
      </c>
      <c r="N333">
        <v>2.885283228186169E-3</v>
      </c>
      <c r="O333">
        <v>7.2006038574800907E-4</v>
      </c>
      <c r="P333">
        <v>1.0235427526036479E-3</v>
      </c>
      <c r="Q333">
        <v>2.3858629356149031E-3</v>
      </c>
    </row>
    <row r="334" spans="1:17" x14ac:dyDescent="0.25">
      <c r="A334" t="s">
        <v>2</v>
      </c>
      <c r="B334" t="s">
        <v>397</v>
      </c>
      <c r="J334">
        <v>9.1320182401988852</v>
      </c>
      <c r="K334">
        <v>10.61146547582285</v>
      </c>
      <c r="L334">
        <v>11.002065390442739</v>
      </c>
      <c r="M334">
        <v>11.68583972628285</v>
      </c>
      <c r="N334">
        <v>12.465873399263661</v>
      </c>
      <c r="O334">
        <v>13.120499581665349</v>
      </c>
      <c r="P334">
        <v>13.428065675446209</v>
      </c>
      <c r="Q334">
        <v>13.722825858011859</v>
      </c>
    </row>
    <row r="335" spans="1:17" x14ac:dyDescent="0.25">
      <c r="A335" t="s">
        <v>2</v>
      </c>
      <c r="B335" t="s">
        <v>398</v>
      </c>
      <c r="J335">
        <v>8.907587247398304</v>
      </c>
      <c r="K335">
        <v>10.511999235883261</v>
      </c>
      <c r="L335">
        <v>10.958344363189511</v>
      </c>
      <c r="M335">
        <v>11.648804836121229</v>
      </c>
      <c r="N335">
        <v>12.423562505422669</v>
      </c>
      <c r="O335">
        <v>13.04968970148934</v>
      </c>
      <c r="P335">
        <v>13.38231645878804</v>
      </c>
      <c r="Q335">
        <v>13.69595879130104</v>
      </c>
    </row>
    <row r="336" spans="1:17" x14ac:dyDescent="0.25">
      <c r="A336" t="s">
        <v>2</v>
      </c>
      <c r="B336" t="s">
        <v>399</v>
      </c>
      <c r="C336">
        <v>42.425945668844399</v>
      </c>
      <c r="D336">
        <v>42.427821508436871</v>
      </c>
      <c r="E336">
        <v>42.427812187751243</v>
      </c>
      <c r="F336">
        <v>42.427765998519547</v>
      </c>
      <c r="G336">
        <v>31.820903228839079</v>
      </c>
      <c r="H336">
        <v>31.82088824321233</v>
      </c>
      <c r="I336">
        <v>31.820952178057041</v>
      </c>
      <c r="J336">
        <v>18.458952585942711</v>
      </c>
      <c r="K336">
        <v>11.924134605519869</v>
      </c>
      <c r="L336">
        <v>8.3566222498415961</v>
      </c>
      <c r="M336">
        <v>4.6141542772837107</v>
      </c>
    </row>
    <row r="337" spans="1:17" x14ac:dyDescent="0.25">
      <c r="A337" t="s">
        <v>2</v>
      </c>
      <c r="B337" t="s">
        <v>400</v>
      </c>
      <c r="C337">
        <v>1.9992628687932972E-3</v>
      </c>
      <c r="D337">
        <v>0.25635088748647777</v>
      </c>
      <c r="E337">
        <v>0.51136707947996529</v>
      </c>
      <c r="F337">
        <v>0.77534783142645003</v>
      </c>
      <c r="G337">
        <v>11.642723011258671</v>
      </c>
      <c r="H337">
        <v>11.90535942536394</v>
      </c>
      <c r="I337">
        <v>12.08166176362403</v>
      </c>
      <c r="J337">
        <v>9.046922991748497</v>
      </c>
      <c r="K337">
        <v>8.1845617569949738</v>
      </c>
      <c r="L337">
        <v>7.4424066815975269</v>
      </c>
      <c r="M337">
        <v>6.7043909653574216</v>
      </c>
      <c r="N337">
        <v>9.855321561642999E-2</v>
      </c>
      <c r="O337">
        <v>2.934059385080452E-4</v>
      </c>
      <c r="P337">
        <v>4.1809995109688268E-4</v>
      </c>
      <c r="Q337">
        <v>9.8394219070066231E-4</v>
      </c>
    </row>
    <row r="338" spans="1:17" x14ac:dyDescent="0.25">
      <c r="A338" t="s">
        <v>2</v>
      </c>
      <c r="B338" t="s">
        <v>401</v>
      </c>
      <c r="J338">
        <v>13.109007624078099</v>
      </c>
      <c r="K338">
        <v>19.467045814732629</v>
      </c>
      <c r="L338">
        <v>23.137302090957689</v>
      </c>
      <c r="M338">
        <v>27.64802612436727</v>
      </c>
      <c r="N338">
        <v>37.444339617868962</v>
      </c>
      <c r="O338">
        <v>37.864710509053928</v>
      </c>
      <c r="P338">
        <v>38.933262538045021</v>
      </c>
      <c r="Q338">
        <v>39.910119670781697</v>
      </c>
    </row>
    <row r="339" spans="1:17" x14ac:dyDescent="0.25">
      <c r="A339" t="s">
        <v>2</v>
      </c>
      <c r="B339" t="s">
        <v>402</v>
      </c>
      <c r="C339">
        <v>6157.6334438579479</v>
      </c>
      <c r="D339">
        <v>6157.6369603663179</v>
      </c>
      <c r="E339">
        <v>6157.6369990281264</v>
      </c>
      <c r="F339">
        <v>6157.636878327221</v>
      </c>
      <c r="G339">
        <v>4618.2277558545211</v>
      </c>
      <c r="H339">
        <v>4618.227723295945</v>
      </c>
      <c r="I339">
        <v>4618.22790867806</v>
      </c>
      <c r="J339">
        <v>4310.8923828425504</v>
      </c>
      <c r="K339">
        <v>3910.917141653018</v>
      </c>
      <c r="L339">
        <v>3035.1253450696981</v>
      </c>
      <c r="M339">
        <v>1459.608044350487</v>
      </c>
    </row>
    <row r="340" spans="1:17" x14ac:dyDescent="0.25">
      <c r="A340" t="s">
        <v>2</v>
      </c>
      <c r="B340" t="s">
        <v>403</v>
      </c>
      <c r="C340">
        <v>3.2027828437318651E-3</v>
      </c>
      <c r="D340">
        <v>1.1098831671186259E-2</v>
      </c>
      <c r="E340">
        <v>1.8226137893994451E-2</v>
      </c>
      <c r="F340">
        <v>2.4961247276305009E-2</v>
      </c>
      <c r="G340">
        <v>3.1695448190085448E-2</v>
      </c>
      <c r="H340">
        <v>3.8492798932866397E-2</v>
      </c>
      <c r="I340">
        <v>4.5902201017221957E-2</v>
      </c>
      <c r="J340">
        <v>3.6968332455628618E-2</v>
      </c>
      <c r="K340">
        <v>3.7135102512829518E-2</v>
      </c>
      <c r="L340">
        <v>3.7265684661524877E-2</v>
      </c>
      <c r="M340">
        <v>2.791219154973134E-2</v>
      </c>
      <c r="N340">
        <v>3.9874207699367734E-3</v>
      </c>
      <c r="O340">
        <v>7.4725228935248848E-4</v>
      </c>
      <c r="P340">
        <v>1.0659732049984681E-3</v>
      </c>
      <c r="Q340">
        <v>2.5255842855281588E-3</v>
      </c>
    </row>
    <row r="341" spans="1:17" x14ac:dyDescent="0.25">
      <c r="A341" t="s">
        <v>2</v>
      </c>
      <c r="B341" t="s">
        <v>404</v>
      </c>
      <c r="J341">
        <v>65.416330024541594</v>
      </c>
      <c r="K341">
        <v>122.650482351185</v>
      </c>
      <c r="L341">
        <v>200.09829233846759</v>
      </c>
      <c r="M341">
        <v>312.02367114565777</v>
      </c>
      <c r="N341">
        <v>420.69892945118221</v>
      </c>
      <c r="O341">
        <v>548.77003891859022</v>
      </c>
      <c r="P341">
        <v>672.28292893782032</v>
      </c>
      <c r="Q341">
        <v>864.65300790727758</v>
      </c>
    </row>
    <row r="342" spans="1:17" x14ac:dyDescent="0.25">
      <c r="A342" t="s">
        <v>2</v>
      </c>
      <c r="B342" t="s">
        <v>405</v>
      </c>
      <c r="J342">
        <v>60.435197598578078</v>
      </c>
      <c r="K342">
        <v>112.8615417819334</v>
      </c>
      <c r="L342">
        <v>181.90821853970721</v>
      </c>
      <c r="M342">
        <v>271.56398475781259</v>
      </c>
      <c r="N342">
        <v>355.79174694592717</v>
      </c>
      <c r="O342">
        <v>449.55425986977173</v>
      </c>
      <c r="P342">
        <v>569.52731388034272</v>
      </c>
      <c r="Q342">
        <v>775.40602289316507</v>
      </c>
    </row>
    <row r="343" spans="1:17" x14ac:dyDescent="0.25">
      <c r="A343" t="s">
        <v>2</v>
      </c>
      <c r="B343" t="s">
        <v>406</v>
      </c>
      <c r="C343">
        <v>780.26746192020403</v>
      </c>
      <c r="D343">
        <v>780.27092229613595</v>
      </c>
      <c r="E343">
        <v>780.27098226493626</v>
      </c>
      <c r="F343">
        <v>780.27096327684137</v>
      </c>
      <c r="G343">
        <v>585.20332737141996</v>
      </c>
      <c r="H343">
        <v>585.20329354843534</v>
      </c>
      <c r="I343">
        <v>585.2034667418061</v>
      </c>
      <c r="J343">
        <v>455.77406250317819</v>
      </c>
      <c r="K343">
        <v>329.80412502108248</v>
      </c>
      <c r="L343">
        <v>149.57848276351851</v>
      </c>
      <c r="M343">
        <v>41.221231128453503</v>
      </c>
    </row>
    <row r="344" spans="1:17" x14ac:dyDescent="0.25">
      <c r="A344" t="s">
        <v>2</v>
      </c>
      <c r="B344" t="s">
        <v>407</v>
      </c>
      <c r="C344">
        <v>3.0489508594219962E-3</v>
      </c>
      <c r="D344">
        <v>1.0440045161233549E-2</v>
      </c>
      <c r="E344">
        <v>1.7123480344521678E-2</v>
      </c>
      <c r="F344">
        <v>2.346378899248636E-2</v>
      </c>
      <c r="G344">
        <v>3.0090502307510859E-2</v>
      </c>
      <c r="H344">
        <v>3.6449260231024627E-2</v>
      </c>
      <c r="I344">
        <v>4.3320502685807741E-2</v>
      </c>
      <c r="J344">
        <v>3.490228070072561E-2</v>
      </c>
      <c r="K344">
        <v>3.506050818992848E-2</v>
      </c>
      <c r="L344">
        <v>3.5181913413654987E-2</v>
      </c>
      <c r="M344">
        <v>2.637646525137646E-2</v>
      </c>
      <c r="N344">
        <v>3.7603794861855379E-3</v>
      </c>
      <c r="O344">
        <v>7.4469878369250511E-4</v>
      </c>
      <c r="P344">
        <v>1.0615259759856441E-3</v>
      </c>
      <c r="Q344">
        <v>2.5017678930354028E-3</v>
      </c>
    </row>
    <row r="345" spans="1:17" x14ac:dyDescent="0.25">
      <c r="A345" t="s">
        <v>2</v>
      </c>
      <c r="B345" t="s">
        <v>408</v>
      </c>
      <c r="J345">
        <v>27.66418112492892</v>
      </c>
      <c r="K345">
        <v>47.521443757490943</v>
      </c>
      <c r="L345">
        <v>66.473385141833248</v>
      </c>
      <c r="M345">
        <v>89.921085526254558</v>
      </c>
      <c r="N345">
        <v>104.0307647109443</v>
      </c>
      <c r="O345">
        <v>113.81152267354661</v>
      </c>
      <c r="P345">
        <v>124.65390703283509</v>
      </c>
      <c r="Q345">
        <v>131.6960624628521</v>
      </c>
    </row>
    <row r="346" spans="1:17" x14ac:dyDescent="0.25">
      <c r="A346" t="s">
        <v>2</v>
      </c>
      <c r="B346" t="s">
        <v>409</v>
      </c>
      <c r="J346">
        <v>26.698351217244198</v>
      </c>
      <c r="K346">
        <v>45.924240875455439</v>
      </c>
      <c r="L346">
        <v>64.128083065038965</v>
      </c>
      <c r="M346">
        <v>86.613026268400418</v>
      </c>
      <c r="N346">
        <v>100.2384033216575</v>
      </c>
      <c r="O346">
        <v>109.404957233612</v>
      </c>
      <c r="P346">
        <v>120.9163954104049</v>
      </c>
      <c r="Q346">
        <v>129.81074246578041</v>
      </c>
    </row>
    <row r="347" spans="1:17" x14ac:dyDescent="0.25">
      <c r="A347" t="s">
        <v>2</v>
      </c>
      <c r="B347" t="s">
        <v>410</v>
      </c>
      <c r="C347">
        <v>48.654514866816498</v>
      </c>
      <c r="D347">
        <v>48.657281532986786</v>
      </c>
      <c r="E347">
        <v>48.657476867991413</v>
      </c>
      <c r="F347">
        <v>48.657192506222863</v>
      </c>
      <c r="G347">
        <v>36.493267476949953</v>
      </c>
      <c r="H347">
        <v>36.493236370881647</v>
      </c>
      <c r="I347">
        <v>36.493378772316227</v>
      </c>
      <c r="J347">
        <v>6.5042209953808143</v>
      </c>
      <c r="K347">
        <v>3.3187805142475488</v>
      </c>
      <c r="L347">
        <v>2.2064519466530919</v>
      </c>
      <c r="M347">
        <v>1.2650450079057869</v>
      </c>
    </row>
    <row r="348" spans="1:17" x14ac:dyDescent="0.25">
      <c r="A348" t="s">
        <v>2</v>
      </c>
      <c r="B348" t="s">
        <v>411</v>
      </c>
      <c r="C348">
        <v>2.5108254064679161E-3</v>
      </c>
      <c r="D348">
        <v>8.0454379644734082E-3</v>
      </c>
      <c r="E348">
        <v>1.327450579661341E-2</v>
      </c>
      <c r="F348">
        <v>1.8243199096856681E-2</v>
      </c>
      <c r="G348">
        <v>2.4702851773625061E-2</v>
      </c>
      <c r="H348">
        <v>2.9667733645038299E-2</v>
      </c>
      <c r="I348">
        <v>3.4747011399172738E-2</v>
      </c>
      <c r="J348">
        <v>2.802327671836816E-2</v>
      </c>
      <c r="K348">
        <v>2.8159111661572759E-2</v>
      </c>
      <c r="L348">
        <v>2.826277363612623E-2</v>
      </c>
      <c r="M348">
        <v>2.136050354561847E-2</v>
      </c>
      <c r="N348">
        <v>2.9947841879292771E-3</v>
      </c>
      <c r="O348">
        <v>7.2510322080784157E-4</v>
      </c>
      <c r="P348">
        <v>1.0303194534771829E-3</v>
      </c>
      <c r="Q348">
        <v>2.3964814355509679E-3</v>
      </c>
    </row>
    <row r="349" spans="1:17" x14ac:dyDescent="0.25">
      <c r="A349" t="s">
        <v>2</v>
      </c>
      <c r="B349" t="s">
        <v>412</v>
      </c>
      <c r="J349">
        <v>5.2619732444290062</v>
      </c>
      <c r="K349">
        <v>6.0028097751260079</v>
      </c>
      <c r="L349">
        <v>6.2778279341310004</v>
      </c>
      <c r="M349">
        <v>6.6932282362953073</v>
      </c>
      <c r="N349">
        <v>7.1586480913825188</v>
      </c>
      <c r="O349">
        <v>7.6915781813295849</v>
      </c>
      <c r="P349">
        <v>7.8900726930411116</v>
      </c>
      <c r="Q349">
        <v>8.0767623167628653</v>
      </c>
    </row>
    <row r="350" spans="1:17" x14ac:dyDescent="0.25">
      <c r="A350" t="s">
        <v>2</v>
      </c>
      <c r="B350" t="s">
        <v>413</v>
      </c>
      <c r="J350">
        <v>5.1941133601163054</v>
      </c>
      <c r="K350">
        <v>5.9713255247880772</v>
      </c>
      <c r="L350">
        <v>6.2645916476830417</v>
      </c>
      <c r="M350">
        <v>6.6809692663836504</v>
      </c>
      <c r="N350">
        <v>7.143999736884675</v>
      </c>
      <c r="O350">
        <v>7.6669756390387924</v>
      </c>
      <c r="P350">
        <v>7.8739114053526338</v>
      </c>
      <c r="Q350">
        <v>8.0673299370236986</v>
      </c>
    </row>
    <row r="351" spans="1:17" x14ac:dyDescent="0.25">
      <c r="A351" t="s">
        <v>2</v>
      </c>
      <c r="B351" t="s">
        <v>414</v>
      </c>
      <c r="C351">
        <v>26.677803835953309</v>
      </c>
      <c r="D351">
        <v>26.680109428661321</v>
      </c>
      <c r="E351">
        <v>26.68022503253486</v>
      </c>
      <c r="F351">
        <v>26.68000061507578</v>
      </c>
      <c r="G351">
        <v>20.010563617951021</v>
      </c>
      <c r="H351">
        <v>20.010500584846099</v>
      </c>
      <c r="I351">
        <v>20.010643223476631</v>
      </c>
      <c r="J351">
        <v>3.1852331662828508</v>
      </c>
      <c r="K351">
        <v>1.7193501432305831</v>
      </c>
      <c r="L351">
        <v>1.171313445340775</v>
      </c>
      <c r="M351">
        <v>0.67940200157743147</v>
      </c>
    </row>
    <row r="352" spans="1:17" x14ac:dyDescent="0.25">
      <c r="A352" t="s">
        <v>2</v>
      </c>
      <c r="B352" t="s">
        <v>415</v>
      </c>
      <c r="C352">
        <v>2.314352697238958E-3</v>
      </c>
      <c r="D352">
        <v>7.2548881750830662E-3</v>
      </c>
      <c r="E352">
        <v>1.193320203640833E-2</v>
      </c>
      <c r="F352">
        <v>1.6459340583541301E-2</v>
      </c>
      <c r="G352">
        <v>2.292193146832476E-2</v>
      </c>
      <c r="H352">
        <v>2.7360205537178009E-2</v>
      </c>
      <c r="I352">
        <v>3.1863923098360572E-2</v>
      </c>
      <c r="J352">
        <v>2.5713075800769099E-2</v>
      </c>
      <c r="K352">
        <v>2.5844896219423898E-2</v>
      </c>
      <c r="L352">
        <v>2.5942024240994309E-2</v>
      </c>
      <c r="M352">
        <v>1.96737510105187E-2</v>
      </c>
      <c r="N352">
        <v>2.7380444507765691E-3</v>
      </c>
      <c r="O352">
        <v>7.171810549032136E-4</v>
      </c>
      <c r="P352">
        <v>1.0184896626803019E-3</v>
      </c>
      <c r="Q352">
        <v>2.362688595030762E-3</v>
      </c>
    </row>
    <row r="353" spans="1:17" x14ac:dyDescent="0.25">
      <c r="A353" t="s">
        <v>2</v>
      </c>
      <c r="B353" t="s">
        <v>416</v>
      </c>
      <c r="J353">
        <v>2.9540137480932338</v>
      </c>
      <c r="K353">
        <v>3.297867002509784</v>
      </c>
      <c r="L353">
        <v>3.4507649000516549</v>
      </c>
      <c r="M353">
        <v>3.665867978047388</v>
      </c>
      <c r="N353">
        <v>3.9145539362541268</v>
      </c>
      <c r="O353">
        <v>4.2069029559468438</v>
      </c>
      <c r="P353">
        <v>4.3154572881196636</v>
      </c>
      <c r="Q353">
        <v>4.4137341734340554</v>
      </c>
    </row>
    <row r="354" spans="1:17" x14ac:dyDescent="0.25">
      <c r="A354" t="s">
        <v>2</v>
      </c>
      <c r="B354" t="s">
        <v>417</v>
      </c>
      <c r="J354">
        <v>2.9366960496911809</v>
      </c>
      <c r="K354">
        <v>3.2889236673179809</v>
      </c>
      <c r="L354">
        <v>3.4467656743793831</v>
      </c>
      <c r="M354">
        <v>3.6619476210048751</v>
      </c>
      <c r="N354">
        <v>3.909871240104672</v>
      </c>
      <c r="O354">
        <v>4.1998295420740552</v>
      </c>
      <c r="P354">
        <v>4.310650889661007</v>
      </c>
      <c r="Q354">
        <v>4.4108157610517882</v>
      </c>
    </row>
    <row r="355" spans="1:17" x14ac:dyDescent="0.25">
      <c r="A355" t="s">
        <v>2</v>
      </c>
      <c r="B355" t="s">
        <v>418</v>
      </c>
      <c r="N355">
        <v>439.32164404471462</v>
      </c>
      <c r="O355">
        <v>1306.328618540887</v>
      </c>
      <c r="P355">
        <v>1813.453924150258</v>
      </c>
      <c r="Q355">
        <v>1719.3703386526599</v>
      </c>
    </row>
    <row r="356" spans="1:17" x14ac:dyDescent="0.25">
      <c r="A356" t="s">
        <v>2</v>
      </c>
      <c r="B356" t="s">
        <v>419</v>
      </c>
      <c r="J356">
        <v>65.375217162679135</v>
      </c>
      <c r="K356">
        <v>108.2002305225447</v>
      </c>
      <c r="L356">
        <v>167.51045740911059</v>
      </c>
      <c r="M356">
        <v>250.2099962597004</v>
      </c>
      <c r="N356">
        <v>281.15324270630782</v>
      </c>
      <c r="O356">
        <v>312.84728700451518</v>
      </c>
      <c r="P356">
        <v>343.99689681845302</v>
      </c>
      <c r="Q356">
        <v>422.16626131831248</v>
      </c>
    </row>
    <row r="357" spans="1:17" x14ac:dyDescent="0.25">
      <c r="A357" t="s">
        <v>2</v>
      </c>
      <c r="B357" t="s">
        <v>538</v>
      </c>
      <c r="J357">
        <v>65.375217162679135</v>
      </c>
      <c r="K357">
        <v>108.2002305225447</v>
      </c>
      <c r="L357">
        <v>167.51045740911059</v>
      </c>
      <c r="M357">
        <v>250.2099962597004</v>
      </c>
      <c r="N357">
        <v>281.15324270630782</v>
      </c>
      <c r="O357">
        <v>312.84728700451518</v>
      </c>
      <c r="P357">
        <v>343.99689681845302</v>
      </c>
      <c r="Q357">
        <v>422.16626131831248</v>
      </c>
    </row>
    <row r="358" spans="1:17" x14ac:dyDescent="0.25">
      <c r="A358" t="s">
        <v>2</v>
      </c>
      <c r="B358" t="s">
        <v>539</v>
      </c>
      <c r="J358">
        <v>74.389880151484675</v>
      </c>
      <c r="K358">
        <v>128.41718240634091</v>
      </c>
      <c r="L358">
        <v>184.34014509409221</v>
      </c>
      <c r="M358">
        <v>253.66632636986341</v>
      </c>
      <c r="N358">
        <v>302.38999466832348</v>
      </c>
      <c r="O358">
        <v>340.18649186370669</v>
      </c>
      <c r="P358">
        <v>461.68546386555562</v>
      </c>
      <c r="Q358">
        <v>740.23935056986704</v>
      </c>
    </row>
    <row r="359" spans="1:17" x14ac:dyDescent="0.25">
      <c r="A359" t="s">
        <v>2</v>
      </c>
      <c r="B359" t="s">
        <v>540</v>
      </c>
      <c r="J359">
        <v>65.375217162679135</v>
      </c>
      <c r="K359">
        <v>108.2002305225447</v>
      </c>
      <c r="L359">
        <v>167.51045740911059</v>
      </c>
      <c r="M359">
        <v>250.2099962597004</v>
      </c>
      <c r="N359">
        <v>281.15324270630782</v>
      </c>
      <c r="O359">
        <v>312.84728700451518</v>
      </c>
      <c r="P359">
        <v>343.99689681845302</v>
      </c>
      <c r="Q359">
        <v>422.16626131831248</v>
      </c>
    </row>
    <row r="360" spans="1:17" x14ac:dyDescent="0.25">
      <c r="A360" t="s">
        <v>2</v>
      </c>
      <c r="B360" t="s">
        <v>420</v>
      </c>
      <c r="C360">
        <v>86.415234816263521</v>
      </c>
      <c r="D360">
        <v>86.44420157511442</v>
      </c>
      <c r="E360">
        <v>86.461275872527636</v>
      </c>
      <c r="F360">
        <v>86.449365064205722</v>
      </c>
      <c r="G360">
        <v>72.060665545327936</v>
      </c>
      <c r="H360">
        <v>72.062344652762846</v>
      </c>
      <c r="I360">
        <v>72.063346984269714</v>
      </c>
      <c r="J360">
        <v>44.398733648467378</v>
      </c>
      <c r="K360">
        <v>25.338476696129511</v>
      </c>
      <c r="L360">
        <v>44.307340431484988</v>
      </c>
      <c r="M360">
        <v>21.92185230994388</v>
      </c>
      <c r="N360">
        <v>7.754492283005546</v>
      </c>
      <c r="O360">
        <v>3.4468802947567831</v>
      </c>
    </row>
    <row r="361" spans="1:17" x14ac:dyDescent="0.25">
      <c r="A361" t="s">
        <v>2</v>
      </c>
      <c r="B361" t="s">
        <v>421</v>
      </c>
      <c r="C361">
        <v>13.09295147410451</v>
      </c>
      <c r="D361">
        <v>13.051892844717811</v>
      </c>
      <c r="E361">
        <v>13.00110792873593</v>
      </c>
      <c r="F361">
        <v>12.916964816790751</v>
      </c>
      <c r="G361">
        <v>10.94623781425279</v>
      </c>
      <c r="H361">
        <v>10.94614663102147</v>
      </c>
      <c r="I361">
        <v>10.943482258821311</v>
      </c>
      <c r="J361">
        <v>2.9662666388913892</v>
      </c>
      <c r="K361">
        <v>1.6950255731033339</v>
      </c>
      <c r="L361">
        <v>1.096403082098047</v>
      </c>
      <c r="M361">
        <v>0.67836679670548783</v>
      </c>
      <c r="N361">
        <v>0.49457969878690322</v>
      </c>
      <c r="O361">
        <v>0.37750724443230632</v>
      </c>
    </row>
    <row r="362" spans="1:17" x14ac:dyDescent="0.25">
      <c r="A362" t="s">
        <v>2</v>
      </c>
      <c r="B362" t="s">
        <v>422</v>
      </c>
      <c r="L362">
        <v>3.051535766430454E-3</v>
      </c>
      <c r="M362">
        <v>4.9719454729159826E-3</v>
      </c>
      <c r="N362">
        <v>8.0478179929191936E-3</v>
      </c>
      <c r="O362">
        <v>8.8392603768641352E-3</v>
      </c>
      <c r="P362">
        <v>9.1526360215503418E-3</v>
      </c>
      <c r="Q362">
        <v>9.3931778816949488E-3</v>
      </c>
    </row>
    <row r="363" spans="1:17" x14ac:dyDescent="0.25">
      <c r="A363" t="s">
        <v>2</v>
      </c>
      <c r="B363" t="s">
        <v>423</v>
      </c>
      <c r="L363">
        <v>3.0593627683756469E-3</v>
      </c>
      <c r="M363">
        <v>4.9803387715632516E-3</v>
      </c>
      <c r="N363">
        <v>8.0614257349948329E-3</v>
      </c>
      <c r="O363">
        <v>8.8494053911766391E-3</v>
      </c>
      <c r="P363">
        <v>9.1585072092432787E-3</v>
      </c>
      <c r="Q363">
        <v>9.395218863034344E-3</v>
      </c>
    </row>
    <row r="364" spans="1:17" x14ac:dyDescent="0.25">
      <c r="A364" t="s">
        <v>2</v>
      </c>
      <c r="B364" t="s">
        <v>424</v>
      </c>
      <c r="L364">
        <v>3.6237225677642378E-2</v>
      </c>
      <c r="M364">
        <v>5.7745605255192997E-2</v>
      </c>
      <c r="N364">
        <v>9.1579725304342011E-2</v>
      </c>
      <c r="O364">
        <v>9.9126199697355186E-2</v>
      </c>
      <c r="P364">
        <v>0.101404557626797</v>
      </c>
      <c r="Q364">
        <v>0.1034429563435888</v>
      </c>
    </row>
    <row r="365" spans="1:17" x14ac:dyDescent="0.25">
      <c r="A365" t="s">
        <v>2</v>
      </c>
      <c r="B365" t="s">
        <v>425</v>
      </c>
      <c r="L365">
        <v>3.7407966482298861E-2</v>
      </c>
      <c r="M365">
        <v>5.8891140876441483E-2</v>
      </c>
      <c r="N365">
        <v>9.3391790081966033E-2</v>
      </c>
      <c r="O365">
        <v>0.10042186021946729</v>
      </c>
      <c r="P365">
        <v>0.1021293922604975</v>
      </c>
      <c r="Q365">
        <v>0.1036915538592566</v>
      </c>
    </row>
    <row r="366" spans="1:17" x14ac:dyDescent="0.25">
      <c r="A366" t="s">
        <v>2</v>
      </c>
      <c r="B366" t="s">
        <v>426</v>
      </c>
      <c r="L366">
        <v>3.3475000460959102E-2</v>
      </c>
      <c r="M366">
        <v>5.5134770797090657E-2</v>
      </c>
      <c r="N366">
        <v>8.9296057685664537E-2</v>
      </c>
      <c r="O366">
        <v>9.8547945089300981E-2</v>
      </c>
      <c r="P366">
        <v>0.1025382438134619</v>
      </c>
      <c r="Q366">
        <v>0.1058067153300698</v>
      </c>
    </row>
    <row r="367" spans="1:17" x14ac:dyDescent="0.25">
      <c r="A367" t="s">
        <v>2</v>
      </c>
      <c r="B367" t="s">
        <v>427</v>
      </c>
      <c r="L367">
        <v>3.4470116973072951E-2</v>
      </c>
      <c r="M367">
        <v>5.6179299433042257E-2</v>
      </c>
      <c r="N367">
        <v>9.1017796895120837E-2</v>
      </c>
      <c r="O367">
        <v>9.9828688934607487E-2</v>
      </c>
      <c r="P367">
        <v>0.1032795898068127</v>
      </c>
      <c r="Q367">
        <v>0.1060668215568755</v>
      </c>
    </row>
    <row r="368" spans="1:17" x14ac:dyDescent="0.25">
      <c r="A368" t="s">
        <v>2</v>
      </c>
      <c r="B368" t="s">
        <v>428</v>
      </c>
      <c r="L368">
        <v>4.8024840913283686E-3</v>
      </c>
      <c r="M368">
        <v>7.7950664044034732E-3</v>
      </c>
      <c r="N368">
        <v>1.2615672575648501E-2</v>
      </c>
      <c r="O368">
        <v>1.3861160787678749E-2</v>
      </c>
      <c r="P368">
        <v>1.435949940358869E-2</v>
      </c>
      <c r="Q368">
        <v>1.4754007480781E-2</v>
      </c>
    </row>
    <row r="369" spans="1:17" x14ac:dyDescent="0.25">
      <c r="A369" t="s">
        <v>2</v>
      </c>
      <c r="B369" t="s">
        <v>429</v>
      </c>
      <c r="L369">
        <v>4.8219542164469383E-3</v>
      </c>
      <c r="M369">
        <v>7.8157382114189787E-3</v>
      </c>
      <c r="N369">
        <v>1.2649182810501839E-2</v>
      </c>
      <c r="O369">
        <v>1.3886147448625751E-2</v>
      </c>
      <c r="P369">
        <v>1.437397101712729E-2</v>
      </c>
      <c r="Q369">
        <v>1.4759054821033219E-2</v>
      </c>
    </row>
    <row r="370" spans="1:17" x14ac:dyDescent="0.25">
      <c r="A370" t="s">
        <v>2</v>
      </c>
      <c r="B370" t="s">
        <v>536</v>
      </c>
      <c r="C370">
        <v>42.842310888399339</v>
      </c>
      <c r="D370">
        <v>26.902650362327321</v>
      </c>
      <c r="E370">
        <v>64.504010397442215</v>
      </c>
      <c r="F370">
        <v>61.808081476516954</v>
      </c>
      <c r="G370">
        <v>16.204983965098819</v>
      </c>
      <c r="H370">
        <v>64.660185685298643</v>
      </c>
      <c r="I370">
        <v>32.5077665372472</v>
      </c>
      <c r="J370">
        <v>66.122999639814424</v>
      </c>
      <c r="K370">
        <v>66.095687444634976</v>
      </c>
      <c r="L370">
        <v>68.644081405920105</v>
      </c>
      <c r="M370">
        <v>68.970166026887298</v>
      </c>
      <c r="N370">
        <v>68.698259282349426</v>
      </c>
      <c r="O370">
        <v>69.065013125522171</v>
      </c>
      <c r="P370">
        <v>69.171951617532457</v>
      </c>
      <c r="Q370">
        <v>69.008217916621192</v>
      </c>
    </row>
    <row r="371" spans="1:17" x14ac:dyDescent="0.25">
      <c r="A371" t="s">
        <v>2</v>
      </c>
      <c r="B371" t="s">
        <v>537</v>
      </c>
      <c r="C371">
        <v>643.45355664588283</v>
      </c>
      <c r="D371">
        <v>644.00975587351786</v>
      </c>
      <c r="E371">
        <v>644.70918966086208</v>
      </c>
      <c r="F371">
        <v>645.59279478674046</v>
      </c>
      <c r="G371">
        <v>646.55409635097112</v>
      </c>
      <c r="H371">
        <v>647.69608067682736</v>
      </c>
      <c r="I371">
        <v>648.05300144159128</v>
      </c>
      <c r="J371">
        <v>648.5498049986752</v>
      </c>
      <c r="K371">
        <v>649.29301302524618</v>
      </c>
      <c r="L371">
        <v>650.23672322652817</v>
      </c>
      <c r="M371">
        <v>656.5275050100048</v>
      </c>
      <c r="N371">
        <v>664.34182612390043</v>
      </c>
      <c r="O371">
        <v>671.46767984047131</v>
      </c>
      <c r="P371">
        <v>680.0942610312137</v>
      </c>
      <c r="Q371">
        <v>689.58180953451676</v>
      </c>
    </row>
    <row r="372" spans="1:17" x14ac:dyDescent="0.25">
      <c r="A372" t="s">
        <v>2</v>
      </c>
      <c r="B372" t="s">
        <v>430</v>
      </c>
      <c r="L372">
        <v>0.1829583845412861</v>
      </c>
      <c r="M372">
        <v>0.28346155549246349</v>
      </c>
      <c r="N372">
        <v>0.34678318667564989</v>
      </c>
      <c r="O372">
        <v>0.3919021412447945</v>
      </c>
      <c r="P372">
        <v>0.42732333256590332</v>
      </c>
      <c r="Q372">
        <v>0.42388088040538219</v>
      </c>
    </row>
    <row r="373" spans="1:17" x14ac:dyDescent="0.25">
      <c r="A373" t="s">
        <v>2</v>
      </c>
      <c r="B373" t="s">
        <v>431</v>
      </c>
      <c r="L373">
        <v>2.2818133273325481E-2</v>
      </c>
      <c r="M373">
        <v>3.3281355582597018E-2</v>
      </c>
      <c r="N373">
        <v>3.9787142583490677E-2</v>
      </c>
      <c r="O373">
        <v>4.4476552770610779E-2</v>
      </c>
      <c r="P373">
        <v>4.8823603666893658E-2</v>
      </c>
      <c r="Q373">
        <v>5.0970894749539163E-2</v>
      </c>
    </row>
    <row r="374" spans="1:17" x14ac:dyDescent="0.25">
      <c r="A374" t="s">
        <v>2</v>
      </c>
      <c r="B374" t="s">
        <v>432</v>
      </c>
      <c r="L374">
        <v>1.535977836627797</v>
      </c>
      <c r="M374">
        <v>3.7924332508916341</v>
      </c>
      <c r="N374">
        <v>5.8626474199395968</v>
      </c>
      <c r="O374">
        <v>6.8940891346578796</v>
      </c>
      <c r="P374">
        <v>7.5626099740931512</v>
      </c>
      <c r="Q374">
        <v>6.6568000162915464</v>
      </c>
    </row>
    <row r="375" spans="1:17" x14ac:dyDescent="0.25">
      <c r="A375" t="s">
        <v>2</v>
      </c>
      <c r="B375" t="s">
        <v>433</v>
      </c>
      <c r="L375">
        <v>0.44703285377813518</v>
      </c>
      <c r="M375">
        <v>0.64728606901228058</v>
      </c>
      <c r="N375">
        <v>0.76068716824337301</v>
      </c>
      <c r="O375">
        <v>0.83372780524851953</v>
      </c>
      <c r="P375">
        <v>0.91104642832884808</v>
      </c>
      <c r="Q375">
        <v>0.93343692519464172</v>
      </c>
    </row>
    <row r="376" spans="1:17" x14ac:dyDescent="0.25">
      <c r="A376" t="s">
        <v>2</v>
      </c>
      <c r="B376" t="s">
        <v>434</v>
      </c>
      <c r="J376">
        <v>8.8597962653293744E-3</v>
      </c>
      <c r="K376">
        <v>9.848724412800991E-3</v>
      </c>
      <c r="L376">
        <v>9.1769491087597185E-3</v>
      </c>
      <c r="M376">
        <v>9.9537961340568602E-3</v>
      </c>
      <c r="N376">
        <v>8.0587686678557282E-3</v>
      </c>
      <c r="O376">
        <v>8.847573047043587E-3</v>
      </c>
      <c r="P376">
        <v>9.1574598394324903E-3</v>
      </c>
      <c r="Q376">
        <v>9.3949854472811876E-3</v>
      </c>
    </row>
    <row r="377" spans="1:17" x14ac:dyDescent="0.25">
      <c r="A377" t="s">
        <v>2</v>
      </c>
      <c r="B377" t="s">
        <v>435</v>
      </c>
      <c r="J377">
        <v>0.1089583800914183</v>
      </c>
      <c r="K377">
        <v>0.1219052810805915</v>
      </c>
      <c r="L377">
        <v>0.1121032331336666</v>
      </c>
      <c r="M377">
        <v>0.11683676963614741</v>
      </c>
      <c r="N377">
        <v>9.3037063988727187E-2</v>
      </c>
      <c r="O377">
        <v>0.10018599761303761</v>
      </c>
      <c r="P377">
        <v>0.1019987245839046</v>
      </c>
      <c r="Q377">
        <v>0.10366294728110501</v>
      </c>
    </row>
    <row r="378" spans="1:17" x14ac:dyDescent="0.25">
      <c r="A378" t="s">
        <v>2</v>
      </c>
      <c r="B378" t="s">
        <v>436</v>
      </c>
      <c r="J378">
        <v>9.87723278063352E-2</v>
      </c>
      <c r="K378">
        <v>0.1110712016199206</v>
      </c>
      <c r="L378">
        <v>0.1033023052820356</v>
      </c>
      <c r="M378">
        <v>0.1114945954248068</v>
      </c>
      <c r="N378">
        <v>9.0680830080070302E-2</v>
      </c>
      <c r="O378">
        <v>9.9595618447520698E-2</v>
      </c>
      <c r="P378">
        <v>0.103145957176322</v>
      </c>
      <c r="Q378">
        <v>0.106036886474904</v>
      </c>
    </row>
    <row r="379" spans="1:17" x14ac:dyDescent="0.25">
      <c r="A379" t="s">
        <v>2</v>
      </c>
      <c r="B379" t="s">
        <v>437</v>
      </c>
      <c r="J379">
        <v>1.397123839075097E-2</v>
      </c>
      <c r="K379">
        <v>1.5563595277065811E-2</v>
      </c>
      <c r="L379">
        <v>1.4463067744044411E-2</v>
      </c>
      <c r="M379">
        <v>1.561451835870032E-2</v>
      </c>
      <c r="N379">
        <v>1.264263830064484E-2</v>
      </c>
      <c r="O379">
        <v>1.3881632037738831E-2</v>
      </c>
      <c r="P379">
        <v>1.4371387157824969E-2</v>
      </c>
      <c r="Q379">
        <v>1.4758476287370511E-2</v>
      </c>
    </row>
    <row r="380" spans="1:17" x14ac:dyDescent="0.25">
      <c r="A380" t="s">
        <v>2</v>
      </c>
      <c r="B380" t="s">
        <v>438</v>
      </c>
      <c r="J380">
        <v>0.25670035941562819</v>
      </c>
      <c r="K380">
        <v>0.28448247187185038</v>
      </c>
      <c r="L380">
        <v>0.29200213254953122</v>
      </c>
      <c r="M380">
        <v>0.32072616699770312</v>
      </c>
      <c r="N380">
        <v>0.3461715559982691</v>
      </c>
      <c r="O380">
        <v>0.36765884242035329</v>
      </c>
      <c r="P380">
        <v>0.37381587624729318</v>
      </c>
      <c r="Q380">
        <v>0.3786660582146566</v>
      </c>
    </row>
    <row r="381" spans="1:17" x14ac:dyDescent="0.25">
      <c r="A381" t="s">
        <v>2</v>
      </c>
      <c r="B381" t="s">
        <v>439</v>
      </c>
      <c r="J381">
        <v>1.211889604036344</v>
      </c>
      <c r="K381">
        <v>1.996251508082773</v>
      </c>
      <c r="L381">
        <v>3.571260130791635</v>
      </c>
      <c r="M381">
        <v>6.9183556211611448</v>
      </c>
      <c r="N381">
        <v>13.79067248732302</v>
      </c>
      <c r="O381">
        <v>14.592387093790849</v>
      </c>
      <c r="P381">
        <v>15.716945621076951</v>
      </c>
      <c r="Q381">
        <v>15.72769006990551</v>
      </c>
    </row>
    <row r="382" spans="1:17" x14ac:dyDescent="0.25">
      <c r="A382" t="s">
        <v>2</v>
      </c>
      <c r="B382" t="s">
        <v>440</v>
      </c>
      <c r="J382">
        <v>0.61758044912625132</v>
      </c>
      <c r="K382">
        <v>1.072885120322467</v>
      </c>
      <c r="L382">
        <v>1.376534180931138</v>
      </c>
      <c r="M382">
        <v>1.80427038164373</v>
      </c>
      <c r="N382">
        <v>2.4817663162873371</v>
      </c>
      <c r="O382">
        <v>2.788732422681274</v>
      </c>
      <c r="P382">
        <v>2.670110915510898</v>
      </c>
      <c r="Q382">
        <v>2.5547878805855531</v>
      </c>
    </row>
    <row r="383" spans="1:17" x14ac:dyDescent="0.25">
      <c r="A383" t="s">
        <v>2</v>
      </c>
      <c r="B383" t="s">
        <v>441</v>
      </c>
      <c r="J383">
        <v>4.9724247767255729</v>
      </c>
      <c r="K383">
        <v>8.587416801339149</v>
      </c>
      <c r="L383">
        <v>12.85338866056645</v>
      </c>
      <c r="M383">
        <v>16.702519088553029</v>
      </c>
      <c r="N383">
        <v>20.434296009739072</v>
      </c>
      <c r="O383">
        <v>24.50957966551562</v>
      </c>
      <c r="P383">
        <v>34.951567250203567</v>
      </c>
      <c r="Q383">
        <v>62.158405468770461</v>
      </c>
    </row>
    <row r="384" spans="1:17" x14ac:dyDescent="0.25">
      <c r="A384" t="s">
        <v>2</v>
      </c>
      <c r="B384" t="s">
        <v>442</v>
      </c>
      <c r="J384">
        <v>3.2263367021792519</v>
      </c>
      <c r="K384">
        <v>5.3414369522688387</v>
      </c>
      <c r="L384">
        <v>7.1535440638298304</v>
      </c>
      <c r="M384">
        <v>9.5445624811875387</v>
      </c>
      <c r="N384">
        <v>11.67597854708127</v>
      </c>
      <c r="O384">
        <v>14.435737018411769</v>
      </c>
      <c r="P384">
        <v>17.227372271203709</v>
      </c>
      <c r="Q384">
        <v>22.768376817778918</v>
      </c>
    </row>
    <row r="385" spans="1:17" x14ac:dyDescent="0.25">
      <c r="A385" t="s">
        <v>2</v>
      </c>
      <c r="B385" t="s">
        <v>443</v>
      </c>
      <c r="J385">
        <v>1.088698910922558</v>
      </c>
      <c r="K385">
        <v>1.3373594964688189</v>
      </c>
      <c r="L385">
        <v>1.4338427867868091</v>
      </c>
      <c r="M385">
        <v>1.568009839534741</v>
      </c>
      <c r="N385">
        <v>1.6832498271307079</v>
      </c>
      <c r="O385">
        <v>1.7809381656324741</v>
      </c>
      <c r="P385">
        <v>1.875959338828487</v>
      </c>
      <c r="Q385">
        <v>1.959416893260373</v>
      </c>
    </row>
    <row r="386" spans="1:17" x14ac:dyDescent="0.25">
      <c r="A386" t="s">
        <v>2</v>
      </c>
      <c r="B386" t="s">
        <v>444</v>
      </c>
      <c r="J386">
        <v>1.55318824123441</v>
      </c>
      <c r="K386">
        <v>2.0550860990157669</v>
      </c>
      <c r="L386">
        <v>2.2483570196989668</v>
      </c>
      <c r="M386">
        <v>2.5132980426554719</v>
      </c>
      <c r="N386">
        <v>2.713251884425159</v>
      </c>
      <c r="O386">
        <v>2.874583855569866</v>
      </c>
      <c r="P386">
        <v>3.0758804191704781</v>
      </c>
      <c r="Q386">
        <v>3.2575869996434932</v>
      </c>
    </row>
    <row r="387" spans="1:17" x14ac:dyDescent="0.25">
      <c r="A387" t="s">
        <v>2</v>
      </c>
      <c r="B387" t="s">
        <v>445</v>
      </c>
      <c r="J387">
        <v>5.0433930715378823</v>
      </c>
      <c r="K387">
        <v>8.7442750887874254</v>
      </c>
      <c r="L387">
        <v>13.15950838543622</v>
      </c>
      <c r="M387">
        <v>17.080894869108139</v>
      </c>
      <c r="N387">
        <v>20.6085262560782</v>
      </c>
      <c r="O387">
        <v>26.382513584845061</v>
      </c>
      <c r="P387">
        <v>40.082321678096022</v>
      </c>
      <c r="Q387">
        <v>75.829962456887358</v>
      </c>
    </row>
    <row r="388" spans="1:17" x14ac:dyDescent="0.25">
      <c r="A388" t="s">
        <v>2</v>
      </c>
      <c r="B388" t="s">
        <v>446</v>
      </c>
      <c r="J388">
        <v>3.2254109060823528</v>
      </c>
      <c r="K388">
        <v>5.3142718319101663</v>
      </c>
      <c r="L388">
        <v>7.228174591547349</v>
      </c>
      <c r="M388">
        <v>9.6198860131299941</v>
      </c>
      <c r="N388">
        <v>11.667514852294691</v>
      </c>
      <c r="O388">
        <v>15.946270939826929</v>
      </c>
      <c r="P388">
        <v>18.746462153118891</v>
      </c>
      <c r="Q388">
        <v>24.28970511551114</v>
      </c>
    </row>
    <row r="389" spans="1:17" x14ac:dyDescent="0.25">
      <c r="A389" t="s">
        <v>2</v>
      </c>
      <c r="B389" t="s">
        <v>447</v>
      </c>
      <c r="J389">
        <v>1.084527022118164</v>
      </c>
      <c r="K389">
        <v>1.319807058667352</v>
      </c>
      <c r="L389">
        <v>1.4086988004152139</v>
      </c>
      <c r="M389">
        <v>1.5425371821490901</v>
      </c>
      <c r="N389">
        <v>1.6607387416865631</v>
      </c>
      <c r="O389">
        <v>1.7939017943497679</v>
      </c>
      <c r="P389">
        <v>1.890230668588502</v>
      </c>
      <c r="Q389">
        <v>1.971012849353776</v>
      </c>
    </row>
    <row r="390" spans="1:17" x14ac:dyDescent="0.25">
      <c r="A390" t="s">
        <v>2</v>
      </c>
      <c r="B390" t="s">
        <v>448</v>
      </c>
      <c r="J390">
        <v>0.65925087032566387</v>
      </c>
      <c r="K390">
        <v>0.76733744823541183</v>
      </c>
      <c r="L390">
        <v>0.81214634590775048</v>
      </c>
      <c r="M390">
        <v>0.87612117133176803</v>
      </c>
      <c r="N390">
        <v>0.93897484155482269</v>
      </c>
      <c r="O390">
        <v>1.011393338054746</v>
      </c>
      <c r="P390">
        <v>1.053467447773824</v>
      </c>
      <c r="Q390">
        <v>1.0886849171696411</v>
      </c>
    </row>
    <row r="391" spans="1:17" x14ac:dyDescent="0.25">
      <c r="A391" t="s">
        <v>2</v>
      </c>
      <c r="B391" t="s">
        <v>449</v>
      </c>
      <c r="J391">
        <v>29.09543229988795</v>
      </c>
      <c r="K391">
        <v>53.952224716155023</v>
      </c>
      <c r="L391">
        <v>122.6323392053833</v>
      </c>
      <c r="M391">
        <v>349.20194505041701</v>
      </c>
      <c r="N391">
        <v>489.29962780454639</v>
      </c>
      <c r="O391">
        <v>580.7612129299664</v>
      </c>
      <c r="P391">
        <v>440.26156630943939</v>
      </c>
      <c r="Q391">
        <v>306.54794381632888</v>
      </c>
    </row>
    <row r="392" spans="1:17" x14ac:dyDescent="0.25">
      <c r="A392" t="s">
        <v>2</v>
      </c>
      <c r="B392" t="s">
        <v>450</v>
      </c>
      <c r="C392">
        <v>65.037328261767328</v>
      </c>
      <c r="D392">
        <v>65.039566865263581</v>
      </c>
      <c r="E392">
        <v>65.03955800397631</v>
      </c>
      <c r="F392">
        <v>65.039499352592685</v>
      </c>
      <c r="G392">
        <v>48.779645795797087</v>
      </c>
      <c r="H392">
        <v>48.77961396690835</v>
      </c>
      <c r="I392">
        <v>48.779798302035083</v>
      </c>
      <c r="J392">
        <v>29.068127931627881</v>
      </c>
      <c r="K392">
        <v>28.279541780818199</v>
      </c>
      <c r="L392">
        <v>27.396809707534551</v>
      </c>
      <c r="M392">
        <v>12.006331496653409</v>
      </c>
    </row>
    <row r="393" spans="1:17" x14ac:dyDescent="0.25">
      <c r="A393" t="s">
        <v>2</v>
      </c>
      <c r="B393" t="s">
        <v>451</v>
      </c>
      <c r="C393">
        <v>1.7229407143719601E-3</v>
      </c>
      <c r="D393">
        <v>13.21401923963939</v>
      </c>
      <c r="E393">
        <v>26.529179176064819</v>
      </c>
      <c r="F393">
        <v>40.379892561595128</v>
      </c>
      <c r="G393">
        <v>195.38438306907429</v>
      </c>
      <c r="H393">
        <v>209.5312538953568</v>
      </c>
      <c r="I393">
        <v>219.3729106478159</v>
      </c>
      <c r="J393">
        <v>152.31569677364769</v>
      </c>
      <c r="K393">
        <v>147.18311226034641</v>
      </c>
      <c r="L393">
        <v>185.01737336439879</v>
      </c>
      <c r="M393">
        <v>177.68291528996741</v>
      </c>
      <c r="N393">
        <v>161.0499144168181</v>
      </c>
      <c r="O393">
        <v>3.7223436438457278</v>
      </c>
      <c r="P393">
        <v>4.1242526230370118E-4</v>
      </c>
      <c r="Q393">
        <v>8.838470734385404E-4</v>
      </c>
    </row>
    <row r="394" spans="1:17" x14ac:dyDescent="0.25">
      <c r="A394" t="s">
        <v>2</v>
      </c>
      <c r="B394" t="s">
        <v>452</v>
      </c>
      <c r="J394">
        <v>21.703340397309841</v>
      </c>
      <c r="K394">
        <v>39.188970641978948</v>
      </c>
      <c r="L394">
        <v>85.178894509674933</v>
      </c>
      <c r="M394">
        <v>154.97776262152641</v>
      </c>
      <c r="N394">
        <v>206.62713056891619</v>
      </c>
      <c r="O394">
        <v>245.04574789155711</v>
      </c>
      <c r="P394">
        <v>238.82879589704851</v>
      </c>
      <c r="Q394">
        <v>218.0169603739904</v>
      </c>
    </row>
    <row r="395" spans="1:17" x14ac:dyDescent="0.25">
      <c r="A395" t="s">
        <v>2</v>
      </c>
      <c r="B395" t="s">
        <v>453</v>
      </c>
      <c r="J395">
        <v>9.0703587761529576</v>
      </c>
      <c r="K395">
        <v>15.42727747589421</v>
      </c>
      <c r="L395">
        <v>25.199584447596688</v>
      </c>
      <c r="M395">
        <v>29.394212360936891</v>
      </c>
      <c r="N395">
        <v>31.05016111275868</v>
      </c>
      <c r="O395">
        <v>39.549023823613084</v>
      </c>
      <c r="P395">
        <v>34.613748675604349</v>
      </c>
      <c r="Q395">
        <v>31.615913849047129</v>
      </c>
    </row>
    <row r="396" spans="1:17" x14ac:dyDescent="0.25">
      <c r="A396" t="s">
        <v>2</v>
      </c>
      <c r="B396" t="s">
        <v>454</v>
      </c>
      <c r="C396">
        <v>8.2361544253753536</v>
      </c>
      <c r="D396">
        <v>8.2382615361520966</v>
      </c>
      <c r="E396">
        <v>8.2382738299707974</v>
      </c>
      <c r="F396">
        <v>8.2382119821837811</v>
      </c>
      <c r="G396">
        <v>6.1786915687896196</v>
      </c>
      <c r="H396">
        <v>6.1786603760463983</v>
      </c>
      <c r="I396">
        <v>6.1788340801761343</v>
      </c>
      <c r="J396">
        <v>3.1630729433180358</v>
      </c>
      <c r="K396">
        <v>3.1586307837818168</v>
      </c>
      <c r="L396">
        <v>2.080083052743261</v>
      </c>
      <c r="M396">
        <v>1.014547399922024</v>
      </c>
    </row>
    <row r="397" spans="1:17" x14ac:dyDescent="0.25">
      <c r="A397" t="s">
        <v>2</v>
      </c>
      <c r="B397" t="s">
        <v>455</v>
      </c>
      <c r="C397">
        <v>1.630836212560854E-3</v>
      </c>
      <c r="D397">
        <v>1.5841949950735179</v>
      </c>
      <c r="E397">
        <v>3.1843558244865529</v>
      </c>
      <c r="F397">
        <v>4.8632369393406591</v>
      </c>
      <c r="G397">
        <v>72.025032610181427</v>
      </c>
      <c r="H397">
        <v>73.754545201575141</v>
      </c>
      <c r="I397">
        <v>74.907994392397427</v>
      </c>
      <c r="J397">
        <v>49.527266172378731</v>
      </c>
      <c r="K397">
        <v>47.963958421527543</v>
      </c>
      <c r="L397">
        <v>56.75016006590235</v>
      </c>
      <c r="M397">
        <v>29.32589761208212</v>
      </c>
      <c r="N397">
        <v>21.418481722523641</v>
      </c>
      <c r="O397">
        <v>0.40553717169665321</v>
      </c>
      <c r="P397">
        <v>4.1050199952119971E-4</v>
      </c>
      <c r="Q397">
        <v>8.7475753166142798E-4</v>
      </c>
    </row>
    <row r="398" spans="1:17" x14ac:dyDescent="0.25">
      <c r="A398" t="s">
        <v>2</v>
      </c>
      <c r="B398" t="s">
        <v>456</v>
      </c>
      <c r="J398">
        <v>8.2839091349138396</v>
      </c>
      <c r="K398">
        <v>14.04480481208914</v>
      </c>
      <c r="L398">
        <v>22.57335035684968</v>
      </c>
      <c r="M398">
        <v>26.87035583842772</v>
      </c>
      <c r="N398">
        <v>28.709783363292669</v>
      </c>
      <c r="O398">
        <v>35.700640016811001</v>
      </c>
      <c r="P398">
        <v>32.450750868000647</v>
      </c>
      <c r="Q398">
        <v>30.697358548038331</v>
      </c>
    </row>
    <row r="399" spans="1:17" x14ac:dyDescent="0.25">
      <c r="A399" t="s">
        <v>2</v>
      </c>
      <c r="B399" t="s">
        <v>457</v>
      </c>
      <c r="J399">
        <v>1.453477821910371</v>
      </c>
      <c r="K399">
        <v>1.5705261413556719</v>
      </c>
      <c r="L399">
        <v>1.6538031317668469</v>
      </c>
      <c r="M399">
        <v>1.733492160546297</v>
      </c>
      <c r="N399">
        <v>1.8371305722853539</v>
      </c>
      <c r="O399">
        <v>1.9474279542198469</v>
      </c>
      <c r="P399">
        <v>1.988688372544956</v>
      </c>
      <c r="Q399">
        <v>2.0203857338724909</v>
      </c>
    </row>
    <row r="400" spans="1:17" x14ac:dyDescent="0.25">
      <c r="A400" t="s">
        <v>2</v>
      </c>
      <c r="B400" t="s">
        <v>458</v>
      </c>
      <c r="C400">
        <v>0.51556364233097729</v>
      </c>
      <c r="D400">
        <v>0.5173067840593204</v>
      </c>
      <c r="E400">
        <v>0.51733663018676668</v>
      </c>
      <c r="F400">
        <v>0.51720373508434214</v>
      </c>
      <c r="G400">
        <v>0.38802114134961929</v>
      </c>
      <c r="H400">
        <v>0.38799597515400469</v>
      </c>
      <c r="I400">
        <v>0.38813790228921857</v>
      </c>
      <c r="J400">
        <v>0.18342276167146779</v>
      </c>
      <c r="K400">
        <v>0.17272633455850939</v>
      </c>
      <c r="L400">
        <v>0.1153303680269506</v>
      </c>
      <c r="M400">
        <v>6.0135081666670337E-2</v>
      </c>
    </row>
    <row r="401" spans="1:17" x14ac:dyDescent="0.25">
      <c r="A401" t="s">
        <v>2</v>
      </c>
      <c r="B401" t="s">
        <v>459</v>
      </c>
      <c r="C401">
        <v>1.302173850195583E-3</v>
      </c>
      <c r="D401">
        <v>0.1111290762598762</v>
      </c>
      <c r="E401">
        <v>0.22356231692048509</v>
      </c>
      <c r="F401">
        <v>0.34148301467928388</v>
      </c>
      <c r="G401">
        <v>5.6461743240793174</v>
      </c>
      <c r="H401">
        <v>5.7662107197661987</v>
      </c>
      <c r="I401">
        <v>5.8469392370852091</v>
      </c>
      <c r="J401">
        <v>1.5051246855655249</v>
      </c>
      <c r="K401">
        <v>0.9988123552775916</v>
      </c>
      <c r="L401">
        <v>0.79039954072128404</v>
      </c>
      <c r="M401">
        <v>0.67669640170903478</v>
      </c>
      <c r="N401">
        <v>0.55339984259844355</v>
      </c>
      <c r="O401">
        <v>2.8055836331604619E-2</v>
      </c>
      <c r="P401">
        <v>3.9784408936108652E-4</v>
      </c>
      <c r="Q401">
        <v>8.3720190828796923E-4</v>
      </c>
    </row>
    <row r="402" spans="1:17" x14ac:dyDescent="0.25">
      <c r="A402" t="s">
        <v>2</v>
      </c>
      <c r="B402" t="s">
        <v>460</v>
      </c>
      <c r="J402">
        <v>1.429972152407353</v>
      </c>
      <c r="K402">
        <v>1.5567438912112841</v>
      </c>
      <c r="L402">
        <v>1.642540878992985</v>
      </c>
      <c r="M402">
        <v>1.7245191180474251</v>
      </c>
      <c r="N402">
        <v>1.8282519293050741</v>
      </c>
      <c r="O402">
        <v>1.936068201356353</v>
      </c>
      <c r="P402">
        <v>1.9803589516200311</v>
      </c>
      <c r="Q402">
        <v>2.0154601567657382</v>
      </c>
    </row>
    <row r="403" spans="1:17" x14ac:dyDescent="0.25">
      <c r="A403" t="s">
        <v>2</v>
      </c>
      <c r="B403" t="s">
        <v>461</v>
      </c>
      <c r="J403">
        <v>2.532807278050389</v>
      </c>
      <c r="K403">
        <v>2.6882556678010059</v>
      </c>
      <c r="L403">
        <v>2.8443590871720219</v>
      </c>
      <c r="M403">
        <v>2.963167628849305</v>
      </c>
      <c r="N403">
        <v>3.1298614053827958</v>
      </c>
      <c r="O403">
        <v>3.3380358486577109</v>
      </c>
      <c r="P403">
        <v>3.3904209451121119</v>
      </c>
      <c r="Q403">
        <v>3.427460925199501</v>
      </c>
    </row>
    <row r="404" spans="1:17" x14ac:dyDescent="0.25">
      <c r="A404" t="s">
        <v>2</v>
      </c>
      <c r="B404" t="s">
        <v>462</v>
      </c>
      <c r="C404">
        <v>0.87712391859050576</v>
      </c>
      <c r="D404">
        <v>0.87901108642193082</v>
      </c>
      <c r="E404">
        <v>0.8790439329290709</v>
      </c>
      <c r="F404">
        <v>0.87898684287886786</v>
      </c>
      <c r="G404">
        <v>0.65927831969101125</v>
      </c>
      <c r="H404">
        <v>0.65924972366356482</v>
      </c>
      <c r="I404">
        <v>0.65940322313529875</v>
      </c>
      <c r="J404">
        <v>0.31520185338201639</v>
      </c>
      <c r="K404">
        <v>0.29651995568263367</v>
      </c>
      <c r="L404">
        <v>0.19733381469052741</v>
      </c>
      <c r="M404">
        <v>0.1024937780164132</v>
      </c>
    </row>
    <row r="405" spans="1:17" x14ac:dyDescent="0.25">
      <c r="A405" t="s">
        <v>2</v>
      </c>
      <c r="B405" t="s">
        <v>463</v>
      </c>
      <c r="C405">
        <v>1.408078614457583E-3</v>
      </c>
      <c r="D405">
        <v>0.18597796123972571</v>
      </c>
      <c r="E405">
        <v>0.37388755747354802</v>
      </c>
      <c r="F405">
        <v>0.57075224323276141</v>
      </c>
      <c r="G405">
        <v>9.5390267740574828</v>
      </c>
      <c r="H405">
        <v>9.7400193708011749</v>
      </c>
      <c r="I405">
        <v>9.8752432548125775</v>
      </c>
      <c r="J405">
        <v>2.8362169161249948</v>
      </c>
      <c r="K405">
        <v>1.7836425276902521</v>
      </c>
      <c r="L405">
        <v>1.3943815296205371</v>
      </c>
      <c r="M405">
        <v>1.1770226648502491</v>
      </c>
      <c r="N405">
        <v>0.96102075210193605</v>
      </c>
      <c r="O405">
        <v>4.6884618475470922E-2</v>
      </c>
      <c r="P405">
        <v>4.0147856414516053E-4</v>
      </c>
      <c r="Q405">
        <v>8.465825915267613E-4</v>
      </c>
    </row>
    <row r="406" spans="1:17" x14ac:dyDescent="0.25">
      <c r="A406" t="s">
        <v>2</v>
      </c>
      <c r="B406" t="s">
        <v>464</v>
      </c>
      <c r="J406">
        <v>2.4576351236682021</v>
      </c>
      <c r="K406">
        <v>2.6475667447110811</v>
      </c>
      <c r="L406">
        <v>2.8113807931176198</v>
      </c>
      <c r="M406">
        <v>2.937473122527765</v>
      </c>
      <c r="N406">
        <v>3.1046683273268001</v>
      </c>
      <c r="O406">
        <v>3.3046803945779808</v>
      </c>
      <c r="P406">
        <v>3.3663657248714678</v>
      </c>
      <c r="Q406">
        <v>3.413454214462381</v>
      </c>
    </row>
    <row r="407" spans="1:17" x14ac:dyDescent="0.25">
      <c r="A407" t="s">
        <v>2</v>
      </c>
      <c r="B407" t="s">
        <v>465</v>
      </c>
      <c r="J407">
        <v>26.431870352193719</v>
      </c>
      <c r="K407">
        <v>50.195146140595462</v>
      </c>
      <c r="L407">
        <v>117.6203689154669</v>
      </c>
      <c r="M407">
        <v>312.55016987699253</v>
      </c>
      <c r="N407">
        <v>517.01186451075603</v>
      </c>
      <c r="O407">
        <v>744.07481305800957</v>
      </c>
      <c r="P407">
        <v>672.32974052131738</v>
      </c>
      <c r="Q407">
        <v>476.77592334346639</v>
      </c>
    </row>
    <row r="408" spans="1:17" x14ac:dyDescent="0.25">
      <c r="A408" t="s">
        <v>2</v>
      </c>
      <c r="B408" t="s">
        <v>466</v>
      </c>
      <c r="C408">
        <v>20.442705212837861</v>
      </c>
      <c r="D408">
        <v>20.446214190263149</v>
      </c>
      <c r="E408">
        <v>20.446227154771119</v>
      </c>
      <c r="F408">
        <v>20.446180162902909</v>
      </c>
      <c r="G408">
        <v>15.334633750908839</v>
      </c>
      <c r="H408">
        <v>15.33460097652979</v>
      </c>
      <c r="I408">
        <v>15.334785948373289</v>
      </c>
      <c r="J408">
        <v>8.216343273234255</v>
      </c>
      <c r="K408">
        <v>8.1200849859305162</v>
      </c>
      <c r="L408">
        <v>7.2682076233713024</v>
      </c>
      <c r="M408">
        <v>3.1156719642774569</v>
      </c>
    </row>
    <row r="409" spans="1:17" x14ac:dyDescent="0.25">
      <c r="A409" t="s">
        <v>2</v>
      </c>
      <c r="B409" t="s">
        <v>467</v>
      </c>
      <c r="C409">
        <v>1.58144388106729E-3</v>
      </c>
      <c r="D409">
        <v>7.3375439677847396</v>
      </c>
      <c r="E409">
        <v>14.71544733568294</v>
      </c>
      <c r="F409">
        <v>22.40079429989413</v>
      </c>
      <c r="G409">
        <v>134.9725706968791</v>
      </c>
      <c r="H409">
        <v>142.89274175663721</v>
      </c>
      <c r="I409">
        <v>148.41287365069229</v>
      </c>
      <c r="J409">
        <v>102.45261700972991</v>
      </c>
      <c r="K409">
        <v>99.362311633327906</v>
      </c>
      <c r="L409">
        <v>123.1163282340994</v>
      </c>
      <c r="M409">
        <v>122.64642369176261</v>
      </c>
      <c r="N409">
        <v>112.80400886140011</v>
      </c>
      <c r="O409">
        <v>2.0271840959339942</v>
      </c>
      <c r="P409">
        <v>4.1526919256326791E-4</v>
      </c>
      <c r="Q409">
        <v>8.8994673190942626E-4</v>
      </c>
    </row>
    <row r="410" spans="1:17" x14ac:dyDescent="0.25">
      <c r="A410" t="s">
        <v>2</v>
      </c>
      <c r="B410" t="s">
        <v>468</v>
      </c>
      <c r="J410">
        <v>21.63115213497867</v>
      </c>
      <c r="K410">
        <v>40.129596768970892</v>
      </c>
      <c r="L410">
        <v>89.457629849284999</v>
      </c>
      <c r="M410">
        <v>172.62106296234921</v>
      </c>
      <c r="N410">
        <v>257.42070870756561</v>
      </c>
      <c r="O410">
        <v>358.83320334770798</v>
      </c>
      <c r="P410">
        <v>368.01302400798983</v>
      </c>
      <c r="Q410">
        <v>312.34584214744712</v>
      </c>
    </row>
    <row r="411" spans="1:17" x14ac:dyDescent="0.25">
      <c r="A411" t="s">
        <v>2</v>
      </c>
      <c r="B411" t="s">
        <v>469</v>
      </c>
      <c r="J411">
        <v>8.0720202777607728</v>
      </c>
      <c r="K411">
        <v>13.479008089215281</v>
      </c>
      <c r="L411">
        <v>23.11821695837105</v>
      </c>
      <c r="M411">
        <v>28.479376569330238</v>
      </c>
      <c r="N411">
        <v>30.533486872300418</v>
      </c>
      <c r="O411">
        <v>43.876559735230281</v>
      </c>
      <c r="P411">
        <v>37.241403639543528</v>
      </c>
      <c r="Q411">
        <v>32.433358119489071</v>
      </c>
    </row>
    <row r="412" spans="1:17" x14ac:dyDescent="0.25">
      <c r="A412" t="s">
        <v>2</v>
      </c>
      <c r="B412" t="s">
        <v>470</v>
      </c>
      <c r="C412">
        <v>2.587226995121886</v>
      </c>
      <c r="D412">
        <v>2.5907140994307141</v>
      </c>
      <c r="E412">
        <v>2.590710826797554</v>
      </c>
      <c r="F412">
        <v>2.590704208620727</v>
      </c>
      <c r="G412">
        <v>1.9430128300639109</v>
      </c>
      <c r="H412">
        <v>1.9429804881366339</v>
      </c>
      <c r="I412">
        <v>1.943154330074917</v>
      </c>
      <c r="J412">
        <v>0.98056410907139813</v>
      </c>
      <c r="K412">
        <v>0.98160488775754584</v>
      </c>
      <c r="L412">
        <v>0.65636919439499075</v>
      </c>
      <c r="M412">
        <v>0.32375223578376799</v>
      </c>
    </row>
    <row r="413" spans="1:17" x14ac:dyDescent="0.25">
      <c r="A413" t="s">
        <v>2</v>
      </c>
      <c r="B413" t="s">
        <v>471</v>
      </c>
      <c r="C413">
        <v>1.4724965200446081E-3</v>
      </c>
      <c r="D413">
        <v>0.85376398873262471</v>
      </c>
      <c r="E413">
        <v>1.719318752046183</v>
      </c>
      <c r="F413">
        <v>2.631375276906005</v>
      </c>
      <c r="G413">
        <v>41.650000499975519</v>
      </c>
      <c r="H413">
        <v>42.604151140891027</v>
      </c>
      <c r="I413">
        <v>43.24632490256873</v>
      </c>
      <c r="J413">
        <v>26.555767450448659</v>
      </c>
      <c r="K413">
        <v>26.407680666818479</v>
      </c>
      <c r="L413">
        <v>34.480564827821048</v>
      </c>
      <c r="M413">
        <v>24.099668805391421</v>
      </c>
      <c r="N413">
        <v>19.137218279991401</v>
      </c>
      <c r="O413">
        <v>0.22513939154983151</v>
      </c>
      <c r="P413">
        <v>4.1331421541449702E-4</v>
      </c>
      <c r="Q413">
        <v>8.8071975902660998E-4</v>
      </c>
    </row>
    <row r="414" spans="1:17" x14ac:dyDescent="0.25">
      <c r="A414" t="s">
        <v>2</v>
      </c>
      <c r="B414" t="s">
        <v>472</v>
      </c>
      <c r="J414">
        <v>7.6170859885061848</v>
      </c>
      <c r="K414">
        <v>12.716283049213869</v>
      </c>
      <c r="L414">
        <v>21.549917363510019</v>
      </c>
      <c r="M414">
        <v>26.766035461547261</v>
      </c>
      <c r="N414">
        <v>28.868295996477229</v>
      </c>
      <c r="O414">
        <v>40.599909244605733</v>
      </c>
      <c r="P414">
        <v>35.445799506800618</v>
      </c>
      <c r="Q414">
        <v>31.716976362776919</v>
      </c>
    </row>
    <row r="415" spans="1:17" x14ac:dyDescent="0.25">
      <c r="A415" t="s">
        <v>2</v>
      </c>
      <c r="B415" t="s">
        <v>473</v>
      </c>
      <c r="J415">
        <v>1.4103869271018721</v>
      </c>
      <c r="K415">
        <v>1.5255510910568351</v>
      </c>
      <c r="L415">
        <v>1.6159572763607331</v>
      </c>
      <c r="M415">
        <v>1.6988299421501021</v>
      </c>
      <c r="N415">
        <v>1.8049411704665139</v>
      </c>
      <c r="O415">
        <v>1.958982519305335</v>
      </c>
      <c r="P415">
        <v>1.996254116162665</v>
      </c>
      <c r="Q415">
        <v>2.0249430406918032</v>
      </c>
    </row>
    <row r="416" spans="1:17" x14ac:dyDescent="0.25">
      <c r="A416" t="s">
        <v>2</v>
      </c>
      <c r="B416" t="s">
        <v>474</v>
      </c>
      <c r="C416">
        <v>0.1585904879442421</v>
      </c>
      <c r="D416">
        <v>0.16134189146270991</v>
      </c>
      <c r="E416">
        <v>0.1613799891122718</v>
      </c>
      <c r="F416">
        <v>0.16128055583350501</v>
      </c>
      <c r="G416">
        <v>0.12105488496877399</v>
      </c>
      <c r="H416">
        <v>0.12102665726113231</v>
      </c>
      <c r="I416">
        <v>0.1211656624565353</v>
      </c>
      <c r="J416">
        <v>5.9562314510584927E-2</v>
      </c>
      <c r="K416">
        <v>5.8469326298020027E-2</v>
      </c>
      <c r="L416">
        <v>3.8999256937238408E-2</v>
      </c>
      <c r="M416">
        <v>1.9746686716184219E-2</v>
      </c>
    </row>
    <row r="417" spans="1:17" x14ac:dyDescent="0.25">
      <c r="A417" t="s">
        <v>2</v>
      </c>
      <c r="B417" t="s">
        <v>475</v>
      </c>
      <c r="C417">
        <v>1.1223950327290621E-3</v>
      </c>
      <c r="D417">
        <v>5.9956858645122589E-2</v>
      </c>
      <c r="E417">
        <v>0.12064769316896461</v>
      </c>
      <c r="F417">
        <v>0.1843269711747112</v>
      </c>
      <c r="G417">
        <v>3.203849703699694</v>
      </c>
      <c r="H417">
        <v>3.269780298178214</v>
      </c>
      <c r="I417">
        <v>3.3150520285434499</v>
      </c>
      <c r="J417">
        <v>1.105690829312145</v>
      </c>
      <c r="K417">
        <v>0.78160843240674827</v>
      </c>
      <c r="L417">
        <v>0.62509412731772074</v>
      </c>
      <c r="M417">
        <v>0.53277181513082239</v>
      </c>
      <c r="N417">
        <v>0.44631492814838569</v>
      </c>
      <c r="O417">
        <v>1.5792410228920931E-2</v>
      </c>
      <c r="P417">
        <v>4.0038437899156198E-4</v>
      </c>
      <c r="Q417">
        <v>8.4260598821623124E-4</v>
      </c>
    </row>
    <row r="418" spans="1:17" x14ac:dyDescent="0.25">
      <c r="A418" t="s">
        <v>2</v>
      </c>
      <c r="B418" t="s">
        <v>476</v>
      </c>
      <c r="J418">
        <v>1.393956639363461</v>
      </c>
      <c r="K418">
        <v>1.5159824807667011</v>
      </c>
      <c r="L418">
        <v>1.6088921745093541</v>
      </c>
      <c r="M418">
        <v>1.6930081812605311</v>
      </c>
      <c r="N418">
        <v>1.7989446974496821</v>
      </c>
      <c r="O418">
        <v>1.950819072671157</v>
      </c>
      <c r="P418">
        <v>1.990296342550075</v>
      </c>
      <c r="Q418">
        <v>2.0211668472602118</v>
      </c>
    </row>
    <row r="419" spans="1:17" x14ac:dyDescent="0.25">
      <c r="A419" t="s">
        <v>2</v>
      </c>
      <c r="B419" t="s">
        <v>477</v>
      </c>
      <c r="J419">
        <v>0.75702477700831616</v>
      </c>
      <c r="K419">
        <v>0.83084547212120008</v>
      </c>
      <c r="L419">
        <v>0.8768632279447367</v>
      </c>
      <c r="M419">
        <v>0.92492570388784701</v>
      </c>
      <c r="N419">
        <v>0.98406837834858163</v>
      </c>
      <c r="O419">
        <v>1.0614945088562919</v>
      </c>
      <c r="P419">
        <v>1.0856662077270209</v>
      </c>
      <c r="Q419">
        <v>1.1051090106546539</v>
      </c>
    </row>
    <row r="420" spans="1:17" x14ac:dyDescent="0.25">
      <c r="A420" t="s">
        <v>2</v>
      </c>
      <c r="B420" t="s">
        <v>478</v>
      </c>
      <c r="C420">
        <v>8.591751094726062E-2</v>
      </c>
      <c r="D420">
        <v>8.8335288245745866E-2</v>
      </c>
      <c r="E420">
        <v>8.8356496309914823E-2</v>
      </c>
      <c r="F420">
        <v>8.8204610141182985E-2</v>
      </c>
      <c r="G420">
        <v>6.6336117198103145E-2</v>
      </c>
      <c r="H420">
        <v>6.6310225764148661E-2</v>
      </c>
      <c r="I420">
        <v>6.6434257322986731E-2</v>
      </c>
      <c r="J420">
        <v>3.2574278795551782E-2</v>
      </c>
      <c r="K420">
        <v>3.1981601686392427E-2</v>
      </c>
      <c r="L420">
        <v>2.1346748172067762E-2</v>
      </c>
      <c r="M420">
        <v>1.081852706680759E-2</v>
      </c>
    </row>
    <row r="421" spans="1:17" x14ac:dyDescent="0.25">
      <c r="A421" t="s">
        <v>2</v>
      </c>
      <c r="B421" t="s">
        <v>479</v>
      </c>
      <c r="C421">
        <v>1.018641569620509E-3</v>
      </c>
      <c r="D421">
        <v>3.1564439217291469E-2</v>
      </c>
      <c r="E421">
        <v>6.3666475357977134E-2</v>
      </c>
      <c r="F421">
        <v>9.7340474349806208E-2</v>
      </c>
      <c r="G421">
        <v>1.7593301634463909</v>
      </c>
      <c r="H421">
        <v>1.7943311152874191</v>
      </c>
      <c r="I421">
        <v>1.8182088621428509</v>
      </c>
      <c r="J421">
        <v>0.56894687947261458</v>
      </c>
      <c r="K421">
        <v>0.40919067294196287</v>
      </c>
      <c r="L421">
        <v>0.32828453565059762</v>
      </c>
      <c r="M421">
        <v>0.28186268250547469</v>
      </c>
      <c r="N421">
        <v>0.23640387915850941</v>
      </c>
      <c r="O421">
        <v>8.4666937381578794E-3</v>
      </c>
      <c r="P421">
        <v>3.9564180705639552E-4</v>
      </c>
      <c r="Q421">
        <v>8.301055065169584E-4</v>
      </c>
    </row>
    <row r="422" spans="1:17" x14ac:dyDescent="0.25">
      <c r="A422" t="s">
        <v>2</v>
      </c>
      <c r="B422" t="s">
        <v>480</v>
      </c>
      <c r="J422">
        <v>0.75251888180588322</v>
      </c>
      <c r="K422">
        <v>0.82803364309691629</v>
      </c>
      <c r="L422">
        <v>0.87477063805973887</v>
      </c>
      <c r="M422">
        <v>0.92317152527144697</v>
      </c>
      <c r="N422">
        <v>0.98225310123751286</v>
      </c>
      <c r="O422">
        <v>1.059103969172206</v>
      </c>
      <c r="P422">
        <v>1.0838977883939449</v>
      </c>
      <c r="Q422">
        <v>1.1039745300700119</v>
      </c>
    </row>
    <row r="423" spans="1:17" x14ac:dyDescent="0.25">
      <c r="A423" t="s">
        <v>2</v>
      </c>
      <c r="B423" t="s">
        <v>481</v>
      </c>
      <c r="J423">
        <v>0.44991741080499392</v>
      </c>
      <c r="K423">
        <v>0.5579717313868634</v>
      </c>
      <c r="L423">
        <v>0.35495287030127581</v>
      </c>
      <c r="M423">
        <v>0.39864084358741159</v>
      </c>
      <c r="N423">
        <v>0.4342064677265241</v>
      </c>
      <c r="O423">
        <v>0.46510265550626367</v>
      </c>
      <c r="P423">
        <v>0.49390266096024038</v>
      </c>
      <c r="Q423">
        <v>0.5441199031161672</v>
      </c>
    </row>
    <row r="424" spans="1:17" x14ac:dyDescent="0.25">
      <c r="A424" t="s">
        <v>2</v>
      </c>
      <c r="B424" t="s">
        <v>482</v>
      </c>
      <c r="J424">
        <v>6.5244612699144389E-2</v>
      </c>
      <c r="K424">
        <v>7.9828481809864141E-2</v>
      </c>
      <c r="L424">
        <v>6.5226731413596445E-2</v>
      </c>
      <c r="M424">
        <v>6.4156220332142036E-2</v>
      </c>
      <c r="N424">
        <v>6.4408210644744696E-2</v>
      </c>
      <c r="O424">
        <v>6.5161229399868847E-2</v>
      </c>
      <c r="P424">
        <v>6.7023886816813316E-2</v>
      </c>
      <c r="Q424">
        <v>6.7684586074158629E-2</v>
      </c>
    </row>
    <row r="425" spans="1:17" x14ac:dyDescent="0.25">
      <c r="A425" t="s">
        <v>2</v>
      </c>
      <c r="B425" t="s">
        <v>483</v>
      </c>
      <c r="J425">
        <v>4.3355251843175919</v>
      </c>
      <c r="K425">
        <v>6.8568771104703448</v>
      </c>
      <c r="L425">
        <v>2.7589104213085158</v>
      </c>
      <c r="M425">
        <v>4.1946673572592976</v>
      </c>
      <c r="N425">
        <v>5.4520103468097973</v>
      </c>
      <c r="O425">
        <v>6.2555470896105252</v>
      </c>
      <c r="P425">
        <v>6.9385290435575433</v>
      </c>
      <c r="Q425">
        <v>8.1792994161750787</v>
      </c>
    </row>
    <row r="426" spans="1:17" x14ac:dyDescent="0.25">
      <c r="A426" t="s">
        <v>2</v>
      </c>
      <c r="B426" t="s">
        <v>484</v>
      </c>
      <c r="J426">
        <v>1.3318152167753601</v>
      </c>
      <c r="K426">
        <v>1.5710490969492501</v>
      </c>
      <c r="L426">
        <v>1.134069830234556</v>
      </c>
      <c r="M426">
        <v>1.1438342991466011</v>
      </c>
      <c r="N426">
        <v>1.15318788216211</v>
      </c>
      <c r="O426">
        <v>1.161156317323307</v>
      </c>
      <c r="P426">
        <v>1.201076019075455</v>
      </c>
      <c r="Q426">
        <v>1.230233657763476</v>
      </c>
    </row>
    <row r="427" spans="1:17" x14ac:dyDescent="0.25">
      <c r="A427" t="s">
        <v>2</v>
      </c>
      <c r="B427" t="s">
        <v>485</v>
      </c>
      <c r="J427">
        <v>8.8727281951034749E-3</v>
      </c>
      <c r="K427">
        <v>9.8572850910442975E-3</v>
      </c>
      <c r="L427">
        <v>9.1819237679866914E-3</v>
      </c>
      <c r="M427">
        <v>9.9580684055863098E-3</v>
      </c>
      <c r="N427">
        <v>8.0585866911819203E-3</v>
      </c>
      <c r="O427">
        <v>8.8467727812021908E-3</v>
      </c>
      <c r="P427">
        <v>9.1558730060778363E-3</v>
      </c>
      <c r="Q427">
        <v>9.3953653439415342E-3</v>
      </c>
    </row>
    <row r="428" spans="1:17" x14ac:dyDescent="0.25">
      <c r="A428" t="s">
        <v>2</v>
      </c>
      <c r="B428" t="s">
        <v>486</v>
      </c>
      <c r="J428">
        <v>8.8757681138676454E-3</v>
      </c>
      <c r="K428">
        <v>9.8589722823109339E-3</v>
      </c>
      <c r="L428">
        <v>9.1823466728447028E-3</v>
      </c>
      <c r="M428">
        <v>9.9587242726080685E-3</v>
      </c>
      <c r="N428">
        <v>8.0588296839806308E-3</v>
      </c>
      <c r="O428">
        <v>8.8470570136342675E-3</v>
      </c>
      <c r="P428">
        <v>9.1560715811889858E-3</v>
      </c>
      <c r="Q428">
        <v>9.395345180457787E-3</v>
      </c>
    </row>
    <row r="429" spans="1:17" x14ac:dyDescent="0.25">
      <c r="A429" t="s">
        <v>2</v>
      </c>
      <c r="B429" t="s">
        <v>487</v>
      </c>
      <c r="J429">
        <v>0.11118264218259399</v>
      </c>
      <c r="K429">
        <v>0.1232810182884793</v>
      </c>
      <c r="L429">
        <v>0.1128505799375118</v>
      </c>
      <c r="M429">
        <v>0.11741756628915601</v>
      </c>
      <c r="N429">
        <v>9.3016380866597734E-2</v>
      </c>
      <c r="O429">
        <v>0.1000847994790325</v>
      </c>
      <c r="P429">
        <v>0.1018015804327884</v>
      </c>
      <c r="Q429">
        <v>0.1037090345156008</v>
      </c>
    </row>
    <row r="430" spans="1:17" x14ac:dyDescent="0.25">
      <c r="A430" t="s">
        <v>2</v>
      </c>
      <c r="B430" t="s">
        <v>488</v>
      </c>
      <c r="J430">
        <v>0.1116924754684256</v>
      </c>
      <c r="K430">
        <v>0.1235536228599526</v>
      </c>
      <c r="L430">
        <v>0.1129141674989457</v>
      </c>
      <c r="M430">
        <v>0.11750794071961509</v>
      </c>
      <c r="N430">
        <v>9.3048493343065114E-2</v>
      </c>
      <c r="O430">
        <v>0.10012118527100849</v>
      </c>
      <c r="P430">
        <v>0.1018261733253604</v>
      </c>
      <c r="Q430">
        <v>0.1037065848691068</v>
      </c>
    </row>
    <row r="431" spans="1:17" x14ac:dyDescent="0.25">
      <c r="A431" t="s">
        <v>2</v>
      </c>
      <c r="B431" t="s">
        <v>489</v>
      </c>
      <c r="J431">
        <v>0.10057945827332949</v>
      </c>
      <c r="K431">
        <v>0.1122114811962092</v>
      </c>
      <c r="L431">
        <v>0.103937957038437</v>
      </c>
      <c r="M431">
        <v>0.11202544933922071</v>
      </c>
      <c r="N431">
        <v>9.0661081017664902E-2</v>
      </c>
      <c r="O431">
        <v>9.9495638545240073E-2</v>
      </c>
      <c r="P431">
        <v>0.10294441686189509</v>
      </c>
      <c r="Q431">
        <v>0.1060851122565942</v>
      </c>
    </row>
    <row r="432" spans="1:17" x14ac:dyDescent="0.25">
      <c r="A432" t="s">
        <v>2</v>
      </c>
      <c r="B432" t="s">
        <v>490</v>
      </c>
      <c r="J432">
        <v>0.1009947336412335</v>
      </c>
      <c r="K432">
        <v>0.1124373051261079</v>
      </c>
      <c r="L432">
        <v>0.1039920153688472</v>
      </c>
      <c r="M432">
        <v>0.1121079770524601</v>
      </c>
      <c r="N432">
        <v>9.0691584234738026E-2</v>
      </c>
      <c r="O432">
        <v>9.9531601469533992E-2</v>
      </c>
      <c r="P432">
        <v>0.1029695642674994</v>
      </c>
      <c r="Q432">
        <v>0.1060825488090172</v>
      </c>
    </row>
    <row r="433" spans="1:17" x14ac:dyDescent="0.25">
      <c r="A433" t="s">
        <v>2</v>
      </c>
      <c r="B433" t="s">
        <v>491</v>
      </c>
      <c r="J433">
        <v>1.400369800100245E-2</v>
      </c>
      <c r="K433">
        <v>1.558507964377303E-2</v>
      </c>
      <c r="L433">
        <v>1.4475445611787759E-2</v>
      </c>
      <c r="M433">
        <v>1.562504059309117E-2</v>
      </c>
      <c r="N433">
        <v>1.2642194087890289E-2</v>
      </c>
      <c r="O433">
        <v>1.387966262621472E-2</v>
      </c>
      <c r="P433">
        <v>1.4367475101729281E-2</v>
      </c>
      <c r="Q433">
        <v>1.475941612734954E-2</v>
      </c>
    </row>
    <row r="434" spans="1:17" x14ac:dyDescent="0.25">
      <c r="A434" t="s">
        <v>2</v>
      </c>
      <c r="B434" t="s">
        <v>492</v>
      </c>
      <c r="J434">
        <v>1.401131499296508E-2</v>
      </c>
      <c r="K434">
        <v>1.55893142672285E-2</v>
      </c>
      <c r="L434">
        <v>1.4476497769684441E-2</v>
      </c>
      <c r="M434">
        <v>1.562665692708079E-2</v>
      </c>
      <c r="N434">
        <v>1.264279219949545E-2</v>
      </c>
      <c r="O434">
        <v>1.3880362765675461E-2</v>
      </c>
      <c r="P434">
        <v>1.4367964652604341E-2</v>
      </c>
      <c r="Q434">
        <v>1.4759366306342199E-2</v>
      </c>
    </row>
    <row r="435" spans="1:17" x14ac:dyDescent="0.25">
      <c r="A435" t="s">
        <v>2</v>
      </c>
      <c r="B435" t="s">
        <v>493</v>
      </c>
      <c r="J435">
        <v>0.27248868484349781</v>
      </c>
      <c r="K435">
        <v>0.29606332962871018</v>
      </c>
      <c r="L435">
        <v>0.31021857841152922</v>
      </c>
      <c r="M435">
        <v>0.33138820703515848</v>
      </c>
      <c r="N435">
        <v>0.35408525624007953</v>
      </c>
      <c r="O435">
        <v>0.3691597251480439</v>
      </c>
      <c r="P435">
        <v>0.37301046843161201</v>
      </c>
      <c r="Q435">
        <v>0.37754913499226012</v>
      </c>
    </row>
    <row r="436" spans="1:17" x14ac:dyDescent="0.25">
      <c r="A436" t="s">
        <v>2</v>
      </c>
      <c r="B436" t="s">
        <v>494</v>
      </c>
      <c r="J436">
        <v>0.26646367408543031</v>
      </c>
      <c r="K436">
        <v>0.29256752705601963</v>
      </c>
      <c r="L436">
        <v>0.30738648079746322</v>
      </c>
      <c r="M436">
        <v>0.32894363696289358</v>
      </c>
      <c r="N436">
        <v>0.35161134033733837</v>
      </c>
      <c r="O436">
        <v>0.36589114911659759</v>
      </c>
      <c r="P436">
        <v>0.37039294667312739</v>
      </c>
      <c r="Q436">
        <v>0.37682061233234998</v>
      </c>
    </row>
    <row r="437" spans="1:17" x14ac:dyDescent="0.25">
      <c r="A437" t="s">
        <v>2</v>
      </c>
      <c r="B437" t="s">
        <v>495</v>
      </c>
      <c r="J437">
        <v>0.27246941212438519</v>
      </c>
      <c r="K437">
        <v>0.29613672145655068</v>
      </c>
      <c r="L437">
        <v>0.30903933655185722</v>
      </c>
      <c r="M437">
        <v>0.33056289722046489</v>
      </c>
      <c r="N437">
        <v>0.35355793213900621</v>
      </c>
      <c r="O437">
        <v>0.36818077046814812</v>
      </c>
      <c r="P437">
        <v>0.37196259294501771</v>
      </c>
      <c r="Q437">
        <v>0.37811873736198709</v>
      </c>
    </row>
    <row r="438" spans="1:17" x14ac:dyDescent="0.25">
      <c r="A438" t="s">
        <v>2</v>
      </c>
      <c r="B438" t="s">
        <v>496</v>
      </c>
      <c r="J438">
        <v>1.154777503519925</v>
      </c>
      <c r="K438">
        <v>1.9686564363475421</v>
      </c>
      <c r="L438">
        <v>3.525019300799431</v>
      </c>
      <c r="M438">
        <v>7.1096599158574261</v>
      </c>
      <c r="N438">
        <v>12.64495043758782</v>
      </c>
      <c r="O438">
        <v>12.61376677448151</v>
      </c>
      <c r="P438">
        <v>12.94348195577099</v>
      </c>
      <c r="Q438">
        <v>13.451864303133901</v>
      </c>
    </row>
    <row r="439" spans="1:17" x14ac:dyDescent="0.25">
      <c r="A439" t="s">
        <v>2</v>
      </c>
      <c r="B439" t="s">
        <v>497</v>
      </c>
      <c r="J439">
        <v>0.62207539269129819</v>
      </c>
      <c r="K439">
        <v>1.119466295354693</v>
      </c>
      <c r="L439">
        <v>1.3407795746659581</v>
      </c>
      <c r="M439">
        <v>1.743253228804539</v>
      </c>
      <c r="N439">
        <v>2.4525574614492238</v>
      </c>
      <c r="O439">
        <v>2.6843310759496801</v>
      </c>
      <c r="P439">
        <v>2.4302079557451748</v>
      </c>
      <c r="Q439">
        <v>2.5438248417802169</v>
      </c>
    </row>
    <row r="440" spans="1:17" x14ac:dyDescent="0.25">
      <c r="A440" t="s">
        <v>2</v>
      </c>
      <c r="B440" t="s">
        <v>498</v>
      </c>
      <c r="J440">
        <v>17.251999256974202</v>
      </c>
      <c r="K440">
        <v>29.10220251266972</v>
      </c>
      <c r="L440">
        <v>59.376563240408892</v>
      </c>
      <c r="M440">
        <v>70.241682419215252</v>
      </c>
      <c r="N440">
        <v>73.64557480266707</v>
      </c>
      <c r="O440">
        <v>62.422016710751798</v>
      </c>
      <c r="P440">
        <v>70.694009529377567</v>
      </c>
      <c r="Q440">
        <v>95.640206434997168</v>
      </c>
    </row>
    <row r="441" spans="1:17" x14ac:dyDescent="0.25">
      <c r="A441" t="s">
        <v>2</v>
      </c>
      <c r="B441" t="s">
        <v>499</v>
      </c>
      <c r="J441">
        <v>13.782592199199931</v>
      </c>
      <c r="K441">
        <v>23.864290087747239</v>
      </c>
      <c r="L441">
        <v>47.263087268001307</v>
      </c>
      <c r="M441">
        <v>65.73857674025227</v>
      </c>
      <c r="N441">
        <v>86.392288495359239</v>
      </c>
      <c r="O441">
        <v>109.88628076028419</v>
      </c>
      <c r="P441">
        <v>138.99330505412769</v>
      </c>
      <c r="Q441">
        <v>163.8107373243445</v>
      </c>
    </row>
    <row r="442" spans="1:17" x14ac:dyDescent="0.25">
      <c r="A442" t="s">
        <v>2</v>
      </c>
      <c r="B442" t="s">
        <v>500</v>
      </c>
      <c r="J442">
        <v>7.9590353946100452</v>
      </c>
      <c r="K442">
        <v>13.323554699883291</v>
      </c>
      <c r="L442">
        <v>18.366538683225961</v>
      </c>
      <c r="M442">
        <v>21.659525462471759</v>
      </c>
      <c r="N442">
        <v>23.61139014840159</v>
      </c>
      <c r="O442">
        <v>25.049710267266729</v>
      </c>
      <c r="P442">
        <v>23.284944878786192</v>
      </c>
      <c r="Q442">
        <v>27.1414895134345</v>
      </c>
    </row>
    <row r="443" spans="1:17" x14ac:dyDescent="0.25">
      <c r="A443" t="s">
        <v>2</v>
      </c>
      <c r="B443" t="s">
        <v>501</v>
      </c>
      <c r="J443">
        <v>7.1091446758683556</v>
      </c>
      <c r="K443">
        <v>11.994936443726759</v>
      </c>
      <c r="L443">
        <v>16.497233779574859</v>
      </c>
      <c r="M443">
        <v>20.599989838468979</v>
      </c>
      <c r="N443">
        <v>23.812351114479021</v>
      </c>
      <c r="O443">
        <v>30.707022605184811</v>
      </c>
      <c r="P443">
        <v>28.402326964528061</v>
      </c>
      <c r="Q443">
        <v>30.009904604618399</v>
      </c>
    </row>
    <row r="444" spans="1:17" x14ac:dyDescent="0.25">
      <c r="A444" t="s">
        <v>2</v>
      </c>
      <c r="B444" t="s">
        <v>502</v>
      </c>
      <c r="J444">
        <v>1.4358096536211229</v>
      </c>
      <c r="K444">
        <v>1.557030860863307</v>
      </c>
      <c r="L444">
        <v>1.6035235548792199</v>
      </c>
      <c r="M444">
        <v>1.696916087150097</v>
      </c>
      <c r="N444">
        <v>1.808188415053978</v>
      </c>
      <c r="O444">
        <v>1.8881501242801091</v>
      </c>
      <c r="P444">
        <v>1.9351203100136669</v>
      </c>
      <c r="Q444">
        <v>1.9998732237985739</v>
      </c>
    </row>
    <row r="445" spans="1:17" x14ac:dyDescent="0.25">
      <c r="A445" t="s">
        <v>2</v>
      </c>
      <c r="B445" t="s">
        <v>503</v>
      </c>
      <c r="J445">
        <v>1.404895969036996</v>
      </c>
      <c r="K445">
        <v>1.541111424592714</v>
      </c>
      <c r="L445">
        <v>1.5908783476715509</v>
      </c>
      <c r="M445">
        <v>1.691927371492906</v>
      </c>
      <c r="N445">
        <v>1.806539926285458</v>
      </c>
      <c r="O445">
        <v>1.9115296581191761</v>
      </c>
      <c r="P445">
        <v>1.962740447634113</v>
      </c>
      <c r="Q445">
        <v>2.0146119530311899</v>
      </c>
    </row>
    <row r="446" spans="1:17" x14ac:dyDescent="0.25">
      <c r="A446" t="s">
        <v>2</v>
      </c>
      <c r="B446" t="s">
        <v>504</v>
      </c>
      <c r="J446">
        <v>2.4826378862033138</v>
      </c>
      <c r="K446">
        <v>2.6489760699483158</v>
      </c>
      <c r="L446">
        <v>2.6996531404914288</v>
      </c>
      <c r="M446">
        <v>2.858103078069361</v>
      </c>
      <c r="N446">
        <v>3.046681836838832</v>
      </c>
      <c r="O446">
        <v>3.167270079442841</v>
      </c>
      <c r="P446">
        <v>3.2375061664954909</v>
      </c>
      <c r="Q446">
        <v>3.369070555490945</v>
      </c>
    </row>
    <row r="447" spans="1:17" x14ac:dyDescent="0.25">
      <c r="A447" t="s">
        <v>2</v>
      </c>
      <c r="B447" t="s">
        <v>505</v>
      </c>
      <c r="J447">
        <v>2.3862604848832381</v>
      </c>
      <c r="K447">
        <v>2.6024886578442059</v>
      </c>
      <c r="L447">
        <v>2.663920900017517</v>
      </c>
      <c r="M447">
        <v>2.8441594002077148</v>
      </c>
      <c r="N447">
        <v>3.0425083741335959</v>
      </c>
      <c r="O447">
        <v>3.2344245503542379</v>
      </c>
      <c r="P447">
        <v>3.3159291710760019</v>
      </c>
      <c r="Q447">
        <v>3.410931632287217</v>
      </c>
    </row>
    <row r="448" spans="1:17" x14ac:dyDescent="0.25">
      <c r="A448" t="s">
        <v>2</v>
      </c>
      <c r="B448" t="s">
        <v>506</v>
      </c>
      <c r="J448">
        <v>27.920665913280349</v>
      </c>
      <c r="K448">
        <v>48.174030320173372</v>
      </c>
      <c r="L448">
        <v>107.8123169377007</v>
      </c>
      <c r="M448">
        <v>138.7136835441699</v>
      </c>
      <c r="N448">
        <v>142.54830065819201</v>
      </c>
      <c r="O448">
        <v>115.48343408189081</v>
      </c>
      <c r="P448">
        <v>117.3700877187723</v>
      </c>
      <c r="Q448">
        <v>129.2749362875544</v>
      </c>
    </row>
    <row r="449" spans="1:17" x14ac:dyDescent="0.25">
      <c r="A449" t="s">
        <v>2</v>
      </c>
      <c r="B449" t="s">
        <v>507</v>
      </c>
      <c r="J449">
        <v>10.9051033180326</v>
      </c>
      <c r="K449">
        <v>18.95316467627498</v>
      </c>
      <c r="L449">
        <v>36.377136937345668</v>
      </c>
      <c r="M449">
        <v>47.069074143189908</v>
      </c>
      <c r="N449">
        <v>58.196957766056073</v>
      </c>
      <c r="O449">
        <v>75.937184471137783</v>
      </c>
      <c r="P449">
        <v>104.5516699252383</v>
      </c>
      <c r="Q449">
        <v>138.26196941479239</v>
      </c>
    </row>
    <row r="450" spans="1:17" x14ac:dyDescent="0.25">
      <c r="A450" t="s">
        <v>2</v>
      </c>
      <c r="B450" t="s">
        <v>508</v>
      </c>
      <c r="J450">
        <v>8.4524650931054683</v>
      </c>
      <c r="K450">
        <v>13.8873769194853</v>
      </c>
      <c r="L450">
        <v>22.345820006909939</v>
      </c>
      <c r="M450">
        <v>25.8350946438044</v>
      </c>
      <c r="N450">
        <v>27.104127692636009</v>
      </c>
      <c r="O450">
        <v>33.190725967581827</v>
      </c>
      <c r="P450">
        <v>27.673012197189291</v>
      </c>
      <c r="Q450">
        <v>28.976699377067511</v>
      </c>
    </row>
    <row r="451" spans="1:17" x14ac:dyDescent="0.25">
      <c r="A451" t="s">
        <v>2</v>
      </c>
      <c r="B451" t="s">
        <v>509</v>
      </c>
      <c r="J451">
        <v>5.8670181538195827</v>
      </c>
      <c r="K451">
        <v>9.6950128903819373</v>
      </c>
      <c r="L451">
        <v>14.08056413806881</v>
      </c>
      <c r="M451">
        <v>18.0605976860538</v>
      </c>
      <c r="N451">
        <v>21.042887300864368</v>
      </c>
      <c r="O451">
        <v>29.769709901292408</v>
      </c>
      <c r="P451">
        <v>27.270395777154089</v>
      </c>
      <c r="Q451">
        <v>29.110146277729761</v>
      </c>
    </row>
    <row r="452" spans="1:17" x14ac:dyDescent="0.25">
      <c r="A452" t="s">
        <v>2</v>
      </c>
      <c r="B452" t="s">
        <v>510</v>
      </c>
      <c r="J452">
        <v>1.43884965683336</v>
      </c>
      <c r="K452">
        <v>1.538860992474953</v>
      </c>
      <c r="L452">
        <v>1.596907468403896</v>
      </c>
      <c r="M452">
        <v>1.6853044389761329</v>
      </c>
      <c r="N452">
        <v>1.7963863278804331</v>
      </c>
      <c r="O452">
        <v>1.924054345586917</v>
      </c>
      <c r="P452">
        <v>1.9605236878283621</v>
      </c>
      <c r="Q452">
        <v>2.0121005963919689</v>
      </c>
    </row>
    <row r="453" spans="1:17" x14ac:dyDescent="0.25">
      <c r="A453" t="s">
        <v>2</v>
      </c>
      <c r="B453" t="s">
        <v>511</v>
      </c>
      <c r="J453">
        <v>1.338181428209871</v>
      </c>
      <c r="K453">
        <v>1.4814316973455539</v>
      </c>
      <c r="L453">
        <v>1.5363562509332731</v>
      </c>
      <c r="M453">
        <v>1.644109159312042</v>
      </c>
      <c r="N453">
        <v>1.762180443320712</v>
      </c>
      <c r="O453">
        <v>1.9039891685709811</v>
      </c>
      <c r="P453">
        <v>1.955810971932169</v>
      </c>
      <c r="Q453">
        <v>2.010971388472758</v>
      </c>
    </row>
    <row r="454" spans="1:17" x14ac:dyDescent="0.25">
      <c r="A454" t="s">
        <v>2</v>
      </c>
      <c r="B454" t="s">
        <v>512</v>
      </c>
      <c r="J454">
        <v>0.76444830085740523</v>
      </c>
      <c r="K454">
        <v>0.8346995789481555</v>
      </c>
      <c r="L454">
        <v>0.8711894030081524</v>
      </c>
      <c r="M454">
        <v>0.92093215103066683</v>
      </c>
      <c r="N454">
        <v>0.98157719042056502</v>
      </c>
      <c r="O454">
        <v>1.0511516457180849</v>
      </c>
      <c r="P454">
        <v>1.0750180054943239</v>
      </c>
      <c r="Q454">
        <v>1.101266757712742</v>
      </c>
    </row>
    <row r="455" spans="1:17" x14ac:dyDescent="0.25">
      <c r="A455" t="s">
        <v>2</v>
      </c>
      <c r="B455" t="s">
        <v>513</v>
      </c>
      <c r="J455">
        <v>0.73630011362346381</v>
      </c>
      <c r="K455">
        <v>0.81770327097047713</v>
      </c>
      <c r="L455">
        <v>0.85283159454917101</v>
      </c>
      <c r="M455">
        <v>0.90839577560793672</v>
      </c>
      <c r="N455">
        <v>0.97113905359969033</v>
      </c>
      <c r="O455">
        <v>1.0451228160710171</v>
      </c>
      <c r="P455">
        <v>1.073569034431447</v>
      </c>
      <c r="Q455">
        <v>1.1009124888789841</v>
      </c>
    </row>
    <row r="456" spans="1:17" x14ac:dyDescent="0.25">
      <c r="A456" t="s">
        <v>2</v>
      </c>
      <c r="B456" t="s">
        <v>514</v>
      </c>
      <c r="C456">
        <v>1857.799996224461</v>
      </c>
      <c r="D456">
        <v>1878.5905269776481</v>
      </c>
      <c r="E456">
        <v>1898.8626798110261</v>
      </c>
      <c r="F456">
        <v>1919.385548123536</v>
      </c>
      <c r="G456">
        <v>1939.38605089364</v>
      </c>
      <c r="H456">
        <v>1959.0514771215189</v>
      </c>
      <c r="I456">
        <v>1973.436508794782</v>
      </c>
      <c r="J456">
        <v>1988.04957685818</v>
      </c>
      <c r="K456">
        <v>2002.842291197102</v>
      </c>
      <c r="L456">
        <v>2017.572617366385</v>
      </c>
      <c r="M456">
        <v>2090.644645325719</v>
      </c>
      <c r="N456">
        <v>2168.9075979070849</v>
      </c>
      <c r="O456">
        <v>2249.412203073985</v>
      </c>
      <c r="P456">
        <v>2330.0178254600919</v>
      </c>
      <c r="Q456">
        <v>2398.5454891687818</v>
      </c>
    </row>
    <row r="457" spans="1:17" x14ac:dyDescent="0.25">
      <c r="A457" t="s">
        <v>2</v>
      </c>
      <c r="B457" t="s">
        <v>515</v>
      </c>
      <c r="C457">
        <v>24.06692697236986</v>
      </c>
      <c r="D457">
        <v>24.336258539991679</v>
      </c>
      <c r="E457">
        <v>24.598874764999721</v>
      </c>
      <c r="F457">
        <v>24.86473889142345</v>
      </c>
      <c r="G457">
        <v>25.12383601734868</v>
      </c>
      <c r="H457">
        <v>25.378592383983911</v>
      </c>
      <c r="I457">
        <v>25.56494371752817</v>
      </c>
      <c r="J457">
        <v>25.754249155589889</v>
      </c>
      <c r="K457">
        <v>25.945881826678072</v>
      </c>
      <c r="L457">
        <v>26.1367062883897</v>
      </c>
      <c r="M457">
        <v>27.083320113566501</v>
      </c>
      <c r="N457">
        <v>28.097179930749711</v>
      </c>
      <c r="O457">
        <v>29.140079305021391</v>
      </c>
      <c r="P457">
        <v>30.184287309972351</v>
      </c>
      <c r="Q457">
        <v>31.072031029203529</v>
      </c>
    </row>
    <row r="458" spans="1:17" x14ac:dyDescent="0.25">
      <c r="A458" t="s">
        <v>2</v>
      </c>
      <c r="B458" t="s">
        <v>516</v>
      </c>
      <c r="C458">
        <v>1738.195684667442</v>
      </c>
      <c r="D458">
        <v>1740.3896006382549</v>
      </c>
      <c r="E458">
        <v>1742.936856595127</v>
      </c>
      <c r="F458">
        <v>1745.9714960386329</v>
      </c>
      <c r="G458">
        <v>1749.189109816291</v>
      </c>
      <c r="H458">
        <v>1752.863933940755</v>
      </c>
      <c r="I458">
        <v>1754.3094071070241</v>
      </c>
      <c r="J458">
        <v>1756.1264159089351</v>
      </c>
      <c r="K458">
        <v>1758.589884665789</v>
      </c>
      <c r="L458">
        <v>1761.5718685118579</v>
      </c>
      <c r="M458">
        <v>1780.544447825253</v>
      </c>
      <c r="N458">
        <v>1803.6611939681691</v>
      </c>
      <c r="O458">
        <v>1825.0705765849179</v>
      </c>
      <c r="P458">
        <v>1850.381433949073</v>
      </c>
      <c r="Q458">
        <v>1877.4931825716731</v>
      </c>
    </row>
    <row r="459" spans="1:17" x14ac:dyDescent="0.25">
      <c r="A459" t="s">
        <v>2</v>
      </c>
      <c r="B459" t="s">
        <v>517</v>
      </c>
      <c r="C459">
        <v>206.94034916654709</v>
      </c>
      <c r="D459">
        <v>207.09021126978359</v>
      </c>
      <c r="E459">
        <v>207.28754840797541</v>
      </c>
      <c r="F459">
        <v>207.54454171658699</v>
      </c>
      <c r="G459">
        <v>207.8276522582801</v>
      </c>
      <c r="H459">
        <v>208.17016778562169</v>
      </c>
      <c r="I459">
        <v>208.2647581673456</v>
      </c>
      <c r="J459">
        <v>208.4046020290908</v>
      </c>
      <c r="K459">
        <v>208.6244960722735</v>
      </c>
      <c r="L459">
        <v>208.90984330646339</v>
      </c>
      <c r="M459">
        <v>210.8499652073931</v>
      </c>
      <c r="N459">
        <v>213.278872765427</v>
      </c>
      <c r="O459">
        <v>215.4799661988958</v>
      </c>
      <c r="P459">
        <v>218.17010756447581</v>
      </c>
      <c r="Q459">
        <v>221.1591711009084</v>
      </c>
    </row>
    <row r="460" spans="1:17" x14ac:dyDescent="0.25">
      <c r="A460" t="s">
        <v>2</v>
      </c>
      <c r="B460" t="s">
        <v>518</v>
      </c>
      <c r="C460">
        <v>128.96860638982179</v>
      </c>
      <c r="D460">
        <v>129.06200290139921</v>
      </c>
      <c r="E460">
        <v>129.1849866329112</v>
      </c>
      <c r="F460">
        <v>129.3451490583119</v>
      </c>
      <c r="G460">
        <v>129.521588174931</v>
      </c>
      <c r="H460">
        <v>129.73504944655181</v>
      </c>
      <c r="I460">
        <v>129.79399971989949</v>
      </c>
      <c r="J460">
        <v>129.88115269645951</v>
      </c>
      <c r="K460">
        <v>130.018194260142</v>
      </c>
      <c r="L460">
        <v>130.19602731642371</v>
      </c>
      <c r="M460">
        <v>131.40514297893461</v>
      </c>
      <c r="N460">
        <v>132.91887785364889</v>
      </c>
      <c r="O460">
        <v>134.29063524305801</v>
      </c>
      <c r="P460">
        <v>135.96717529290191</v>
      </c>
      <c r="Q460">
        <v>137.83000851824821</v>
      </c>
    </row>
    <row r="461" spans="1:17" x14ac:dyDescent="0.25">
      <c r="A461" t="s">
        <v>2</v>
      </c>
      <c r="B461" t="s">
        <v>519</v>
      </c>
      <c r="C461">
        <v>3.993883389473087</v>
      </c>
      <c r="D461">
        <v>4.0385787038981311</v>
      </c>
      <c r="E461">
        <v>4.0821596150357822</v>
      </c>
      <c r="F461">
        <v>4.1262795097850598</v>
      </c>
      <c r="G461">
        <v>4.1692764282937942</v>
      </c>
      <c r="H461">
        <v>4.2115530021525789</v>
      </c>
      <c r="I461">
        <v>4.2424778266828023</v>
      </c>
      <c r="J461">
        <v>4.2738928837042929</v>
      </c>
      <c r="K461">
        <v>4.3056941402887174</v>
      </c>
      <c r="L461">
        <v>4.3373612756401769</v>
      </c>
      <c r="M461">
        <v>4.4944509297101449</v>
      </c>
      <c r="N461">
        <v>4.6626999907582114</v>
      </c>
      <c r="O461">
        <v>4.8357681388935596</v>
      </c>
      <c r="P461">
        <v>5.0090534519551086</v>
      </c>
      <c r="Q461">
        <v>5.1563736679131642</v>
      </c>
    </row>
    <row r="462" spans="1:17" x14ac:dyDescent="0.25">
      <c r="A462" t="s">
        <v>2</v>
      </c>
      <c r="B462" t="s">
        <v>520</v>
      </c>
      <c r="C462">
        <v>114.29862082740129</v>
      </c>
      <c r="D462">
        <v>114.64707855084301</v>
      </c>
      <c r="E462">
        <v>115.0088518623953</v>
      </c>
      <c r="F462">
        <v>115.3996829196897</v>
      </c>
      <c r="G462">
        <v>115.794598390389</v>
      </c>
      <c r="H462">
        <v>116.2104598248109</v>
      </c>
      <c r="I462">
        <v>116.4476489806589</v>
      </c>
      <c r="J462">
        <v>116.707397691694</v>
      </c>
      <c r="K462">
        <v>117.00399568095941</v>
      </c>
      <c r="L462">
        <v>117.3278641684055</v>
      </c>
      <c r="M462">
        <v>119.1598709778703</v>
      </c>
      <c r="N462">
        <v>121.2728168386105</v>
      </c>
      <c r="O462">
        <v>123.31850741496351</v>
      </c>
      <c r="P462">
        <v>125.57570479808111</v>
      </c>
      <c r="Q462">
        <v>127.7963136660841</v>
      </c>
    </row>
    <row r="463" spans="1:17" x14ac:dyDescent="0.25">
      <c r="A463" t="s">
        <v>2</v>
      </c>
      <c r="B463" t="s">
        <v>521</v>
      </c>
      <c r="C463">
        <v>91.242916973118483</v>
      </c>
      <c r="D463">
        <v>92.264011107854628</v>
      </c>
      <c r="E463">
        <v>93.259645933161607</v>
      </c>
      <c r="F463">
        <v>94.267594234707261</v>
      </c>
      <c r="G463">
        <v>95.249887382708422</v>
      </c>
      <c r="H463">
        <v>96.215723785543801</v>
      </c>
      <c r="I463">
        <v>96.922221922255048</v>
      </c>
      <c r="J463">
        <v>97.639919729104619</v>
      </c>
      <c r="K463">
        <v>98.366440554724363</v>
      </c>
      <c r="L463">
        <v>99.08989729669905</v>
      </c>
      <c r="M463">
        <v>102.678714710264</v>
      </c>
      <c r="N463">
        <v>106.522476211114</v>
      </c>
      <c r="O463">
        <v>110.4763329220129</v>
      </c>
      <c r="P463">
        <v>114.4351509538303</v>
      </c>
      <c r="Q463">
        <v>117.8007790810311</v>
      </c>
    </row>
    <row r="464" spans="1:17" x14ac:dyDescent="0.25">
      <c r="A464" t="s">
        <v>2</v>
      </c>
      <c r="B464" t="s">
        <v>522</v>
      </c>
      <c r="C464">
        <v>12.273403310487691</v>
      </c>
      <c r="D464">
        <v>12.41075424744202</v>
      </c>
      <c r="E464">
        <v>12.544680560161281</v>
      </c>
      <c r="F464">
        <v>12.680263207089141</v>
      </c>
      <c r="G464">
        <v>12.812394888661119</v>
      </c>
      <c r="H464">
        <v>12.94231291421411</v>
      </c>
      <c r="I464">
        <v>13.037346448536219</v>
      </c>
      <c r="J464">
        <v>13.133886483604501</v>
      </c>
      <c r="K464">
        <v>13.231613338844589</v>
      </c>
      <c r="L464">
        <v>13.32892802988769</v>
      </c>
      <c r="M464">
        <v>13.811672386336189</v>
      </c>
      <c r="N464">
        <v>14.328710164263089</v>
      </c>
      <c r="O464">
        <v>14.86055723907233</v>
      </c>
      <c r="P464">
        <v>15.39307166753829</v>
      </c>
      <c r="Q464">
        <v>15.84579405868595</v>
      </c>
    </row>
    <row r="465" spans="1:17" x14ac:dyDescent="0.25">
      <c r="A465" t="s">
        <v>2</v>
      </c>
      <c r="B465" t="s">
        <v>523</v>
      </c>
      <c r="C465">
        <v>167.97176278488371</v>
      </c>
      <c r="D465">
        <v>168.3134017430479</v>
      </c>
      <c r="E465">
        <v>168.68288902334501</v>
      </c>
      <c r="F465">
        <v>169.09757607184829</v>
      </c>
      <c r="G465">
        <v>169.52489965681389</v>
      </c>
      <c r="H465">
        <v>169.9906171311822</v>
      </c>
      <c r="I465">
        <v>170.22053628212899</v>
      </c>
      <c r="J465">
        <v>170.48517092764419</v>
      </c>
      <c r="K465">
        <v>170.80868350699501</v>
      </c>
      <c r="L465">
        <v>171.17797007805041</v>
      </c>
      <c r="M465">
        <v>173.38241250443181</v>
      </c>
      <c r="N465">
        <v>175.9926816140858</v>
      </c>
      <c r="O465">
        <v>178.46653610339081</v>
      </c>
      <c r="P465">
        <v>181.28881770612711</v>
      </c>
      <c r="Q465">
        <v>184.18672409510521</v>
      </c>
    </row>
    <row r="466" spans="1:17" x14ac:dyDescent="0.25">
      <c r="A466" t="s">
        <v>2</v>
      </c>
      <c r="B466" t="s">
        <v>524</v>
      </c>
      <c r="C466">
        <v>1570.382126455472</v>
      </c>
      <c r="D466">
        <v>1575.3201361266661</v>
      </c>
      <c r="E466">
        <v>1580.433784267733</v>
      </c>
      <c r="F466">
        <v>1585.944461592961</v>
      </c>
      <c r="G466">
        <v>1591.505400078709</v>
      </c>
      <c r="H466">
        <v>1597.347402671078</v>
      </c>
      <c r="I466">
        <v>1600.710940774152</v>
      </c>
      <c r="J466">
        <v>1604.3830522233261</v>
      </c>
      <c r="K466">
        <v>1608.5572764275109</v>
      </c>
      <c r="L466">
        <v>1613.101148922937</v>
      </c>
      <c r="M466">
        <v>1638.7022260265001</v>
      </c>
      <c r="N466">
        <v>1668.169418560318</v>
      </c>
      <c r="O466">
        <v>1696.7457384151769</v>
      </c>
      <c r="P466">
        <v>1728.194825009949</v>
      </c>
      <c r="Q466">
        <v>1759.027001293287</v>
      </c>
    </row>
    <row r="467" spans="1:17" x14ac:dyDescent="0.25">
      <c r="A467" t="s">
        <v>2</v>
      </c>
      <c r="B467" t="s">
        <v>525</v>
      </c>
      <c r="C467">
        <v>26.661320655406659</v>
      </c>
      <c r="D467">
        <v>26.68062825582852</v>
      </c>
      <c r="E467">
        <v>26.706052337600429</v>
      </c>
      <c r="F467">
        <v>26.739162270826561</v>
      </c>
      <c r="G467">
        <v>26.775637036449229</v>
      </c>
      <c r="H467">
        <v>26.819765291617522</v>
      </c>
      <c r="I467">
        <v>26.831951915723621</v>
      </c>
      <c r="J467">
        <v>26.849968809325841</v>
      </c>
      <c r="K467">
        <v>26.878299027780422</v>
      </c>
      <c r="L467">
        <v>26.9150619612256</v>
      </c>
      <c r="M467">
        <v>27.165019073692761</v>
      </c>
      <c r="N467">
        <v>27.477949265013869</v>
      </c>
      <c r="O467">
        <v>27.761528847313159</v>
      </c>
      <c r="P467">
        <v>28.108115300157991</v>
      </c>
      <c r="Q467">
        <v>28.49321362355024</v>
      </c>
    </row>
    <row r="468" spans="1:17" x14ac:dyDescent="0.25">
      <c r="A468" t="s">
        <v>2</v>
      </c>
      <c r="B468" t="s">
        <v>526</v>
      </c>
      <c r="C468">
        <v>8061.9451370425031</v>
      </c>
      <c r="D468">
        <v>8111.7147894433056</v>
      </c>
      <c r="E468">
        <v>8161.199920125573</v>
      </c>
      <c r="F468">
        <v>8212.3655892528477</v>
      </c>
      <c r="G468">
        <v>8262.8388596850327</v>
      </c>
      <c r="H468">
        <v>8313.6645298000294</v>
      </c>
      <c r="I468">
        <v>8347.930362811685</v>
      </c>
      <c r="J468">
        <v>8383.556518944788</v>
      </c>
      <c r="K468">
        <v>8421.0835187926295</v>
      </c>
      <c r="L468">
        <v>8459.6919417610425</v>
      </c>
      <c r="M468">
        <v>8661.0123405535342</v>
      </c>
      <c r="N468">
        <v>8883.1886384715162</v>
      </c>
      <c r="O468">
        <v>9106.1748294302633</v>
      </c>
      <c r="P468">
        <v>9338.522471373637</v>
      </c>
      <c r="Q468">
        <v>9549.1655771712922</v>
      </c>
    </row>
    <row r="469" spans="1:17" x14ac:dyDescent="0.25">
      <c r="A469" t="s">
        <v>2</v>
      </c>
      <c r="B469" t="s">
        <v>527</v>
      </c>
      <c r="C469">
        <v>1806.722674974508</v>
      </c>
      <c r="D469">
        <v>1816.5354378099071</v>
      </c>
      <c r="E469">
        <v>1826.349573005396</v>
      </c>
      <c r="F469">
        <v>1836.559967325562</v>
      </c>
      <c r="G469">
        <v>1846.6673800199139</v>
      </c>
      <c r="H469">
        <v>1856.9136478464609</v>
      </c>
      <c r="I469">
        <v>1863.6594105164861</v>
      </c>
      <c r="J469">
        <v>1870.7223182432599</v>
      </c>
      <c r="K469">
        <v>1878.2483822678589</v>
      </c>
      <c r="L469">
        <v>1886.0616198166199</v>
      </c>
      <c r="M469">
        <v>1927.340793657934</v>
      </c>
      <c r="N469">
        <v>1973.2385170979981</v>
      </c>
      <c r="O469">
        <v>2019.022136036343</v>
      </c>
      <c r="P469">
        <v>2067.1994847941819</v>
      </c>
      <c r="Q469">
        <v>2111.5306390283959</v>
      </c>
    </row>
    <row r="470" spans="1:17" x14ac:dyDescent="0.25">
      <c r="A470" t="s">
        <v>2</v>
      </c>
      <c r="B470" t="s">
        <v>528</v>
      </c>
      <c r="C470">
        <v>98.692798704105272</v>
      </c>
      <c r="D470">
        <v>99.304474840716097</v>
      </c>
      <c r="E470">
        <v>99.912551078757417</v>
      </c>
      <c r="F470">
        <v>100.541164911199</v>
      </c>
      <c r="G470">
        <v>101.1612088973005</v>
      </c>
      <c r="H470">
        <v>101.7854594615133</v>
      </c>
      <c r="I470">
        <v>102.20660977659919</v>
      </c>
      <c r="J470">
        <v>102.6443908541047</v>
      </c>
      <c r="K470">
        <v>103.1053750215298</v>
      </c>
      <c r="L470">
        <v>103.5795173480394</v>
      </c>
      <c r="M470">
        <v>106.0509283267417</v>
      </c>
      <c r="N470">
        <v>108.7777525734662</v>
      </c>
      <c r="O470">
        <v>111.51502170120639</v>
      </c>
      <c r="P470">
        <v>114.3663612888661</v>
      </c>
      <c r="Q470">
        <v>116.9501719504123</v>
      </c>
    </row>
    <row r="471" spans="1:17" x14ac:dyDescent="0.25">
      <c r="A471" t="s">
        <v>2</v>
      </c>
      <c r="B471" t="s">
        <v>529</v>
      </c>
      <c r="C471">
        <v>108.982905775087</v>
      </c>
      <c r="D471">
        <v>109.64106667053881</v>
      </c>
      <c r="E471">
        <v>110.2960922576858</v>
      </c>
      <c r="F471">
        <v>110.9740500599024</v>
      </c>
      <c r="G471">
        <v>111.643217485275</v>
      </c>
      <c r="H471">
        <v>112.31780227976139</v>
      </c>
      <c r="I471">
        <v>112.7708270311966</v>
      </c>
      <c r="J471">
        <v>113.24237502177451</v>
      </c>
      <c r="K471">
        <v>113.74002464143319</v>
      </c>
      <c r="L471">
        <v>114.2527823376204</v>
      </c>
      <c r="M471">
        <v>116.9323831797243</v>
      </c>
      <c r="N471">
        <v>119.89331377714601</v>
      </c>
      <c r="O471">
        <v>122.86196631951491</v>
      </c>
      <c r="P471">
        <v>125.96039699789701</v>
      </c>
      <c r="Q471">
        <v>128.77653137827059</v>
      </c>
    </row>
    <row r="472" spans="1:17" x14ac:dyDescent="0.25">
      <c r="A472" t="s">
        <v>2</v>
      </c>
      <c r="B472" t="s">
        <v>530</v>
      </c>
      <c r="C472">
        <v>42.427944931713178</v>
      </c>
      <c r="D472">
        <v>42.684172404059687</v>
      </c>
      <c r="E472">
        <v>42.939179275006119</v>
      </c>
      <c r="F472">
        <v>43.203113837657568</v>
      </c>
      <c r="G472">
        <v>43.463626242927518</v>
      </c>
      <c r="H472">
        <v>43.726247668575411</v>
      </c>
      <c r="I472">
        <v>43.902613941685303</v>
      </c>
      <c r="J472">
        <v>44.08619146093028</v>
      </c>
      <c r="K472">
        <v>44.279930575429148</v>
      </c>
      <c r="L472">
        <v>44.479551373284387</v>
      </c>
      <c r="M472">
        <v>45.522742092226281</v>
      </c>
      <c r="N472">
        <v>46.675456820047323</v>
      </c>
      <c r="O472">
        <v>47.83117776412977</v>
      </c>
      <c r="P472">
        <v>49.037422400881027</v>
      </c>
      <c r="Q472">
        <v>50.133766756487333</v>
      </c>
    </row>
    <row r="473" spans="1:17" x14ac:dyDescent="0.25">
      <c r="A473" t="s">
        <v>2</v>
      </c>
      <c r="B473" t="s">
        <v>531</v>
      </c>
      <c r="C473">
        <v>8121.6306986658656</v>
      </c>
      <c r="D473">
        <v>8171.7688139975799</v>
      </c>
      <c r="E473">
        <v>8221.6203015268475</v>
      </c>
      <c r="F473">
        <v>8273.1647691576163</v>
      </c>
      <c r="G473">
        <v>8324.0117117266764</v>
      </c>
      <c r="H473">
        <v>8375.2136630236146</v>
      </c>
      <c r="I473">
        <v>8409.7331788252104</v>
      </c>
      <c r="J473">
        <v>8445.6230885583809</v>
      </c>
      <c r="K473">
        <v>8483.4279146626304</v>
      </c>
      <c r="L473">
        <v>8522.3221700004251</v>
      </c>
      <c r="M473">
        <v>8725.133018247654</v>
      </c>
      <c r="N473">
        <v>8948.9541695334774</v>
      </c>
      <c r="O473">
        <v>9173.5912097439759</v>
      </c>
      <c r="P473">
        <v>9407.6590072359013</v>
      </c>
      <c r="Q473">
        <v>9619.861581942434</v>
      </c>
    </row>
    <row r="474" spans="1:17" x14ac:dyDescent="0.25">
      <c r="A474" t="s">
        <v>2</v>
      </c>
      <c r="B474" t="s">
        <v>532</v>
      </c>
      <c r="C474">
        <v>1820.787483616569</v>
      </c>
      <c r="D474">
        <v>1830.677164023982</v>
      </c>
      <c r="E474">
        <v>1840.5682018828929</v>
      </c>
      <c r="F474">
        <v>1850.858575895943</v>
      </c>
      <c r="G474">
        <v>1861.045145989134</v>
      </c>
      <c r="H474">
        <v>1871.371628617728</v>
      </c>
      <c r="I474">
        <v>1878.170272707903</v>
      </c>
      <c r="J474">
        <v>1885.2885259043619</v>
      </c>
      <c r="K474">
        <v>1892.8735262933351</v>
      </c>
      <c r="L474">
        <v>1900.7479180958469</v>
      </c>
      <c r="M474">
        <v>1942.349949828837</v>
      </c>
      <c r="N474">
        <v>1988.606506983127</v>
      </c>
      <c r="O474">
        <v>2034.7481878264141</v>
      </c>
      <c r="P474">
        <v>2083.302116453568</v>
      </c>
      <c r="Q474">
        <v>2127.9795081716361</v>
      </c>
    </row>
    <row r="475" spans="1:17" x14ac:dyDescent="0.25">
      <c r="A475" t="s">
        <v>2</v>
      </c>
      <c r="B475" t="s">
        <v>533</v>
      </c>
      <c r="C475">
        <v>98.734485443109762</v>
      </c>
      <c r="D475">
        <v>99.346419956762716</v>
      </c>
      <c r="E475">
        <v>99.954753034692345</v>
      </c>
      <c r="F475">
        <v>100.58363238505331</v>
      </c>
      <c r="G475">
        <v>101.20393826908131</v>
      </c>
      <c r="H475">
        <v>101.82845251660569</v>
      </c>
      <c r="I475">
        <v>102.2497807156866</v>
      </c>
      <c r="J475">
        <v>102.6877467056932</v>
      </c>
      <c r="K475">
        <v>103.1489255882063</v>
      </c>
      <c r="L475">
        <v>103.6232681928111</v>
      </c>
      <c r="M475">
        <v>106.0957230649914</v>
      </c>
      <c r="N475">
        <v>108.8236990978173</v>
      </c>
      <c r="O475">
        <v>111.562124412367</v>
      </c>
      <c r="P475">
        <v>114.4146683750636</v>
      </c>
      <c r="Q475">
        <v>116.9995704131068</v>
      </c>
    </row>
    <row r="476" spans="1:17" x14ac:dyDescent="0.25">
      <c r="A476" t="s">
        <v>2</v>
      </c>
      <c r="B476" t="s">
        <v>534</v>
      </c>
      <c r="C476">
        <v>35.190846474524669</v>
      </c>
      <c r="D476">
        <v>35.403368237699397</v>
      </c>
      <c r="E476">
        <v>35.614877602497387</v>
      </c>
      <c r="F476">
        <v>35.833791833013933</v>
      </c>
      <c r="G476">
        <v>36.049867629371263</v>
      </c>
      <c r="H476">
        <v>36.267692703619439</v>
      </c>
      <c r="I476">
        <v>36.413975503193427</v>
      </c>
      <c r="J476">
        <v>36.56623949982761</v>
      </c>
      <c r="K476">
        <v>36.726931776719383</v>
      </c>
      <c r="L476">
        <v>36.892502489419073</v>
      </c>
      <c r="M476">
        <v>37.757752145333662</v>
      </c>
      <c r="N476">
        <v>38.713843871301371</v>
      </c>
      <c r="O476">
        <v>39.672429025394131</v>
      </c>
      <c r="P476">
        <v>40.67291985893322</v>
      </c>
      <c r="Q476">
        <v>41.58225652718513</v>
      </c>
    </row>
    <row r="477" spans="1:17" x14ac:dyDescent="0.25">
      <c r="A477" t="s">
        <v>2</v>
      </c>
      <c r="B477" t="s">
        <v>535</v>
      </c>
      <c r="C477">
        <v>643.45355664583178</v>
      </c>
      <c r="D477">
        <v>644.00975587352252</v>
      </c>
      <c r="E477">
        <v>644.70918966084639</v>
      </c>
      <c r="F477">
        <v>645.59279478679025</v>
      </c>
      <c r="G477">
        <v>646.55409635093315</v>
      </c>
      <c r="H477">
        <v>647.69608067685374</v>
      </c>
      <c r="I477">
        <v>648.05300144154057</v>
      </c>
      <c r="J477">
        <v>648.54980499867804</v>
      </c>
      <c r="K477">
        <v>649.29301302525494</v>
      </c>
      <c r="L477">
        <v>650.23672322652669</v>
      </c>
      <c r="M477">
        <v>656.52750501002174</v>
      </c>
      <c r="N477">
        <v>664.34182612390987</v>
      </c>
      <c r="O477">
        <v>671.46767984047312</v>
      </c>
      <c r="P477">
        <v>680.09426103120461</v>
      </c>
      <c r="Q477">
        <v>689.58180953451279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1040"/>
  <sheetViews>
    <sheetView zoomScale="85" zoomScaleNormal="85" workbookViewId="0">
      <selection activeCell="X24" sqref="X24"/>
    </sheetView>
  </sheetViews>
  <sheetFormatPr defaultRowHeight="15" x14ac:dyDescent="0.25"/>
  <cols>
    <col min="1" max="1" width="33.5703125" bestFit="1" customWidth="1"/>
    <col min="2" max="2" width="37" bestFit="1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37</v>
      </c>
      <c r="F1" t="s">
        <v>7</v>
      </c>
      <c r="G1" t="s">
        <v>8</v>
      </c>
      <c r="H1" t="s">
        <v>64</v>
      </c>
      <c r="I1" t="s">
        <v>27</v>
      </c>
      <c r="J1" t="s">
        <v>9</v>
      </c>
      <c r="K1" t="s">
        <v>28</v>
      </c>
      <c r="L1" t="s">
        <v>29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</row>
    <row r="2" spans="1:19" x14ac:dyDescent="0.25">
      <c r="A2" t="str">
        <f>C2&amp;D2&amp;E2&amp;F2&amp;G2&amp;H2&amp;J2&amp;K2</f>
        <v>PASTRARAIREG___GOR___DSL</v>
      </c>
      <c r="B2" t="str">
        <f>C2&amp;D2&amp;E2&amp;F2&amp;G2&amp;H2</f>
        <v>PASTRARAIREG___GOR</v>
      </c>
      <c r="C2" t="s">
        <v>38</v>
      </c>
      <c r="D2" t="s">
        <v>26</v>
      </c>
      <c r="E2" t="s">
        <v>36</v>
      </c>
      <c r="F2" t="s">
        <v>47</v>
      </c>
      <c r="G2" t="s">
        <v>10</v>
      </c>
      <c r="H2" t="s">
        <v>48</v>
      </c>
      <c r="I2">
        <v>16</v>
      </c>
      <c r="J2" t="s">
        <v>10</v>
      </c>
      <c r="K2" t="s">
        <v>32</v>
      </c>
      <c r="L2" t="s">
        <v>10</v>
      </c>
      <c r="M2">
        <f>_xlfn.IFNA(VLOOKUP(E2&amp;F2&amp;G2&amp;H2&amp;K2,'[1]NRCAN 2016'!$R:$X,7,FALSE),0)</f>
        <v>1</v>
      </c>
      <c r="N2">
        <f>M2</f>
        <v>1</v>
      </c>
      <c r="O2">
        <f t="shared" ref="O2:S2" si="0">N2</f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</row>
    <row r="3" spans="1:19" x14ac:dyDescent="0.25">
      <c r="A3" t="str">
        <f t="shared" ref="A3:A59" si="1">C3&amp;D3&amp;E3&amp;F3&amp;G3&amp;H3&amp;J3&amp;K3</f>
        <v>PASTRARAIREG___GOR___ELC</v>
      </c>
      <c r="B3" t="str">
        <f t="shared" ref="B3:B59" si="2">C3&amp;D3&amp;E3&amp;F3&amp;G3&amp;H3</f>
        <v>PASTRARAIREG___GOR</v>
      </c>
      <c r="C3" t="s">
        <v>38</v>
      </c>
      <c r="D3" t="s">
        <v>26</v>
      </c>
      <c r="E3" t="s">
        <v>36</v>
      </c>
      <c r="F3" t="s">
        <v>47</v>
      </c>
      <c r="G3" t="s">
        <v>10</v>
      </c>
      <c r="H3" t="s">
        <v>48</v>
      </c>
      <c r="I3">
        <v>16</v>
      </c>
      <c r="J3" t="s">
        <v>10</v>
      </c>
      <c r="K3" t="s">
        <v>46</v>
      </c>
      <c r="L3" t="s">
        <v>10</v>
      </c>
      <c r="M3">
        <f>_xlfn.IFNA(VLOOKUP(E3&amp;F3&amp;G3&amp;H3&amp;K3,'[1]NRCAN 2016'!$R:$X,7,FALSE),0)</f>
        <v>0</v>
      </c>
      <c r="N3">
        <f t="shared" ref="N3:S3" si="3">M3</f>
        <v>0</v>
      </c>
      <c r="O3">
        <f t="shared" si="3"/>
        <v>0</v>
      </c>
      <c r="P3">
        <f t="shared" si="3"/>
        <v>0</v>
      </c>
      <c r="Q3">
        <f t="shared" si="3"/>
        <v>0</v>
      </c>
      <c r="R3">
        <f t="shared" si="3"/>
        <v>0</v>
      </c>
      <c r="S3">
        <f t="shared" si="3"/>
        <v>0</v>
      </c>
    </row>
    <row r="4" spans="1:19" x14ac:dyDescent="0.25">
      <c r="A4" t="str">
        <f t="shared" si="1"/>
        <v>PASTRARAIREG___UPX___DSL</v>
      </c>
      <c r="B4" t="str">
        <f t="shared" si="2"/>
        <v>PASTRARAIREG___UPX</v>
      </c>
      <c r="C4" t="s">
        <v>38</v>
      </c>
      <c r="D4" t="s">
        <v>26</v>
      </c>
      <c r="E4" t="s">
        <v>36</v>
      </c>
      <c r="F4" t="s">
        <v>47</v>
      </c>
      <c r="G4" t="s">
        <v>10</v>
      </c>
      <c r="H4" t="s">
        <v>49</v>
      </c>
      <c r="I4">
        <v>16</v>
      </c>
      <c r="J4" t="s">
        <v>10</v>
      </c>
      <c r="K4" t="s">
        <v>32</v>
      </c>
      <c r="L4" t="s">
        <v>10</v>
      </c>
      <c r="M4">
        <f>_xlfn.IFNA(VLOOKUP(E4&amp;F4&amp;G4&amp;H4&amp;K4,'[1]NRCAN 2016'!$R:$X,7,FALSE),0)</f>
        <v>1</v>
      </c>
      <c r="N4">
        <f t="shared" ref="N4:S4" si="4">M4</f>
        <v>1</v>
      </c>
      <c r="O4">
        <f t="shared" si="4"/>
        <v>1</v>
      </c>
      <c r="P4">
        <f t="shared" si="4"/>
        <v>1</v>
      </c>
      <c r="Q4">
        <f t="shared" si="4"/>
        <v>1</v>
      </c>
      <c r="R4">
        <f t="shared" si="4"/>
        <v>1</v>
      </c>
      <c r="S4">
        <f t="shared" si="4"/>
        <v>1</v>
      </c>
    </row>
    <row r="5" spans="1:19" x14ac:dyDescent="0.25">
      <c r="A5" t="str">
        <f t="shared" si="1"/>
        <v>PASTRARAIREG___UPX___ELC</v>
      </c>
      <c r="B5" t="str">
        <f t="shared" si="2"/>
        <v>PASTRARAIREG___UPX</v>
      </c>
      <c r="C5" t="s">
        <v>38</v>
      </c>
      <c r="D5" t="s">
        <v>26</v>
      </c>
      <c r="E5" t="s">
        <v>36</v>
      </c>
      <c r="F5" t="s">
        <v>47</v>
      </c>
      <c r="G5" t="s">
        <v>10</v>
      </c>
      <c r="H5" t="s">
        <v>49</v>
      </c>
      <c r="I5">
        <v>16</v>
      </c>
      <c r="J5" t="s">
        <v>10</v>
      </c>
      <c r="K5" t="s">
        <v>46</v>
      </c>
      <c r="L5" t="s">
        <v>10</v>
      </c>
      <c r="M5">
        <f>_xlfn.IFNA(VLOOKUP(E5&amp;F5&amp;G5&amp;H5&amp;K5,'[1]NRCAN 2016'!$R:$X,7,FALSE),0)</f>
        <v>0</v>
      </c>
      <c r="N5">
        <f t="shared" ref="N5:S5" si="5">M5</f>
        <v>0</v>
      </c>
      <c r="O5">
        <f t="shared" si="5"/>
        <v>0</v>
      </c>
      <c r="P5">
        <f t="shared" si="5"/>
        <v>0</v>
      </c>
      <c r="Q5">
        <f t="shared" si="5"/>
        <v>0</v>
      </c>
      <c r="R5">
        <f t="shared" si="5"/>
        <v>0</v>
      </c>
      <c r="S5">
        <f t="shared" si="5"/>
        <v>0</v>
      </c>
    </row>
    <row r="6" spans="1:19" x14ac:dyDescent="0.25">
      <c r="A6" t="str">
        <f t="shared" si="1"/>
        <v>PASTRARAISUB___TSU___DSL</v>
      </c>
      <c r="B6" t="str">
        <f t="shared" si="2"/>
        <v>PASTRARAISUB___TSU</v>
      </c>
      <c r="C6" t="s">
        <v>38</v>
      </c>
      <c r="D6" t="s">
        <v>26</v>
      </c>
      <c r="E6" t="s">
        <v>36</v>
      </c>
      <c r="F6" t="s">
        <v>50</v>
      </c>
      <c r="G6" t="s">
        <v>10</v>
      </c>
      <c r="H6" t="s">
        <v>51</v>
      </c>
      <c r="I6">
        <v>16</v>
      </c>
      <c r="J6" t="s">
        <v>10</v>
      </c>
      <c r="K6" t="s">
        <v>32</v>
      </c>
      <c r="L6" t="s">
        <v>10</v>
      </c>
      <c r="M6">
        <f>_xlfn.IFNA(VLOOKUP(E6&amp;F6&amp;G6&amp;H6&amp;K6,'[1]NRCAN 2016'!$R:$X,7,FALSE),0)</f>
        <v>0</v>
      </c>
      <c r="N6">
        <f t="shared" ref="N6:S6" si="6">M6</f>
        <v>0</v>
      </c>
      <c r="O6">
        <f t="shared" si="6"/>
        <v>0</v>
      </c>
      <c r="P6">
        <f t="shared" si="6"/>
        <v>0</v>
      </c>
      <c r="Q6">
        <f t="shared" si="6"/>
        <v>0</v>
      </c>
      <c r="R6">
        <f t="shared" si="6"/>
        <v>0</v>
      </c>
      <c r="S6">
        <f t="shared" si="6"/>
        <v>0</v>
      </c>
    </row>
    <row r="7" spans="1:19" x14ac:dyDescent="0.25">
      <c r="A7" t="str">
        <f t="shared" si="1"/>
        <v>PASTRARAISUB___TSU___ELC</v>
      </c>
      <c r="B7" t="str">
        <f t="shared" si="2"/>
        <v>PASTRARAISUB___TSU</v>
      </c>
      <c r="C7" t="s">
        <v>38</v>
      </c>
      <c r="D7" t="s">
        <v>26</v>
      </c>
      <c r="E7" t="s">
        <v>36</v>
      </c>
      <c r="F7" t="s">
        <v>50</v>
      </c>
      <c r="G7" t="s">
        <v>10</v>
      </c>
      <c r="H7" t="s">
        <v>51</v>
      </c>
      <c r="I7">
        <v>16</v>
      </c>
      <c r="J7" t="s">
        <v>10</v>
      </c>
      <c r="K7" t="s">
        <v>46</v>
      </c>
      <c r="L7" t="s">
        <v>10</v>
      </c>
      <c r="M7">
        <f>_xlfn.IFNA(VLOOKUP(E7&amp;F7&amp;G7&amp;H7&amp;K7,'[1]NRCAN 2016'!$R:$X,7,FALSE),0)</f>
        <v>1</v>
      </c>
      <c r="N7">
        <f t="shared" ref="N7:S7" si="7">M7</f>
        <v>1</v>
      </c>
      <c r="O7">
        <f t="shared" si="7"/>
        <v>1</v>
      </c>
      <c r="P7">
        <f t="shared" si="7"/>
        <v>1</v>
      </c>
      <c r="Q7">
        <f t="shared" si="7"/>
        <v>1</v>
      </c>
      <c r="R7">
        <f t="shared" si="7"/>
        <v>1</v>
      </c>
      <c r="S7">
        <f t="shared" si="7"/>
        <v>1</v>
      </c>
    </row>
    <row r="8" spans="1:19" x14ac:dyDescent="0.25">
      <c r="A8" t="str">
        <f t="shared" si="1"/>
        <v>PASTRARAITRM___TST___DSL</v>
      </c>
      <c r="B8" t="str">
        <f t="shared" si="2"/>
        <v>PASTRARAITRM___TST</v>
      </c>
      <c r="C8" t="s">
        <v>38</v>
      </c>
      <c r="D8" t="s">
        <v>26</v>
      </c>
      <c r="E8" t="s">
        <v>36</v>
      </c>
      <c r="F8" t="s">
        <v>52</v>
      </c>
      <c r="G8" t="s">
        <v>10</v>
      </c>
      <c r="H8" t="s">
        <v>53</v>
      </c>
      <c r="I8">
        <v>16</v>
      </c>
      <c r="J8" t="s">
        <v>10</v>
      </c>
      <c r="K8" t="s">
        <v>32</v>
      </c>
      <c r="L8" t="s">
        <v>10</v>
      </c>
      <c r="M8">
        <f>_xlfn.IFNA(VLOOKUP(E8&amp;F8&amp;G8&amp;H8&amp;K8,'[1]NRCAN 2016'!$R:$X,7,FALSE),0)</f>
        <v>0</v>
      </c>
      <c r="N8">
        <f t="shared" ref="N8:S8" si="8">M8</f>
        <v>0</v>
      </c>
      <c r="O8">
        <f t="shared" si="8"/>
        <v>0</v>
      </c>
      <c r="P8">
        <f t="shared" si="8"/>
        <v>0</v>
      </c>
      <c r="Q8">
        <f t="shared" si="8"/>
        <v>0</v>
      </c>
      <c r="R8">
        <f t="shared" si="8"/>
        <v>0</v>
      </c>
      <c r="S8">
        <f t="shared" si="8"/>
        <v>0</v>
      </c>
    </row>
    <row r="9" spans="1:19" x14ac:dyDescent="0.25">
      <c r="A9" t="str">
        <f t="shared" si="1"/>
        <v>PASTRARAITRM___TST___ELC</v>
      </c>
      <c r="B9" t="str">
        <f t="shared" si="2"/>
        <v>PASTRARAITRM___TST</v>
      </c>
      <c r="C9" t="s">
        <v>38</v>
      </c>
      <c r="D9" t="s">
        <v>26</v>
      </c>
      <c r="E9" t="s">
        <v>36</v>
      </c>
      <c r="F9" t="s">
        <v>52</v>
      </c>
      <c r="G9" t="s">
        <v>10</v>
      </c>
      <c r="H9" t="s">
        <v>53</v>
      </c>
      <c r="I9">
        <v>16</v>
      </c>
      <c r="J9" t="s">
        <v>10</v>
      </c>
      <c r="K9" t="s">
        <v>46</v>
      </c>
      <c r="L9" t="s">
        <v>10</v>
      </c>
      <c r="M9">
        <f>_xlfn.IFNA(VLOOKUP(E9&amp;F9&amp;G9&amp;H9&amp;K9,'[1]NRCAN 2016'!$R:$X,7,FALSE),0)</f>
        <v>1</v>
      </c>
      <c r="N9">
        <f t="shared" ref="N9:S9" si="9">M9</f>
        <v>1</v>
      </c>
      <c r="O9">
        <f t="shared" si="9"/>
        <v>1</v>
      </c>
      <c r="P9">
        <f t="shared" si="9"/>
        <v>1</v>
      </c>
      <c r="Q9">
        <f t="shared" si="9"/>
        <v>1</v>
      </c>
      <c r="R9">
        <f t="shared" si="9"/>
        <v>1</v>
      </c>
      <c r="S9">
        <f t="shared" si="9"/>
        <v>1</v>
      </c>
    </row>
    <row r="10" spans="1:19" x14ac:dyDescent="0.25">
      <c r="A10" t="str">
        <f t="shared" si="1"/>
        <v>PASTRAROABUSIUBGOBCONVDSL</v>
      </c>
      <c r="B10" t="str">
        <f t="shared" si="2"/>
        <v>PASTRAROABUSIUBGOB</v>
      </c>
      <c r="C10" t="s">
        <v>38</v>
      </c>
      <c r="D10" t="s">
        <v>26</v>
      </c>
      <c r="E10" t="s">
        <v>30</v>
      </c>
      <c r="F10" t="s">
        <v>39</v>
      </c>
      <c r="G10" t="s">
        <v>42</v>
      </c>
      <c r="H10" t="s">
        <v>54</v>
      </c>
      <c r="I10">
        <v>16</v>
      </c>
      <c r="J10" t="s">
        <v>33</v>
      </c>
      <c r="K10" t="s">
        <v>32</v>
      </c>
      <c r="L10" t="s">
        <v>10</v>
      </c>
      <c r="M10">
        <f>_xlfn.IFNA(VLOOKUP(E10&amp;F10&amp;G10&amp;H10&amp;K10,'[1]NRCAN 2016'!$R:$X,7,FALSE),0)</f>
        <v>1</v>
      </c>
      <c r="N10">
        <f t="shared" ref="N10:S10" si="10">M10</f>
        <v>1</v>
      </c>
      <c r="O10">
        <f t="shared" si="10"/>
        <v>1</v>
      </c>
      <c r="P10">
        <f t="shared" si="10"/>
        <v>1</v>
      </c>
      <c r="Q10">
        <f t="shared" si="10"/>
        <v>1</v>
      </c>
      <c r="R10">
        <f t="shared" si="10"/>
        <v>1</v>
      </c>
      <c r="S10">
        <f t="shared" si="10"/>
        <v>1</v>
      </c>
    </row>
    <row r="11" spans="1:19" x14ac:dyDescent="0.25">
      <c r="A11" t="str">
        <f t="shared" si="1"/>
        <v>PASTRAROABUSIUBGOBCONVGAS</v>
      </c>
      <c r="B11" t="str">
        <f t="shared" si="2"/>
        <v>PASTRAROABUSIUBGOB</v>
      </c>
      <c r="C11" t="s">
        <v>38</v>
      </c>
      <c r="D11" t="s">
        <v>26</v>
      </c>
      <c r="E11" t="s">
        <v>30</v>
      </c>
      <c r="F11" t="s">
        <v>39</v>
      </c>
      <c r="G11" t="s">
        <v>42</v>
      </c>
      <c r="H11" t="s">
        <v>54</v>
      </c>
      <c r="I11">
        <v>16</v>
      </c>
      <c r="J11" t="s">
        <v>33</v>
      </c>
      <c r="K11" t="s">
        <v>35</v>
      </c>
      <c r="L11" t="s">
        <v>10</v>
      </c>
      <c r="M11">
        <f>_xlfn.IFNA(VLOOKUP(E11&amp;F11&amp;G11&amp;H11&amp;K11,'[1]NRCAN 2016'!$R:$X,7,FALSE),0)</f>
        <v>0</v>
      </c>
      <c r="N11">
        <f t="shared" ref="N11:S12" si="11">M11</f>
        <v>0</v>
      </c>
      <c r="O11">
        <f t="shared" si="11"/>
        <v>0</v>
      </c>
      <c r="P11">
        <f t="shared" si="11"/>
        <v>0</v>
      </c>
      <c r="Q11">
        <f t="shared" si="11"/>
        <v>0</v>
      </c>
      <c r="R11">
        <f t="shared" si="11"/>
        <v>0</v>
      </c>
      <c r="S11">
        <f t="shared" si="11"/>
        <v>0</v>
      </c>
    </row>
    <row r="12" spans="1:19" x14ac:dyDescent="0.25">
      <c r="A12" t="str">
        <f t="shared" si="1"/>
        <v>PASTRAROABUSURBTBUCONVDSL</v>
      </c>
      <c r="B12" t="str">
        <f t="shared" si="2"/>
        <v>PASTRAROABUSURBTBU</v>
      </c>
      <c r="C12" t="s">
        <v>38</v>
      </c>
      <c r="D12" t="s">
        <v>26</v>
      </c>
      <c r="E12" t="s">
        <v>30</v>
      </c>
      <c r="F12" t="s">
        <v>39</v>
      </c>
      <c r="G12" t="s">
        <v>43</v>
      </c>
      <c r="H12" t="s">
        <v>55</v>
      </c>
      <c r="I12">
        <v>16</v>
      </c>
      <c r="J12" t="s">
        <v>33</v>
      </c>
      <c r="K12" t="s">
        <v>32</v>
      </c>
      <c r="L12" t="s">
        <v>10</v>
      </c>
      <c r="M12">
        <f>_xlfn.IFNA(VLOOKUP(E12&amp;F12&amp;G12&amp;H12&amp;K12,'[1]NRCAN 2016'!$R:$X,7,FALSE),0)</f>
        <v>1</v>
      </c>
      <c r="N12">
        <f t="shared" si="11"/>
        <v>1</v>
      </c>
      <c r="O12">
        <f t="shared" si="11"/>
        <v>1</v>
      </c>
      <c r="P12">
        <f t="shared" si="11"/>
        <v>1</v>
      </c>
      <c r="Q12">
        <f t="shared" si="11"/>
        <v>1</v>
      </c>
      <c r="R12">
        <f t="shared" si="11"/>
        <v>1</v>
      </c>
      <c r="S12">
        <f t="shared" si="11"/>
        <v>1</v>
      </c>
    </row>
    <row r="13" spans="1:19" x14ac:dyDescent="0.25">
      <c r="A13" t="str">
        <f t="shared" si="1"/>
        <v>PASTRAROABUSURBTBUCONVGAS</v>
      </c>
      <c r="B13" t="str">
        <f t="shared" si="2"/>
        <v>PASTRAROABUSURBTBU</v>
      </c>
      <c r="C13" t="s">
        <v>38</v>
      </c>
      <c r="D13" t="s">
        <v>26</v>
      </c>
      <c r="E13" t="s">
        <v>30</v>
      </c>
      <c r="F13" t="s">
        <v>39</v>
      </c>
      <c r="G13" t="s">
        <v>43</v>
      </c>
      <c r="H13" t="s">
        <v>55</v>
      </c>
      <c r="I13">
        <v>16</v>
      </c>
      <c r="J13" t="s">
        <v>33</v>
      </c>
      <c r="K13" t="s">
        <v>35</v>
      </c>
      <c r="L13" t="s">
        <v>10</v>
      </c>
      <c r="M13">
        <f>_xlfn.IFNA(VLOOKUP(E13&amp;F13&amp;G13&amp;H13&amp;K13,'[1]NRCAN 2016'!$R:$X,7,FALSE),0)</f>
        <v>0</v>
      </c>
      <c r="N13">
        <f t="shared" ref="N13:N59" si="12">M13</f>
        <v>0</v>
      </c>
      <c r="O13">
        <f t="shared" ref="O13:O59" si="13">N13</f>
        <v>0</v>
      </c>
      <c r="P13">
        <f t="shared" ref="P13:P59" si="14">O13</f>
        <v>0</v>
      </c>
      <c r="Q13">
        <f t="shared" ref="Q13:Q59" si="15">P13</f>
        <v>0</v>
      </c>
      <c r="R13">
        <f t="shared" ref="R13:R59" si="16">Q13</f>
        <v>0</v>
      </c>
      <c r="S13">
        <f t="shared" ref="S13:S59" si="17">R13</f>
        <v>0</v>
      </c>
    </row>
    <row r="14" spans="1:19" x14ac:dyDescent="0.25">
      <c r="A14" t="str">
        <f t="shared" si="1"/>
        <v>PASTRAROABUSURBTBUCONVNGA</v>
      </c>
      <c r="B14" t="str">
        <f t="shared" si="2"/>
        <v>PASTRAROABUSURBTBU</v>
      </c>
      <c r="C14" t="s">
        <v>38</v>
      </c>
      <c r="D14" t="s">
        <v>26</v>
      </c>
      <c r="E14" t="s">
        <v>30</v>
      </c>
      <c r="F14" t="s">
        <v>39</v>
      </c>
      <c r="G14" t="s">
        <v>43</v>
      </c>
      <c r="H14" t="s">
        <v>55</v>
      </c>
      <c r="I14">
        <v>16</v>
      </c>
      <c r="J14" t="s">
        <v>33</v>
      </c>
      <c r="K14" t="s">
        <v>41</v>
      </c>
      <c r="L14" t="s">
        <v>10</v>
      </c>
      <c r="M14">
        <f>_xlfn.IFNA(VLOOKUP(E14&amp;F14&amp;G14&amp;H14&amp;K14,'[1]NRCAN 2016'!$R:$X,7,FALSE),0)</f>
        <v>0</v>
      </c>
      <c r="N14">
        <f t="shared" si="12"/>
        <v>0</v>
      </c>
      <c r="O14">
        <f t="shared" si="13"/>
        <v>0</v>
      </c>
      <c r="P14">
        <f t="shared" si="14"/>
        <v>0</v>
      </c>
      <c r="Q14">
        <f t="shared" si="15"/>
        <v>0</v>
      </c>
      <c r="R14">
        <f t="shared" si="16"/>
        <v>0</v>
      </c>
      <c r="S14">
        <f t="shared" si="17"/>
        <v>0</v>
      </c>
    </row>
    <row r="15" spans="1:19" x14ac:dyDescent="0.25">
      <c r="A15" t="str">
        <f t="shared" si="1"/>
        <v>PASTRAROABUSURBWTBCONVDSL</v>
      </c>
      <c r="B15" t="str">
        <f t="shared" si="2"/>
        <v>PASTRAROABUSURBWTB</v>
      </c>
      <c r="C15" t="s">
        <v>38</v>
      </c>
      <c r="D15" t="s">
        <v>26</v>
      </c>
      <c r="E15" t="s">
        <v>30</v>
      </c>
      <c r="F15" t="s">
        <v>39</v>
      </c>
      <c r="G15" t="s">
        <v>43</v>
      </c>
      <c r="H15" t="s">
        <v>56</v>
      </c>
      <c r="I15">
        <v>16</v>
      </c>
      <c r="J15" t="s">
        <v>33</v>
      </c>
      <c r="K15" t="s">
        <v>32</v>
      </c>
      <c r="L15" t="s">
        <v>10</v>
      </c>
      <c r="M15">
        <f>_xlfn.IFNA(VLOOKUP(E15&amp;F15&amp;G15&amp;H15&amp;K15,'[1]NRCAN 2016'!$R:$X,7,FALSE),0)</f>
        <v>1</v>
      </c>
      <c r="N15">
        <f t="shared" si="12"/>
        <v>1</v>
      </c>
      <c r="O15">
        <f t="shared" si="13"/>
        <v>1</v>
      </c>
      <c r="P15">
        <f t="shared" si="14"/>
        <v>1</v>
      </c>
      <c r="Q15">
        <f t="shared" si="15"/>
        <v>1</v>
      </c>
      <c r="R15">
        <f t="shared" si="16"/>
        <v>1</v>
      </c>
      <c r="S15">
        <f t="shared" si="17"/>
        <v>1</v>
      </c>
    </row>
    <row r="16" spans="1:19" x14ac:dyDescent="0.25">
      <c r="A16" t="str">
        <f t="shared" si="1"/>
        <v>PASTRAROABUSURBWTBCONVGAS</v>
      </c>
      <c r="B16" t="str">
        <f t="shared" si="2"/>
        <v>PASTRAROABUSURBWTB</v>
      </c>
      <c r="C16" t="s">
        <v>38</v>
      </c>
      <c r="D16" t="s">
        <v>26</v>
      </c>
      <c r="E16" t="s">
        <v>30</v>
      </c>
      <c r="F16" t="s">
        <v>39</v>
      </c>
      <c r="G16" t="s">
        <v>43</v>
      </c>
      <c r="H16" t="s">
        <v>56</v>
      </c>
      <c r="I16">
        <v>16</v>
      </c>
      <c r="J16" t="s">
        <v>33</v>
      </c>
      <c r="K16" t="s">
        <v>35</v>
      </c>
      <c r="L16" t="s">
        <v>10</v>
      </c>
      <c r="M16">
        <f>_xlfn.IFNA(VLOOKUP(E16&amp;F16&amp;G16&amp;H16&amp;K16,'[1]NRCAN 2016'!$R:$X,7,FALSE),0)</f>
        <v>0</v>
      </c>
      <c r="N16">
        <f t="shared" si="12"/>
        <v>0</v>
      </c>
      <c r="O16">
        <f t="shared" si="13"/>
        <v>0</v>
      </c>
      <c r="P16">
        <f t="shared" si="14"/>
        <v>0</v>
      </c>
      <c r="Q16">
        <f t="shared" si="15"/>
        <v>0</v>
      </c>
      <c r="R16">
        <f t="shared" si="16"/>
        <v>0</v>
      </c>
      <c r="S16">
        <f t="shared" si="17"/>
        <v>0</v>
      </c>
    </row>
    <row r="17" spans="1:19" x14ac:dyDescent="0.25">
      <c r="A17" t="str">
        <f t="shared" si="1"/>
        <v>PASTRAROABUSURBWTBCONVNGA</v>
      </c>
      <c r="B17" t="str">
        <f t="shared" si="2"/>
        <v>PASTRAROABUSURBWTB</v>
      </c>
      <c r="C17" t="s">
        <v>38</v>
      </c>
      <c r="D17" t="s">
        <v>26</v>
      </c>
      <c r="E17" t="s">
        <v>30</v>
      </c>
      <c r="F17" t="s">
        <v>39</v>
      </c>
      <c r="G17" t="s">
        <v>43</v>
      </c>
      <c r="H17" t="s">
        <v>56</v>
      </c>
      <c r="I17">
        <v>16</v>
      </c>
      <c r="J17" t="s">
        <v>33</v>
      </c>
      <c r="K17" t="s">
        <v>41</v>
      </c>
      <c r="L17" t="s">
        <v>10</v>
      </c>
      <c r="M17">
        <f>_xlfn.IFNA(VLOOKUP(E17&amp;F17&amp;G17&amp;H17&amp;K17,'[1]NRCAN 2016'!$R:$X,7,FALSE),0)</f>
        <v>0</v>
      </c>
      <c r="N17">
        <f t="shared" si="12"/>
        <v>0</v>
      </c>
      <c r="O17">
        <f t="shared" si="13"/>
        <v>0</v>
      </c>
      <c r="P17">
        <f t="shared" si="14"/>
        <v>0</v>
      </c>
      <c r="Q17">
        <f t="shared" si="15"/>
        <v>0</v>
      </c>
      <c r="R17">
        <f t="shared" si="16"/>
        <v>0</v>
      </c>
      <c r="S17">
        <f t="shared" si="17"/>
        <v>0</v>
      </c>
    </row>
    <row r="18" spans="1:19" x14ac:dyDescent="0.25">
      <c r="A18" t="str">
        <f t="shared" si="1"/>
        <v>PASTRAROABUSIUBMWAYCONVDSL</v>
      </c>
      <c r="B18" t="str">
        <f t="shared" si="2"/>
        <v>PASTRAROABUSIUBMWAY</v>
      </c>
      <c r="C18" t="s">
        <v>38</v>
      </c>
      <c r="D18" t="s">
        <v>26</v>
      </c>
      <c r="E18" t="s">
        <v>30</v>
      </c>
      <c r="F18" t="s">
        <v>39</v>
      </c>
      <c r="G18" t="s">
        <v>42</v>
      </c>
      <c r="H18" t="s">
        <v>57</v>
      </c>
      <c r="I18">
        <v>16</v>
      </c>
      <c r="J18" t="s">
        <v>33</v>
      </c>
      <c r="K18" t="s">
        <v>32</v>
      </c>
      <c r="L18" t="s">
        <v>10</v>
      </c>
      <c r="M18">
        <f>_xlfn.IFNA(VLOOKUP(E18&amp;F18&amp;G18&amp;H18&amp;K18,'[1]NRCAN 2016'!$R:$X,7,FALSE),0)</f>
        <v>1</v>
      </c>
      <c r="N18">
        <f t="shared" si="12"/>
        <v>1</v>
      </c>
      <c r="O18">
        <f t="shared" si="13"/>
        <v>1</v>
      </c>
      <c r="P18">
        <f t="shared" si="14"/>
        <v>1</v>
      </c>
      <c r="Q18">
        <f t="shared" si="15"/>
        <v>1</v>
      </c>
      <c r="R18">
        <f t="shared" si="16"/>
        <v>1</v>
      </c>
      <c r="S18">
        <f t="shared" si="17"/>
        <v>1</v>
      </c>
    </row>
    <row r="19" spans="1:19" x14ac:dyDescent="0.25">
      <c r="A19" t="str">
        <f t="shared" si="1"/>
        <v>PASTRAROABUSIUBMWAYCONVGAS</v>
      </c>
      <c r="B19" t="str">
        <f t="shared" si="2"/>
        <v>PASTRAROABUSIUBMWAY</v>
      </c>
      <c r="C19" t="s">
        <v>38</v>
      </c>
      <c r="D19" t="s">
        <v>26</v>
      </c>
      <c r="E19" t="s">
        <v>30</v>
      </c>
      <c r="F19" t="s">
        <v>39</v>
      </c>
      <c r="G19" t="s">
        <v>42</v>
      </c>
      <c r="H19" t="s">
        <v>57</v>
      </c>
      <c r="I19">
        <v>16</v>
      </c>
      <c r="J19" t="s">
        <v>33</v>
      </c>
      <c r="K19" t="s">
        <v>35</v>
      </c>
      <c r="L19" t="s">
        <v>10</v>
      </c>
      <c r="M19">
        <f>_xlfn.IFNA(VLOOKUP(E19&amp;F19&amp;G19&amp;H19&amp;K19,'[1]NRCAN 2016'!$R:$X,7,FALSE),0)</f>
        <v>0</v>
      </c>
      <c r="N19">
        <f t="shared" si="12"/>
        <v>0</v>
      </c>
      <c r="O19">
        <f t="shared" si="13"/>
        <v>0</v>
      </c>
      <c r="P19">
        <f t="shared" si="14"/>
        <v>0</v>
      </c>
      <c r="Q19">
        <f t="shared" si="15"/>
        <v>0</v>
      </c>
      <c r="R19">
        <f t="shared" si="16"/>
        <v>0</v>
      </c>
      <c r="S19">
        <f t="shared" si="17"/>
        <v>0</v>
      </c>
    </row>
    <row r="20" spans="1:19" x14ac:dyDescent="0.25">
      <c r="A20" t="str">
        <f t="shared" si="1"/>
        <v>PASTRAROABUSIUBVIVACONVDSL</v>
      </c>
      <c r="B20" t="str">
        <f t="shared" si="2"/>
        <v>PASTRAROABUSIUBVIVA</v>
      </c>
      <c r="C20" t="s">
        <v>38</v>
      </c>
      <c r="D20" t="s">
        <v>26</v>
      </c>
      <c r="E20" t="s">
        <v>30</v>
      </c>
      <c r="F20" t="s">
        <v>39</v>
      </c>
      <c r="G20" t="s">
        <v>42</v>
      </c>
      <c r="H20" t="s">
        <v>58</v>
      </c>
      <c r="I20">
        <v>16</v>
      </c>
      <c r="J20" t="s">
        <v>33</v>
      </c>
      <c r="K20" t="s">
        <v>32</v>
      </c>
      <c r="L20" t="s">
        <v>10</v>
      </c>
      <c r="M20">
        <f>_xlfn.IFNA(VLOOKUP(E20&amp;F20&amp;G20&amp;H20&amp;K20,'[1]NRCAN 2016'!$R:$X,7,FALSE),0)</f>
        <v>1</v>
      </c>
      <c r="N20">
        <f t="shared" si="12"/>
        <v>1</v>
      </c>
      <c r="O20">
        <f t="shared" si="13"/>
        <v>1</v>
      </c>
      <c r="P20">
        <f t="shared" si="14"/>
        <v>1</v>
      </c>
      <c r="Q20">
        <f t="shared" si="15"/>
        <v>1</v>
      </c>
      <c r="R20">
        <f t="shared" si="16"/>
        <v>1</v>
      </c>
      <c r="S20">
        <f t="shared" si="17"/>
        <v>1</v>
      </c>
    </row>
    <row r="21" spans="1:19" x14ac:dyDescent="0.25">
      <c r="A21" t="str">
        <f t="shared" si="1"/>
        <v>PASTRAROABUSIUBVIVACONVGAS</v>
      </c>
      <c r="B21" t="str">
        <f t="shared" si="2"/>
        <v>PASTRAROABUSIUBVIVA</v>
      </c>
      <c r="C21" t="s">
        <v>38</v>
      </c>
      <c r="D21" t="s">
        <v>26</v>
      </c>
      <c r="E21" t="s">
        <v>30</v>
      </c>
      <c r="F21" t="s">
        <v>39</v>
      </c>
      <c r="G21" t="s">
        <v>42</v>
      </c>
      <c r="H21" t="s">
        <v>58</v>
      </c>
      <c r="I21">
        <v>16</v>
      </c>
      <c r="J21" t="s">
        <v>33</v>
      </c>
      <c r="K21" t="s">
        <v>35</v>
      </c>
      <c r="L21" t="s">
        <v>10</v>
      </c>
      <c r="M21">
        <f>_xlfn.IFNA(VLOOKUP(E21&amp;F21&amp;G21&amp;H21&amp;K21,'[1]NRCAN 2016'!$R:$X,7,FALSE),0)</f>
        <v>0</v>
      </c>
      <c r="N21">
        <f t="shared" si="12"/>
        <v>0</v>
      </c>
      <c r="O21">
        <f t="shared" si="13"/>
        <v>0</v>
      </c>
      <c r="P21">
        <f t="shared" si="14"/>
        <v>0</v>
      </c>
      <c r="Q21">
        <f t="shared" si="15"/>
        <v>0</v>
      </c>
      <c r="R21">
        <f t="shared" si="16"/>
        <v>0</v>
      </c>
      <c r="S21">
        <f t="shared" si="17"/>
        <v>0</v>
      </c>
    </row>
    <row r="22" spans="1:19" x14ac:dyDescent="0.25">
      <c r="A22" t="str">
        <f t="shared" si="1"/>
        <v>PASTRAROABUSIUBDURTCONVDSL</v>
      </c>
      <c r="B22" t="str">
        <f t="shared" si="2"/>
        <v>PASTRAROABUSIUBDURT</v>
      </c>
      <c r="C22" t="s">
        <v>38</v>
      </c>
      <c r="D22" t="s">
        <v>26</v>
      </c>
      <c r="E22" t="s">
        <v>30</v>
      </c>
      <c r="F22" t="s">
        <v>39</v>
      </c>
      <c r="G22" t="s">
        <v>42</v>
      </c>
      <c r="H22" t="s">
        <v>59</v>
      </c>
      <c r="I22">
        <v>16</v>
      </c>
      <c r="J22" t="s">
        <v>33</v>
      </c>
      <c r="K22" t="s">
        <v>32</v>
      </c>
      <c r="L22" t="s">
        <v>10</v>
      </c>
      <c r="M22">
        <f>_xlfn.IFNA(VLOOKUP(E22&amp;F22&amp;G22&amp;H22&amp;K22,'[1]NRCAN 2016'!$R:$X,7,FALSE),0)</f>
        <v>1</v>
      </c>
      <c r="N22">
        <f t="shared" si="12"/>
        <v>1</v>
      </c>
      <c r="O22">
        <f t="shared" si="13"/>
        <v>1</v>
      </c>
      <c r="P22">
        <f t="shared" si="14"/>
        <v>1</v>
      </c>
      <c r="Q22">
        <f t="shared" si="15"/>
        <v>1</v>
      </c>
      <c r="R22">
        <f t="shared" si="16"/>
        <v>1</v>
      </c>
      <c r="S22">
        <f t="shared" si="17"/>
        <v>1</v>
      </c>
    </row>
    <row r="23" spans="1:19" x14ac:dyDescent="0.25">
      <c r="A23" t="str">
        <f t="shared" si="1"/>
        <v>PASTRAROABUSIUBDURTCONVGAS</v>
      </c>
      <c r="B23" t="str">
        <f t="shared" si="2"/>
        <v>PASTRAROABUSIUBDURT</v>
      </c>
      <c r="C23" t="s">
        <v>38</v>
      </c>
      <c r="D23" t="s">
        <v>26</v>
      </c>
      <c r="E23" t="s">
        <v>30</v>
      </c>
      <c r="F23" t="s">
        <v>39</v>
      </c>
      <c r="G23" t="s">
        <v>42</v>
      </c>
      <c r="H23" t="s">
        <v>59</v>
      </c>
      <c r="I23">
        <v>16</v>
      </c>
      <c r="J23" t="s">
        <v>33</v>
      </c>
      <c r="K23" t="s">
        <v>35</v>
      </c>
      <c r="L23" t="s">
        <v>10</v>
      </c>
      <c r="M23">
        <f>_xlfn.IFNA(VLOOKUP(E23&amp;F23&amp;G23&amp;H23&amp;K23,'[1]NRCAN 2016'!$R:$X,7,FALSE),0)</f>
        <v>0</v>
      </c>
      <c r="N23">
        <f t="shared" si="12"/>
        <v>0</v>
      </c>
      <c r="O23">
        <f t="shared" si="13"/>
        <v>0</v>
      </c>
      <c r="P23">
        <f t="shared" si="14"/>
        <v>0</v>
      </c>
      <c r="Q23">
        <f t="shared" si="15"/>
        <v>0</v>
      </c>
      <c r="R23">
        <f t="shared" si="16"/>
        <v>0</v>
      </c>
      <c r="S23">
        <f t="shared" si="17"/>
        <v>0</v>
      </c>
    </row>
    <row r="24" spans="1:19" x14ac:dyDescent="0.25">
      <c r="A24" t="str">
        <f t="shared" si="1"/>
        <v>PASTRAROABUSSCB___CONVDSL</v>
      </c>
      <c r="B24" t="str">
        <f t="shared" si="2"/>
        <v>PASTRAROABUSSCB___</v>
      </c>
      <c r="C24" t="s">
        <v>38</v>
      </c>
      <c r="D24" t="s">
        <v>26</v>
      </c>
      <c r="E24" t="s">
        <v>30</v>
      </c>
      <c r="F24" t="s">
        <v>39</v>
      </c>
      <c r="G24" t="s">
        <v>40</v>
      </c>
      <c r="H24" t="s">
        <v>10</v>
      </c>
      <c r="I24">
        <v>16</v>
      </c>
      <c r="J24" t="s">
        <v>33</v>
      </c>
      <c r="K24" t="s">
        <v>32</v>
      </c>
      <c r="L24" t="s">
        <v>10</v>
      </c>
      <c r="M24">
        <f>_xlfn.IFNA(VLOOKUP(E24&amp;F24&amp;G24&amp;H24&amp;K24,'[1]NRCAN 2016'!$R:$X,7,FALSE),0)</f>
        <v>0.85231464999999995</v>
      </c>
      <c r="N24">
        <f t="shared" si="12"/>
        <v>0.85231464999999995</v>
      </c>
      <c r="O24">
        <f t="shared" si="13"/>
        <v>0.85231464999999995</v>
      </c>
      <c r="P24">
        <f t="shared" si="14"/>
        <v>0.85231464999999995</v>
      </c>
      <c r="Q24">
        <f t="shared" si="15"/>
        <v>0.85231464999999995</v>
      </c>
      <c r="R24">
        <f t="shared" si="16"/>
        <v>0.85231464999999995</v>
      </c>
      <c r="S24">
        <f t="shared" si="17"/>
        <v>0.85231464999999995</v>
      </c>
    </row>
    <row r="25" spans="1:19" x14ac:dyDescent="0.25">
      <c r="A25" t="str">
        <f t="shared" si="1"/>
        <v>PASTRAROABUSSCB___CONVGAS</v>
      </c>
      <c r="B25" t="str">
        <f t="shared" si="2"/>
        <v>PASTRAROABUSSCB___</v>
      </c>
      <c r="C25" t="s">
        <v>38</v>
      </c>
      <c r="D25" t="s">
        <v>26</v>
      </c>
      <c r="E25" t="s">
        <v>30</v>
      </c>
      <c r="F25" t="s">
        <v>39</v>
      </c>
      <c r="G25" t="s">
        <v>40</v>
      </c>
      <c r="H25" t="s">
        <v>10</v>
      </c>
      <c r="I25">
        <v>16</v>
      </c>
      <c r="J25" t="s">
        <v>33</v>
      </c>
      <c r="K25" t="s">
        <v>35</v>
      </c>
      <c r="L25" t="s">
        <v>10</v>
      </c>
      <c r="M25">
        <f>_xlfn.IFNA(VLOOKUP(E25&amp;F25&amp;G25&amp;H25&amp;K25,'[1]NRCAN 2016'!$R:$X,7,FALSE),0)</f>
        <v>0.1025365</v>
      </c>
      <c r="N25">
        <f t="shared" si="12"/>
        <v>0.1025365</v>
      </c>
      <c r="O25">
        <f t="shared" si="13"/>
        <v>0.1025365</v>
      </c>
      <c r="P25">
        <f t="shared" si="14"/>
        <v>0.1025365</v>
      </c>
      <c r="Q25">
        <f t="shared" si="15"/>
        <v>0.1025365</v>
      </c>
      <c r="R25">
        <f t="shared" si="16"/>
        <v>0.1025365</v>
      </c>
      <c r="S25">
        <f t="shared" si="17"/>
        <v>0.1025365</v>
      </c>
    </row>
    <row r="26" spans="1:19" x14ac:dyDescent="0.25">
      <c r="A26" t="str">
        <f t="shared" si="1"/>
        <v>PASTRAROABUSSCB___CONVNGA</v>
      </c>
      <c r="B26" t="str">
        <f t="shared" si="2"/>
        <v>PASTRAROABUSSCB___</v>
      </c>
      <c r="C26" t="s">
        <v>38</v>
      </c>
      <c r="D26" t="s">
        <v>26</v>
      </c>
      <c r="E26" t="s">
        <v>30</v>
      </c>
      <c r="F26" t="s">
        <v>39</v>
      </c>
      <c r="G26" t="s">
        <v>40</v>
      </c>
      <c r="H26" t="s">
        <v>10</v>
      </c>
      <c r="I26">
        <v>16</v>
      </c>
      <c r="J26" t="s">
        <v>33</v>
      </c>
      <c r="K26" t="s">
        <v>41</v>
      </c>
      <c r="L26" t="s">
        <v>10</v>
      </c>
      <c r="M26">
        <f>_xlfn.IFNA(VLOOKUP(E26&amp;F26&amp;G26&amp;H26&amp;K26,'[1]NRCAN 2016'!$R:$X,7,FALSE),0)</f>
        <v>4.5148849999999997E-2</v>
      </c>
      <c r="N26">
        <f t="shared" si="12"/>
        <v>4.5148849999999997E-2</v>
      </c>
      <c r="O26">
        <f t="shared" si="13"/>
        <v>4.5148849999999997E-2</v>
      </c>
      <c r="P26">
        <f t="shared" si="14"/>
        <v>4.5148849999999997E-2</v>
      </c>
      <c r="Q26">
        <f t="shared" si="15"/>
        <v>4.5148849999999997E-2</v>
      </c>
      <c r="R26">
        <f t="shared" si="16"/>
        <v>4.5148849999999997E-2</v>
      </c>
      <c r="S26">
        <f t="shared" si="17"/>
        <v>4.5148849999999997E-2</v>
      </c>
    </row>
    <row r="27" spans="1:19" x14ac:dyDescent="0.25">
      <c r="A27" t="str">
        <f t="shared" si="1"/>
        <v>PASTRAROACAR___RSHCONVDSL</v>
      </c>
      <c r="B27" t="str">
        <f t="shared" si="2"/>
        <v>PASTRAROACAR___RSH</v>
      </c>
      <c r="C27" t="s">
        <v>38</v>
      </c>
      <c r="D27" t="s">
        <v>26</v>
      </c>
      <c r="E27" t="s">
        <v>30</v>
      </c>
      <c r="F27" t="s">
        <v>45</v>
      </c>
      <c r="G27" t="s">
        <v>10</v>
      </c>
      <c r="H27" t="s">
        <v>60</v>
      </c>
      <c r="I27">
        <v>16</v>
      </c>
      <c r="J27" t="s">
        <v>33</v>
      </c>
      <c r="K27" t="s">
        <v>32</v>
      </c>
      <c r="L27" t="s">
        <v>10</v>
      </c>
      <c r="M27">
        <f>_xlfn.IFNA(VLOOKUP(E27&amp;F27&amp;G27&amp;H27&amp;K27,'[1]NRCAN 2016'!$R:$X,7,FALSE),0)</f>
        <v>1.397543E-2</v>
      </c>
      <c r="N27">
        <f t="shared" si="12"/>
        <v>1.397543E-2</v>
      </c>
      <c r="O27">
        <f t="shared" si="13"/>
        <v>1.397543E-2</v>
      </c>
      <c r="P27">
        <f t="shared" si="14"/>
        <v>1.397543E-2</v>
      </c>
      <c r="Q27">
        <f t="shared" si="15"/>
        <v>1.397543E-2</v>
      </c>
      <c r="R27">
        <f t="shared" si="16"/>
        <v>1.397543E-2</v>
      </c>
      <c r="S27">
        <f t="shared" si="17"/>
        <v>1.397543E-2</v>
      </c>
    </row>
    <row r="28" spans="1:19" x14ac:dyDescent="0.25">
      <c r="A28" t="str">
        <f t="shared" si="1"/>
        <v>PASTRAROACAR___RSHCONVGAS</v>
      </c>
      <c r="B28" t="str">
        <f t="shared" si="2"/>
        <v>PASTRAROACAR___RSH</v>
      </c>
      <c r="C28" t="s">
        <v>38</v>
      </c>
      <c r="D28" t="s">
        <v>26</v>
      </c>
      <c r="E28" t="s">
        <v>30</v>
      </c>
      <c r="F28" t="s">
        <v>45</v>
      </c>
      <c r="G28" t="s">
        <v>10</v>
      </c>
      <c r="H28" t="s">
        <v>60</v>
      </c>
      <c r="I28">
        <v>16</v>
      </c>
      <c r="J28" t="s">
        <v>33</v>
      </c>
      <c r="K28" t="s">
        <v>35</v>
      </c>
      <c r="L28" t="s">
        <v>10</v>
      </c>
      <c r="M28">
        <f>_xlfn.IFNA(VLOOKUP(E28&amp;F28&amp;G28&amp;H28&amp;K28,'[1]NRCAN 2016'!$R:$X,7,FALSE),0)</f>
        <v>0.97476220000000002</v>
      </c>
      <c r="N28">
        <f t="shared" si="12"/>
        <v>0.97476220000000002</v>
      </c>
      <c r="O28">
        <f t="shared" si="13"/>
        <v>0.97476220000000002</v>
      </c>
      <c r="P28">
        <f t="shared" si="14"/>
        <v>0.97476220000000002</v>
      </c>
      <c r="Q28">
        <f t="shared" si="15"/>
        <v>0.97476220000000002</v>
      </c>
      <c r="R28">
        <f t="shared" si="16"/>
        <v>0.97476220000000002</v>
      </c>
      <c r="S28">
        <f t="shared" si="17"/>
        <v>0.97476220000000002</v>
      </c>
    </row>
    <row r="29" spans="1:19" x14ac:dyDescent="0.25">
      <c r="A29" t="str">
        <f t="shared" si="1"/>
        <v>PASTRAROACAR___RSHCONVNGA</v>
      </c>
      <c r="B29" t="str">
        <f t="shared" si="2"/>
        <v>PASTRAROACAR___RSH</v>
      </c>
      <c r="C29" t="s">
        <v>38</v>
      </c>
      <c r="D29" t="s">
        <v>26</v>
      </c>
      <c r="E29" t="s">
        <v>30</v>
      </c>
      <c r="F29" t="s">
        <v>45</v>
      </c>
      <c r="G29" t="s">
        <v>10</v>
      </c>
      <c r="H29" t="s">
        <v>60</v>
      </c>
      <c r="I29">
        <v>16</v>
      </c>
      <c r="J29" t="s">
        <v>33</v>
      </c>
      <c r="K29" t="s">
        <v>41</v>
      </c>
      <c r="L29" t="s">
        <v>10</v>
      </c>
      <c r="M29">
        <f>_xlfn.IFNA(VLOOKUP(E29&amp;F29&amp;G29&amp;H29&amp;K29,'[1]NRCAN 2016'!$R:$X,7,FALSE),0)</f>
        <v>7.7462000000000006E-4</v>
      </c>
      <c r="N29">
        <f t="shared" si="12"/>
        <v>7.7462000000000006E-4</v>
      </c>
      <c r="O29">
        <f t="shared" si="13"/>
        <v>7.7462000000000006E-4</v>
      </c>
      <c r="P29">
        <f t="shared" si="14"/>
        <v>7.7462000000000006E-4</v>
      </c>
      <c r="Q29">
        <f t="shared" si="15"/>
        <v>7.7462000000000006E-4</v>
      </c>
      <c r="R29">
        <f t="shared" si="16"/>
        <v>7.7462000000000006E-4</v>
      </c>
      <c r="S29">
        <f t="shared" si="17"/>
        <v>7.7462000000000006E-4</v>
      </c>
    </row>
    <row r="30" spans="1:19" x14ac:dyDescent="0.25">
      <c r="A30" t="str">
        <f t="shared" si="1"/>
        <v>PASTRAROACAR___RSHCONVPRO</v>
      </c>
      <c r="B30" t="str">
        <f t="shared" si="2"/>
        <v>PASTRAROACAR___RSH</v>
      </c>
      <c r="C30" t="s">
        <v>38</v>
      </c>
      <c r="D30" t="s">
        <v>26</v>
      </c>
      <c r="E30" t="s">
        <v>30</v>
      </c>
      <c r="F30" t="s">
        <v>45</v>
      </c>
      <c r="G30" t="s">
        <v>10</v>
      </c>
      <c r="H30" t="s">
        <v>60</v>
      </c>
      <c r="I30">
        <v>16</v>
      </c>
      <c r="J30" t="s">
        <v>33</v>
      </c>
      <c r="K30" t="s">
        <v>11</v>
      </c>
      <c r="L30" t="s">
        <v>10</v>
      </c>
      <c r="M30">
        <f>_xlfn.IFNA(VLOOKUP(E30&amp;F30&amp;G30&amp;H30&amp;K30,'[1]NRCAN 2016'!$R:$X,7,FALSE),0)</f>
        <v>1.0487750000000001E-2</v>
      </c>
      <c r="N30">
        <f t="shared" si="12"/>
        <v>1.0487750000000001E-2</v>
      </c>
      <c r="O30">
        <f t="shared" si="13"/>
        <v>1.0487750000000001E-2</v>
      </c>
      <c r="P30">
        <f t="shared" si="14"/>
        <v>1.0487750000000001E-2</v>
      </c>
      <c r="Q30">
        <f t="shared" si="15"/>
        <v>1.0487750000000001E-2</v>
      </c>
      <c r="R30">
        <f t="shared" si="16"/>
        <v>1.0487750000000001E-2</v>
      </c>
      <c r="S30">
        <f t="shared" si="17"/>
        <v>1.0487750000000001E-2</v>
      </c>
    </row>
    <row r="31" spans="1:19" x14ac:dyDescent="0.25">
      <c r="A31" t="str">
        <f t="shared" si="1"/>
        <v>PASTRAROACAR___TAXCONVDSL</v>
      </c>
      <c r="B31" t="str">
        <f t="shared" si="2"/>
        <v>PASTRAROACAR___TAX</v>
      </c>
      <c r="C31" t="s">
        <v>38</v>
      </c>
      <c r="D31" t="s">
        <v>26</v>
      </c>
      <c r="E31" t="s">
        <v>30</v>
      </c>
      <c r="F31" t="s">
        <v>45</v>
      </c>
      <c r="G31" t="s">
        <v>10</v>
      </c>
      <c r="H31" t="s">
        <v>61</v>
      </c>
      <c r="I31">
        <v>16</v>
      </c>
      <c r="J31" t="s">
        <v>33</v>
      </c>
      <c r="K31" t="s">
        <v>32</v>
      </c>
      <c r="L31" t="s">
        <v>10</v>
      </c>
      <c r="M31">
        <f>_xlfn.IFNA(VLOOKUP(E31&amp;F31&amp;G31&amp;H31&amp;K31,'[1]NRCAN 2016'!$R:$X,7,FALSE),0)</f>
        <v>1.397543E-2</v>
      </c>
      <c r="N31">
        <f t="shared" si="12"/>
        <v>1.397543E-2</v>
      </c>
      <c r="O31">
        <f t="shared" si="13"/>
        <v>1.397543E-2</v>
      </c>
      <c r="P31">
        <f t="shared" si="14"/>
        <v>1.397543E-2</v>
      </c>
      <c r="Q31">
        <f t="shared" si="15"/>
        <v>1.397543E-2</v>
      </c>
      <c r="R31">
        <f t="shared" si="16"/>
        <v>1.397543E-2</v>
      </c>
      <c r="S31">
        <f t="shared" si="17"/>
        <v>1.397543E-2</v>
      </c>
    </row>
    <row r="32" spans="1:19" x14ac:dyDescent="0.25">
      <c r="A32" t="str">
        <f t="shared" si="1"/>
        <v>PASTRAROACAR___TAXCONVGAS</v>
      </c>
      <c r="B32" t="str">
        <f t="shared" si="2"/>
        <v>PASTRAROACAR___TAX</v>
      </c>
      <c r="C32" t="s">
        <v>38</v>
      </c>
      <c r="D32" t="s">
        <v>26</v>
      </c>
      <c r="E32" t="s">
        <v>30</v>
      </c>
      <c r="F32" t="s">
        <v>45</v>
      </c>
      <c r="G32" t="s">
        <v>10</v>
      </c>
      <c r="H32" t="s">
        <v>61</v>
      </c>
      <c r="I32">
        <v>16</v>
      </c>
      <c r="J32" t="s">
        <v>33</v>
      </c>
      <c r="K32" t="s">
        <v>35</v>
      </c>
      <c r="L32" t="s">
        <v>10</v>
      </c>
      <c r="M32">
        <f>_xlfn.IFNA(VLOOKUP(E32&amp;F32&amp;G32&amp;H32&amp;K32,'[1]NRCAN 2016'!$R:$X,7,FALSE),0)</f>
        <v>0.97476220000000002</v>
      </c>
      <c r="N32">
        <f t="shared" si="12"/>
        <v>0.97476220000000002</v>
      </c>
      <c r="O32">
        <f t="shared" si="13"/>
        <v>0.97476220000000002</v>
      </c>
      <c r="P32">
        <f t="shared" si="14"/>
        <v>0.97476220000000002</v>
      </c>
      <c r="Q32">
        <f t="shared" si="15"/>
        <v>0.97476220000000002</v>
      </c>
      <c r="R32">
        <f t="shared" si="16"/>
        <v>0.97476220000000002</v>
      </c>
      <c r="S32">
        <f t="shared" si="17"/>
        <v>0.97476220000000002</v>
      </c>
    </row>
    <row r="33" spans="1:19" x14ac:dyDescent="0.25">
      <c r="A33" t="str">
        <f t="shared" si="1"/>
        <v>PASTRAROACAR___TAXCONVNGA</v>
      </c>
      <c r="B33" t="str">
        <f t="shared" si="2"/>
        <v>PASTRAROACAR___TAX</v>
      </c>
      <c r="C33" t="s">
        <v>38</v>
      </c>
      <c r="D33" t="s">
        <v>26</v>
      </c>
      <c r="E33" t="s">
        <v>30</v>
      </c>
      <c r="F33" t="s">
        <v>45</v>
      </c>
      <c r="G33" t="s">
        <v>10</v>
      </c>
      <c r="H33" t="s">
        <v>61</v>
      </c>
      <c r="I33">
        <v>16</v>
      </c>
      <c r="J33" t="s">
        <v>33</v>
      </c>
      <c r="K33" t="s">
        <v>41</v>
      </c>
      <c r="L33" t="s">
        <v>10</v>
      </c>
      <c r="M33">
        <f>_xlfn.IFNA(VLOOKUP(E33&amp;F33&amp;G33&amp;H33&amp;K33,'[1]NRCAN 2016'!$R:$X,7,FALSE),0)</f>
        <v>7.7462000000000006E-4</v>
      </c>
      <c r="N33">
        <f t="shared" si="12"/>
        <v>7.7462000000000006E-4</v>
      </c>
      <c r="O33">
        <f t="shared" si="13"/>
        <v>7.7462000000000006E-4</v>
      </c>
      <c r="P33">
        <f t="shared" si="14"/>
        <v>7.7462000000000006E-4</v>
      </c>
      <c r="Q33">
        <f t="shared" si="15"/>
        <v>7.7462000000000006E-4</v>
      </c>
      <c r="R33">
        <f t="shared" si="16"/>
        <v>7.7462000000000006E-4</v>
      </c>
      <c r="S33">
        <f t="shared" si="17"/>
        <v>7.7462000000000006E-4</v>
      </c>
    </row>
    <row r="34" spans="1:19" x14ac:dyDescent="0.25">
      <c r="A34" t="str">
        <f t="shared" si="1"/>
        <v>PASTRAROACAR___TAXCONVPRO</v>
      </c>
      <c r="B34" t="str">
        <f t="shared" si="2"/>
        <v>PASTRAROACAR___TAX</v>
      </c>
      <c r="C34" t="s">
        <v>38</v>
      </c>
      <c r="D34" t="s">
        <v>26</v>
      </c>
      <c r="E34" t="s">
        <v>30</v>
      </c>
      <c r="F34" t="s">
        <v>45</v>
      </c>
      <c r="G34" t="s">
        <v>10</v>
      </c>
      <c r="H34" t="s">
        <v>61</v>
      </c>
      <c r="I34">
        <v>16</v>
      </c>
      <c r="J34" t="s">
        <v>33</v>
      </c>
      <c r="K34" t="s">
        <v>11</v>
      </c>
      <c r="L34" t="s">
        <v>10</v>
      </c>
      <c r="M34">
        <f>_xlfn.IFNA(VLOOKUP(E34&amp;F34&amp;G34&amp;H34&amp;K34,'[1]NRCAN 2016'!$R:$X,7,FALSE),0)</f>
        <v>1.0487750000000001E-2</v>
      </c>
      <c r="N34">
        <f t="shared" si="12"/>
        <v>1.0487750000000001E-2</v>
      </c>
      <c r="O34">
        <f t="shared" si="13"/>
        <v>1.0487750000000001E-2</v>
      </c>
      <c r="P34">
        <f t="shared" si="14"/>
        <v>1.0487750000000001E-2</v>
      </c>
      <c r="Q34">
        <f t="shared" si="15"/>
        <v>1.0487750000000001E-2</v>
      </c>
      <c r="R34">
        <f t="shared" si="16"/>
        <v>1.0487750000000001E-2</v>
      </c>
      <c r="S34">
        <f t="shared" si="17"/>
        <v>1.0487750000000001E-2</v>
      </c>
    </row>
    <row r="35" spans="1:19" x14ac:dyDescent="0.25">
      <c r="A35" t="str">
        <f t="shared" si="1"/>
        <v>PASTRAROACAR___ADRCONVDSL</v>
      </c>
      <c r="B35" t="str">
        <f t="shared" si="2"/>
        <v>PASTRAROACAR___ADR</v>
      </c>
      <c r="C35" t="s">
        <v>38</v>
      </c>
      <c r="D35" t="s">
        <v>26</v>
      </c>
      <c r="E35" t="s">
        <v>30</v>
      </c>
      <c r="F35" t="s">
        <v>45</v>
      </c>
      <c r="G35" t="s">
        <v>10</v>
      </c>
      <c r="H35" t="s">
        <v>62</v>
      </c>
      <c r="I35">
        <v>16</v>
      </c>
      <c r="J35" t="s">
        <v>33</v>
      </c>
      <c r="K35" t="s">
        <v>32</v>
      </c>
      <c r="L35" t="s">
        <v>10</v>
      </c>
      <c r="M35">
        <f>_xlfn.IFNA(VLOOKUP(E35&amp;F35&amp;G35&amp;H35&amp;K35,'[1]NRCAN 2016'!$R:$X,7,FALSE),0)</f>
        <v>1.397543E-2</v>
      </c>
      <c r="N35">
        <f t="shared" si="12"/>
        <v>1.397543E-2</v>
      </c>
      <c r="O35">
        <f t="shared" si="13"/>
        <v>1.397543E-2</v>
      </c>
      <c r="P35">
        <f t="shared" si="14"/>
        <v>1.397543E-2</v>
      </c>
      <c r="Q35">
        <f t="shared" si="15"/>
        <v>1.397543E-2</v>
      </c>
      <c r="R35">
        <f t="shared" si="16"/>
        <v>1.397543E-2</v>
      </c>
      <c r="S35">
        <f t="shared" si="17"/>
        <v>1.397543E-2</v>
      </c>
    </row>
    <row r="36" spans="1:19" x14ac:dyDescent="0.25">
      <c r="A36" t="str">
        <f t="shared" si="1"/>
        <v>PASTRAROACAR___ADRCONVGAS</v>
      </c>
      <c r="B36" t="str">
        <f t="shared" si="2"/>
        <v>PASTRAROACAR___ADR</v>
      </c>
      <c r="C36" t="s">
        <v>38</v>
      </c>
      <c r="D36" t="s">
        <v>26</v>
      </c>
      <c r="E36" t="s">
        <v>30</v>
      </c>
      <c r="F36" t="s">
        <v>45</v>
      </c>
      <c r="G36" t="s">
        <v>10</v>
      </c>
      <c r="H36" t="s">
        <v>62</v>
      </c>
      <c r="I36">
        <v>16</v>
      </c>
      <c r="J36" t="s">
        <v>33</v>
      </c>
      <c r="K36" t="s">
        <v>35</v>
      </c>
      <c r="L36" t="s">
        <v>10</v>
      </c>
      <c r="M36">
        <f>_xlfn.IFNA(VLOOKUP(E36&amp;F36&amp;G36&amp;H36&amp;K36,'[1]NRCAN 2016'!$R:$X,7,FALSE),0)</f>
        <v>0.97476220000000002</v>
      </c>
      <c r="N36">
        <f t="shared" si="12"/>
        <v>0.97476220000000002</v>
      </c>
      <c r="O36">
        <f t="shared" si="13"/>
        <v>0.97476220000000002</v>
      </c>
      <c r="P36">
        <f t="shared" si="14"/>
        <v>0.97476220000000002</v>
      </c>
      <c r="Q36">
        <f t="shared" si="15"/>
        <v>0.97476220000000002</v>
      </c>
      <c r="R36">
        <f t="shared" si="16"/>
        <v>0.97476220000000002</v>
      </c>
      <c r="S36">
        <f t="shared" si="17"/>
        <v>0.97476220000000002</v>
      </c>
    </row>
    <row r="37" spans="1:19" x14ac:dyDescent="0.25">
      <c r="A37" t="str">
        <f t="shared" si="1"/>
        <v>PASTRAROACAR___ADRCONVNGA</v>
      </c>
      <c r="B37" t="str">
        <f t="shared" si="2"/>
        <v>PASTRAROACAR___ADR</v>
      </c>
      <c r="C37" t="s">
        <v>38</v>
      </c>
      <c r="D37" t="s">
        <v>26</v>
      </c>
      <c r="E37" t="s">
        <v>30</v>
      </c>
      <c r="F37" t="s">
        <v>45</v>
      </c>
      <c r="G37" t="s">
        <v>10</v>
      </c>
      <c r="H37" t="s">
        <v>62</v>
      </c>
      <c r="I37">
        <v>16</v>
      </c>
      <c r="J37" t="s">
        <v>33</v>
      </c>
      <c r="K37" t="s">
        <v>41</v>
      </c>
      <c r="L37" t="s">
        <v>10</v>
      </c>
      <c r="M37">
        <f>_xlfn.IFNA(VLOOKUP(E37&amp;F37&amp;G37&amp;H37&amp;K37,'[1]NRCAN 2016'!$R:$X,7,FALSE),0)</f>
        <v>7.7462000000000006E-4</v>
      </c>
      <c r="N37">
        <f t="shared" si="12"/>
        <v>7.7462000000000006E-4</v>
      </c>
      <c r="O37">
        <f t="shared" si="13"/>
        <v>7.7462000000000006E-4</v>
      </c>
      <c r="P37">
        <f t="shared" si="14"/>
        <v>7.7462000000000006E-4</v>
      </c>
      <c r="Q37">
        <f t="shared" si="15"/>
        <v>7.7462000000000006E-4</v>
      </c>
      <c r="R37">
        <f t="shared" si="16"/>
        <v>7.7462000000000006E-4</v>
      </c>
      <c r="S37">
        <f t="shared" si="17"/>
        <v>7.7462000000000006E-4</v>
      </c>
    </row>
    <row r="38" spans="1:19" x14ac:dyDescent="0.25">
      <c r="A38" t="str">
        <f t="shared" si="1"/>
        <v>PASTRAROACAR___ADRCONVPRO</v>
      </c>
      <c r="B38" t="str">
        <f t="shared" si="2"/>
        <v>PASTRAROACAR___ADR</v>
      </c>
      <c r="C38" t="s">
        <v>38</v>
      </c>
      <c r="D38" t="s">
        <v>26</v>
      </c>
      <c r="E38" t="s">
        <v>30</v>
      </c>
      <c r="F38" t="s">
        <v>45</v>
      </c>
      <c r="G38" t="s">
        <v>10</v>
      </c>
      <c r="H38" t="s">
        <v>62</v>
      </c>
      <c r="I38">
        <v>16</v>
      </c>
      <c r="J38" t="s">
        <v>33</v>
      </c>
      <c r="K38" t="s">
        <v>11</v>
      </c>
      <c r="L38" t="s">
        <v>10</v>
      </c>
      <c r="M38">
        <f>_xlfn.IFNA(VLOOKUP(E38&amp;F38&amp;G38&amp;H38&amp;K38,'[1]NRCAN 2016'!$R:$X,7,FALSE),0)</f>
        <v>1.0487750000000001E-2</v>
      </c>
      <c r="N38">
        <f t="shared" si="12"/>
        <v>1.0487750000000001E-2</v>
      </c>
      <c r="O38">
        <f t="shared" si="13"/>
        <v>1.0487750000000001E-2</v>
      </c>
      <c r="P38">
        <f t="shared" si="14"/>
        <v>1.0487750000000001E-2</v>
      </c>
      <c r="Q38">
        <f t="shared" si="15"/>
        <v>1.0487750000000001E-2</v>
      </c>
      <c r="R38">
        <f t="shared" si="16"/>
        <v>1.0487750000000001E-2</v>
      </c>
      <c r="S38">
        <f t="shared" si="17"/>
        <v>1.0487750000000001E-2</v>
      </c>
    </row>
    <row r="39" spans="1:19" x14ac:dyDescent="0.25">
      <c r="A39" t="str">
        <f t="shared" si="1"/>
        <v>PASTRAROACAR___APGCONVDSL</v>
      </c>
      <c r="B39" t="str">
        <f t="shared" si="2"/>
        <v>PASTRAROACAR___APG</v>
      </c>
      <c r="C39" t="s">
        <v>38</v>
      </c>
      <c r="D39" t="s">
        <v>26</v>
      </c>
      <c r="E39" t="s">
        <v>30</v>
      </c>
      <c r="F39" t="s">
        <v>45</v>
      </c>
      <c r="G39" t="s">
        <v>10</v>
      </c>
      <c r="H39" t="s">
        <v>63</v>
      </c>
      <c r="I39">
        <v>16</v>
      </c>
      <c r="J39" t="s">
        <v>33</v>
      </c>
      <c r="K39" t="s">
        <v>32</v>
      </c>
      <c r="L39" t="s">
        <v>10</v>
      </c>
      <c r="M39">
        <f>_xlfn.IFNA(VLOOKUP(E39&amp;F39&amp;G39&amp;H39&amp;K39,'[1]NRCAN 2016'!$R:$X,7,FALSE),0)</f>
        <v>1.397543E-2</v>
      </c>
      <c r="N39">
        <f t="shared" si="12"/>
        <v>1.397543E-2</v>
      </c>
      <c r="O39">
        <f t="shared" si="13"/>
        <v>1.397543E-2</v>
      </c>
      <c r="P39">
        <f t="shared" si="14"/>
        <v>1.397543E-2</v>
      </c>
      <c r="Q39">
        <f t="shared" si="15"/>
        <v>1.397543E-2</v>
      </c>
      <c r="R39">
        <f t="shared" si="16"/>
        <v>1.397543E-2</v>
      </c>
      <c r="S39">
        <f t="shared" si="17"/>
        <v>1.397543E-2</v>
      </c>
    </row>
    <row r="40" spans="1:19" x14ac:dyDescent="0.25">
      <c r="A40" t="str">
        <f t="shared" si="1"/>
        <v>PASTRAROACAR___APGCONVGAS</v>
      </c>
      <c r="B40" t="str">
        <f t="shared" si="2"/>
        <v>PASTRAROACAR___APG</v>
      </c>
      <c r="C40" t="s">
        <v>38</v>
      </c>
      <c r="D40" t="s">
        <v>26</v>
      </c>
      <c r="E40" t="s">
        <v>30</v>
      </c>
      <c r="F40" t="s">
        <v>45</v>
      </c>
      <c r="G40" t="s">
        <v>10</v>
      </c>
      <c r="H40" t="s">
        <v>63</v>
      </c>
      <c r="I40">
        <v>16</v>
      </c>
      <c r="J40" t="s">
        <v>33</v>
      </c>
      <c r="K40" t="s">
        <v>35</v>
      </c>
      <c r="L40" t="s">
        <v>10</v>
      </c>
      <c r="M40">
        <f>_xlfn.IFNA(VLOOKUP(E40&amp;F40&amp;G40&amp;H40&amp;K40,'[1]NRCAN 2016'!$R:$X,7,FALSE),0)</f>
        <v>0.97476220000000002</v>
      </c>
      <c r="N40">
        <f t="shared" si="12"/>
        <v>0.97476220000000002</v>
      </c>
      <c r="O40">
        <f t="shared" si="13"/>
        <v>0.97476220000000002</v>
      </c>
      <c r="P40">
        <f t="shared" si="14"/>
        <v>0.97476220000000002</v>
      </c>
      <c r="Q40">
        <f t="shared" si="15"/>
        <v>0.97476220000000002</v>
      </c>
      <c r="R40">
        <f t="shared" si="16"/>
        <v>0.97476220000000002</v>
      </c>
      <c r="S40">
        <f t="shared" si="17"/>
        <v>0.97476220000000002</v>
      </c>
    </row>
    <row r="41" spans="1:19" x14ac:dyDescent="0.25">
      <c r="A41" t="str">
        <f t="shared" si="1"/>
        <v>PASTRAROACAR___APGCONVNGA</v>
      </c>
      <c r="B41" t="str">
        <f t="shared" si="2"/>
        <v>PASTRAROACAR___APG</v>
      </c>
      <c r="C41" t="s">
        <v>38</v>
      </c>
      <c r="D41" t="s">
        <v>26</v>
      </c>
      <c r="E41" t="s">
        <v>30</v>
      </c>
      <c r="F41" t="s">
        <v>45</v>
      </c>
      <c r="G41" t="s">
        <v>10</v>
      </c>
      <c r="H41" t="s">
        <v>63</v>
      </c>
      <c r="I41">
        <v>16</v>
      </c>
      <c r="J41" t="s">
        <v>33</v>
      </c>
      <c r="K41" t="s">
        <v>41</v>
      </c>
      <c r="L41" t="s">
        <v>10</v>
      </c>
      <c r="M41">
        <f>_xlfn.IFNA(VLOOKUP(E41&amp;F41&amp;G41&amp;H41&amp;K41,'[1]NRCAN 2016'!$R:$X,7,FALSE),0)</f>
        <v>7.7462000000000006E-4</v>
      </c>
      <c r="N41">
        <f t="shared" si="12"/>
        <v>7.7462000000000006E-4</v>
      </c>
      <c r="O41">
        <f t="shared" si="13"/>
        <v>7.7462000000000006E-4</v>
      </c>
      <c r="P41">
        <f t="shared" si="14"/>
        <v>7.7462000000000006E-4</v>
      </c>
      <c r="Q41">
        <f t="shared" si="15"/>
        <v>7.7462000000000006E-4</v>
      </c>
      <c r="R41">
        <f t="shared" si="16"/>
        <v>7.7462000000000006E-4</v>
      </c>
      <c r="S41">
        <f t="shared" si="17"/>
        <v>7.7462000000000006E-4</v>
      </c>
    </row>
    <row r="42" spans="1:19" x14ac:dyDescent="0.25">
      <c r="A42" t="str">
        <f t="shared" si="1"/>
        <v>PASTRAROACAR___APGCONVPRO</v>
      </c>
      <c r="B42" t="str">
        <f t="shared" si="2"/>
        <v>PASTRAROACAR___APG</v>
      </c>
      <c r="C42" t="s">
        <v>38</v>
      </c>
      <c r="D42" t="s">
        <v>26</v>
      </c>
      <c r="E42" t="s">
        <v>30</v>
      </c>
      <c r="F42" t="s">
        <v>45</v>
      </c>
      <c r="G42" t="s">
        <v>10</v>
      </c>
      <c r="H42" t="s">
        <v>63</v>
      </c>
      <c r="I42">
        <v>16</v>
      </c>
      <c r="J42" t="s">
        <v>33</v>
      </c>
      <c r="K42" t="s">
        <v>11</v>
      </c>
      <c r="L42" t="s">
        <v>10</v>
      </c>
      <c r="M42">
        <f>_xlfn.IFNA(VLOOKUP(E42&amp;F42&amp;G42&amp;H42&amp;K42,'[1]NRCAN 2016'!$R:$X,7,FALSE),0)</f>
        <v>1.0487750000000001E-2</v>
      </c>
      <c r="N42">
        <f t="shared" si="12"/>
        <v>1.0487750000000001E-2</v>
      </c>
      <c r="O42">
        <f t="shared" si="13"/>
        <v>1.0487750000000001E-2</v>
      </c>
      <c r="P42">
        <f t="shared" si="14"/>
        <v>1.0487750000000001E-2</v>
      </c>
      <c r="Q42">
        <f t="shared" si="15"/>
        <v>1.0487750000000001E-2</v>
      </c>
      <c r="R42">
        <f t="shared" si="16"/>
        <v>1.0487750000000001E-2</v>
      </c>
      <c r="S42">
        <f t="shared" si="17"/>
        <v>1.0487750000000001E-2</v>
      </c>
    </row>
    <row r="43" spans="1:19" x14ac:dyDescent="0.25">
      <c r="A43" t="str">
        <f t="shared" si="1"/>
        <v>PASTRAROATRULGTRSHCONVDSL</v>
      </c>
      <c r="B43" t="str">
        <f t="shared" si="2"/>
        <v>PASTRAROATRULGTRSH</v>
      </c>
      <c r="C43" t="s">
        <v>38</v>
      </c>
      <c r="D43" t="s">
        <v>26</v>
      </c>
      <c r="E43" t="s">
        <v>30</v>
      </c>
      <c r="F43" t="s">
        <v>31</v>
      </c>
      <c r="G43" t="s">
        <v>34</v>
      </c>
      <c r="H43" t="s">
        <v>60</v>
      </c>
      <c r="I43">
        <v>16</v>
      </c>
      <c r="J43" t="s">
        <v>33</v>
      </c>
      <c r="K43" t="s">
        <v>32</v>
      </c>
      <c r="L43" t="s">
        <v>10</v>
      </c>
      <c r="M43">
        <f>_xlfn.IFNA(VLOOKUP(E43&amp;F43&amp;G43&amp;H43&amp;K43,'[1]NRCAN 2016'!$R:$X,7,FALSE),0)</f>
        <v>1.109251E-2</v>
      </c>
      <c r="N43">
        <f t="shared" si="12"/>
        <v>1.109251E-2</v>
      </c>
      <c r="O43">
        <f t="shared" si="13"/>
        <v>1.109251E-2</v>
      </c>
      <c r="P43">
        <f t="shared" si="14"/>
        <v>1.109251E-2</v>
      </c>
      <c r="Q43">
        <f t="shared" si="15"/>
        <v>1.109251E-2</v>
      </c>
      <c r="R43">
        <f t="shared" si="16"/>
        <v>1.109251E-2</v>
      </c>
      <c r="S43">
        <f t="shared" si="17"/>
        <v>1.109251E-2</v>
      </c>
    </row>
    <row r="44" spans="1:19" x14ac:dyDescent="0.25">
      <c r="A44" t="str">
        <f t="shared" si="1"/>
        <v>PASTRAROATRULGTRSHCONVGAS</v>
      </c>
      <c r="B44" t="str">
        <f t="shared" si="2"/>
        <v>PASTRAROATRULGTRSH</v>
      </c>
      <c r="C44" t="s">
        <v>38</v>
      </c>
      <c r="D44" t="s">
        <v>26</v>
      </c>
      <c r="E44" t="s">
        <v>30</v>
      </c>
      <c r="F44" t="s">
        <v>31</v>
      </c>
      <c r="G44" t="s">
        <v>34</v>
      </c>
      <c r="H44" t="s">
        <v>60</v>
      </c>
      <c r="I44">
        <v>16</v>
      </c>
      <c r="J44" t="s">
        <v>33</v>
      </c>
      <c r="K44" t="s">
        <v>35</v>
      </c>
      <c r="L44" t="s">
        <v>10</v>
      </c>
      <c r="M44">
        <f>_xlfn.IFNA(VLOOKUP(E44&amp;F44&amp;G44&amp;H44&amp;K44,'[1]NRCAN 2016'!$R:$X,7,FALSE),0)</f>
        <v>0.98563067999999998</v>
      </c>
      <c r="N44">
        <f t="shared" si="12"/>
        <v>0.98563067999999998</v>
      </c>
      <c r="O44">
        <f t="shared" si="13"/>
        <v>0.98563067999999998</v>
      </c>
      <c r="P44">
        <f t="shared" si="14"/>
        <v>0.98563067999999998</v>
      </c>
      <c r="Q44">
        <f t="shared" si="15"/>
        <v>0.98563067999999998</v>
      </c>
      <c r="R44">
        <f t="shared" si="16"/>
        <v>0.98563067999999998</v>
      </c>
      <c r="S44">
        <f t="shared" si="17"/>
        <v>0.98563067999999998</v>
      </c>
    </row>
    <row r="45" spans="1:19" x14ac:dyDescent="0.25">
      <c r="A45" t="str">
        <f t="shared" si="1"/>
        <v>PASTRAROATRULGTRSHCONVNGA</v>
      </c>
      <c r="B45" t="str">
        <f t="shared" si="2"/>
        <v>PASTRAROATRULGTRSH</v>
      </c>
      <c r="C45" t="s">
        <v>38</v>
      </c>
      <c r="D45" t="s">
        <v>26</v>
      </c>
      <c r="E45" t="s">
        <v>30</v>
      </c>
      <c r="F45" t="s">
        <v>31</v>
      </c>
      <c r="G45" t="s">
        <v>34</v>
      </c>
      <c r="H45" t="s">
        <v>60</v>
      </c>
      <c r="I45">
        <v>16</v>
      </c>
      <c r="J45" t="s">
        <v>33</v>
      </c>
      <c r="K45" t="s">
        <v>41</v>
      </c>
      <c r="L45" t="s">
        <v>10</v>
      </c>
      <c r="M45">
        <f>_xlfn.IFNA(VLOOKUP(E45&amp;F45&amp;G45&amp;H45&amp;K45,'[1]NRCAN 2016'!$R:$X,7,FALSE),0)</f>
        <v>4.0299999999999995E-6</v>
      </c>
      <c r="N45">
        <f t="shared" si="12"/>
        <v>4.0299999999999995E-6</v>
      </c>
      <c r="O45">
        <f t="shared" si="13"/>
        <v>4.0299999999999995E-6</v>
      </c>
      <c r="P45">
        <f t="shared" si="14"/>
        <v>4.0299999999999995E-6</v>
      </c>
      <c r="Q45">
        <f t="shared" si="15"/>
        <v>4.0299999999999995E-6</v>
      </c>
      <c r="R45">
        <f t="shared" si="16"/>
        <v>4.0299999999999995E-6</v>
      </c>
      <c r="S45">
        <f t="shared" si="17"/>
        <v>4.0299999999999995E-6</v>
      </c>
    </row>
    <row r="46" spans="1:19" x14ac:dyDescent="0.25">
      <c r="A46" t="str">
        <f t="shared" si="1"/>
        <v>PASTRAROATRULGTRSHCONVPRO</v>
      </c>
      <c r="B46" t="str">
        <f t="shared" si="2"/>
        <v>PASTRAROATRULGTRSH</v>
      </c>
      <c r="C46" t="s">
        <v>38</v>
      </c>
      <c r="D46" t="s">
        <v>26</v>
      </c>
      <c r="E46" t="s">
        <v>30</v>
      </c>
      <c r="F46" t="s">
        <v>31</v>
      </c>
      <c r="G46" t="s">
        <v>34</v>
      </c>
      <c r="H46" t="s">
        <v>60</v>
      </c>
      <c r="I46">
        <v>16</v>
      </c>
      <c r="J46" t="s">
        <v>33</v>
      </c>
      <c r="K46" t="s">
        <v>11</v>
      </c>
      <c r="L46" t="s">
        <v>10</v>
      </c>
      <c r="M46">
        <f>_xlfn.IFNA(VLOOKUP(E46&amp;F46&amp;G46&amp;H46&amp;K46,'[1]NRCAN 2016'!$R:$X,7,FALSE),0)</f>
        <v>3.2727800000000003E-3</v>
      </c>
      <c r="N46">
        <f t="shared" si="12"/>
        <v>3.2727800000000003E-3</v>
      </c>
      <c r="O46">
        <f t="shared" si="13"/>
        <v>3.2727800000000003E-3</v>
      </c>
      <c r="P46">
        <f t="shared" si="14"/>
        <v>3.2727800000000003E-3</v>
      </c>
      <c r="Q46">
        <f t="shared" si="15"/>
        <v>3.2727800000000003E-3</v>
      </c>
      <c r="R46">
        <f t="shared" si="16"/>
        <v>3.2727800000000003E-3</v>
      </c>
      <c r="S46">
        <f t="shared" si="17"/>
        <v>3.2727800000000003E-3</v>
      </c>
    </row>
    <row r="47" spans="1:19" x14ac:dyDescent="0.25">
      <c r="A47" t="str">
        <f t="shared" si="1"/>
        <v>PASTRAROATRULGTTAXCONVDSL</v>
      </c>
      <c r="B47" t="str">
        <f t="shared" si="2"/>
        <v>PASTRAROATRULGTTAX</v>
      </c>
      <c r="C47" t="s">
        <v>38</v>
      </c>
      <c r="D47" t="s">
        <v>26</v>
      </c>
      <c r="E47" t="s">
        <v>30</v>
      </c>
      <c r="F47" t="s">
        <v>31</v>
      </c>
      <c r="G47" t="s">
        <v>34</v>
      </c>
      <c r="H47" t="s">
        <v>61</v>
      </c>
      <c r="I47">
        <v>16</v>
      </c>
      <c r="J47" t="s">
        <v>33</v>
      </c>
      <c r="K47" t="s">
        <v>32</v>
      </c>
      <c r="L47" t="s">
        <v>10</v>
      </c>
      <c r="M47">
        <f>_xlfn.IFNA(VLOOKUP(E47&amp;F47&amp;G47&amp;H47&amp;K47,'[1]NRCAN 2016'!$R:$X,7,FALSE),0)</f>
        <v>1.109251E-2</v>
      </c>
      <c r="N47">
        <f t="shared" si="12"/>
        <v>1.109251E-2</v>
      </c>
      <c r="O47">
        <f t="shared" si="13"/>
        <v>1.109251E-2</v>
      </c>
      <c r="P47">
        <f t="shared" si="14"/>
        <v>1.109251E-2</v>
      </c>
      <c r="Q47">
        <f t="shared" si="15"/>
        <v>1.109251E-2</v>
      </c>
      <c r="R47">
        <f t="shared" si="16"/>
        <v>1.109251E-2</v>
      </c>
      <c r="S47">
        <f t="shared" si="17"/>
        <v>1.109251E-2</v>
      </c>
    </row>
    <row r="48" spans="1:19" x14ac:dyDescent="0.25">
      <c r="A48" t="str">
        <f t="shared" si="1"/>
        <v>PASTRAROATRULGTTAXCONVGAS</v>
      </c>
      <c r="B48" t="str">
        <f t="shared" si="2"/>
        <v>PASTRAROATRULGTTAX</v>
      </c>
      <c r="C48" t="s">
        <v>38</v>
      </c>
      <c r="D48" t="s">
        <v>26</v>
      </c>
      <c r="E48" t="s">
        <v>30</v>
      </c>
      <c r="F48" t="s">
        <v>31</v>
      </c>
      <c r="G48" t="s">
        <v>34</v>
      </c>
      <c r="H48" t="s">
        <v>61</v>
      </c>
      <c r="I48">
        <v>16</v>
      </c>
      <c r="J48" t="s">
        <v>33</v>
      </c>
      <c r="K48" t="s">
        <v>35</v>
      </c>
      <c r="L48" t="s">
        <v>10</v>
      </c>
      <c r="M48">
        <f>_xlfn.IFNA(VLOOKUP(E48&amp;F48&amp;G48&amp;H48&amp;K48,'[1]NRCAN 2016'!$R:$X,7,FALSE),0)</f>
        <v>0.98563067999999998</v>
      </c>
      <c r="N48">
        <f t="shared" si="12"/>
        <v>0.98563067999999998</v>
      </c>
      <c r="O48">
        <f t="shared" si="13"/>
        <v>0.98563067999999998</v>
      </c>
      <c r="P48">
        <f t="shared" si="14"/>
        <v>0.98563067999999998</v>
      </c>
      <c r="Q48">
        <f t="shared" si="15"/>
        <v>0.98563067999999998</v>
      </c>
      <c r="R48">
        <f t="shared" si="16"/>
        <v>0.98563067999999998</v>
      </c>
      <c r="S48">
        <f t="shared" si="17"/>
        <v>0.98563067999999998</v>
      </c>
    </row>
    <row r="49" spans="1:19" x14ac:dyDescent="0.25">
      <c r="A49" t="str">
        <f t="shared" si="1"/>
        <v>PASTRAROATRULGTTAXCONVNGA</v>
      </c>
      <c r="B49" t="str">
        <f t="shared" si="2"/>
        <v>PASTRAROATRULGTTAX</v>
      </c>
      <c r="C49" t="s">
        <v>38</v>
      </c>
      <c r="D49" t="s">
        <v>26</v>
      </c>
      <c r="E49" t="s">
        <v>30</v>
      </c>
      <c r="F49" t="s">
        <v>31</v>
      </c>
      <c r="G49" t="s">
        <v>34</v>
      </c>
      <c r="H49" t="s">
        <v>61</v>
      </c>
      <c r="I49">
        <v>16</v>
      </c>
      <c r="J49" t="s">
        <v>33</v>
      </c>
      <c r="K49" t="s">
        <v>41</v>
      </c>
      <c r="L49" t="s">
        <v>10</v>
      </c>
      <c r="M49">
        <f>_xlfn.IFNA(VLOOKUP(E49&amp;F49&amp;G49&amp;H49&amp;K49,'[1]NRCAN 2016'!$R:$X,7,FALSE),0)</f>
        <v>4.0299999999999995E-6</v>
      </c>
      <c r="N49">
        <f t="shared" si="12"/>
        <v>4.0299999999999995E-6</v>
      </c>
      <c r="O49">
        <f t="shared" si="13"/>
        <v>4.0299999999999995E-6</v>
      </c>
      <c r="P49">
        <f t="shared" si="14"/>
        <v>4.0299999999999995E-6</v>
      </c>
      <c r="Q49">
        <f t="shared" si="15"/>
        <v>4.0299999999999995E-6</v>
      </c>
      <c r="R49">
        <f t="shared" si="16"/>
        <v>4.0299999999999995E-6</v>
      </c>
      <c r="S49">
        <f t="shared" si="17"/>
        <v>4.0299999999999995E-6</v>
      </c>
    </row>
    <row r="50" spans="1:19" x14ac:dyDescent="0.25">
      <c r="A50" t="str">
        <f t="shared" si="1"/>
        <v>PASTRAROATRULGTTAXCONVPRO</v>
      </c>
      <c r="B50" t="str">
        <f t="shared" si="2"/>
        <v>PASTRAROATRULGTTAX</v>
      </c>
      <c r="C50" t="s">
        <v>38</v>
      </c>
      <c r="D50" t="s">
        <v>26</v>
      </c>
      <c r="E50" t="s">
        <v>30</v>
      </c>
      <c r="F50" t="s">
        <v>31</v>
      </c>
      <c r="G50" t="s">
        <v>34</v>
      </c>
      <c r="H50" t="s">
        <v>61</v>
      </c>
      <c r="I50">
        <v>16</v>
      </c>
      <c r="J50" t="s">
        <v>33</v>
      </c>
      <c r="K50" t="s">
        <v>11</v>
      </c>
      <c r="L50" t="s">
        <v>10</v>
      </c>
      <c r="M50">
        <f>_xlfn.IFNA(VLOOKUP(E50&amp;F50&amp;G50&amp;H50&amp;K50,'[1]NRCAN 2016'!$R:$X,7,FALSE),0)</f>
        <v>3.2727800000000003E-3</v>
      </c>
      <c r="N50">
        <f t="shared" si="12"/>
        <v>3.2727800000000003E-3</v>
      </c>
      <c r="O50">
        <f t="shared" si="13"/>
        <v>3.2727800000000003E-3</v>
      </c>
      <c r="P50">
        <f t="shared" si="14"/>
        <v>3.2727800000000003E-3</v>
      </c>
      <c r="Q50">
        <f t="shared" si="15"/>
        <v>3.2727800000000003E-3</v>
      </c>
      <c r="R50">
        <f t="shared" si="16"/>
        <v>3.2727800000000003E-3</v>
      </c>
      <c r="S50">
        <f t="shared" si="17"/>
        <v>3.2727800000000003E-3</v>
      </c>
    </row>
    <row r="51" spans="1:19" x14ac:dyDescent="0.25">
      <c r="A51" t="str">
        <f t="shared" si="1"/>
        <v>PASTRAROATRULGTADRCONVDSL</v>
      </c>
      <c r="B51" t="str">
        <f t="shared" si="2"/>
        <v>PASTRAROATRULGTADR</v>
      </c>
      <c r="C51" t="s">
        <v>38</v>
      </c>
      <c r="D51" t="s">
        <v>26</v>
      </c>
      <c r="E51" t="s">
        <v>30</v>
      </c>
      <c r="F51" t="s">
        <v>31</v>
      </c>
      <c r="G51" t="s">
        <v>34</v>
      </c>
      <c r="H51" t="s">
        <v>62</v>
      </c>
      <c r="I51">
        <v>16</v>
      </c>
      <c r="J51" t="s">
        <v>33</v>
      </c>
      <c r="K51" t="s">
        <v>32</v>
      </c>
      <c r="L51" t="s">
        <v>10</v>
      </c>
      <c r="M51">
        <f>_xlfn.IFNA(VLOOKUP(E51&amp;F51&amp;G51&amp;H51&amp;K51,'[1]NRCAN 2016'!$R:$X,7,FALSE),0)</f>
        <v>1.109251E-2</v>
      </c>
      <c r="N51">
        <f t="shared" si="12"/>
        <v>1.109251E-2</v>
      </c>
      <c r="O51">
        <f t="shared" si="13"/>
        <v>1.109251E-2</v>
      </c>
      <c r="P51">
        <f t="shared" si="14"/>
        <v>1.109251E-2</v>
      </c>
      <c r="Q51">
        <f t="shared" si="15"/>
        <v>1.109251E-2</v>
      </c>
      <c r="R51">
        <f t="shared" si="16"/>
        <v>1.109251E-2</v>
      </c>
      <c r="S51">
        <f t="shared" si="17"/>
        <v>1.109251E-2</v>
      </c>
    </row>
    <row r="52" spans="1:19" x14ac:dyDescent="0.25">
      <c r="A52" t="str">
        <f t="shared" si="1"/>
        <v>PASTRAROATRULGTADRCONVGAS</v>
      </c>
      <c r="B52" t="str">
        <f t="shared" si="2"/>
        <v>PASTRAROATRULGTADR</v>
      </c>
      <c r="C52" t="s">
        <v>38</v>
      </c>
      <c r="D52" t="s">
        <v>26</v>
      </c>
      <c r="E52" t="s">
        <v>30</v>
      </c>
      <c r="F52" t="s">
        <v>31</v>
      </c>
      <c r="G52" t="s">
        <v>34</v>
      </c>
      <c r="H52" t="s">
        <v>62</v>
      </c>
      <c r="I52">
        <v>16</v>
      </c>
      <c r="J52" t="s">
        <v>33</v>
      </c>
      <c r="K52" t="s">
        <v>35</v>
      </c>
      <c r="L52" t="s">
        <v>10</v>
      </c>
      <c r="M52">
        <f>_xlfn.IFNA(VLOOKUP(E52&amp;F52&amp;G52&amp;H52&amp;K52,'[1]NRCAN 2016'!$R:$X,7,FALSE),0)</f>
        <v>0.98563067999999998</v>
      </c>
      <c r="N52">
        <f t="shared" si="12"/>
        <v>0.98563067999999998</v>
      </c>
      <c r="O52">
        <f t="shared" si="13"/>
        <v>0.98563067999999998</v>
      </c>
      <c r="P52">
        <f t="shared" si="14"/>
        <v>0.98563067999999998</v>
      </c>
      <c r="Q52">
        <f t="shared" si="15"/>
        <v>0.98563067999999998</v>
      </c>
      <c r="R52">
        <f t="shared" si="16"/>
        <v>0.98563067999999998</v>
      </c>
      <c r="S52">
        <f t="shared" si="17"/>
        <v>0.98563067999999998</v>
      </c>
    </row>
    <row r="53" spans="1:19" x14ac:dyDescent="0.25">
      <c r="A53" t="str">
        <f t="shared" si="1"/>
        <v>PASTRAROATRULGTADRCONVNGA</v>
      </c>
      <c r="B53" t="str">
        <f t="shared" si="2"/>
        <v>PASTRAROATRULGTADR</v>
      </c>
      <c r="C53" t="s">
        <v>38</v>
      </c>
      <c r="D53" t="s">
        <v>26</v>
      </c>
      <c r="E53" t="s">
        <v>30</v>
      </c>
      <c r="F53" t="s">
        <v>31</v>
      </c>
      <c r="G53" t="s">
        <v>34</v>
      </c>
      <c r="H53" t="s">
        <v>62</v>
      </c>
      <c r="I53">
        <v>16</v>
      </c>
      <c r="J53" t="s">
        <v>33</v>
      </c>
      <c r="K53" t="s">
        <v>41</v>
      </c>
      <c r="L53" t="s">
        <v>10</v>
      </c>
      <c r="M53">
        <f>_xlfn.IFNA(VLOOKUP(E53&amp;F53&amp;G53&amp;H53&amp;K53,'[1]NRCAN 2016'!$R:$X,7,FALSE),0)</f>
        <v>4.0299999999999995E-6</v>
      </c>
      <c r="N53">
        <f t="shared" si="12"/>
        <v>4.0299999999999995E-6</v>
      </c>
      <c r="O53">
        <f t="shared" si="13"/>
        <v>4.0299999999999995E-6</v>
      </c>
      <c r="P53">
        <f t="shared" si="14"/>
        <v>4.0299999999999995E-6</v>
      </c>
      <c r="Q53">
        <f t="shared" si="15"/>
        <v>4.0299999999999995E-6</v>
      </c>
      <c r="R53">
        <f t="shared" si="16"/>
        <v>4.0299999999999995E-6</v>
      </c>
      <c r="S53">
        <f t="shared" si="17"/>
        <v>4.0299999999999995E-6</v>
      </c>
    </row>
    <row r="54" spans="1:19" x14ac:dyDescent="0.25">
      <c r="A54" t="str">
        <f t="shared" si="1"/>
        <v>PASTRAROATRULGTADRCONVPRO</v>
      </c>
      <c r="B54" t="str">
        <f t="shared" si="2"/>
        <v>PASTRAROATRULGTADR</v>
      </c>
      <c r="C54" t="s">
        <v>38</v>
      </c>
      <c r="D54" t="s">
        <v>26</v>
      </c>
      <c r="E54" t="s">
        <v>30</v>
      </c>
      <c r="F54" t="s">
        <v>31</v>
      </c>
      <c r="G54" t="s">
        <v>34</v>
      </c>
      <c r="H54" t="s">
        <v>62</v>
      </c>
      <c r="I54">
        <v>16</v>
      </c>
      <c r="J54" t="s">
        <v>33</v>
      </c>
      <c r="K54" t="s">
        <v>11</v>
      </c>
      <c r="L54" t="s">
        <v>10</v>
      </c>
      <c r="M54">
        <f>_xlfn.IFNA(VLOOKUP(E54&amp;F54&amp;G54&amp;H54&amp;K54,'[1]NRCAN 2016'!$R:$X,7,FALSE),0)</f>
        <v>3.2727800000000003E-3</v>
      </c>
      <c r="N54">
        <f t="shared" si="12"/>
        <v>3.2727800000000003E-3</v>
      </c>
      <c r="O54">
        <f t="shared" si="13"/>
        <v>3.2727800000000003E-3</v>
      </c>
      <c r="P54">
        <f t="shared" si="14"/>
        <v>3.2727800000000003E-3</v>
      </c>
      <c r="Q54">
        <f t="shared" si="15"/>
        <v>3.2727800000000003E-3</v>
      </c>
      <c r="R54">
        <f t="shared" si="16"/>
        <v>3.2727800000000003E-3</v>
      </c>
      <c r="S54">
        <f t="shared" si="17"/>
        <v>3.2727800000000003E-3</v>
      </c>
    </row>
    <row r="55" spans="1:19" x14ac:dyDescent="0.25">
      <c r="A55" t="str">
        <f t="shared" si="1"/>
        <v>PASTRAROATRULGTAPGCONVDSL</v>
      </c>
      <c r="B55" t="str">
        <f t="shared" si="2"/>
        <v>PASTRAROATRULGTAPG</v>
      </c>
      <c r="C55" t="s">
        <v>38</v>
      </c>
      <c r="D55" t="s">
        <v>26</v>
      </c>
      <c r="E55" t="s">
        <v>30</v>
      </c>
      <c r="F55" t="s">
        <v>31</v>
      </c>
      <c r="G55" t="s">
        <v>34</v>
      </c>
      <c r="H55" t="s">
        <v>63</v>
      </c>
      <c r="I55">
        <v>16</v>
      </c>
      <c r="J55" t="s">
        <v>33</v>
      </c>
      <c r="K55" t="s">
        <v>32</v>
      </c>
      <c r="L55" t="s">
        <v>10</v>
      </c>
      <c r="M55">
        <f>_xlfn.IFNA(VLOOKUP(E55&amp;F55&amp;G55&amp;H55&amp;K55,'[1]NRCAN 2016'!$R:$X,7,FALSE),0)</f>
        <v>1.109251E-2</v>
      </c>
      <c r="N55">
        <f t="shared" si="12"/>
        <v>1.109251E-2</v>
      </c>
      <c r="O55">
        <f t="shared" si="13"/>
        <v>1.109251E-2</v>
      </c>
      <c r="P55">
        <f t="shared" si="14"/>
        <v>1.109251E-2</v>
      </c>
      <c r="Q55">
        <f t="shared" si="15"/>
        <v>1.109251E-2</v>
      </c>
      <c r="R55">
        <f t="shared" si="16"/>
        <v>1.109251E-2</v>
      </c>
      <c r="S55">
        <f t="shared" si="17"/>
        <v>1.109251E-2</v>
      </c>
    </row>
    <row r="56" spans="1:19" x14ac:dyDescent="0.25">
      <c r="A56" t="str">
        <f t="shared" si="1"/>
        <v>PASTRAROATRULGTAPGCONVGAS</v>
      </c>
      <c r="B56" t="str">
        <f t="shared" si="2"/>
        <v>PASTRAROATRULGTAPG</v>
      </c>
      <c r="C56" t="s">
        <v>38</v>
      </c>
      <c r="D56" t="s">
        <v>26</v>
      </c>
      <c r="E56" t="s">
        <v>30</v>
      </c>
      <c r="F56" t="s">
        <v>31</v>
      </c>
      <c r="G56" t="s">
        <v>34</v>
      </c>
      <c r="H56" t="s">
        <v>63</v>
      </c>
      <c r="I56">
        <v>16</v>
      </c>
      <c r="J56" t="s">
        <v>33</v>
      </c>
      <c r="K56" t="s">
        <v>35</v>
      </c>
      <c r="L56" t="s">
        <v>10</v>
      </c>
      <c r="M56">
        <f>_xlfn.IFNA(VLOOKUP(E56&amp;F56&amp;G56&amp;H56&amp;K56,'[1]NRCAN 2016'!$R:$X,7,FALSE),0)</f>
        <v>0.98563067999999998</v>
      </c>
      <c r="N56">
        <f t="shared" si="12"/>
        <v>0.98563067999999998</v>
      </c>
      <c r="O56">
        <f t="shared" si="13"/>
        <v>0.98563067999999998</v>
      </c>
      <c r="P56">
        <f t="shared" si="14"/>
        <v>0.98563067999999998</v>
      </c>
      <c r="Q56">
        <f t="shared" si="15"/>
        <v>0.98563067999999998</v>
      </c>
      <c r="R56">
        <f t="shared" si="16"/>
        <v>0.98563067999999998</v>
      </c>
      <c r="S56">
        <f t="shared" si="17"/>
        <v>0.98563067999999998</v>
      </c>
    </row>
    <row r="57" spans="1:19" x14ac:dyDescent="0.25">
      <c r="A57" t="str">
        <f t="shared" si="1"/>
        <v>PASTRAROATRULGTAPGCONVNGA</v>
      </c>
      <c r="B57" t="str">
        <f t="shared" si="2"/>
        <v>PASTRAROATRULGTAPG</v>
      </c>
      <c r="C57" t="s">
        <v>38</v>
      </c>
      <c r="D57" t="s">
        <v>26</v>
      </c>
      <c r="E57" t="s">
        <v>30</v>
      </c>
      <c r="F57" t="s">
        <v>31</v>
      </c>
      <c r="G57" t="s">
        <v>34</v>
      </c>
      <c r="H57" t="s">
        <v>63</v>
      </c>
      <c r="I57">
        <v>16</v>
      </c>
      <c r="J57" t="s">
        <v>33</v>
      </c>
      <c r="K57" t="s">
        <v>41</v>
      </c>
      <c r="L57" t="s">
        <v>10</v>
      </c>
      <c r="M57">
        <f>_xlfn.IFNA(VLOOKUP(E57&amp;F57&amp;G57&amp;H57&amp;K57,'[1]NRCAN 2016'!$R:$X,7,FALSE),0)</f>
        <v>4.0299999999999995E-6</v>
      </c>
      <c r="N57">
        <f t="shared" si="12"/>
        <v>4.0299999999999995E-6</v>
      </c>
      <c r="O57">
        <f t="shared" si="13"/>
        <v>4.0299999999999995E-6</v>
      </c>
      <c r="P57">
        <f t="shared" si="14"/>
        <v>4.0299999999999995E-6</v>
      </c>
      <c r="Q57">
        <f t="shared" si="15"/>
        <v>4.0299999999999995E-6</v>
      </c>
      <c r="R57">
        <f t="shared" si="16"/>
        <v>4.0299999999999995E-6</v>
      </c>
      <c r="S57">
        <f t="shared" si="17"/>
        <v>4.0299999999999995E-6</v>
      </c>
    </row>
    <row r="58" spans="1:19" x14ac:dyDescent="0.25">
      <c r="A58" t="str">
        <f t="shared" si="1"/>
        <v>PASTRAROATRULGTAPGCONVPRO</v>
      </c>
      <c r="B58" t="str">
        <f t="shared" si="2"/>
        <v>PASTRAROATRULGTAPG</v>
      </c>
      <c r="C58" t="s">
        <v>38</v>
      </c>
      <c r="D58" t="s">
        <v>26</v>
      </c>
      <c r="E58" t="s">
        <v>30</v>
      </c>
      <c r="F58" t="s">
        <v>31</v>
      </c>
      <c r="G58" t="s">
        <v>34</v>
      </c>
      <c r="H58" t="s">
        <v>63</v>
      </c>
      <c r="I58">
        <v>16</v>
      </c>
      <c r="J58" t="s">
        <v>33</v>
      </c>
      <c r="K58" t="s">
        <v>11</v>
      </c>
      <c r="L58" t="s">
        <v>10</v>
      </c>
      <c r="M58">
        <f>_xlfn.IFNA(VLOOKUP(E58&amp;F58&amp;G58&amp;H58&amp;K58,'[1]NRCAN 2016'!$R:$X,7,FALSE),0)</f>
        <v>3.2727800000000003E-3</v>
      </c>
      <c r="N58">
        <f t="shared" si="12"/>
        <v>3.2727800000000003E-3</v>
      </c>
      <c r="O58">
        <f t="shared" si="13"/>
        <v>3.2727800000000003E-3</v>
      </c>
      <c r="P58">
        <f t="shared" si="14"/>
        <v>3.2727800000000003E-3</v>
      </c>
      <c r="Q58">
        <f t="shared" si="15"/>
        <v>3.2727800000000003E-3</v>
      </c>
      <c r="R58">
        <f t="shared" si="16"/>
        <v>3.2727800000000003E-3</v>
      </c>
      <c r="S58">
        <f t="shared" si="17"/>
        <v>3.2727800000000003E-3</v>
      </c>
    </row>
    <row r="59" spans="1:19" x14ac:dyDescent="0.25">
      <c r="A59" t="str">
        <f t="shared" si="1"/>
        <v>PASTRAROAMOR______CONVGAS</v>
      </c>
      <c r="B59" t="str">
        <f t="shared" si="2"/>
        <v>PASTRAROAMOR______</v>
      </c>
      <c r="C59" t="s">
        <v>38</v>
      </c>
      <c r="D59" t="s">
        <v>26</v>
      </c>
      <c r="E59" t="s">
        <v>30</v>
      </c>
      <c r="F59" t="s">
        <v>44</v>
      </c>
      <c r="G59" t="s">
        <v>10</v>
      </c>
      <c r="H59" t="s">
        <v>10</v>
      </c>
      <c r="I59">
        <v>16</v>
      </c>
      <c r="J59" t="s">
        <v>33</v>
      </c>
      <c r="K59" t="s">
        <v>35</v>
      </c>
      <c r="L59" t="s">
        <v>10</v>
      </c>
      <c r="M59">
        <f>_xlfn.IFNA(VLOOKUP(E59&amp;F59&amp;G59&amp;H59&amp;K59,'[1]NRCAN 2016'!$R:$X,7,FALSE),0)</f>
        <v>1</v>
      </c>
      <c r="N59">
        <f t="shared" si="12"/>
        <v>1</v>
      </c>
      <c r="O59">
        <f t="shared" si="13"/>
        <v>1</v>
      </c>
      <c r="P59">
        <f t="shared" si="14"/>
        <v>1</v>
      </c>
      <c r="Q59">
        <f t="shared" si="15"/>
        <v>1</v>
      </c>
      <c r="R59">
        <f t="shared" si="16"/>
        <v>1</v>
      </c>
      <c r="S59">
        <f t="shared" si="17"/>
        <v>1</v>
      </c>
    </row>
    <row r="988" ht="17.25" customHeight="1" x14ac:dyDescent="0.25"/>
    <row r="1040" ht="17.25" customHeight="1" x14ac:dyDescent="0.25"/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B046-63DE-4C3D-B6E8-6F14F31C820F}">
  <sheetPr>
    <tabColor rgb="FFFF0000"/>
  </sheetPr>
  <dimension ref="A1:L2572"/>
  <sheetViews>
    <sheetView workbookViewId="0">
      <selection activeCell="N11" sqref="N11"/>
    </sheetView>
  </sheetViews>
  <sheetFormatPr defaultRowHeight="15" x14ac:dyDescent="0.25"/>
  <cols>
    <col min="1" max="1" width="39.85546875" bestFit="1" customWidth="1"/>
  </cols>
  <sheetData>
    <row r="1" spans="1:12" x14ac:dyDescent="0.25">
      <c r="A1" s="1" t="s">
        <v>1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/>
    </row>
    <row r="2" spans="1:12" x14ac:dyDescent="0.25">
      <c r="A2" t="str">
        <f>PASTRA_Split_Tech!A2</f>
        <v>PASTRARAIREG___GOR___DSL</v>
      </c>
      <c r="B2">
        <f>SUMIFS(Activity_PASTRA!C:C,Activity_PASTRA!$B:$B,$A2&amp;"*",Activity_PASTRA!$B:$B,"*"&amp;"_16")</f>
        <v>2.305799076857043E-2</v>
      </c>
      <c r="C2">
        <f>SUMIFS(Activity_PASTRA!D:D,Activity_PASTRA!$B:$B,$A2&amp;"*",Activity_PASTRA!$B:$B,"*"&amp;"_16")</f>
        <v>5.2150848502817468E-2</v>
      </c>
      <c r="D2">
        <f>SUMIFS(Activity_PASTRA!E:E,Activity_PASTRA!$B:$B,$A2&amp;"*",Activity_PASTRA!$B:$B,"*"&amp;"_16")</f>
        <v>9.4226109586160317E-2</v>
      </c>
      <c r="E2">
        <f>SUMIFS(Activity_PASTRA!F:F,Activity_PASTRA!$B:$B,$A2&amp;"*",Activity_PASTRA!$B:$B,"*"&amp;"_16")</f>
        <v>0.17914495417003881</v>
      </c>
      <c r="F2">
        <f>SUMIFS(Activity_PASTRA!G:G,Activity_PASTRA!$B:$B,$A2&amp;"*",Activity_PASTRA!$B:$B,"*"&amp;"_16")</f>
        <v>0.64983564393409732</v>
      </c>
      <c r="G2">
        <f>SUMIFS(Activity_PASTRA!H:H,Activity_PASTRA!$B:$B,$A2&amp;"*",Activity_PASTRA!$B:$B,"*"&amp;"_16")</f>
        <v>0.69047852540432697</v>
      </c>
      <c r="H2">
        <f>SUMIFS(Activity_PASTRA!I:I,Activity_PASTRA!$B:$B,$A2&amp;"*",Activity_PASTRA!$B:$B,"*"&amp;"_16")</f>
        <v>0.71221812645378124</v>
      </c>
      <c r="I2">
        <f>SUMIFS(Activity_PASTRA!J:J,Activity_PASTRA!$B:$B,$A2&amp;"*",Activity_PASTRA!$B:$B,"*"&amp;"_16")</f>
        <v>0.59131690209541821</v>
      </c>
      <c r="J2">
        <f>SUMIFS(Activity_PASTRA!K:K,Activity_PASTRA!$B:$B,$A2&amp;"*",Activity_PASTRA!$B:$B,"*"&amp;"_16")</f>
        <v>0.59104848265072718</v>
      </c>
      <c r="K2">
        <f>IF(PASTRA_Split_Tech!L2="",0,IF(K$1=2016,0,IFERROR((PASTRA_Split_Tech!L2*(SUMIFS('AGG Activity_16'!B:B,'AGG Activity_16'!$A:$A,$B2)+SUMIFS('AGG Activity_EX'!B:B,'AGG Activity_EX'!$A:$A,$B2))-SUMIFS(Activity_EX!B:B,Activity_EX!$A:$A,$A2))/(SUMIFS('AGG Activity_16'!B:B,'AGG Activity_16'!$A:$A,$B2)),0)))</f>
        <v>0</v>
      </c>
    </row>
    <row r="3" spans="1:12" x14ac:dyDescent="0.25">
      <c r="A3" t="str">
        <f>PASTRA_Split_Tech!A3</f>
        <v>PASTRARAIREG___GOR___ELC</v>
      </c>
      <c r="B3">
        <f>SUMIFS(Activity_PASTRA!C:C,Activity_PASTRA!$B:$B,$A3&amp;"*",Activity_PASTRA!$B:$B,"*"&amp;"_16")</f>
        <v>1.4956928400068599E-2</v>
      </c>
      <c r="C3">
        <f>SUMIFS(Activity_PASTRA!D:D,Activity_PASTRA!$B:$B,$A3&amp;"*",Activity_PASTRA!$B:$B,"*"&amp;"_16")</f>
        <v>3.0737556851691789E-2</v>
      </c>
      <c r="D3">
        <f>SUMIFS(Activity_PASTRA!E:E,Activity_PASTRA!$B:$B,$A3&amp;"*",Activity_PASTRA!$B:$B,"*"&amp;"_16")</f>
        <v>4.781883181208689E-2</v>
      </c>
      <c r="E3">
        <f>SUMIFS(Activity_PASTRA!F:F,Activity_PASTRA!$B:$B,$A3&amp;"*",Activity_PASTRA!$B:$B,"*"&amp;"_16")</f>
        <v>6.7248137200740479E-2</v>
      </c>
      <c r="F3">
        <f>SUMIFS(Activity_PASTRA!G:G,Activity_PASTRA!$B:$B,$A3&amp;"*",Activity_PASTRA!$B:$B,"*"&amp;"_16")</f>
        <v>0.1023826648318435</v>
      </c>
      <c r="G3">
        <f>SUMIFS(Activity_PASTRA!H:H,Activity_PASTRA!$B:$B,$A3&amp;"*",Activity_PASTRA!$B:$B,"*"&amp;"_16")</f>
        <v>0.11897310180141139</v>
      </c>
      <c r="H3">
        <f>SUMIFS(Activity_PASTRA!I:I,Activity_PASTRA!$B:$B,$A3&amp;"*",Activity_PASTRA!$B:$B,"*"&amp;"_16")</f>
        <v>0.13297037227083319</v>
      </c>
      <c r="I3">
        <f>SUMIFS(Activity_PASTRA!J:J,Activity_PASTRA!$B:$B,$A3&amp;"*",Activity_PASTRA!$B:$B,"*"&amp;"_16")</f>
        <v>0.12031816606220889</v>
      </c>
      <c r="J3">
        <f>SUMIFS(Activity_PASTRA!K:K,Activity_PASTRA!$B:$B,$A3&amp;"*",Activity_PASTRA!$B:$B,"*"&amp;"_16")</f>
        <v>0.1250749077820166</v>
      </c>
      <c r="K3">
        <f>IF(PASTRA_Split_Tech!L3="",0,IF(K$1=2016,0,IFERROR((PASTRA_Split_Tech!L3*(SUMIFS('AGG Activity_16'!B:B,'AGG Activity_16'!$A:$A,$B3)+SUMIFS('AGG Activity_EX'!B:B,'AGG Activity_EX'!$A:$A,$B3))-SUMIFS(Activity_EX!B:B,Activity_EX!$A:$A,$A3))/(SUMIFS('AGG Activity_16'!B:B,'AGG Activity_16'!$A:$A,$B3)),0)))</f>
        <v>0</v>
      </c>
    </row>
    <row r="4" spans="1:12" x14ac:dyDescent="0.25">
      <c r="A4" t="str">
        <f>PASTRA_Split_Tech!A4</f>
        <v>PASTRARAIREG___UPX___DSL</v>
      </c>
      <c r="B4">
        <f>SUMIFS(Activity_PASTRA!C:C,Activity_PASTRA!$B:$B,$A4&amp;"*",Activity_PASTRA!$B:$B,"*"&amp;"_16")</f>
        <v>1.029681704445963E-2</v>
      </c>
      <c r="C4">
        <f>SUMIFS(Activity_PASTRA!D:D,Activity_PASTRA!$B:$B,$A4&amp;"*",Activity_PASTRA!$B:$B,"*"&amp;"_16")</f>
        <v>2.0634767382484522E-2</v>
      </c>
      <c r="D4">
        <f>SUMIFS(Activity_PASTRA!E:E,Activity_PASTRA!$B:$B,$A4&amp;"*",Activity_PASTRA!$B:$B,"*"&amp;"_16")</f>
        <v>3.1093606018291049E-2</v>
      </c>
      <c r="E4">
        <f>SUMIFS(Activity_PASTRA!F:F,Activity_PASTRA!$B:$B,$A4&amp;"*",Activity_PASTRA!$B:$B,"*"&amp;"_16")</f>
        <v>4.1826397305458313E-2</v>
      </c>
      <c r="F4">
        <f>SUMIFS(Activity_PASTRA!G:G,Activity_PASTRA!$B:$B,$A4&amp;"*",Activity_PASTRA!$B:$B,"*"&amp;"_16")</f>
        <v>5.9284098052201632E-2</v>
      </c>
      <c r="G4">
        <f>SUMIFS(Activity_PASTRA!H:H,Activity_PASTRA!$B:$B,$A4&amp;"*",Activity_PASTRA!$B:$B,"*"&amp;"_16")</f>
        <v>6.450110920377207E-2</v>
      </c>
      <c r="H4">
        <f>SUMIFS(Activity_PASTRA!I:I,Activity_PASTRA!$B:$B,$A4&amp;"*",Activity_PASTRA!$B:$B,"*"&amp;"_16")</f>
        <v>6.9347075762220892E-2</v>
      </c>
      <c r="I4">
        <f>SUMIFS(Activity_PASTRA!J:J,Activity_PASTRA!$B:$B,$A4&amp;"*",Activity_PASTRA!$B:$B,"*"&amp;"_16")</f>
        <v>6.4625842211783177E-2</v>
      </c>
      <c r="J4">
        <f>SUMIFS(Activity_PASTRA!K:K,Activity_PASTRA!$B:$B,$A4&amp;"*",Activity_PASTRA!$B:$B,"*"&amp;"_16")</f>
        <v>6.7835078726233525E-2</v>
      </c>
      <c r="K4">
        <f>IF(PASTRA_Split_Tech!L4="",0,IF(K$1=2016,0,IFERROR((PASTRA_Split_Tech!L4*(SUMIFS('AGG Activity_16'!B:B,'AGG Activity_16'!$A:$A,$B4)+SUMIFS('AGG Activity_EX'!B:B,'AGG Activity_EX'!$A:$A,$B4))-SUMIFS(Activity_EX!B:B,Activity_EX!$A:$A,$A4))/(SUMIFS('AGG Activity_16'!B:B,'AGG Activity_16'!$A:$A,$B4)),0)))</f>
        <v>0</v>
      </c>
    </row>
    <row r="5" spans="1:12" x14ac:dyDescent="0.25">
      <c r="A5" t="str">
        <f>PASTRA_Split_Tech!A5</f>
        <v>PASTRARAIREG___UPX___ELC</v>
      </c>
      <c r="B5">
        <f>SUMIFS(Activity_PASTRA!C:C,Activity_PASTRA!$B:$B,$A5&amp;"*",Activity_PASTRA!$B:$B,"*"&amp;"_16")</f>
        <v>8.3649108891156662E-3</v>
      </c>
      <c r="C5">
        <f>SUMIFS(Activity_PASTRA!D:D,Activity_PASTRA!$B:$B,$A5&amp;"*",Activity_PASTRA!$B:$B,"*"&amp;"_16")</f>
        <v>1.6421559770949948E-2</v>
      </c>
      <c r="D5">
        <f>SUMIFS(Activity_PASTRA!E:E,Activity_PASTRA!$B:$B,$A5&amp;"*",Activity_PASTRA!$B:$B,"*"&amp;"_16")</f>
        <v>2.4279262383023088E-2</v>
      </c>
      <c r="E5">
        <f>SUMIFS(Activity_PASTRA!F:F,Activity_PASTRA!$B:$B,$A5&amp;"*",Activity_PASTRA!$B:$B,"*"&amp;"_16")</f>
        <v>3.2008538839696142E-2</v>
      </c>
      <c r="F5">
        <f>SUMIFS(Activity_PASTRA!G:G,Activity_PASTRA!$B:$B,$A5&amp;"*",Activity_PASTRA!$B:$B,"*"&amp;"_16")</f>
        <v>4.3715487724250213E-2</v>
      </c>
      <c r="G5">
        <f>SUMIFS(Activity_PASTRA!H:H,Activity_PASTRA!$B:$B,$A5&amp;"*",Activity_PASTRA!$B:$B,"*"&amp;"_16")</f>
        <v>4.7883565136978383E-2</v>
      </c>
      <c r="H5">
        <f>SUMIFS(Activity_PASTRA!I:I,Activity_PASTRA!$B:$B,$A5&amp;"*",Activity_PASTRA!$B:$B,"*"&amp;"_16")</f>
        <v>5.1848453147756629E-2</v>
      </c>
      <c r="I5">
        <f>SUMIFS(Activity_PASTRA!J:J,Activity_PASTRA!$B:$B,$A5&amp;"*",Activity_PASTRA!$B:$B,"*"&amp;"_16")</f>
        <v>5.0050797854995388E-2</v>
      </c>
      <c r="J5">
        <f>SUMIFS(Activity_PASTRA!K:K,Activity_PASTRA!$B:$B,$A5&amp;"*",Activity_PASTRA!$B:$B,"*"&amp;"_16")</f>
        <v>5.2833111562711019E-2</v>
      </c>
      <c r="K5">
        <f>IF(PASTRA_Split_Tech!L5="",0,IF(K$1=2016,0,IFERROR((PASTRA_Split_Tech!L5*(SUMIFS('AGG Activity_16'!B:B,'AGG Activity_16'!$A:$A,$B5)+SUMIFS('AGG Activity_EX'!B:B,'AGG Activity_EX'!$A:$A,$B5))-SUMIFS(Activity_EX!B:B,Activity_EX!$A:$A,$A5))/(SUMIFS('AGG Activity_16'!B:B,'AGG Activity_16'!$A:$A,$B5)),0)))</f>
        <v>0</v>
      </c>
    </row>
    <row r="6" spans="1:12" x14ac:dyDescent="0.25">
      <c r="A6" t="str">
        <f>PASTRA_Split_Tech!A6</f>
        <v>PASTRARAISUB___TSU___DSL</v>
      </c>
      <c r="B6">
        <f>SUMIFS(Activity_PASTRA!C:C,Activity_PASTRA!$B:$B,$A6&amp;"*",Activity_PASTRA!$B:$B,"*"&amp;"_16")</f>
        <v>3.8544925949729809E-2</v>
      </c>
      <c r="C6">
        <f>SUMIFS(Activity_PASTRA!D:D,Activity_PASTRA!$B:$B,$A6&amp;"*",Activity_PASTRA!$B:$B,"*"&amp;"_16")</f>
        <v>9.1938784008874896E-2</v>
      </c>
      <c r="D6">
        <f>SUMIFS(Activity_PASTRA!E:E,Activity_PASTRA!$B:$B,$A6&amp;"*",Activity_PASTRA!$B:$B,"*"&amp;"_16")</f>
        <v>0.17088010578091059</v>
      </c>
      <c r="E6">
        <f>SUMIFS(Activity_PASTRA!F:F,Activity_PASTRA!$B:$B,$A6&amp;"*",Activity_PASTRA!$B:$B,"*"&amp;"_16")</f>
        <v>0.30239560447087022</v>
      </c>
      <c r="F6">
        <f>SUMIFS(Activity_PASTRA!G:G,Activity_PASTRA!$B:$B,$A6&amp;"*",Activity_PASTRA!$B:$B,"*"&amp;"_16")</f>
        <v>14.79595929964796</v>
      </c>
      <c r="G6">
        <f>SUMIFS(Activity_PASTRA!H:H,Activity_PASTRA!$B:$B,$A6&amp;"*",Activity_PASTRA!$B:$B,"*"&amp;"_16")</f>
        <v>14.95235103151445</v>
      </c>
      <c r="H6">
        <f>SUMIFS(Activity_PASTRA!I:I,Activity_PASTRA!$B:$B,$A6&amp;"*",Activity_PASTRA!$B:$B,"*"&amp;"_16")</f>
        <v>15.002470124918769</v>
      </c>
      <c r="I6">
        <f>SUMIFS(Activity_PASTRA!J:J,Activity_PASTRA!$B:$B,$A6&amp;"*",Activity_PASTRA!$B:$B,"*"&amp;"_16")</f>
        <v>11.184450230627441</v>
      </c>
      <c r="J6">
        <f>SUMIFS(Activity_PASTRA!K:K,Activity_PASTRA!$B:$B,$A6&amp;"*",Activity_PASTRA!$B:$B,"*"&amp;"_16")</f>
        <v>10.534617754966069</v>
      </c>
      <c r="K6">
        <f>IF(PASTRA_Split_Tech!L6="",0,IF(K$1=2016,0,IFERROR((PASTRA_Split_Tech!L6*(SUMIFS('AGG Activity_16'!B:B,'AGG Activity_16'!$A:$A,$B6)+SUMIFS('AGG Activity_EX'!B:B,'AGG Activity_EX'!$A:$A,$B6))-SUMIFS(Activity_EX!B:B,Activity_EX!$A:$A,$A6))/(SUMIFS('AGG Activity_16'!B:B,'AGG Activity_16'!$A:$A,$B6)),0)))</f>
        <v>0</v>
      </c>
    </row>
    <row r="7" spans="1:12" x14ac:dyDescent="0.25">
      <c r="A7" t="str">
        <f>PASTRA_Split_Tech!A7</f>
        <v>PASTRARAISUB___TSU___ELC</v>
      </c>
      <c r="B7">
        <f>SUMIFS(Activity_PASTRA!C:C,Activity_PASTRA!$B:$B,$A7&amp;"*",Activity_PASTRA!$B:$B,"*"&amp;"_16")</f>
        <v>2.322009884828001E-2</v>
      </c>
      <c r="C7">
        <f>SUMIFS(Activity_PASTRA!D:D,Activity_PASTRA!$B:$B,$A7&amp;"*",Activity_PASTRA!$B:$B,"*"&amp;"_16")</f>
        <v>5.0009028626735973E-2</v>
      </c>
      <c r="D7">
        <f>SUMIFS(Activity_PASTRA!E:E,Activity_PASTRA!$B:$B,$A7&amp;"*",Activity_PASTRA!$B:$B,"*"&amp;"_16")</f>
        <v>8.0721979219064668E-2</v>
      </c>
      <c r="E7">
        <f>SUMIFS(Activity_PASTRA!F:F,Activity_PASTRA!$B:$B,$A7&amp;"*",Activity_PASTRA!$B:$B,"*"&amp;"_16")</f>
        <v>0.11209368221288341</v>
      </c>
      <c r="F7">
        <f>SUMIFS(Activity_PASTRA!G:G,Activity_PASTRA!$B:$B,$A7&amp;"*",Activity_PASTRA!$B:$B,"*"&amp;"_16")</f>
        <v>0.16730905816021871</v>
      </c>
      <c r="G7">
        <f>SUMIFS(Activity_PASTRA!H:H,Activity_PASTRA!$B:$B,$A7&amp;"*",Activity_PASTRA!$B:$B,"*"&amp;"_16")</f>
        <v>0.19206445469697239</v>
      </c>
      <c r="H7">
        <f>SUMIFS(Activity_PASTRA!I:I,Activity_PASTRA!$B:$B,$A7&amp;"*",Activity_PASTRA!$B:$B,"*"&amp;"_16")</f>
        <v>0.21285678873358879</v>
      </c>
      <c r="I7">
        <f>SUMIFS(Activity_PASTRA!J:J,Activity_PASTRA!$B:$B,$A7&amp;"*",Activity_PASTRA!$B:$B,"*"&amp;"_16")</f>
        <v>0.18664251673450771</v>
      </c>
      <c r="J7">
        <f>SUMIFS(Activity_PASTRA!K:K,Activity_PASTRA!$B:$B,$A7&amp;"*",Activity_PASTRA!$B:$B,"*"&amp;"_16")</f>
        <v>0.19139843947839949</v>
      </c>
      <c r="K7">
        <f>IF(PASTRA_Split_Tech!L7="",0,IF(K$1=2016,0,IFERROR((PASTRA_Split_Tech!L7*(SUMIFS('AGG Activity_16'!B:B,'AGG Activity_16'!$A:$A,$B7)+SUMIFS('AGG Activity_EX'!B:B,'AGG Activity_EX'!$A:$A,$B7))-SUMIFS(Activity_EX!B:B,Activity_EX!$A:$A,$A7))/(SUMIFS('AGG Activity_16'!B:B,'AGG Activity_16'!$A:$A,$B7)),0)))</f>
        <v>0</v>
      </c>
    </row>
    <row r="8" spans="1:12" x14ac:dyDescent="0.25">
      <c r="A8" t="str">
        <f>PASTRA_Split_Tech!A8</f>
        <v>PASTRARAITRM___TST___DSL</v>
      </c>
      <c r="B8">
        <f>SUMIFS(Activity_PASTRA!C:C,Activity_PASTRA!$B:$B,$A8&amp;"*",Activity_PASTRA!$B:$B,"*"&amp;"_16")</f>
        <v>2.6793683070950512E-2</v>
      </c>
      <c r="C8">
        <f>SUMIFS(Activity_PASTRA!D:D,Activity_PASTRA!$B:$B,$A8&amp;"*",Activity_PASTRA!$B:$B,"*"&amp;"_16")</f>
        <v>5.9044419129527327E-2</v>
      </c>
      <c r="D8">
        <f>SUMIFS(Activity_PASTRA!E:E,Activity_PASTRA!$B:$B,$A8&amp;"*",Activity_PASTRA!$B:$B,"*"&amp;"_16")</f>
        <v>0.1024309291831442</v>
      </c>
      <c r="E8">
        <f>SUMIFS(Activity_PASTRA!F:F,Activity_PASTRA!$B:$B,$A8&amp;"*",Activity_PASTRA!$B:$B,"*"&amp;"_16")</f>
        <v>0.1800879577007565</v>
      </c>
      <c r="F8">
        <f>SUMIFS(Activity_PASTRA!G:G,Activity_PASTRA!$B:$B,$A8&amp;"*",Activity_PASTRA!$B:$B,"*"&amp;"_16")</f>
        <v>2.1238465295504958</v>
      </c>
      <c r="G8">
        <f>SUMIFS(Activity_PASTRA!H:H,Activity_PASTRA!$B:$B,$A8&amp;"*",Activity_PASTRA!$B:$B,"*"&amp;"_16")</f>
        <v>2.136428554004437</v>
      </c>
      <c r="H8">
        <f>SUMIFS(Activity_PASTRA!I:I,Activity_PASTRA!$B:$B,$A8&amp;"*",Activity_PASTRA!$B:$B,"*"&amp;"_16")</f>
        <v>2.1411717541644162</v>
      </c>
      <c r="I8">
        <f>SUMIFS(Activity_PASTRA!J:J,Activity_PASTRA!$B:$B,$A8&amp;"*",Activity_PASTRA!$B:$B,"*"&amp;"_16")</f>
        <v>1.627563646977779</v>
      </c>
      <c r="J8">
        <f>SUMIFS(Activity_PASTRA!K:K,Activity_PASTRA!$B:$B,$A8&amp;"*",Activity_PASTRA!$B:$B,"*"&amp;"_16")</f>
        <v>1.555441171684478</v>
      </c>
      <c r="K8">
        <f>IF(PASTRA_Split_Tech!L8="",0,IF(K$1=2016,0,IFERROR((PASTRA_Split_Tech!L8*(SUMIFS('AGG Activity_16'!B:B,'AGG Activity_16'!$A:$A,$B8)+SUMIFS('AGG Activity_EX'!B:B,'AGG Activity_EX'!$A:$A,$B8))-SUMIFS(Activity_EX!B:B,Activity_EX!$A:$A,$A8))/(SUMIFS('AGG Activity_16'!B:B,'AGG Activity_16'!$A:$A,$B8)),0)))</f>
        <v>0</v>
      </c>
    </row>
    <row r="9" spans="1:12" x14ac:dyDescent="0.25">
      <c r="A9" t="str">
        <f>PASTRA_Split_Tech!A9</f>
        <v>PASTRARAITRM___TST___ELC</v>
      </c>
      <c r="B9">
        <f>SUMIFS(Activity_PASTRA!C:C,Activity_PASTRA!$B:$B,$A9&amp;"*",Activity_PASTRA!$B:$B,"*"&amp;"_16")</f>
        <v>1.7254834430711841E-2</v>
      </c>
      <c r="C9">
        <f>SUMIFS(Activity_PASTRA!D:D,Activity_PASTRA!$B:$B,$A9&amp;"*",Activity_PASTRA!$B:$B,"*"&amp;"_16")</f>
        <v>3.5576283180261438E-2</v>
      </c>
      <c r="D9">
        <f>SUMIFS(Activity_PASTRA!E:E,Activity_PASTRA!$B:$B,$A9&amp;"*",Activity_PASTRA!$B:$B,"*"&amp;"_16")</f>
        <v>5.5502057242745269E-2</v>
      </c>
      <c r="E9">
        <f>SUMIFS(Activity_PASTRA!F:F,Activity_PASTRA!$B:$B,$A9&amp;"*",Activity_PASTRA!$B:$B,"*"&amp;"_16")</f>
        <v>7.8302605816745627E-2</v>
      </c>
      <c r="F9">
        <f>SUMIFS(Activity_PASTRA!G:G,Activity_PASTRA!$B:$B,$A9&amp;"*",Activity_PASTRA!$B:$B,"*"&amp;"_16")</f>
        <v>0.1232434771880499</v>
      </c>
      <c r="G9">
        <f>SUMIFS(Activity_PASTRA!H:H,Activity_PASTRA!$B:$B,$A9&amp;"*",Activity_PASTRA!$B:$B,"*"&amp;"_16")</f>
        <v>0.1324962305630466</v>
      </c>
      <c r="H9">
        <f>SUMIFS(Activity_PASTRA!I:I,Activity_PASTRA!$B:$B,$A9&amp;"*",Activity_PASTRA!$B:$B,"*"&amp;"_16")</f>
        <v>0.13642219633379479</v>
      </c>
      <c r="I9">
        <f>SUMIFS(Activity_PASTRA!J:J,Activity_PASTRA!$B:$B,$A9&amp;"*",Activity_PASTRA!$B:$B,"*"&amp;"_16")</f>
        <v>0.1253051272632868</v>
      </c>
      <c r="J9">
        <f>SUMIFS(Activity_PASTRA!K:K,Activity_PASTRA!$B:$B,$A9&amp;"*",Activity_PASTRA!$B:$B,"*"&amp;"_16")</f>
        <v>0.1304099600217645</v>
      </c>
      <c r="K9">
        <f>IF(PASTRA_Split_Tech!L9="",0,IF(K$1=2016,0,IFERROR((PASTRA_Split_Tech!L9*(SUMIFS('AGG Activity_16'!B:B,'AGG Activity_16'!$A:$A,$B9)+SUMIFS('AGG Activity_EX'!B:B,'AGG Activity_EX'!$A:$A,$B9))-SUMIFS(Activity_EX!B:B,Activity_EX!$A:$A,$A9))/(SUMIFS('AGG Activity_16'!B:B,'AGG Activity_16'!$A:$A,$B9)),0)))</f>
        <v>0</v>
      </c>
    </row>
    <row r="10" spans="1:12" x14ac:dyDescent="0.25">
      <c r="A10" t="str">
        <f>PASTRA_Split_Tech!A10</f>
        <v>PASTRAROABUSIUBGOBCONVDSL</v>
      </c>
      <c r="B10">
        <f>SUMIFS(Activity_PASTRA!C:C,Activity_PASTRA!$B:$B,$A10&amp;"*",Activity_PASTRA!$B:$B,"*"&amp;"_16")</f>
        <v>1.0251229292307549E-3</v>
      </c>
      <c r="C10">
        <f>SUMIFS(Activity_PASTRA!D:D,Activity_PASTRA!$B:$B,$A10&amp;"*",Activity_PASTRA!$B:$B,"*"&amp;"_16")</f>
        <v>3.672576199063388E-3</v>
      </c>
      <c r="D10">
        <f>SUMIFS(Activity_PASTRA!E:E,Activity_PASTRA!$B:$B,$A10&amp;"*",Activity_PASTRA!$B:$B,"*"&amp;"_16")</f>
        <v>6.9357803405198717E-3</v>
      </c>
      <c r="E10">
        <f>SUMIFS(Activity_PASTRA!F:F,Activity_PASTRA!$B:$B,$A10&amp;"*",Activity_PASTRA!$B:$B,"*"&amp;"_16")</f>
        <v>1.0764349004449831E-2</v>
      </c>
      <c r="F10">
        <f>SUMIFS(Activity_PASTRA!G:G,Activity_PASTRA!$B:$B,$A10&amp;"*",Activity_PASTRA!$B:$B,"*"&amp;"_16")</f>
        <v>0.31408427761462282</v>
      </c>
      <c r="G10">
        <f>SUMIFS(Activity_PASTRA!H:H,Activity_PASTRA!$B:$B,$A10&amp;"*",Activity_PASTRA!$B:$B,"*"&amp;"_16")</f>
        <v>0.31824575603254512</v>
      </c>
      <c r="H10">
        <f>SUMIFS(Activity_PASTRA!I:I,Activity_PASTRA!$B:$B,$A10&amp;"*",Activity_PASTRA!$B:$B,"*"&amp;"_16")</f>
        <v>0.3207651573041192</v>
      </c>
      <c r="I10">
        <f>SUMIFS(Activity_PASTRA!J:J,Activity_PASTRA!$B:$B,$A10&amp;"*",Activity_PASTRA!$B:$B,"*"&amp;"_16")</f>
        <v>0.14889261727289599</v>
      </c>
      <c r="J10">
        <f>SUMIFS(Activity_PASTRA!K:K,Activity_PASTRA!$B:$B,$A10&amp;"*",Activity_PASTRA!$B:$B,"*"&amp;"_16")</f>
        <v>0.1094491417977372</v>
      </c>
      <c r="K10">
        <f>IF(PASTRA_Split_Tech!L10="",0,IF(K$1=2016,0,IFERROR((PASTRA_Split_Tech!L10*(SUMIFS('AGG Activity_16'!B:B,'AGG Activity_16'!$A:$A,$B10)+SUMIFS('AGG Activity_EX'!B:B,'AGG Activity_EX'!$A:$A,$B10))-SUMIFS(Activity_EX!B:B,Activity_EX!$A:$A,$A10))/(SUMIFS('AGG Activity_16'!B:B,'AGG Activity_16'!$A:$A,$B10)),0)))</f>
        <v>0</v>
      </c>
    </row>
    <row r="11" spans="1:12" x14ac:dyDescent="0.25">
      <c r="A11" t="str">
        <f>PASTRA_Split_Tech!A11</f>
        <v>PASTRAROABUSIUBGOBCONVGAS</v>
      </c>
      <c r="B11">
        <f>SUMIFS(Activity_PASTRA!C:C,Activity_PASTRA!$B:$B,$A11&amp;"*",Activity_PASTRA!$B:$B,"*"&amp;"_16")</f>
        <v>2.1391750396606859E-3</v>
      </c>
      <c r="C11">
        <f>SUMIFS(Activity_PASTRA!D:D,Activity_PASTRA!$B:$B,$A11&amp;"*",Activity_PASTRA!$B:$B,"*"&amp;"_16")</f>
        <v>6.9327582873401654E-3</v>
      </c>
      <c r="D11">
        <f>SUMIFS(Activity_PASTRA!E:E,Activity_PASTRA!$B:$B,$A11&amp;"*",Activity_PASTRA!$B:$B,"*"&amp;"_16")</f>
        <v>1.323704916825027E-2</v>
      </c>
      <c r="E11">
        <f>SUMIFS(Activity_PASTRA!F:F,Activity_PASTRA!$B:$B,$A11&amp;"*",Activity_PASTRA!$B:$B,"*"&amp;"_16")</f>
        <v>2.0470074086261131E-2</v>
      </c>
      <c r="F11">
        <f>SUMIFS(Activity_PASTRA!G:G,Activity_PASTRA!$B:$B,$A11&amp;"*",Activity_PASTRA!$B:$B,"*"&amp;"_16")</f>
        <v>0.51562549108690492</v>
      </c>
      <c r="G11">
        <f>SUMIFS(Activity_PASTRA!H:H,Activity_PASTRA!$B:$B,$A11&amp;"*",Activity_PASTRA!$B:$B,"*"&amp;"_16")</f>
        <v>0.52297092604291373</v>
      </c>
      <c r="H11">
        <f>SUMIFS(Activity_PASTRA!I:I,Activity_PASTRA!$B:$B,$A11&amp;"*",Activity_PASTRA!$B:$B,"*"&amp;"_16")</f>
        <v>0.52691594880027115</v>
      </c>
      <c r="I11">
        <f>SUMIFS(Activity_PASTRA!J:J,Activity_PASTRA!$B:$B,$A11&amp;"*",Activity_PASTRA!$B:$B,"*"&amp;"_16")</f>
        <v>0.31969874611459959</v>
      </c>
      <c r="J11">
        <f>SUMIFS(Activity_PASTRA!K:K,Activity_PASTRA!$B:$B,$A11&amp;"*",Activity_PASTRA!$B:$B,"*"&amp;"_16")</f>
        <v>0.2341763493799322</v>
      </c>
      <c r="K11">
        <f>IF(PASTRA_Split_Tech!L11="",0,IF(K$1=2016,0,IFERROR((PASTRA_Split_Tech!L11*(SUMIFS('AGG Activity_16'!B:B,'AGG Activity_16'!$A:$A,$B11)+SUMIFS('AGG Activity_EX'!B:B,'AGG Activity_EX'!$A:$A,$B11))-SUMIFS(Activity_EX!B:B,Activity_EX!$A:$A,$A11))/(SUMIFS('AGG Activity_16'!B:B,'AGG Activity_16'!$A:$A,$B11)),0)))</f>
        <v>0</v>
      </c>
    </row>
    <row r="12" spans="1:12" x14ac:dyDescent="0.25">
      <c r="A12" t="str">
        <f>PASTRA_Split_Tech!A12</f>
        <v>PASTRAROABUSURBTBUCONVDSL</v>
      </c>
      <c r="B12">
        <f>SUMIFS(Activity_PASTRA!C:C,Activity_PASTRA!$B:$B,$A12&amp;"*",Activity_PASTRA!$B:$B,"*"&amp;"_16")</f>
        <v>4.7715743114569659E-3</v>
      </c>
      <c r="C12">
        <f>SUMIFS(Activity_PASTRA!D:D,Activity_PASTRA!$B:$B,$A12&amp;"*",Activity_PASTRA!$B:$B,"*"&amp;"_16")</f>
        <v>0.1490546207472786</v>
      </c>
      <c r="D12">
        <f>SUMIFS(Activity_PASTRA!E:E,Activity_PASTRA!$B:$B,$A12&amp;"*",Activity_PASTRA!$B:$B,"*"&amp;"_16")</f>
        <v>0.3061732653189409</v>
      </c>
      <c r="E12">
        <f>SUMIFS(Activity_PASTRA!F:F,Activity_PASTRA!$B:$B,$A12&amp;"*",Activity_PASTRA!$B:$B,"*"&amp;"_16")</f>
        <v>0.47778997521473932</v>
      </c>
      <c r="F12">
        <f>SUMIFS(Activity_PASTRA!G:G,Activity_PASTRA!$B:$B,$A12&amp;"*",Activity_PASTRA!$B:$B,"*"&amp;"_16")</f>
        <v>12.14064983899916</v>
      </c>
      <c r="G12">
        <f>SUMIFS(Activity_PASTRA!H:H,Activity_PASTRA!$B:$B,$A12&amp;"*",Activity_PASTRA!$B:$B,"*"&amp;"_16")</f>
        <v>12.32708307631129</v>
      </c>
      <c r="H12">
        <f>SUMIFS(Activity_PASTRA!I:I,Activity_PASTRA!$B:$B,$A12&amp;"*",Activity_PASTRA!$B:$B,"*"&amp;"_16")</f>
        <v>12.43492278791323</v>
      </c>
      <c r="I12">
        <f>SUMIFS(Activity_PASTRA!J:J,Activity_PASTRA!$B:$B,$A12&amp;"*",Activity_PASTRA!$B:$B,"*"&amp;"_16")</f>
        <v>9.339680022242975</v>
      </c>
      <c r="J12">
        <f>SUMIFS(Activity_PASTRA!K:K,Activity_PASTRA!$B:$B,$A12&amp;"*",Activity_PASTRA!$B:$B,"*"&amp;"_16")</f>
        <v>8.4489578069702205</v>
      </c>
      <c r="K12">
        <f>IF(PASTRA_Split_Tech!L12="",0,IF(K$1=2016,0,IFERROR((PASTRA_Split_Tech!L12*(SUMIFS('AGG Activity_16'!B:B,'AGG Activity_16'!$A:$A,$B12)+SUMIFS('AGG Activity_EX'!B:B,'AGG Activity_EX'!$A:$A,$B12))-SUMIFS(Activity_EX!B:B,Activity_EX!$A:$A,$A12))/(SUMIFS('AGG Activity_16'!B:B,'AGG Activity_16'!$A:$A,$B12)),0)))</f>
        <v>0</v>
      </c>
    </row>
    <row r="13" spans="1:12" x14ac:dyDescent="0.25">
      <c r="A13" t="str">
        <f>PASTRA_Split_Tech!A13</f>
        <v>PASTRAROABUSURBTBUCONVGAS</v>
      </c>
      <c r="B13">
        <f>SUMIFS(Activity_PASTRA!C:C,Activity_PASTRA!$B:$B,$A13&amp;"*",Activity_PASTRA!$B:$B,"*"&amp;"_16")</f>
        <v>1.0190874461853719E-2</v>
      </c>
      <c r="C13">
        <f>SUMIFS(Activity_PASTRA!D:D,Activity_PASTRA!$B:$B,$A13&amp;"*",Activity_PASTRA!$B:$B,"*"&amp;"_16")</f>
        <v>0.28000151634338832</v>
      </c>
      <c r="D13">
        <f>SUMIFS(Activity_PASTRA!E:E,Activity_PASTRA!$B:$B,$A13&amp;"*",Activity_PASTRA!$B:$B,"*"&amp;"_16")</f>
        <v>0.56827221896898428</v>
      </c>
      <c r="E13">
        <f>SUMIFS(Activity_PASTRA!F:F,Activity_PASTRA!$B:$B,$A13&amp;"*",Activity_PASTRA!$B:$B,"*"&amp;"_16")</f>
        <v>0.87909514036575176</v>
      </c>
      <c r="F13">
        <f>SUMIFS(Activity_PASTRA!G:G,Activity_PASTRA!$B:$B,$A13&amp;"*",Activity_PASTRA!$B:$B,"*"&amp;"_16")</f>
        <v>24.34902747684686</v>
      </c>
      <c r="G13">
        <f>SUMIFS(Activity_PASTRA!H:H,Activity_PASTRA!$B:$B,$A13&amp;"*",Activity_PASTRA!$B:$B,"*"&amp;"_16")</f>
        <v>24.672915684745121</v>
      </c>
      <c r="H13">
        <f>SUMIFS(Activity_PASTRA!I:I,Activity_PASTRA!$B:$B,$A13&amp;"*",Activity_PASTRA!$B:$B,"*"&amp;"_16")</f>
        <v>24.85491347735077</v>
      </c>
      <c r="I13">
        <f>SUMIFS(Activity_PASTRA!J:J,Activity_PASTRA!$B:$B,$A13&amp;"*",Activity_PASTRA!$B:$B,"*"&amp;"_16")</f>
        <v>21.521024437941531</v>
      </c>
      <c r="J13">
        <f>SUMIFS(Activity_PASTRA!K:K,Activity_PASTRA!$B:$B,$A13&amp;"*",Activity_PASTRA!$B:$B,"*"&amp;"_16")</f>
        <v>20.240047761806451</v>
      </c>
      <c r="K13">
        <f>IF(PASTRA_Split_Tech!L13="",0,IF(K$1=2016,0,IFERROR((PASTRA_Split_Tech!L13*(SUMIFS('AGG Activity_16'!B:B,'AGG Activity_16'!$A:$A,$B13)+SUMIFS('AGG Activity_EX'!B:B,'AGG Activity_EX'!$A:$A,$B13))-SUMIFS(Activity_EX!B:B,Activity_EX!$A:$A,$A13))/(SUMIFS('AGG Activity_16'!B:B,'AGG Activity_16'!$A:$A,$B13)),0)))</f>
        <v>0</v>
      </c>
    </row>
    <row r="14" spans="1:12" x14ac:dyDescent="0.25">
      <c r="A14" t="str">
        <f>PASTRA_Split_Tech!A14</f>
        <v>PASTRAROABUSURBTBUCONVNGA</v>
      </c>
      <c r="B14">
        <f>SUMIFS(Activity_PASTRA!C:C,Activity_PASTRA!$B:$B,$A14&amp;"*",Activity_PASTRA!$B:$B,"*"&amp;"_16")</f>
        <v>2.7096595274719759E-3</v>
      </c>
      <c r="C14">
        <f>SUMIFS(Activity_PASTRA!D:D,Activity_PASTRA!$B:$B,$A14&amp;"*",Activity_PASTRA!$B:$B,"*"&amp;"_16")</f>
        <v>8.4936926632925864E-3</v>
      </c>
      <c r="D14">
        <f>SUMIFS(Activity_PASTRA!E:E,Activity_PASTRA!$B:$B,$A14&amp;"*",Activity_PASTRA!$B:$B,"*"&amp;"_16")</f>
        <v>1.399852294079516E-2</v>
      </c>
      <c r="E14">
        <f>SUMIFS(Activity_PASTRA!F:F,Activity_PASTRA!$B:$B,$A14&amp;"*",Activity_PASTRA!$B:$B,"*"&amp;"_16")</f>
        <v>1.8918925080597018E-2</v>
      </c>
      <c r="F14">
        <f>SUMIFS(Activity_PASTRA!G:G,Activity_PASTRA!$B:$B,$A14&amp;"*",Activity_PASTRA!$B:$B,"*"&amp;"_16")</f>
        <v>2.6528188886624639E-2</v>
      </c>
      <c r="G14">
        <f>SUMIFS(Activity_PASTRA!H:H,Activity_PASTRA!$B:$B,$A14&amp;"*",Activity_PASTRA!$B:$B,"*"&amp;"_16")</f>
        <v>3.1919735694306027E-2</v>
      </c>
      <c r="H14">
        <f>SUMIFS(Activity_PASTRA!I:I,Activity_PASTRA!$B:$B,$A14&amp;"*",Activity_PASTRA!$B:$B,"*"&amp;"_16")</f>
        <v>3.8610210749346112E-2</v>
      </c>
      <c r="I14">
        <f>SUMIFS(Activity_PASTRA!J:J,Activity_PASTRA!$B:$B,$A14&amp;"*",Activity_PASTRA!$B:$B,"*"&amp;"_16")</f>
        <v>2.6161564170677821E-2</v>
      </c>
      <c r="J14">
        <f>SUMIFS(Activity_PASTRA!K:K,Activity_PASTRA!$B:$B,$A14&amp;"*",Activity_PASTRA!$B:$B,"*"&amp;"_16")</f>
        <v>2.639592155723575E-2</v>
      </c>
      <c r="K14">
        <f>IF(PASTRA_Split_Tech!L14="",0,IF(K$1=2016,0,IFERROR((PASTRA_Split_Tech!L14*(SUMIFS('AGG Activity_16'!B:B,'AGG Activity_16'!$A:$A,$B14)+SUMIFS('AGG Activity_EX'!B:B,'AGG Activity_EX'!$A:$A,$B14))-SUMIFS(Activity_EX!B:B,Activity_EX!$A:$A,$A14))/(SUMIFS('AGG Activity_16'!B:B,'AGG Activity_16'!$A:$A,$B14)),0)))</f>
        <v>0</v>
      </c>
    </row>
    <row r="15" spans="1:12" x14ac:dyDescent="0.25">
      <c r="A15" t="str">
        <f>PASTRA_Split_Tech!A15</f>
        <v>PASTRAROABUSURBWTBCONVDSL</v>
      </c>
      <c r="B15">
        <f>SUMIFS(Activity_PASTRA!C:C,Activity_PASTRA!$B:$B,$A15&amp;"*",Activity_PASTRA!$B:$B,"*"&amp;"_16")</f>
        <v>2.416314264054917E-3</v>
      </c>
      <c r="C15">
        <f>SUMIFS(Activity_PASTRA!D:D,Activity_PASTRA!$B:$B,$A15&amp;"*",Activity_PASTRA!$B:$B,"*"&amp;"_16")</f>
        <v>6.7405321679807253E-3</v>
      </c>
      <c r="D15">
        <f>SUMIFS(Activity_PASTRA!E:E,Activity_PASTRA!$B:$B,$A15&amp;"*",Activity_PASTRA!$B:$B,"*"&amp;"_16")</f>
        <v>1.3580225726267719E-2</v>
      </c>
      <c r="E15">
        <f>SUMIFS(Activity_PASTRA!F:F,Activity_PASTRA!$B:$B,$A15&amp;"*",Activity_PASTRA!$B:$B,"*"&amp;"_16")</f>
        <v>2.4309100693972161E-2</v>
      </c>
      <c r="F15">
        <f>SUMIFS(Activity_PASTRA!G:G,Activity_PASTRA!$B:$B,$A15&amp;"*",Activity_PASTRA!$B:$B,"*"&amp;"_16")</f>
        <v>2.472944152829347</v>
      </c>
      <c r="G15">
        <f>SUMIFS(Activity_PASTRA!H:H,Activity_PASTRA!$B:$B,$A15&amp;"*",Activity_PASTRA!$B:$B,"*"&amp;"_16")</f>
        <v>2.487743377106812</v>
      </c>
      <c r="H15">
        <f>SUMIFS(Activity_PASTRA!I:I,Activity_PASTRA!$B:$B,$A15&amp;"*",Activity_PASTRA!$B:$B,"*"&amp;"_16")</f>
        <v>2.4913661694284981</v>
      </c>
      <c r="I15">
        <f>SUMIFS(Activity_PASTRA!J:J,Activity_PASTRA!$B:$B,$A15&amp;"*",Activity_PASTRA!$B:$B,"*"&amp;"_16")</f>
        <v>1.6209238661427099</v>
      </c>
      <c r="J15">
        <f>SUMIFS(Activity_PASTRA!K:K,Activity_PASTRA!$B:$B,$A15&amp;"*",Activity_PASTRA!$B:$B,"*"&amp;"_16")</f>
        <v>1.5666697030214329</v>
      </c>
      <c r="K15">
        <f>IF(PASTRA_Split_Tech!L15="",0,IF(K$1=2016,0,IFERROR((PASTRA_Split_Tech!L15*(SUMIFS('AGG Activity_16'!B:B,'AGG Activity_16'!$A:$A,$B15)+SUMIFS('AGG Activity_EX'!B:B,'AGG Activity_EX'!$A:$A,$B15))-SUMIFS(Activity_EX!B:B,Activity_EX!$A:$A,$A15))/(SUMIFS('AGG Activity_16'!B:B,'AGG Activity_16'!$A:$A,$B15)),0)))</f>
        <v>0</v>
      </c>
    </row>
    <row r="16" spans="1:12" x14ac:dyDescent="0.25">
      <c r="A16" t="str">
        <f>PASTRA_Split_Tech!A16</f>
        <v>PASTRAROABUSURBWTBCONVGAS</v>
      </c>
      <c r="B16">
        <f>SUMIFS(Activity_PASTRA!C:C,Activity_PASTRA!$B:$B,$A16&amp;"*",Activity_PASTRA!$B:$B,"*"&amp;"_16")</f>
        <v>5.0144017968017851E-3</v>
      </c>
      <c r="C16">
        <f>SUMIFS(Activity_PASTRA!D:D,Activity_PASTRA!$B:$B,$A16&amp;"*",Activity_PASTRA!$B:$B,"*"&amp;"_16")</f>
        <v>1.3096801659930411E-2</v>
      </c>
      <c r="D16">
        <f>SUMIFS(Activity_PASTRA!E:E,Activity_PASTRA!$B:$B,$A16&amp;"*",Activity_PASTRA!$B:$B,"*"&amp;"_16")</f>
        <v>2.532013640217342E-2</v>
      </c>
      <c r="E16">
        <f>SUMIFS(Activity_PASTRA!F:F,Activity_PASTRA!$B:$B,$A16&amp;"*",Activity_PASTRA!$B:$B,"*"&amp;"_16")</f>
        <v>4.5375495305065079E-2</v>
      </c>
      <c r="F16">
        <f>SUMIFS(Activity_PASTRA!G:G,Activity_PASTRA!$B:$B,$A16&amp;"*",Activity_PASTRA!$B:$B,"*"&amp;"_16")</f>
        <v>4.2661197461679423</v>
      </c>
      <c r="G16">
        <f>SUMIFS(Activity_PASTRA!H:H,Activity_PASTRA!$B:$B,$A16&amp;"*",Activity_PASTRA!$B:$B,"*"&amp;"_16")</f>
        <v>4.2917387803855744</v>
      </c>
      <c r="H16">
        <f>SUMIFS(Activity_PASTRA!I:I,Activity_PASTRA!$B:$B,$A16&amp;"*",Activity_PASTRA!$B:$B,"*"&amp;"_16")</f>
        <v>4.2974096693600261</v>
      </c>
      <c r="I16">
        <f>SUMIFS(Activity_PASTRA!J:J,Activity_PASTRA!$B:$B,$A16&amp;"*",Activity_PASTRA!$B:$B,"*"&amp;"_16")</f>
        <v>3.3892580901313578</v>
      </c>
      <c r="J16">
        <f>SUMIFS(Activity_PASTRA!K:K,Activity_PASTRA!$B:$B,$A16&amp;"*",Activity_PASTRA!$B:$B,"*"&amp;"_16")</f>
        <v>3.3147697819970592</v>
      </c>
      <c r="K16">
        <f>IF(PASTRA_Split_Tech!L16="",0,IF(K$1=2016,0,IFERROR((PASTRA_Split_Tech!L16*(SUMIFS('AGG Activity_16'!B:B,'AGG Activity_16'!$A:$A,$B16)+SUMIFS('AGG Activity_EX'!B:B,'AGG Activity_EX'!$A:$A,$B16))-SUMIFS(Activity_EX!B:B,Activity_EX!$A:$A,$A16))/(SUMIFS('AGG Activity_16'!B:B,'AGG Activity_16'!$A:$A,$B16)),0)))</f>
        <v>0</v>
      </c>
    </row>
    <row r="17" spans="1:11" x14ac:dyDescent="0.25">
      <c r="A17" t="str">
        <f>PASTRA_Split_Tech!A17</f>
        <v>PASTRAROABUSURBWTBCONVNGA</v>
      </c>
      <c r="B17">
        <f>SUMIFS(Activity_PASTRA!C:C,Activity_PASTRA!$B:$B,$A17&amp;"*",Activity_PASTRA!$B:$B,"*"&amp;"_16")</f>
        <v>1.8583422107722499E-3</v>
      </c>
      <c r="C17">
        <f>SUMIFS(Activity_PASTRA!D:D,Activity_PASTRA!$B:$B,$A17&amp;"*",Activity_PASTRA!$B:$B,"*"&amp;"_16")</f>
        <v>4.4849157848253036E-3</v>
      </c>
      <c r="D17">
        <f>SUMIFS(Activity_PASTRA!E:E,Activity_PASTRA!$B:$B,$A17&amp;"*",Activity_PASTRA!$B:$B,"*"&amp;"_16")</f>
        <v>7.6985396503262086E-3</v>
      </c>
      <c r="E17">
        <f>SUMIFS(Activity_PASTRA!F:F,Activity_PASTRA!$B:$B,$A17&amp;"*",Activity_PASTRA!$B:$B,"*"&amp;"_16")</f>
        <v>1.115497078420539E-2</v>
      </c>
      <c r="F17">
        <f>SUMIFS(Activity_PASTRA!G:G,Activity_PASTRA!$B:$B,$A17&amp;"*",Activity_PASTRA!$B:$B,"*"&amp;"_16")</f>
        <v>1.973997598256319E-2</v>
      </c>
      <c r="G17">
        <f>SUMIFS(Activity_PASTRA!H:H,Activity_PASTRA!$B:$B,$A17&amp;"*",Activity_PASTRA!$B:$B,"*"&amp;"_16")</f>
        <v>2.3355693621701309E-2</v>
      </c>
      <c r="H17">
        <f>SUMIFS(Activity_PASTRA!I:I,Activity_PASTRA!$B:$B,$A17&amp;"*",Activity_PASTRA!$B:$B,"*"&amp;"_16")</f>
        <v>2.595090027624548E-2</v>
      </c>
      <c r="I17">
        <f>SUMIFS(Activity_PASTRA!J:J,Activity_PASTRA!$B:$B,$A17&amp;"*",Activity_PASTRA!$B:$B,"*"&amp;"_16")</f>
        <v>1.7767632893538159E-2</v>
      </c>
      <c r="J17">
        <f>SUMIFS(Activity_PASTRA!K:K,Activity_PASTRA!$B:$B,$A17&amp;"*",Activity_PASTRA!$B:$B,"*"&amp;"_16")</f>
        <v>1.7984504469333421E-2</v>
      </c>
      <c r="K17">
        <f>IF(PASTRA_Split_Tech!L17="",0,IF(K$1=2016,0,IFERROR((PASTRA_Split_Tech!L17*(SUMIFS('AGG Activity_16'!B:B,'AGG Activity_16'!$A:$A,$B17)+SUMIFS('AGG Activity_EX'!B:B,'AGG Activity_EX'!$A:$A,$B17))-SUMIFS(Activity_EX!B:B,Activity_EX!$A:$A,$A17))/(SUMIFS('AGG Activity_16'!B:B,'AGG Activity_16'!$A:$A,$B17)),0)))</f>
        <v>0</v>
      </c>
    </row>
    <row r="18" spans="1:11" x14ac:dyDescent="0.25">
      <c r="A18" t="str">
        <f>PASTRA_Split_Tech!A18</f>
        <v>PASTRAROABUSIUBMWAYCONVDSL</v>
      </c>
      <c r="B18">
        <f>SUMIFS(Activity_PASTRA!C:C,Activity_PASTRA!$B:$B,$A18&amp;"*",Activity_PASTRA!$B:$B,"*"&amp;"_16")</f>
        <v>1.3562825774136361E-3</v>
      </c>
      <c r="C18">
        <f>SUMIFS(Activity_PASTRA!D:D,Activity_PASTRA!$B:$B,$A18&amp;"*",Activity_PASTRA!$B:$B,"*"&amp;"_16")</f>
        <v>1.128019646036435E-2</v>
      </c>
      <c r="D18">
        <f>SUMIFS(Activity_PASTRA!E:E,Activity_PASTRA!$B:$B,$A18&amp;"*",Activity_PASTRA!$B:$B,"*"&amp;"_16")</f>
        <v>2.2017217879274902E-2</v>
      </c>
      <c r="E18">
        <f>SUMIFS(Activity_PASTRA!F:F,Activity_PASTRA!$B:$B,$A18&amp;"*",Activity_PASTRA!$B:$B,"*"&amp;"_16")</f>
        <v>3.3014348503135248E-2</v>
      </c>
      <c r="F18">
        <f>SUMIFS(Activity_PASTRA!G:G,Activity_PASTRA!$B:$B,$A18&amp;"*",Activity_PASTRA!$B:$B,"*"&amp;"_16")</f>
        <v>0.30928531931946068</v>
      </c>
      <c r="G18">
        <f>SUMIFS(Activity_PASTRA!H:H,Activity_PASTRA!$B:$B,$A18&amp;"*",Activity_PASTRA!$B:$B,"*"&amp;"_16")</f>
        <v>0.32006750605534418</v>
      </c>
      <c r="H18">
        <f>SUMIFS(Activity_PASTRA!I:I,Activity_PASTRA!$B:$B,$A18&amp;"*",Activity_PASTRA!$B:$B,"*"&amp;"_16")</f>
        <v>0.32824004732173251</v>
      </c>
      <c r="I18">
        <f>SUMIFS(Activity_PASTRA!J:J,Activity_PASTRA!$B:$B,$A18&amp;"*",Activity_PASTRA!$B:$B,"*"&amp;"_16")</f>
        <v>0.15848004737460961</v>
      </c>
      <c r="J18">
        <f>SUMIFS(Activity_PASTRA!K:K,Activity_PASTRA!$B:$B,$A18&amp;"*",Activity_PASTRA!$B:$B,"*"&amp;"_16")</f>
        <v>0.12263516673610771</v>
      </c>
      <c r="K18">
        <f>IF(PASTRA_Split_Tech!L18="",0,IF(K$1=2016,0,IFERROR((PASTRA_Split_Tech!L18*(SUMIFS('AGG Activity_16'!B:B,'AGG Activity_16'!$A:$A,$B18)+SUMIFS('AGG Activity_EX'!B:B,'AGG Activity_EX'!$A:$A,$B18))-SUMIFS(Activity_EX!B:B,Activity_EX!$A:$A,$A18))/(SUMIFS('AGG Activity_16'!B:B,'AGG Activity_16'!$A:$A,$B18)),0)))</f>
        <v>0</v>
      </c>
    </row>
    <row r="19" spans="1:11" x14ac:dyDescent="0.25">
      <c r="A19" t="str">
        <f>PASTRA_Split_Tech!A19</f>
        <v>PASTRAROABUSIUBMWAYCONVGAS</v>
      </c>
      <c r="B19">
        <f>SUMIFS(Activity_PASTRA!C:C,Activity_PASTRA!$B:$B,$A19&amp;"*",Activity_PASTRA!$B:$B,"*"&amp;"_16")</f>
        <v>2.8707886443708089E-3</v>
      </c>
      <c r="C19">
        <f>SUMIFS(Activity_PASTRA!D:D,Activity_PASTRA!$B:$B,$A19&amp;"*",Activity_PASTRA!$B:$B,"*"&amp;"_16")</f>
        <v>2.091198812569357E-2</v>
      </c>
      <c r="D19">
        <f>SUMIFS(Activity_PASTRA!E:E,Activity_PASTRA!$B:$B,$A19&amp;"*",Activity_PASTRA!$B:$B,"*"&amp;"_16")</f>
        <v>4.0594461760027692E-2</v>
      </c>
      <c r="E19">
        <f>SUMIFS(Activity_PASTRA!F:F,Activity_PASTRA!$B:$B,$A19&amp;"*",Activity_PASTRA!$B:$B,"*"&amp;"_16")</f>
        <v>6.0731379405163162E-2</v>
      </c>
      <c r="F19">
        <f>SUMIFS(Activity_PASTRA!G:G,Activity_PASTRA!$B:$B,$A19&amp;"*",Activity_PASTRA!$B:$B,"*"&amp;"_16")</f>
        <v>0.51182977043673472</v>
      </c>
      <c r="G19">
        <f>SUMIFS(Activity_PASTRA!H:H,Activity_PASTRA!$B:$B,$A19&amp;"*",Activity_PASTRA!$B:$B,"*"&amp;"_16")</f>
        <v>0.53064226349873322</v>
      </c>
      <c r="H19">
        <f>SUMIFS(Activity_PASTRA!I:I,Activity_PASTRA!$B:$B,$A19&amp;"*",Activity_PASTRA!$B:$B,"*"&amp;"_16")</f>
        <v>0.54400140198640312</v>
      </c>
      <c r="I19">
        <f>SUMIFS(Activity_PASTRA!J:J,Activity_PASTRA!$B:$B,$A19&amp;"*",Activity_PASTRA!$B:$B,"*"&amp;"_16")</f>
        <v>0.34046996373050131</v>
      </c>
      <c r="J19">
        <f>SUMIFS(Activity_PASTRA!K:K,Activity_PASTRA!$B:$B,$A19&amp;"*",Activity_PASTRA!$B:$B,"*"&amp;"_16")</f>
        <v>0.26282027144477788</v>
      </c>
      <c r="K19">
        <f>IF(PASTRA_Split_Tech!L19="",0,IF(K$1=2016,0,IFERROR((PASTRA_Split_Tech!L19*(SUMIFS('AGG Activity_16'!B:B,'AGG Activity_16'!$A:$A,$B19)+SUMIFS('AGG Activity_EX'!B:B,'AGG Activity_EX'!$A:$A,$B19))-SUMIFS(Activity_EX!B:B,Activity_EX!$A:$A,$A19))/(SUMIFS('AGG Activity_16'!B:B,'AGG Activity_16'!$A:$A,$B19)),0)))</f>
        <v>0</v>
      </c>
    </row>
    <row r="20" spans="1:11" x14ac:dyDescent="0.25">
      <c r="A20" t="str">
        <f>PASTRA_Split_Tech!A20</f>
        <v>PASTRAROABUSIUBVIVACONVDSL</v>
      </c>
      <c r="B20">
        <f>SUMIFS(Activity_PASTRA!C:C,Activity_PASTRA!$B:$B,$A20&amp;"*",Activity_PASTRA!$B:$B,"*"&amp;"_16")</f>
        <v>6.761535770884149E-4</v>
      </c>
      <c r="C20">
        <f>SUMIFS(Activity_PASTRA!D:D,Activity_PASTRA!$B:$B,$A20&amp;"*",Activity_PASTRA!$B:$B,"*"&amp;"_16")</f>
        <v>1.8286000941116879E-3</v>
      </c>
      <c r="D20">
        <f>SUMIFS(Activity_PASTRA!E:E,Activity_PASTRA!$B:$B,$A20&amp;"*",Activity_PASTRA!$B:$B,"*"&amp;"_16")</f>
        <v>3.1870114194918848E-3</v>
      </c>
      <c r="E20">
        <f>SUMIFS(Activity_PASTRA!F:F,Activity_PASTRA!$B:$B,$A20&amp;"*",Activity_PASTRA!$B:$B,"*"&amp;"_16")</f>
        <v>4.8807558324454837E-3</v>
      </c>
      <c r="F20">
        <f>SUMIFS(Activity_PASTRA!G:G,Activity_PASTRA!$B:$B,$A20&amp;"*",Activity_PASTRA!$B:$B,"*"&amp;"_16")</f>
        <v>4.3444632077099393E-2</v>
      </c>
      <c r="G20">
        <f>SUMIFS(Activity_PASTRA!H:H,Activity_PASTRA!$B:$B,$A20&amp;"*",Activity_PASTRA!$B:$B,"*"&amp;"_16")</f>
        <v>4.4937999224176482E-2</v>
      </c>
      <c r="H20">
        <f>SUMIFS(Activity_PASTRA!I:I,Activity_PASTRA!$B:$B,$A20&amp;"*",Activity_PASTRA!$B:$B,"*"&amp;"_16")</f>
        <v>4.6132605852062997E-2</v>
      </c>
      <c r="I20">
        <f>SUMIFS(Activity_PASTRA!J:J,Activity_PASTRA!$B:$B,$A20&amp;"*",Activity_PASTRA!$B:$B,"*"&amp;"_16")</f>
        <v>2.223710486871977E-2</v>
      </c>
      <c r="J20">
        <f>SUMIFS(Activity_PASTRA!K:K,Activity_PASTRA!$B:$B,$A20&amp;"*",Activity_PASTRA!$B:$B,"*"&amp;"_16")</f>
        <v>1.7549297457875389E-2</v>
      </c>
      <c r="K20">
        <f>IF(PASTRA_Split_Tech!L20="",0,IF(K$1=2016,0,IFERROR((PASTRA_Split_Tech!L20*(SUMIFS('AGG Activity_16'!B:B,'AGG Activity_16'!$A:$A,$B20)+SUMIFS('AGG Activity_EX'!B:B,'AGG Activity_EX'!$A:$A,$B20))-SUMIFS(Activity_EX!B:B,Activity_EX!$A:$A,$A20))/(SUMIFS('AGG Activity_16'!B:B,'AGG Activity_16'!$A:$A,$B20)),0)))</f>
        <v>0</v>
      </c>
    </row>
    <row r="21" spans="1:11" x14ac:dyDescent="0.25">
      <c r="A21" t="str">
        <f>PASTRA_Split_Tech!A21</f>
        <v>PASTRAROABUSIUBVIVACONVGAS</v>
      </c>
      <c r="B21">
        <f>SUMIFS(Activity_PASTRA!C:C,Activity_PASTRA!$B:$B,$A21&amp;"*",Activity_PASTRA!$B:$B,"*"&amp;"_16")</f>
        <v>1.402299863402271E-3</v>
      </c>
      <c r="C21">
        <f>SUMIFS(Activity_PASTRA!D:D,Activity_PASTRA!$B:$B,$A21&amp;"*",Activity_PASTRA!$B:$B,"*"&amp;"_16")</f>
        <v>3.526718053914849E-3</v>
      </c>
      <c r="D21">
        <f>SUMIFS(Activity_PASTRA!E:E,Activity_PASTRA!$B:$B,$A21&amp;"*",Activity_PASTRA!$B:$B,"*"&amp;"_16")</f>
        <v>6.0779339638650336E-3</v>
      </c>
      <c r="E21">
        <f>SUMIFS(Activity_PASTRA!F:F,Activity_PASTRA!$B:$B,$A21&amp;"*",Activity_PASTRA!$B:$B,"*"&amp;"_16")</f>
        <v>9.5223648837000959E-3</v>
      </c>
      <c r="F21">
        <f>SUMIFS(Activity_PASTRA!G:G,Activity_PASTRA!$B:$B,$A21&amp;"*",Activity_PASTRA!$B:$B,"*"&amp;"_16")</f>
        <v>7.1263868538306199E-2</v>
      </c>
      <c r="G21">
        <f>SUMIFS(Activity_PASTRA!H:H,Activity_PASTRA!$B:$B,$A21&amp;"*",Activity_PASTRA!$B:$B,"*"&amp;"_16")</f>
        <v>7.3943801031645023E-2</v>
      </c>
      <c r="H21">
        <f>SUMIFS(Activity_PASTRA!I:I,Activity_PASTRA!$B:$B,$A21&amp;"*",Activity_PASTRA!$B:$B,"*"&amp;"_16")</f>
        <v>7.5715737849076037E-2</v>
      </c>
      <c r="I21">
        <f>SUMIFS(Activity_PASTRA!J:J,Activity_PASTRA!$B:$B,$A21&amp;"*",Activity_PASTRA!$B:$B,"*"&amp;"_16")</f>
        <v>4.7450610463892769E-2</v>
      </c>
      <c r="J21">
        <f>SUMIFS(Activity_PASTRA!K:K,Activity_PASTRA!$B:$B,$A21&amp;"*",Activity_PASTRA!$B:$B,"*"&amp;"_16")</f>
        <v>3.7571868877588177E-2</v>
      </c>
      <c r="K21">
        <f>IF(PASTRA_Split_Tech!L21="",0,IF(K$1=2016,0,IFERROR((PASTRA_Split_Tech!L21*(SUMIFS('AGG Activity_16'!B:B,'AGG Activity_16'!$A:$A,$B21)+SUMIFS('AGG Activity_EX'!B:B,'AGG Activity_EX'!$A:$A,$B21))-SUMIFS(Activity_EX!B:B,Activity_EX!$A:$A,$A21))/(SUMIFS('AGG Activity_16'!B:B,'AGG Activity_16'!$A:$A,$B21)),0)))</f>
        <v>0</v>
      </c>
    </row>
    <row r="22" spans="1:11" x14ac:dyDescent="0.25">
      <c r="A22" t="str">
        <f>PASTRA_Split_Tech!A22</f>
        <v>PASTRAROABUSIUBDURTCONVDSL</v>
      </c>
      <c r="B22">
        <f>SUMIFS(Activity_PASTRA!C:C,Activity_PASTRA!$B:$B,$A22&amp;"*",Activity_PASTRA!$B:$B,"*"&amp;"_16")</f>
        <v>5.3308846369370467E-4</v>
      </c>
      <c r="C22">
        <f>SUMIFS(Activity_PASTRA!D:D,Activity_PASTRA!$B:$B,$A22&amp;"*",Activity_PASTRA!$B:$B,"*"&amp;"_16")</f>
        <v>1.2204068577371201E-3</v>
      </c>
      <c r="D22">
        <f>SUMIFS(Activity_PASTRA!E:E,Activity_PASTRA!$B:$B,$A22&amp;"*",Activity_PASTRA!$B:$B,"*"&amp;"_16")</f>
        <v>2.0683146688352892E-3</v>
      </c>
      <c r="E22">
        <f>SUMIFS(Activity_PASTRA!F:F,Activity_PASTRA!$B:$B,$A22&amp;"*",Activity_PASTRA!$B:$B,"*"&amp;"_16")</f>
        <v>3.2360042801757019E-3</v>
      </c>
      <c r="F22">
        <f>SUMIFS(Activity_PASTRA!G:G,Activity_PASTRA!$B:$B,$A22&amp;"*",Activity_PASTRA!$B:$B,"*"&amp;"_16")</f>
        <v>2.7821858134716739E-2</v>
      </c>
      <c r="G22">
        <f>SUMIFS(Activity_PASTRA!H:H,Activity_PASTRA!$B:$B,$A22&amp;"*",Activity_PASTRA!$B:$B,"*"&amp;"_16")</f>
        <v>2.8775404454884301E-2</v>
      </c>
      <c r="H22">
        <f>SUMIFS(Activity_PASTRA!I:I,Activity_PASTRA!$B:$B,$A22&amp;"*",Activity_PASTRA!$B:$B,"*"&amp;"_16")</f>
        <v>2.9529355210047861E-2</v>
      </c>
      <c r="I22">
        <f>SUMIFS(Activity_PASTRA!J:J,Activity_PASTRA!$B:$B,$A22&amp;"*",Activity_PASTRA!$B:$B,"*"&amp;"_16")</f>
        <v>1.466879059785212E-2</v>
      </c>
      <c r="J22">
        <f>SUMIFS(Activity_PASTRA!K:K,Activity_PASTRA!$B:$B,$A22&amp;"*",Activity_PASTRA!$B:$B,"*"&amp;"_16")</f>
        <v>1.178634513988226E-2</v>
      </c>
      <c r="K22">
        <f>IF(PASTRA_Split_Tech!L22="",0,IF(K$1=2016,0,IFERROR((PASTRA_Split_Tech!L22*(SUMIFS('AGG Activity_16'!B:B,'AGG Activity_16'!$A:$A,$B22)+SUMIFS('AGG Activity_EX'!B:B,'AGG Activity_EX'!$A:$A,$B22))-SUMIFS(Activity_EX!B:B,Activity_EX!$A:$A,$A22))/(SUMIFS('AGG Activity_16'!B:B,'AGG Activity_16'!$A:$A,$B22)),0)))</f>
        <v>0</v>
      </c>
    </row>
    <row r="23" spans="1:11" x14ac:dyDescent="0.25">
      <c r="A23" t="str">
        <f>PASTRA_Split_Tech!A23</f>
        <v>PASTRAROABUSIUBDURTCONVGAS</v>
      </c>
      <c r="B23">
        <f>SUMIFS(Activity_PASTRA!C:C,Activity_PASTRA!$B:$B,$A23&amp;"*",Activity_PASTRA!$B:$B,"*"&amp;"_16")</f>
        <v>1.0901458681516719E-3</v>
      </c>
      <c r="C23">
        <f>SUMIFS(Activity_PASTRA!D:D,Activity_PASTRA!$B:$B,$A23&amp;"*",Activity_PASTRA!$B:$B,"*"&amp;"_16")</f>
        <v>2.4474060453325321E-3</v>
      </c>
      <c r="D23">
        <f>SUMIFS(Activity_PASTRA!E:E,Activity_PASTRA!$B:$B,$A23&amp;"*",Activity_PASTRA!$B:$B,"*"&amp;"_16")</f>
        <v>4.1366709122141647E-3</v>
      </c>
      <c r="E23">
        <f>SUMIFS(Activity_PASTRA!F:F,Activity_PASTRA!$B:$B,$A23&amp;"*",Activity_PASTRA!$B:$B,"*"&amp;"_16")</f>
        <v>6.6267351244899807E-3</v>
      </c>
      <c r="F23">
        <f>SUMIFS(Activity_PASTRA!G:G,Activity_PASTRA!$B:$B,$A23&amp;"*",Activity_PASTRA!$B:$B,"*"&amp;"_16")</f>
        <v>4.5381180427493367E-2</v>
      </c>
      <c r="G23">
        <f>SUMIFS(Activity_PASTRA!H:H,Activity_PASTRA!$B:$B,$A23&amp;"*",Activity_PASTRA!$B:$B,"*"&amp;"_16")</f>
        <v>4.708946242818704E-2</v>
      </c>
      <c r="H23">
        <f>SUMIFS(Activity_PASTRA!I:I,Activity_PASTRA!$B:$B,$A23&amp;"*",Activity_PASTRA!$B:$B,"*"&amp;"_16")</f>
        <v>4.8193749024059339E-2</v>
      </c>
      <c r="I23">
        <f>SUMIFS(Activity_PASTRA!J:J,Activity_PASTRA!$B:$B,$A23&amp;"*",Activity_PASTRA!$B:$B,"*"&amp;"_16")</f>
        <v>3.1194865250694561E-2</v>
      </c>
      <c r="J23">
        <f>SUMIFS(Activity_PASTRA!K:K,Activity_PASTRA!$B:$B,$A23&amp;"*",Activity_PASTRA!$B:$B,"*"&amp;"_16")</f>
        <v>2.526443357606583E-2</v>
      </c>
      <c r="K23">
        <f>IF(PASTRA_Split_Tech!L23="",0,IF(K$1=2016,0,IFERROR((PASTRA_Split_Tech!L23*(SUMIFS('AGG Activity_16'!B:B,'AGG Activity_16'!$A:$A,$B23)+SUMIFS('AGG Activity_EX'!B:B,'AGG Activity_EX'!$A:$A,$B23))-SUMIFS(Activity_EX!B:B,Activity_EX!$A:$A,$A23))/(SUMIFS('AGG Activity_16'!B:B,'AGG Activity_16'!$A:$A,$B23)),0)))</f>
        <v>0</v>
      </c>
    </row>
    <row r="24" spans="1:11" x14ac:dyDescent="0.25">
      <c r="A24" t="str">
        <f>PASTRA_Split_Tech!A24</f>
        <v>PASTRAROABUSSCB___CONVDSL</v>
      </c>
      <c r="B24">
        <f>SUMIFS(Activity_PASTRA!C:C,Activity_PASTRA!$B:$B,$A24&amp;"*",Activity_PASTRA!$B:$B,"*"&amp;"_16")</f>
        <v>2.1977086210546511E-4</v>
      </c>
      <c r="C24">
        <f>SUMIFS(Activity_PASTRA!D:D,Activity_PASTRA!$B:$B,$A24&amp;"*",Activity_PASTRA!$B:$B,"*"&amp;"_16")</f>
        <v>4.6923315438941748E-4</v>
      </c>
      <c r="D24">
        <f>SUMIFS(Activity_PASTRA!E:E,Activity_PASTRA!$B:$B,$A24&amp;"*",Activity_PASTRA!$B:$B,"*"&amp;"_16")</f>
        <v>7.081375203028497E-4</v>
      </c>
      <c r="E24">
        <f>SUMIFS(Activity_PASTRA!F:F,Activity_PASTRA!$B:$B,$A24&amp;"*",Activity_PASTRA!$B:$B,"*"&amp;"_16")</f>
        <v>9.09869952253881E-4</v>
      </c>
      <c r="F24">
        <f>SUMIFS(Activity_PASTRA!G:G,Activity_PASTRA!$B:$B,$A24&amp;"*",Activity_PASTRA!$B:$B,"*"&amp;"_16")</f>
        <v>1.2962558079365829E-3</v>
      </c>
      <c r="G24">
        <f>SUMIFS(Activity_PASTRA!H:H,Activity_PASTRA!$B:$B,$A24&amp;"*",Activity_PASTRA!$B:$B,"*"&amp;"_16")</f>
        <v>1.50315920627589E-3</v>
      </c>
      <c r="H24">
        <f>SUMIFS(Activity_PASTRA!I:I,Activity_PASTRA!$B:$B,$A24&amp;"*",Activity_PASTRA!$B:$B,"*"&amp;"_16")</f>
        <v>1.928719342011428E-3</v>
      </c>
      <c r="I24">
        <f>SUMIFS(Activity_PASTRA!J:J,Activity_PASTRA!$B:$B,$A24&amp;"*",Activity_PASTRA!$B:$B,"*"&amp;"_16")</f>
        <v>1.4172396285323061E-3</v>
      </c>
      <c r="J24">
        <f>SUMIFS(Activity_PASTRA!K:K,Activity_PASTRA!$B:$B,$A24&amp;"*",Activity_PASTRA!$B:$B,"*"&amp;"_16")</f>
        <v>1.4689914081345849E-3</v>
      </c>
      <c r="K24">
        <f>IF(PASTRA_Split_Tech!L24="",0,IF(K$1=2016,0,IFERROR((PASTRA_Split_Tech!L24*(SUMIFS('AGG Activity_16'!B:B,'AGG Activity_16'!$A:$A,$B24)+SUMIFS('AGG Activity_EX'!B:B,'AGG Activity_EX'!$A:$A,$B24))-SUMIFS(Activity_EX!B:B,Activity_EX!$A:$A,$A24))/(SUMIFS('AGG Activity_16'!B:B,'AGG Activity_16'!$A:$A,$B24)),0)))</f>
        <v>0</v>
      </c>
    </row>
    <row r="25" spans="1:11" x14ac:dyDescent="0.25">
      <c r="A25" t="str">
        <f>PASTRA_Split_Tech!A25</f>
        <v>PASTRAROABUSSCB___CONVGAS</v>
      </c>
      <c r="B25">
        <f>SUMIFS(Activity_PASTRA!C:C,Activity_PASTRA!$B:$B,$A25&amp;"*",Activity_PASTRA!$B:$B,"*"&amp;"_16")</f>
        <v>4.4791090480053521E-4</v>
      </c>
      <c r="C25">
        <f>SUMIFS(Activity_PASTRA!D:D,Activity_PASTRA!$B:$B,$A25&amp;"*",Activity_PASTRA!$B:$B,"*"&amp;"_16")</f>
        <v>9.3247798649331035E-4</v>
      </c>
      <c r="D25">
        <f>SUMIFS(Activity_PASTRA!E:E,Activity_PASTRA!$B:$B,$A25&amp;"*",Activity_PASTRA!$B:$B,"*"&amp;"_16")</f>
        <v>1.398045130311127E-3</v>
      </c>
      <c r="E25">
        <f>SUMIFS(Activity_PASTRA!F:F,Activity_PASTRA!$B:$B,$A25&amp;"*",Activity_PASTRA!$B:$B,"*"&amp;"_16")</f>
        <v>1.8186891890158939E-3</v>
      </c>
      <c r="F25">
        <f>SUMIFS(Activity_PASTRA!G:G,Activity_PASTRA!$B:$B,$A25&amp;"*",Activity_PASTRA!$B:$B,"*"&amp;"_16")</f>
        <v>2.4232408173194102E-3</v>
      </c>
      <c r="G25">
        <f>SUMIFS(Activity_PASTRA!H:H,Activity_PASTRA!$B:$B,$A25&amp;"*",Activity_PASTRA!$B:$B,"*"&amp;"_16")</f>
        <v>2.8196807953283711E-3</v>
      </c>
      <c r="H25">
        <f>SUMIFS(Activity_PASTRA!I:I,Activity_PASTRA!$B:$B,$A25&amp;"*",Activity_PASTRA!$B:$B,"*"&amp;"_16")</f>
        <v>3.3992562610901749E-3</v>
      </c>
      <c r="I25">
        <f>SUMIFS(Activity_PASTRA!J:J,Activity_PASTRA!$B:$B,$A25&amp;"*",Activity_PASTRA!$B:$B,"*"&amp;"_16")</f>
        <v>2.92704481975385E-3</v>
      </c>
      <c r="J25">
        <f>SUMIFS(Activity_PASTRA!K:K,Activity_PASTRA!$B:$B,$A25&amp;"*",Activity_PASTRA!$B:$B,"*"&amp;"_16")</f>
        <v>3.0329239057787132E-3</v>
      </c>
      <c r="K25">
        <f>IF(PASTRA_Split_Tech!L25="",0,IF(K$1=2016,0,IFERROR((PASTRA_Split_Tech!L25*(SUMIFS('AGG Activity_16'!B:B,'AGG Activity_16'!$A:$A,$B25)+SUMIFS('AGG Activity_EX'!B:B,'AGG Activity_EX'!$A:$A,$B25))-SUMIFS(Activity_EX!B:B,Activity_EX!$A:$A,$A25))/(SUMIFS('AGG Activity_16'!B:B,'AGG Activity_16'!$A:$A,$B25)),0)))</f>
        <v>0</v>
      </c>
    </row>
    <row r="26" spans="1:11" x14ac:dyDescent="0.25">
      <c r="A26" t="str">
        <f>PASTRA_Split_Tech!A26</f>
        <v>PASTRAROABUSSCB___CONVNGA</v>
      </c>
      <c r="B26">
        <f>SUMIFS(Activity_PASTRA!C:C,Activity_PASTRA!$B:$B,$A26&amp;"*",Activity_PASTRA!$B:$B,"*"&amp;"_16")</f>
        <v>2.1674216458347998E-3</v>
      </c>
      <c r="C26">
        <f>SUMIFS(Activity_PASTRA!D:D,Activity_PASTRA!$B:$B,$A26&amp;"*",Activity_PASTRA!$B:$B,"*"&amp;"_16")</f>
        <v>1.535842870638629E-2</v>
      </c>
      <c r="D26">
        <f>SUMIFS(Activity_PASTRA!E:E,Activity_PASTRA!$B:$B,$A26&amp;"*",Activity_PASTRA!$B:$B,"*"&amp;"_16")</f>
        <v>3.1632474225579868E-2</v>
      </c>
      <c r="E26">
        <f>SUMIFS(Activity_PASTRA!F:F,Activity_PASTRA!$B:$B,$A26&amp;"*",Activity_PASTRA!$B:$B,"*"&amp;"_16")</f>
        <v>5.0542865626396052E-2</v>
      </c>
      <c r="F26">
        <f>SUMIFS(Activity_PASTRA!G:G,Activity_PASTRA!$B:$B,$A26&amp;"*",Activity_PASTRA!$B:$B,"*"&amp;"_16")</f>
        <v>1.9510756167342129</v>
      </c>
      <c r="G26">
        <f>SUMIFS(Activity_PASTRA!H:H,Activity_PASTRA!$B:$B,$A26&amp;"*",Activity_PASTRA!$B:$B,"*"&amp;"_16")</f>
        <v>1.9714813510447899</v>
      </c>
      <c r="H26">
        <f>SUMIFS(Activity_PASTRA!I:I,Activity_PASTRA!$B:$B,$A26&amp;"*",Activity_PASTRA!$B:$B,"*"&amp;"_16")</f>
        <v>1.980461219943173</v>
      </c>
      <c r="I26">
        <f>SUMIFS(Activity_PASTRA!J:J,Activity_PASTRA!$B:$B,$A26&amp;"*",Activity_PASTRA!$B:$B,"*"&amp;"_16")</f>
        <v>0.59291198116001742</v>
      </c>
      <c r="J26">
        <f>SUMIFS(Activity_PASTRA!K:K,Activity_PASTRA!$B:$B,$A26&amp;"*",Activity_PASTRA!$B:$B,"*"&amp;"_16")</f>
        <v>0.35473097727046699</v>
      </c>
      <c r="K26">
        <f>IF(PASTRA_Split_Tech!L26="",0,IF(K$1=2016,0,IFERROR((PASTRA_Split_Tech!L26*(SUMIFS('AGG Activity_16'!B:B,'AGG Activity_16'!$A:$A,$B26)+SUMIFS('AGG Activity_EX'!B:B,'AGG Activity_EX'!$A:$A,$B26))-SUMIFS(Activity_EX!B:B,Activity_EX!$A:$A,$A26))/(SUMIFS('AGG Activity_16'!B:B,'AGG Activity_16'!$A:$A,$B26)),0)))</f>
        <v>0</v>
      </c>
    </row>
    <row r="27" spans="1:11" x14ac:dyDescent="0.25">
      <c r="A27" t="str">
        <f>PASTRA_Split_Tech!A27</f>
        <v>PASTRAROACAR___RSHCONVDSL</v>
      </c>
      <c r="B27">
        <f>SUMIFS(Activity_PASTRA!C:C,Activity_PASTRA!$B:$B,$A27&amp;"*",Activity_PASTRA!$B:$B,"*"&amp;"_16")</f>
        <v>1.174159658185957E-3</v>
      </c>
      <c r="C27">
        <f>SUMIFS(Activity_PASTRA!D:D,Activity_PASTRA!$B:$B,$A27&amp;"*",Activity_PASTRA!$B:$B,"*"&amp;"_16")</f>
        <v>3.9421470384464726E-3</v>
      </c>
      <c r="D27">
        <f>SUMIFS(Activity_PASTRA!E:E,Activity_PASTRA!$B:$B,$A27&amp;"*",Activity_PASTRA!$B:$B,"*"&amp;"_16")</f>
        <v>6.4766789138637924E-3</v>
      </c>
      <c r="E27">
        <f>SUMIFS(Activity_PASTRA!F:F,Activity_PASTRA!$B:$B,$A27&amp;"*",Activity_PASTRA!$B:$B,"*"&amp;"_16")</f>
        <v>8.8016869664660543E-3</v>
      </c>
      <c r="F27">
        <f>SUMIFS(Activity_PASTRA!G:G,Activity_PASTRA!$B:$B,$A27&amp;"*",Activity_PASTRA!$B:$B,"*"&amp;"_16")</f>
        <v>1.1852463553320111E-2</v>
      </c>
      <c r="G27">
        <f>SUMIFS(Activity_PASTRA!H:H,Activity_PASTRA!$B:$B,$A27&amp;"*",Activity_PASTRA!$B:$B,"*"&amp;"_16")</f>
        <v>1.4287150355896051E-2</v>
      </c>
      <c r="H27">
        <f>SUMIFS(Activity_PASTRA!I:I,Activity_PASTRA!$B:$B,$A27&amp;"*",Activity_PASTRA!$B:$B,"*"&amp;"_16")</f>
        <v>1.728874463289426E-2</v>
      </c>
      <c r="I27">
        <f>SUMIFS(Activity_PASTRA!J:J,Activity_PASTRA!$B:$B,$A27&amp;"*",Activity_PASTRA!$B:$B,"*"&amp;"_16")</f>
        <v>1.1652436756345121E-2</v>
      </c>
      <c r="J27">
        <f>SUMIFS(Activity_PASTRA!K:K,Activity_PASTRA!$B:$B,$A27&amp;"*",Activity_PASTRA!$B:$B,"*"&amp;"_16")</f>
        <v>1.171432754845088E-2</v>
      </c>
      <c r="K27">
        <f>IF(PASTRA_Split_Tech!L27="",0,IF(K$1=2016,0,IFERROR((PASTRA_Split_Tech!L27*(SUMIFS('AGG Activity_16'!B:B,'AGG Activity_16'!$A:$A,$B27)+SUMIFS('AGG Activity_EX'!B:B,'AGG Activity_EX'!$A:$A,$B27))-SUMIFS(Activity_EX!B:B,Activity_EX!$A:$A,$A27))/(SUMIFS('AGG Activity_16'!B:B,'AGG Activity_16'!$A:$A,$B27)),0)))</f>
        <v>0</v>
      </c>
    </row>
    <row r="28" spans="1:11" x14ac:dyDescent="0.25">
      <c r="A28" t="str">
        <f>PASTRA_Split_Tech!A28</f>
        <v>PASTRAROACAR___RSHCONVGAS</v>
      </c>
      <c r="B28">
        <f>SUMIFS(Activity_PASTRA!C:C,Activity_PASTRA!$B:$B,$A28&amp;"*",Activity_PASTRA!$B:$B,"*"&amp;"_16")</f>
        <v>2.4409974426941369E-3</v>
      </c>
      <c r="C28">
        <f>SUMIFS(Activity_PASTRA!D:D,Activity_PASTRA!$B:$B,$A28&amp;"*",Activity_PASTRA!$B:$B,"*"&amp;"_16")</f>
        <v>7.3351496063933123E-3</v>
      </c>
      <c r="D28">
        <f>SUMIFS(Activity_PASTRA!E:E,Activity_PASTRA!$B:$B,$A28&amp;"*",Activity_PASTRA!$B:$B,"*"&amp;"_16")</f>
        <v>1.195700890364966E-2</v>
      </c>
      <c r="E28">
        <f>SUMIFS(Activity_PASTRA!F:F,Activity_PASTRA!$B:$B,$A28&amp;"*",Activity_PASTRA!$B:$B,"*"&amp;"_16")</f>
        <v>1.6337867975244651E-2</v>
      </c>
      <c r="F28">
        <f>SUMIFS(Activity_PASTRA!G:G,Activity_PASTRA!$B:$B,$A28&amp;"*",Activity_PASTRA!$B:$B,"*"&amp;"_16")</f>
        <v>2.1558618604762231E-2</v>
      </c>
      <c r="G28">
        <f>SUMIFS(Activity_PASTRA!H:H,Activity_PASTRA!$B:$B,$A28&amp;"*",Activity_PASTRA!$B:$B,"*"&amp;"_16")</f>
        <v>2.5929522187345469E-2</v>
      </c>
      <c r="H28">
        <f>SUMIFS(Activity_PASTRA!I:I,Activity_PASTRA!$B:$B,$A28&amp;"*",Activity_PASTRA!$B:$B,"*"&amp;"_16")</f>
        <v>3.0500040177841262E-2</v>
      </c>
      <c r="I28">
        <f>SUMIFS(Activity_PASTRA!J:J,Activity_PASTRA!$B:$B,$A28&amp;"*",Activity_PASTRA!$B:$B,"*"&amp;"_16")</f>
        <v>2.4625393094722219E-2</v>
      </c>
      <c r="J28">
        <f>SUMIFS(Activity_PASTRA!K:K,Activity_PASTRA!$B:$B,$A28&amp;"*",Activity_PASTRA!$B:$B,"*"&amp;"_16")</f>
        <v>2.4760283298458561E-2</v>
      </c>
      <c r="K28">
        <f>IF(PASTRA_Split_Tech!L28="",0,IF(K$1=2016,0,IFERROR((PASTRA_Split_Tech!L28*(SUMIFS('AGG Activity_16'!B:B,'AGG Activity_16'!$A:$A,$B28)+SUMIFS('AGG Activity_EX'!B:B,'AGG Activity_EX'!$A:$A,$B28))-SUMIFS(Activity_EX!B:B,Activity_EX!$A:$A,$A28))/(SUMIFS('AGG Activity_16'!B:B,'AGG Activity_16'!$A:$A,$B28)),0)))</f>
        <v>0</v>
      </c>
    </row>
    <row r="29" spans="1:11" x14ac:dyDescent="0.25">
      <c r="A29" t="str">
        <f>PASTRA_Split_Tech!A29</f>
        <v>PASTRAROACAR___RSHCONVNGA</v>
      </c>
      <c r="B29">
        <f>SUMIFS(Activity_PASTRA!C:C,Activity_PASTRA!$B:$B,$A29&amp;"*",Activity_PASTRA!$B:$B,"*"&amp;"_16")</f>
        <v>2.6671206235134221E-3</v>
      </c>
      <c r="C29">
        <f>SUMIFS(Activity_PASTRA!D:D,Activity_PASTRA!$B:$B,$A29&amp;"*",Activity_PASTRA!$B:$B,"*"&amp;"_16")</f>
        <v>0.18448573144495381</v>
      </c>
      <c r="D29">
        <f>SUMIFS(Activity_PASTRA!E:E,Activity_PASTRA!$B:$B,$A29&amp;"*",Activity_PASTRA!$B:$B,"*"&amp;"_16")</f>
        <v>0.36879006209012238</v>
      </c>
      <c r="E29">
        <f>SUMIFS(Activity_PASTRA!F:F,Activity_PASTRA!$B:$B,$A29&amp;"*",Activity_PASTRA!$B:$B,"*"&amp;"_16")</f>
        <v>0.55892994735353418</v>
      </c>
      <c r="F29">
        <f>SUMIFS(Activity_PASTRA!G:G,Activity_PASTRA!$B:$B,$A29&amp;"*",Activity_PASTRA!$B:$B,"*"&amp;"_16")</f>
        <v>7.8917363584213103</v>
      </c>
      <c r="G29">
        <f>SUMIFS(Activity_PASTRA!H:H,Activity_PASTRA!$B:$B,$A29&amp;"*",Activity_PASTRA!$B:$B,"*"&amp;"_16")</f>
        <v>8.0771219341216227</v>
      </c>
      <c r="H29">
        <f>SUMIFS(Activity_PASTRA!I:I,Activity_PASTRA!$B:$B,$A29&amp;"*",Activity_PASTRA!$B:$B,"*"&amp;"_16")</f>
        <v>8.198825092784654</v>
      </c>
      <c r="I29">
        <f>SUMIFS(Activity_PASTRA!J:J,Activity_PASTRA!$B:$B,$A29&amp;"*",Activity_PASTRA!$B:$B,"*"&amp;"_16")</f>
        <v>3.172280837439144</v>
      </c>
      <c r="J29">
        <f>SUMIFS(Activity_PASTRA!K:K,Activity_PASTRA!$B:$B,$A29&amp;"*",Activity_PASTRA!$B:$B,"*"&amp;"_16")</f>
        <v>2.093953979723818</v>
      </c>
      <c r="K29">
        <f>IF(PASTRA_Split_Tech!L29="",0,IF(K$1=2016,0,IFERROR((PASTRA_Split_Tech!L29*(SUMIFS('AGG Activity_16'!B:B,'AGG Activity_16'!$A:$A,$B29)+SUMIFS('AGG Activity_EX'!B:B,'AGG Activity_EX'!$A:$A,$B29))-SUMIFS(Activity_EX!B:B,Activity_EX!$A:$A,$A29))/(SUMIFS('AGG Activity_16'!B:B,'AGG Activity_16'!$A:$A,$B29)),0)))</f>
        <v>0</v>
      </c>
    </row>
    <row r="30" spans="1:11" x14ac:dyDescent="0.25">
      <c r="A30" t="str">
        <f>PASTRA_Split_Tech!A30</f>
        <v>PASTRAROACAR___RSHCONVPRO</v>
      </c>
      <c r="B30">
        <f>SUMIFS(Activity_PASTRA!C:C,Activity_PASTRA!$B:$B,$A30&amp;"*",Activity_PASTRA!$B:$B,"*"&amp;"_16")</f>
        <v>1.302173850195583E-3</v>
      </c>
      <c r="C30">
        <f>SUMIFS(Activity_PASTRA!D:D,Activity_PASTRA!$B:$B,$A30&amp;"*",Activity_PASTRA!$B:$B,"*"&amp;"_16")</f>
        <v>0.1111290762598762</v>
      </c>
      <c r="D30">
        <f>SUMIFS(Activity_PASTRA!E:E,Activity_PASTRA!$B:$B,$A30&amp;"*",Activity_PASTRA!$B:$B,"*"&amp;"_16")</f>
        <v>0.22356231692048509</v>
      </c>
      <c r="E30">
        <f>SUMIFS(Activity_PASTRA!F:F,Activity_PASTRA!$B:$B,$A30&amp;"*",Activity_PASTRA!$B:$B,"*"&amp;"_16")</f>
        <v>0.34148301467928388</v>
      </c>
      <c r="F30">
        <f>SUMIFS(Activity_PASTRA!G:G,Activity_PASTRA!$B:$B,$A30&amp;"*",Activity_PASTRA!$B:$B,"*"&amp;"_16")</f>
        <v>5.6461743240793174</v>
      </c>
      <c r="G30">
        <f>SUMIFS(Activity_PASTRA!H:H,Activity_PASTRA!$B:$B,$A30&amp;"*",Activity_PASTRA!$B:$B,"*"&amp;"_16")</f>
        <v>5.7662107197661987</v>
      </c>
      <c r="H30">
        <f>SUMIFS(Activity_PASTRA!I:I,Activity_PASTRA!$B:$B,$A30&amp;"*",Activity_PASTRA!$B:$B,"*"&amp;"_16")</f>
        <v>5.8469392370852091</v>
      </c>
      <c r="I30">
        <f>SUMIFS(Activity_PASTRA!J:J,Activity_PASTRA!$B:$B,$A30&amp;"*",Activity_PASTRA!$B:$B,"*"&amp;"_16")</f>
        <v>1.5051246855655249</v>
      </c>
      <c r="J30">
        <f>SUMIFS(Activity_PASTRA!K:K,Activity_PASTRA!$B:$B,$A30&amp;"*",Activity_PASTRA!$B:$B,"*"&amp;"_16")</f>
        <v>0.9988123552775916</v>
      </c>
      <c r="K30">
        <f>IF(PASTRA_Split_Tech!L30="",0,IF(K$1=2016,0,IFERROR((PASTRA_Split_Tech!L30*(SUMIFS('AGG Activity_16'!B:B,'AGG Activity_16'!$A:$A,$B30)+SUMIFS('AGG Activity_EX'!B:B,'AGG Activity_EX'!$A:$A,$B30))-SUMIFS(Activity_EX!B:B,Activity_EX!$A:$A,$A30))/(SUMIFS('AGG Activity_16'!B:B,'AGG Activity_16'!$A:$A,$B30)),0)))</f>
        <v>0</v>
      </c>
    </row>
    <row r="31" spans="1:11" x14ac:dyDescent="0.25">
      <c r="A31" t="str">
        <f>PASTRA_Split_Tech!A31</f>
        <v>PASTRAROACAR___TAXCONVDSL</v>
      </c>
      <c r="B31">
        <f>SUMIFS(Activity_PASTRA!C:C,Activity_PASTRA!$B:$B,$A31&amp;"*",Activity_PASTRA!$B:$B,"*"&amp;"_16")</f>
        <v>1.237202848980526E-3</v>
      </c>
      <c r="C31">
        <f>SUMIFS(Activity_PASTRA!D:D,Activity_PASTRA!$B:$B,$A31&amp;"*",Activity_PASTRA!$B:$B,"*"&amp;"_16")</f>
        <v>4.2498426959391251E-3</v>
      </c>
      <c r="D31">
        <f>SUMIFS(Activity_PASTRA!E:E,Activity_PASTRA!$B:$B,$A31&amp;"*",Activity_PASTRA!$B:$B,"*"&amp;"_16")</f>
        <v>6.9430151190159927E-3</v>
      </c>
      <c r="E31">
        <f>SUMIFS(Activity_PASTRA!F:F,Activity_PASTRA!$B:$B,$A31&amp;"*",Activity_PASTRA!$B:$B,"*"&amp;"_16")</f>
        <v>9.4162580202338531E-3</v>
      </c>
      <c r="F31">
        <f>SUMIFS(Activity_PASTRA!G:G,Activity_PASTRA!$B:$B,$A31&amp;"*",Activity_PASTRA!$B:$B,"*"&amp;"_16")</f>
        <v>1.244830362048344E-2</v>
      </c>
      <c r="G31">
        <f>SUMIFS(Activity_PASTRA!H:H,Activity_PASTRA!$B:$B,$A31&amp;"*",Activity_PASTRA!$B:$B,"*"&amp;"_16")</f>
        <v>1.5025184223880359E-2</v>
      </c>
      <c r="H31">
        <f>SUMIFS(Activity_PASTRA!I:I,Activity_PASTRA!$B:$B,$A31&amp;"*",Activity_PASTRA!$B:$B,"*"&amp;"_16")</f>
        <v>1.829082046009841E-2</v>
      </c>
      <c r="I31">
        <f>SUMIFS(Activity_PASTRA!J:J,Activity_PASTRA!$B:$B,$A31&amp;"*",Activity_PASTRA!$B:$B,"*"&amp;"_16")</f>
        <v>1.232886737722331E-2</v>
      </c>
      <c r="J31">
        <f>SUMIFS(Activity_PASTRA!K:K,Activity_PASTRA!$B:$B,$A31&amp;"*",Activity_PASTRA!$B:$B,"*"&amp;"_16")</f>
        <v>1.239594705021364E-2</v>
      </c>
      <c r="K31">
        <f>IF(PASTRA_Split_Tech!L31="",0,IF(K$1=2016,0,IFERROR((PASTRA_Split_Tech!L31*(SUMIFS('AGG Activity_16'!B:B,'AGG Activity_16'!$A:$A,$B31)+SUMIFS('AGG Activity_EX'!B:B,'AGG Activity_EX'!$A:$A,$B31))-SUMIFS(Activity_EX!B:B,Activity_EX!$A:$A,$A31))/(SUMIFS('AGG Activity_16'!B:B,'AGG Activity_16'!$A:$A,$B31)),0)))</f>
        <v>0</v>
      </c>
    </row>
    <row r="32" spans="1:11" x14ac:dyDescent="0.25">
      <c r="A32" t="str">
        <f>PASTRA_Split_Tech!A32</f>
        <v>PASTRAROACAR___TAXCONVGAS</v>
      </c>
      <c r="B32">
        <f>SUMIFS(Activity_PASTRA!C:C,Activity_PASTRA!$B:$B,$A32&amp;"*",Activity_PASTRA!$B:$B,"*"&amp;"_16")</f>
        <v>2.5749304946580389E-3</v>
      </c>
      <c r="C32">
        <f>SUMIFS(Activity_PASTRA!D:D,Activity_PASTRA!$B:$B,$A32&amp;"*",Activity_PASTRA!$B:$B,"*"&amp;"_16")</f>
        <v>7.8823313427776338E-3</v>
      </c>
      <c r="D32">
        <f>SUMIFS(Activity_PASTRA!E:E,Activity_PASTRA!$B:$B,$A32&amp;"*",Activity_PASTRA!$B:$B,"*"&amp;"_16")</f>
        <v>1.279766750229666E-2</v>
      </c>
      <c r="E32">
        <f>SUMIFS(Activity_PASTRA!F:F,Activity_PASTRA!$B:$B,$A32&amp;"*",Activity_PASTRA!$B:$B,"*"&amp;"_16")</f>
        <v>1.7426620826936429E-2</v>
      </c>
      <c r="F32">
        <f>SUMIFS(Activity_PASTRA!G:G,Activity_PASTRA!$B:$B,$A32&amp;"*",Activity_PASTRA!$B:$B,"*"&amp;"_16")</f>
        <v>2.2670004699676252E-2</v>
      </c>
      <c r="G32">
        <f>SUMIFS(Activity_PASTRA!H:H,Activity_PASTRA!$B:$B,$A32&amp;"*",Activity_PASTRA!$B:$B,"*"&amp;"_16")</f>
        <v>2.730478761287693E-2</v>
      </c>
      <c r="H32">
        <f>SUMIFS(Activity_PASTRA!I:I,Activity_PASTRA!$B:$B,$A32&amp;"*",Activity_PASTRA!$B:$B,"*"&amp;"_16")</f>
        <v>3.227927270479794E-2</v>
      </c>
      <c r="I32">
        <f>SUMIFS(Activity_PASTRA!J:J,Activity_PASTRA!$B:$B,$A32&amp;"*",Activity_PASTRA!$B:$B,"*"&amp;"_16")</f>
        <v>2.6062098848000589E-2</v>
      </c>
      <c r="J32">
        <f>SUMIFS(Activity_PASTRA!K:K,Activity_PASTRA!$B:$B,$A32&amp;"*",Activity_PASTRA!$B:$B,"*"&amp;"_16")</f>
        <v>2.6205875451839632E-2</v>
      </c>
      <c r="K32">
        <f>IF(PASTRA_Split_Tech!L32="",0,IF(K$1=2016,0,IFERROR((PASTRA_Split_Tech!L32*(SUMIFS('AGG Activity_16'!B:B,'AGG Activity_16'!$A:$A,$B32)+SUMIFS('AGG Activity_EX'!B:B,'AGG Activity_EX'!$A:$A,$B32))-SUMIFS(Activity_EX!B:B,Activity_EX!$A:$A,$A32))/(SUMIFS('AGG Activity_16'!B:B,'AGG Activity_16'!$A:$A,$B32)),0)))</f>
        <v>0</v>
      </c>
    </row>
    <row r="33" spans="1:11" x14ac:dyDescent="0.25">
      <c r="A33" t="str">
        <f>PASTRA_Split_Tech!A33</f>
        <v>PASTRAROACAR___TAXCONVNGA</v>
      </c>
      <c r="B33">
        <f>SUMIFS(Activity_PASTRA!C:C,Activity_PASTRA!$B:$B,$A33&amp;"*",Activity_PASTRA!$B:$B,"*"&amp;"_16")</f>
        <v>2.8844917408405342E-3</v>
      </c>
      <c r="C33">
        <f>SUMIFS(Activity_PASTRA!D:D,Activity_PASTRA!$B:$B,$A33&amp;"*",Activity_PASTRA!$B:$B,"*"&amp;"_16")</f>
        <v>0.3090870966120236</v>
      </c>
      <c r="D33">
        <f>SUMIFS(Activity_PASTRA!E:E,Activity_PASTRA!$B:$B,$A33&amp;"*",Activity_PASTRA!$B:$B,"*"&amp;"_16")</f>
        <v>0.61735624203056449</v>
      </c>
      <c r="E33">
        <f>SUMIFS(Activity_PASTRA!F:F,Activity_PASTRA!$B:$B,$A33&amp;"*",Activity_PASTRA!$B:$B,"*"&amp;"_16")</f>
        <v>0.93516351888569649</v>
      </c>
      <c r="F33">
        <f>SUMIFS(Activity_PASTRA!G:G,Activity_PASTRA!$B:$B,$A33&amp;"*",Activity_PASTRA!$B:$B,"*"&amp;"_16")</f>
        <v>13.431047565350021</v>
      </c>
      <c r="G33">
        <f>SUMIFS(Activity_PASTRA!H:H,Activity_PASTRA!$B:$B,$A33&amp;"*",Activity_PASTRA!$B:$B,"*"&amp;"_16")</f>
        <v>13.741869337395901</v>
      </c>
      <c r="H33">
        <f>SUMIFS(Activity_PASTRA!I:I,Activity_PASTRA!$B:$B,$A33&amp;"*",Activity_PASTRA!$B:$B,"*"&amp;"_16")</f>
        <v>13.94627391955245</v>
      </c>
      <c r="I33">
        <f>SUMIFS(Activity_PASTRA!J:J,Activity_PASTRA!$B:$B,$A33&amp;"*",Activity_PASTRA!$B:$B,"*"&amp;"_16")</f>
        <v>5.9948571042562362</v>
      </c>
      <c r="J33">
        <f>SUMIFS(Activity_PASTRA!K:K,Activity_PASTRA!$B:$B,$A33&amp;"*",Activity_PASTRA!$B:$B,"*"&amp;"_16")</f>
        <v>3.750781012058547</v>
      </c>
      <c r="K33">
        <f>IF(PASTRA_Split_Tech!L33="",0,IF(K$1=2016,0,IFERROR((PASTRA_Split_Tech!L33*(SUMIFS('AGG Activity_16'!B:B,'AGG Activity_16'!$A:$A,$B33)+SUMIFS('AGG Activity_EX'!B:B,'AGG Activity_EX'!$A:$A,$B33))-SUMIFS(Activity_EX!B:B,Activity_EX!$A:$A,$A33))/(SUMIFS('AGG Activity_16'!B:B,'AGG Activity_16'!$A:$A,$B33)),0)))</f>
        <v>0</v>
      </c>
    </row>
    <row r="34" spans="1:11" x14ac:dyDescent="0.25">
      <c r="A34" t="str">
        <f>PASTRA_Split_Tech!A34</f>
        <v>PASTRAROACAR___TAXCONVPRO</v>
      </c>
      <c r="B34">
        <f>SUMIFS(Activity_PASTRA!C:C,Activity_PASTRA!$B:$B,$A34&amp;"*",Activity_PASTRA!$B:$B,"*"&amp;"_16")</f>
        <v>1.408078614457583E-3</v>
      </c>
      <c r="C34">
        <f>SUMIFS(Activity_PASTRA!D:D,Activity_PASTRA!$B:$B,$A34&amp;"*",Activity_PASTRA!$B:$B,"*"&amp;"_16")</f>
        <v>0.18597796123972571</v>
      </c>
      <c r="D34">
        <f>SUMIFS(Activity_PASTRA!E:E,Activity_PASTRA!$B:$B,$A34&amp;"*",Activity_PASTRA!$B:$B,"*"&amp;"_16")</f>
        <v>0.37388755747354802</v>
      </c>
      <c r="E34">
        <f>SUMIFS(Activity_PASTRA!F:F,Activity_PASTRA!$B:$B,$A34&amp;"*",Activity_PASTRA!$B:$B,"*"&amp;"_16")</f>
        <v>0.57075224323276141</v>
      </c>
      <c r="F34">
        <f>SUMIFS(Activity_PASTRA!G:G,Activity_PASTRA!$B:$B,$A34&amp;"*",Activity_PASTRA!$B:$B,"*"&amp;"_16")</f>
        <v>9.5390267740574828</v>
      </c>
      <c r="G34">
        <f>SUMIFS(Activity_PASTRA!H:H,Activity_PASTRA!$B:$B,$A34&amp;"*",Activity_PASTRA!$B:$B,"*"&amp;"_16")</f>
        <v>9.7400193708011749</v>
      </c>
      <c r="H34">
        <f>SUMIFS(Activity_PASTRA!I:I,Activity_PASTRA!$B:$B,$A34&amp;"*",Activity_PASTRA!$B:$B,"*"&amp;"_16")</f>
        <v>9.8752432548125775</v>
      </c>
      <c r="I34">
        <f>SUMIFS(Activity_PASTRA!J:J,Activity_PASTRA!$B:$B,$A34&amp;"*",Activity_PASTRA!$B:$B,"*"&amp;"_16")</f>
        <v>2.8362169161249948</v>
      </c>
      <c r="J34">
        <f>SUMIFS(Activity_PASTRA!K:K,Activity_PASTRA!$B:$B,$A34&amp;"*",Activity_PASTRA!$B:$B,"*"&amp;"_16")</f>
        <v>1.7836425276902521</v>
      </c>
      <c r="K34">
        <f>IF(PASTRA_Split_Tech!L34="",0,IF(K$1=2016,0,IFERROR((PASTRA_Split_Tech!L34*(SUMIFS('AGG Activity_16'!B:B,'AGG Activity_16'!$A:$A,$B34)+SUMIFS('AGG Activity_EX'!B:B,'AGG Activity_EX'!$A:$A,$B34))-SUMIFS(Activity_EX!B:B,Activity_EX!$A:$A,$A34))/(SUMIFS('AGG Activity_16'!B:B,'AGG Activity_16'!$A:$A,$B34)),0)))</f>
        <v>0</v>
      </c>
    </row>
    <row r="35" spans="1:11" x14ac:dyDescent="0.25">
      <c r="A35" t="str">
        <f>PASTRA_Split_Tech!A35</f>
        <v>PASTRAROACAR___ADRCONVDSL</v>
      </c>
      <c r="B35">
        <f>SUMIFS(Activity_PASTRA!C:C,Activity_PASTRA!$B:$B,$A35&amp;"*",Activity_PASTRA!$B:$B,"*"&amp;"_16")</f>
        <v>1.414419321809926E-3</v>
      </c>
      <c r="C35">
        <f>SUMIFS(Activity_PASTRA!D:D,Activity_PASTRA!$B:$B,$A35&amp;"*",Activity_PASTRA!$B:$B,"*"&amp;"_16")</f>
        <v>5.0827115268640291E-3</v>
      </c>
      <c r="D35">
        <f>SUMIFS(Activity_PASTRA!E:E,Activity_PASTRA!$B:$B,$A35&amp;"*",Activity_PASTRA!$B:$B,"*"&amp;"_16")</f>
        <v>8.2688195626190557E-3</v>
      </c>
      <c r="E35">
        <f>SUMIFS(Activity_PASTRA!F:F,Activity_PASTRA!$B:$B,$A35&amp;"*",Activity_PASTRA!$B:$B,"*"&amp;"_16")</f>
        <v>1.123963806378628E-2</v>
      </c>
      <c r="F35">
        <f>SUMIFS(Activity_PASTRA!G:G,Activity_PASTRA!$B:$B,$A35&amp;"*",Activity_PASTRA!$B:$B,"*"&amp;"_16")</f>
        <v>1.429774778452342E-2</v>
      </c>
      <c r="G35">
        <f>SUMIFS(Activity_PASTRA!H:H,Activity_PASTRA!$B:$B,$A35&amp;"*",Activity_PASTRA!$B:$B,"*"&amp;"_16")</f>
        <v>1.7366346167841471E-2</v>
      </c>
      <c r="H35">
        <f>SUMIFS(Activity_PASTRA!I:I,Activity_PASTRA!$B:$B,$A35&amp;"*",Activity_PASTRA!$B:$B,"*"&amp;"_16")</f>
        <v>2.142118999728913E-2</v>
      </c>
      <c r="I35">
        <f>SUMIFS(Activity_PASTRA!J:J,Activity_PASTRA!$B:$B,$A35&amp;"*",Activity_PASTRA!$B:$B,"*"&amp;"_16")</f>
        <v>1.441758833160685E-2</v>
      </c>
      <c r="J35">
        <f>SUMIFS(Activity_PASTRA!K:K,Activity_PASTRA!$B:$B,$A35&amp;"*",Activity_PASTRA!$B:$B,"*"&amp;"_16")</f>
        <v>1.4499218689157999E-2</v>
      </c>
      <c r="K35">
        <f>IF(PASTRA_Split_Tech!L35="",0,IF(K$1=2016,0,IFERROR((PASTRA_Split_Tech!L35*(SUMIFS('AGG Activity_16'!B:B,'AGG Activity_16'!$A:$A,$B35)+SUMIFS('AGG Activity_EX'!B:B,'AGG Activity_EX'!$A:$A,$B35))-SUMIFS(Activity_EX!B:B,Activity_EX!$A:$A,$A35))/(SUMIFS('AGG Activity_16'!B:B,'AGG Activity_16'!$A:$A,$B35)),0)))</f>
        <v>0</v>
      </c>
    </row>
    <row r="36" spans="1:11" x14ac:dyDescent="0.25">
      <c r="A36" t="str">
        <f>PASTRA_Split_Tech!A36</f>
        <v>PASTRAROACAR___ADRCONVGAS</v>
      </c>
      <c r="B36">
        <f>SUMIFS(Activity_PASTRA!C:C,Activity_PASTRA!$B:$B,$A36&amp;"*",Activity_PASTRA!$B:$B,"*"&amp;"_16")</f>
        <v>2.9489816097466302E-3</v>
      </c>
      <c r="C36">
        <f>SUMIFS(Activity_PASTRA!D:D,Activity_PASTRA!$B:$B,$A36&amp;"*",Activity_PASTRA!$B:$B,"*"&amp;"_16")</f>
        <v>9.393011143179893E-3</v>
      </c>
      <c r="D36">
        <f>SUMIFS(Activity_PASTRA!E:E,Activity_PASTRA!$B:$B,$A36&amp;"*",Activity_PASTRA!$B:$B,"*"&amp;"_16")</f>
        <v>1.519909630794742E-2</v>
      </c>
      <c r="E36">
        <f>SUMIFS(Activity_PASTRA!F:F,Activity_PASTRA!$B:$B,$A36&amp;"*",Activity_PASTRA!$B:$B,"*"&amp;"_16")</f>
        <v>2.067897907749483E-2</v>
      </c>
      <c r="F36">
        <f>SUMIFS(Activity_PASTRA!G:G,Activity_PASTRA!$B:$B,$A36&amp;"*",Activity_PASTRA!$B:$B,"*"&amp;"_16")</f>
        <v>2.6106233872789288E-2</v>
      </c>
      <c r="G36">
        <f>SUMIFS(Activity_PASTRA!H:H,Activity_PASTRA!$B:$B,$A36&amp;"*",Activity_PASTRA!$B:$B,"*"&amp;"_16")</f>
        <v>3.1619007265391123E-2</v>
      </c>
      <c r="H36">
        <f>SUMIFS(Activity_PASTRA!I:I,Activity_PASTRA!$B:$B,$A36&amp;"*",Activity_PASTRA!$B:$B,"*"&amp;"_16")</f>
        <v>3.7819535448978328E-2</v>
      </c>
      <c r="I36">
        <f>SUMIFS(Activity_PASTRA!J:J,Activity_PASTRA!$B:$B,$A36&amp;"*",Activity_PASTRA!$B:$B,"*"&amp;"_16")</f>
        <v>3.0499474790915099E-2</v>
      </c>
      <c r="J36">
        <f>SUMIFS(Activity_PASTRA!K:K,Activity_PASTRA!$B:$B,$A36&amp;"*",Activity_PASTRA!$B:$B,"*"&amp;"_16")</f>
        <v>3.066453996368659E-2</v>
      </c>
      <c r="K36">
        <f>IF(PASTRA_Split_Tech!L36="",0,IF(K$1=2016,0,IFERROR((PASTRA_Split_Tech!L36*(SUMIFS('AGG Activity_16'!B:B,'AGG Activity_16'!$A:$A,$B36)+SUMIFS('AGG Activity_EX'!B:B,'AGG Activity_EX'!$A:$A,$B36))-SUMIFS(Activity_EX!B:B,Activity_EX!$A:$A,$A36))/(SUMIFS('AGG Activity_16'!B:B,'AGG Activity_16'!$A:$A,$B36)),0)))</f>
        <v>0</v>
      </c>
    </row>
    <row r="37" spans="1:11" x14ac:dyDescent="0.25">
      <c r="A37" t="str">
        <f>PASTRA_Split_Tech!A37</f>
        <v>PASTRAROACAR___ADRCONVNGA</v>
      </c>
      <c r="B37">
        <f>SUMIFS(Activity_PASTRA!C:C,Activity_PASTRA!$B:$B,$A37&amp;"*",Activity_PASTRA!$B:$B,"*"&amp;"_16")</f>
        <v>3.5253595726050281E-3</v>
      </c>
      <c r="C37">
        <f>SUMIFS(Activity_PASTRA!D:D,Activity_PASTRA!$B:$B,$A37&amp;"*",Activity_PASTRA!$B:$B,"*"&amp;"_16")</f>
        <v>25.056609995679011</v>
      </c>
      <c r="D37">
        <f>SUMIFS(Activity_PASTRA!E:E,Activity_PASTRA!$B:$B,$A37&amp;"*",Activity_PASTRA!$B:$B,"*"&amp;"_16")</f>
        <v>49.797897314763993</v>
      </c>
      <c r="E37">
        <f>SUMIFS(Activity_PASTRA!F:F,Activity_PASTRA!$B:$B,$A37&amp;"*",Activity_PASTRA!$B:$B,"*"&amp;"_16")</f>
        <v>75.297146489038823</v>
      </c>
      <c r="F37">
        <f>SUMIFS(Activity_PASTRA!G:G,Activity_PASTRA!$B:$B,$A37&amp;"*",Activity_PASTRA!$B:$B,"*"&amp;"_16")</f>
        <v>1509.483554438159</v>
      </c>
      <c r="G37">
        <f>SUMIFS(Activity_PASTRA!H:H,Activity_PASTRA!$B:$B,$A37&amp;"*",Activity_PASTRA!$B:$B,"*"&amp;"_16")</f>
        <v>1534.424898072205</v>
      </c>
      <c r="H37">
        <f>SUMIFS(Activity_PASTRA!I:I,Activity_PASTRA!$B:$B,$A37&amp;"*",Activity_PASTRA!$B:$B,"*"&amp;"_16")</f>
        <v>1550.930582566712</v>
      </c>
      <c r="I37">
        <f>SUMIFS(Activity_PASTRA!J:J,Activity_PASTRA!$B:$B,$A37&amp;"*",Activity_PASTRA!$B:$B,"*"&amp;"_16")</f>
        <v>1472.568904652783</v>
      </c>
      <c r="J37">
        <f>SUMIFS(Activity_PASTRA!K:K,Activity_PASTRA!$B:$B,$A37&amp;"*",Activity_PASTRA!$B:$B,"*"&amp;"_16")</f>
        <v>1460.822856039656</v>
      </c>
      <c r="K37">
        <f>IF(PASTRA_Split_Tech!L37="",0,IF(K$1=2016,0,IFERROR((PASTRA_Split_Tech!L37*(SUMIFS('AGG Activity_16'!B:B,'AGG Activity_16'!$A:$A,$B37)+SUMIFS('AGG Activity_EX'!B:B,'AGG Activity_EX'!$A:$A,$B37))-SUMIFS(Activity_EX!B:B,Activity_EX!$A:$A,$A37))/(SUMIFS('AGG Activity_16'!B:B,'AGG Activity_16'!$A:$A,$B37)),0)))</f>
        <v>0</v>
      </c>
    </row>
    <row r="38" spans="1:11" x14ac:dyDescent="0.25">
      <c r="A38" t="str">
        <f>PASTRA_Split_Tech!A38</f>
        <v>PASTRAROACAR___ADRCONVPRO</v>
      </c>
      <c r="B38">
        <f>SUMIFS(Activity_PASTRA!C:C,Activity_PASTRA!$B:$B,$A38&amp;"*",Activity_PASTRA!$B:$B,"*"&amp;"_16")</f>
        <v>1.7229407143719601E-3</v>
      </c>
      <c r="C38">
        <f>SUMIFS(Activity_PASTRA!D:D,Activity_PASTRA!$B:$B,$A38&amp;"*",Activity_PASTRA!$B:$B,"*"&amp;"_16")</f>
        <v>13.21401923963939</v>
      </c>
      <c r="D38">
        <f>SUMIFS(Activity_PASTRA!E:E,Activity_PASTRA!$B:$B,$A38&amp;"*",Activity_PASTRA!$B:$B,"*"&amp;"_16")</f>
        <v>26.529179176064819</v>
      </c>
      <c r="E38">
        <f>SUMIFS(Activity_PASTRA!F:F,Activity_PASTRA!$B:$B,$A38&amp;"*",Activity_PASTRA!$B:$B,"*"&amp;"_16")</f>
        <v>40.379892561595128</v>
      </c>
      <c r="F38">
        <f>SUMIFS(Activity_PASTRA!G:G,Activity_PASTRA!$B:$B,$A38&amp;"*",Activity_PASTRA!$B:$B,"*"&amp;"_16")</f>
        <v>195.38438306907429</v>
      </c>
      <c r="G38">
        <f>SUMIFS(Activity_PASTRA!H:H,Activity_PASTRA!$B:$B,$A38&amp;"*",Activity_PASTRA!$B:$B,"*"&amp;"_16")</f>
        <v>209.5312538953568</v>
      </c>
      <c r="H38">
        <f>SUMIFS(Activity_PASTRA!I:I,Activity_PASTRA!$B:$B,$A38&amp;"*",Activity_PASTRA!$B:$B,"*"&amp;"_16")</f>
        <v>219.3729106478159</v>
      </c>
      <c r="I38">
        <f>SUMIFS(Activity_PASTRA!J:J,Activity_PASTRA!$B:$B,$A38&amp;"*",Activity_PASTRA!$B:$B,"*"&amp;"_16")</f>
        <v>152.31569677364769</v>
      </c>
      <c r="J38">
        <f>SUMIFS(Activity_PASTRA!K:K,Activity_PASTRA!$B:$B,$A38&amp;"*",Activity_PASTRA!$B:$B,"*"&amp;"_16")</f>
        <v>147.18311226034641</v>
      </c>
      <c r="K38">
        <f>IF(PASTRA_Split_Tech!L38="",0,IF(K$1=2016,0,IFERROR((PASTRA_Split_Tech!L38*(SUMIFS('AGG Activity_16'!B:B,'AGG Activity_16'!$A:$A,$B38)+SUMIFS('AGG Activity_EX'!B:B,'AGG Activity_EX'!$A:$A,$B38))-SUMIFS(Activity_EX!B:B,Activity_EX!$A:$A,$A38))/(SUMIFS('AGG Activity_16'!B:B,'AGG Activity_16'!$A:$A,$B38)),0)))</f>
        <v>0</v>
      </c>
    </row>
    <row r="39" spans="1:11" x14ac:dyDescent="0.25">
      <c r="A39" t="str">
        <f>PASTRA_Split_Tech!A39</f>
        <v>PASTRAROACAR___APGCONVDSL</v>
      </c>
      <c r="B39">
        <f>SUMIFS(Activity_PASTRA!C:C,Activity_PASTRA!$B:$B,$A39&amp;"*",Activity_PASTRA!$B:$B,"*"&amp;"_16")</f>
        <v>1.3612372025093901E-3</v>
      </c>
      <c r="C39">
        <f>SUMIFS(Activity_PASTRA!D:D,Activity_PASTRA!$B:$B,$A39&amp;"*",Activity_PASTRA!$B:$B,"*"&amp;"_16")</f>
        <v>4.8319361235626291E-3</v>
      </c>
      <c r="D39">
        <f>SUMIFS(Activity_PASTRA!E:E,Activity_PASTRA!$B:$B,$A39&amp;"*",Activity_PASTRA!$B:$B,"*"&amp;"_16")</f>
        <v>7.8651871068714189E-3</v>
      </c>
      <c r="E39">
        <f>SUMIFS(Activity_PASTRA!F:F,Activity_PASTRA!$B:$B,$A39&amp;"*",Activity_PASTRA!$B:$B,"*"&amp;"_16")</f>
        <v>1.0693973867918601E-2</v>
      </c>
      <c r="F39">
        <f>SUMIFS(Activity_PASTRA!G:G,Activity_PASTRA!$B:$B,$A39&amp;"*",Activity_PASTRA!$B:$B,"*"&amp;"_16")</f>
        <v>1.3731780687217461E-2</v>
      </c>
      <c r="G39">
        <f>SUMIFS(Activity_PASTRA!H:H,Activity_PASTRA!$B:$B,$A39&amp;"*",Activity_PASTRA!$B:$B,"*"&amp;"_16")</f>
        <v>1.663396923934372E-2</v>
      </c>
      <c r="H39">
        <f>SUMIFS(Activity_PASTRA!I:I,Activity_PASTRA!$B:$B,$A39&amp;"*",Activity_PASTRA!$B:$B,"*"&amp;"_16")</f>
        <v>2.044312742549181E-2</v>
      </c>
      <c r="I39">
        <f>SUMIFS(Activity_PASTRA!J:J,Activity_PASTRA!$B:$B,$A39&amp;"*",Activity_PASTRA!$B:$B,"*"&amp;"_16")</f>
        <v>1.3765288048733251E-2</v>
      </c>
      <c r="J39">
        <f>SUMIFS(Activity_PASTRA!K:K,Activity_PASTRA!$B:$B,$A39&amp;"*",Activity_PASTRA!$B:$B,"*"&amp;"_16")</f>
        <v>1.384067662482245E-2</v>
      </c>
      <c r="K39">
        <f>IF(PASTRA_Split_Tech!L39="",0,IF(K$1=2016,0,IFERROR((PASTRA_Split_Tech!L39*(SUMIFS('AGG Activity_16'!B:B,'AGG Activity_16'!$A:$A,$B39)+SUMIFS('AGG Activity_EX'!B:B,'AGG Activity_EX'!$A:$A,$B39))-SUMIFS(Activity_EX!B:B,Activity_EX!$A:$A,$A39))/(SUMIFS('AGG Activity_16'!B:B,'AGG Activity_16'!$A:$A,$B39)),0)))</f>
        <v>0</v>
      </c>
    </row>
    <row r="40" spans="1:11" x14ac:dyDescent="0.25">
      <c r="A40" t="str">
        <f>PASTRA_Split_Tech!A40</f>
        <v>PASTRAROACAR___APGCONVGAS</v>
      </c>
      <c r="B40">
        <f>SUMIFS(Activity_PASTRA!C:C,Activity_PASTRA!$B:$B,$A40&amp;"*",Activity_PASTRA!$B:$B,"*"&amp;"_16")</f>
        <v>2.836459183023369E-3</v>
      </c>
      <c r="C40">
        <f>SUMIFS(Activity_PASTRA!D:D,Activity_PASTRA!$B:$B,$A40&amp;"*",Activity_PASTRA!$B:$B,"*"&amp;"_16")</f>
        <v>8.9400384027682866E-3</v>
      </c>
      <c r="D40">
        <f>SUMIFS(Activity_PASTRA!E:E,Activity_PASTRA!$B:$B,$A40&amp;"*",Activity_PASTRA!$B:$B,"*"&amp;"_16")</f>
        <v>1.446793234105914E-2</v>
      </c>
      <c r="E40">
        <f>SUMIFS(Activity_PASTRA!F:F,Activity_PASTRA!$B:$B,$A40&amp;"*",Activity_PASTRA!$B:$B,"*"&amp;"_16")</f>
        <v>1.9699852571579409E-2</v>
      </c>
      <c r="F40">
        <f>SUMIFS(Activity_PASTRA!G:G,Activity_PASTRA!$B:$B,$A40&amp;"*",Activity_PASTRA!$B:$B,"*"&amp;"_16")</f>
        <v>2.505013744793794E-2</v>
      </c>
      <c r="G40">
        <f>SUMIFS(Activity_PASTRA!H:H,Activity_PASTRA!$B:$B,$A40&amp;"*",Activity_PASTRA!$B:$B,"*"&amp;"_16")</f>
        <v>3.026729630535217E-2</v>
      </c>
      <c r="H40">
        <f>SUMIFS(Activity_PASTRA!I:I,Activity_PASTRA!$B:$B,$A40&amp;"*",Activity_PASTRA!$B:$B,"*"&amp;"_16")</f>
        <v>3.6090088334454123E-2</v>
      </c>
      <c r="I40">
        <f>SUMIFS(Activity_PASTRA!J:J,Activity_PASTRA!$B:$B,$A40&amp;"*",Activity_PASTRA!$B:$B,"*"&amp;"_16")</f>
        <v>2.9114283035509291E-2</v>
      </c>
      <c r="J40">
        <f>SUMIFS(Activity_PASTRA!K:K,Activity_PASTRA!$B:$B,$A40&amp;"*",Activity_PASTRA!$B:$B,"*"&amp;"_16")</f>
        <v>2.9270458748381641E-2</v>
      </c>
      <c r="K40">
        <f>IF(PASTRA_Split_Tech!L40="",0,IF(K$1=2016,0,IFERROR((PASTRA_Split_Tech!L40*(SUMIFS('AGG Activity_16'!B:B,'AGG Activity_16'!$A:$A,$B40)+SUMIFS('AGG Activity_EX'!B:B,'AGG Activity_EX'!$A:$A,$B40))-SUMIFS(Activity_EX!B:B,Activity_EX!$A:$A,$A40))/(SUMIFS('AGG Activity_16'!B:B,'AGG Activity_16'!$A:$A,$B40)),0)))</f>
        <v>0</v>
      </c>
    </row>
    <row r="41" spans="1:11" x14ac:dyDescent="0.25">
      <c r="A41" t="str">
        <f>PASTRA_Split_Tech!A41</f>
        <v>PASTRAROACAR___APGCONVNGA</v>
      </c>
      <c r="B41">
        <f>SUMIFS(Activity_PASTRA!C:C,Activity_PASTRA!$B:$B,$A41&amp;"*",Activity_PASTRA!$B:$B,"*"&amp;"_16")</f>
        <v>3.3364301759822791E-3</v>
      </c>
      <c r="C41">
        <f>SUMIFS(Activity_PASTRA!D:D,Activity_PASTRA!$B:$B,$A41&amp;"*",Activity_PASTRA!$B:$B,"*"&amp;"_16")</f>
        <v>2.6693276383689861</v>
      </c>
      <c r="D41">
        <f>SUMIFS(Activity_PASTRA!E:E,Activity_PASTRA!$B:$B,$A41&amp;"*",Activity_PASTRA!$B:$B,"*"&amp;"_16")</f>
        <v>5.3275883515384228</v>
      </c>
      <c r="E41">
        <f>SUMIFS(Activity_PASTRA!F:F,Activity_PASTRA!$B:$B,$A41&amp;"*",Activity_PASTRA!$B:$B,"*"&amp;"_16")</f>
        <v>8.0801232038374078</v>
      </c>
      <c r="F41">
        <f>SUMIFS(Activity_PASTRA!G:G,Activity_PASTRA!$B:$B,$A41&amp;"*",Activity_PASTRA!$B:$B,"*"&amp;"_16")</f>
        <v>141.68695976466981</v>
      </c>
      <c r="G41">
        <f>SUMIFS(Activity_PASTRA!H:H,Activity_PASTRA!$B:$B,$A41&amp;"*",Activity_PASTRA!$B:$B,"*"&amp;"_16")</f>
        <v>144.40434984346859</v>
      </c>
      <c r="H41">
        <f>SUMIFS(Activity_PASTRA!I:I,Activity_PASTRA!$B:$B,$A41&amp;"*",Activity_PASTRA!$B:$B,"*"&amp;"_16")</f>
        <v>146.1735155542832</v>
      </c>
      <c r="I41">
        <f>SUMIFS(Activity_PASTRA!J:J,Activity_PASTRA!$B:$B,$A41&amp;"*",Activity_PASTRA!$B:$B,"*"&amp;"_16")</f>
        <v>115.6827371553694</v>
      </c>
      <c r="J41">
        <f>SUMIFS(Activity_PASTRA!K:K,Activity_PASTRA!$B:$B,$A41&amp;"*",Activity_PASTRA!$B:$B,"*"&amp;"_16")</f>
        <v>112.2780397766557</v>
      </c>
      <c r="K41">
        <f>IF(PASTRA_Split_Tech!L41="",0,IF(K$1=2016,0,IFERROR((PASTRA_Split_Tech!L41*(SUMIFS('AGG Activity_16'!B:B,'AGG Activity_16'!$A:$A,$B41)+SUMIFS('AGG Activity_EX'!B:B,'AGG Activity_EX'!$A:$A,$B41))-SUMIFS(Activity_EX!B:B,Activity_EX!$A:$A,$A41))/(SUMIFS('AGG Activity_16'!B:B,'AGG Activity_16'!$A:$A,$B41)),0)))</f>
        <v>0</v>
      </c>
    </row>
    <row r="42" spans="1:11" x14ac:dyDescent="0.25">
      <c r="A42" t="str">
        <f>PASTRA_Split_Tech!A42</f>
        <v>PASTRAROACAR___APGCONVPRO</v>
      </c>
      <c r="B42">
        <f>SUMIFS(Activity_PASTRA!C:C,Activity_PASTRA!$B:$B,$A42&amp;"*",Activity_PASTRA!$B:$B,"*"&amp;"_16")</f>
        <v>1.630836212560854E-3</v>
      </c>
      <c r="C42">
        <f>SUMIFS(Activity_PASTRA!D:D,Activity_PASTRA!$B:$B,$A42&amp;"*",Activity_PASTRA!$B:$B,"*"&amp;"_16")</f>
        <v>1.5841949950735179</v>
      </c>
      <c r="D42">
        <f>SUMIFS(Activity_PASTRA!E:E,Activity_PASTRA!$B:$B,$A42&amp;"*",Activity_PASTRA!$B:$B,"*"&amp;"_16")</f>
        <v>3.1843558244865529</v>
      </c>
      <c r="E42">
        <f>SUMIFS(Activity_PASTRA!F:F,Activity_PASTRA!$B:$B,$A42&amp;"*",Activity_PASTRA!$B:$B,"*"&amp;"_16")</f>
        <v>4.8632369393406591</v>
      </c>
      <c r="F42">
        <f>SUMIFS(Activity_PASTRA!G:G,Activity_PASTRA!$B:$B,$A42&amp;"*",Activity_PASTRA!$B:$B,"*"&amp;"_16")</f>
        <v>72.025032610181427</v>
      </c>
      <c r="G42">
        <f>SUMIFS(Activity_PASTRA!H:H,Activity_PASTRA!$B:$B,$A42&amp;"*",Activity_PASTRA!$B:$B,"*"&amp;"_16")</f>
        <v>73.754545201575141</v>
      </c>
      <c r="H42">
        <f>SUMIFS(Activity_PASTRA!I:I,Activity_PASTRA!$B:$B,$A42&amp;"*",Activity_PASTRA!$B:$B,"*"&amp;"_16")</f>
        <v>74.907994392397427</v>
      </c>
      <c r="I42">
        <f>SUMIFS(Activity_PASTRA!J:J,Activity_PASTRA!$B:$B,$A42&amp;"*",Activity_PASTRA!$B:$B,"*"&amp;"_16")</f>
        <v>49.527266172378731</v>
      </c>
      <c r="J42">
        <f>SUMIFS(Activity_PASTRA!K:K,Activity_PASTRA!$B:$B,$A42&amp;"*",Activity_PASTRA!$B:$B,"*"&amp;"_16")</f>
        <v>47.963958421527543</v>
      </c>
      <c r="K42">
        <f>IF(PASTRA_Split_Tech!L42="",0,IF(K$1=2016,0,IFERROR((PASTRA_Split_Tech!L42*(SUMIFS('AGG Activity_16'!B:B,'AGG Activity_16'!$A:$A,$B42)+SUMIFS('AGG Activity_EX'!B:B,'AGG Activity_EX'!$A:$A,$B42))-SUMIFS(Activity_EX!B:B,Activity_EX!$A:$A,$A42))/(SUMIFS('AGG Activity_16'!B:B,'AGG Activity_16'!$A:$A,$B42)),0)))</f>
        <v>0</v>
      </c>
    </row>
    <row r="43" spans="1:11" x14ac:dyDescent="0.25">
      <c r="A43" t="str">
        <f>PASTRA_Split_Tech!A43</f>
        <v>PASTRAROATRULGTRSHCONVDSL</v>
      </c>
      <c r="B43">
        <f>SUMIFS(Activity_PASTRA!C:C,Activity_PASTRA!$B:$B,$A43&amp;"*",Activity_PASTRA!$B:$B,"*"&amp;"_16")</f>
        <v>3.6091107271130768E-3</v>
      </c>
      <c r="C43">
        <f>SUMIFS(Activity_PASTRA!D:D,Activity_PASTRA!$B:$B,$A43&amp;"*",Activity_PASTRA!$B:$B,"*"&amp;"_16")</f>
        <v>0.1393606564498075</v>
      </c>
      <c r="D43">
        <f>SUMIFS(Activity_PASTRA!E:E,Activity_PASTRA!$B:$B,$A43&amp;"*",Activity_PASTRA!$B:$B,"*"&amp;"_16")</f>
        <v>0.27774551351996979</v>
      </c>
      <c r="E43">
        <f>SUMIFS(Activity_PASTRA!F:F,Activity_PASTRA!$B:$B,$A43&amp;"*",Activity_PASTRA!$B:$B,"*"&amp;"_16")</f>
        <v>0.42068283903223858</v>
      </c>
      <c r="F43">
        <f>SUMIFS(Activity_PASTRA!G:G,Activity_PASTRA!$B:$B,$A43&amp;"*",Activity_PASTRA!$B:$B,"*"&amp;"_16")</f>
        <v>5.7997121445616218</v>
      </c>
      <c r="G43">
        <f>SUMIFS(Activity_PASTRA!H:H,Activity_PASTRA!$B:$B,$A43&amp;"*",Activity_PASTRA!$B:$B,"*"&amp;"_16")</f>
        <v>5.9386649952919681</v>
      </c>
      <c r="H43">
        <f>SUMIFS(Activity_PASTRA!I:I,Activity_PASTRA!$B:$B,$A43&amp;"*",Activity_PASTRA!$B:$B,"*"&amp;"_16")</f>
        <v>6.0301383480641944</v>
      </c>
      <c r="I43">
        <f>SUMIFS(Activity_PASTRA!J:J,Activity_PASTRA!$B:$B,$A43&amp;"*",Activity_PASTRA!$B:$B,"*"&amp;"_16")</f>
        <v>3.5297816349491771</v>
      </c>
      <c r="J43">
        <f>SUMIFS(Activity_PASTRA!K:K,Activity_PASTRA!$B:$B,$A43&amp;"*",Activity_PASTRA!$B:$B,"*"&amp;"_16")</f>
        <v>2.546385857115987</v>
      </c>
      <c r="K43">
        <f>IF(PASTRA_Split_Tech!L43="",0,IF(K$1=2016,0,IFERROR((PASTRA_Split_Tech!L43*(SUMIFS('AGG Activity_16'!B:B,'AGG Activity_16'!$A:$A,$B43)+SUMIFS('AGG Activity_EX'!B:B,'AGG Activity_EX'!$A:$A,$B43))-SUMIFS(Activity_EX!B:B,Activity_EX!$A:$A,$A43))/(SUMIFS('AGG Activity_16'!B:B,'AGG Activity_16'!$A:$A,$B43)),0)))</f>
        <v>0</v>
      </c>
    </row>
    <row r="44" spans="1:11" x14ac:dyDescent="0.25">
      <c r="A44" t="str">
        <f>PASTRA_Split_Tech!A44</f>
        <v>PASTRAROATRULGTRSHCONVGAS</v>
      </c>
      <c r="B44">
        <f>SUMIFS(Activity_PASTRA!C:C,Activity_PASTRA!$B:$B,$A44&amp;"*",Activity_PASTRA!$B:$B,"*"&amp;"_16")</f>
        <v>2.5108254064679161E-3</v>
      </c>
      <c r="C44">
        <f>SUMIFS(Activity_PASTRA!D:D,Activity_PASTRA!$B:$B,$A44&amp;"*",Activity_PASTRA!$B:$B,"*"&amp;"_16")</f>
        <v>8.0454379644734082E-3</v>
      </c>
      <c r="D44">
        <f>SUMIFS(Activity_PASTRA!E:E,Activity_PASTRA!$B:$B,$A44&amp;"*",Activity_PASTRA!$B:$B,"*"&amp;"_16")</f>
        <v>1.327450579661341E-2</v>
      </c>
      <c r="E44">
        <f>SUMIFS(Activity_PASTRA!F:F,Activity_PASTRA!$B:$B,$A44&amp;"*",Activity_PASTRA!$B:$B,"*"&amp;"_16")</f>
        <v>1.8243199096856681E-2</v>
      </c>
      <c r="F44">
        <f>SUMIFS(Activity_PASTRA!G:G,Activity_PASTRA!$B:$B,$A44&amp;"*",Activity_PASTRA!$B:$B,"*"&amp;"_16")</f>
        <v>2.4702851773625061E-2</v>
      </c>
      <c r="G44">
        <f>SUMIFS(Activity_PASTRA!H:H,Activity_PASTRA!$B:$B,$A44&amp;"*",Activity_PASTRA!$B:$B,"*"&amp;"_16")</f>
        <v>2.9667733645038299E-2</v>
      </c>
      <c r="H44">
        <f>SUMIFS(Activity_PASTRA!I:I,Activity_PASTRA!$B:$B,$A44&amp;"*",Activity_PASTRA!$B:$B,"*"&amp;"_16")</f>
        <v>3.4747011399172738E-2</v>
      </c>
      <c r="I44">
        <f>SUMIFS(Activity_PASTRA!J:J,Activity_PASTRA!$B:$B,$A44&amp;"*",Activity_PASTRA!$B:$B,"*"&amp;"_16")</f>
        <v>2.802327671836816E-2</v>
      </c>
      <c r="J44">
        <f>SUMIFS(Activity_PASTRA!K:K,Activity_PASTRA!$B:$B,$A44&amp;"*",Activity_PASTRA!$B:$B,"*"&amp;"_16")</f>
        <v>2.8159111661572759E-2</v>
      </c>
      <c r="K44">
        <f>IF(PASTRA_Split_Tech!L44="",0,IF(K$1=2016,0,IFERROR((PASTRA_Split_Tech!L44*(SUMIFS('AGG Activity_16'!B:B,'AGG Activity_16'!$A:$A,$B44)+SUMIFS('AGG Activity_EX'!B:B,'AGG Activity_EX'!$A:$A,$B44))-SUMIFS(Activity_EX!B:B,Activity_EX!$A:$A,$A44))/(SUMIFS('AGG Activity_16'!B:B,'AGG Activity_16'!$A:$A,$B44)),0)))</f>
        <v>0</v>
      </c>
    </row>
    <row r="45" spans="1:11" x14ac:dyDescent="0.25">
      <c r="A45" t="str">
        <f>PASTRA_Split_Tech!A45</f>
        <v>PASTRAROATRULGTRSHCONVNGA</v>
      </c>
      <c r="B45">
        <f>SUMIFS(Activity_PASTRA!C:C,Activity_PASTRA!$B:$B,$A45&amp;"*",Activity_PASTRA!$B:$B,"*"&amp;"_16")</f>
        <v>2.3688691175780189E-3</v>
      </c>
      <c r="C45">
        <f>SUMIFS(Activity_PASTRA!D:D,Activity_PASTRA!$B:$B,$A45&amp;"*",Activity_PASTRA!$B:$B,"*"&amp;"_16")</f>
        <v>9.9710677285036534E-2</v>
      </c>
      <c r="D45">
        <f>SUMIFS(Activity_PASTRA!E:E,Activity_PASTRA!$B:$B,$A45&amp;"*",Activity_PASTRA!$B:$B,"*"&amp;"_16")</f>
        <v>0.19930781426884439</v>
      </c>
      <c r="E45">
        <f>SUMIFS(Activity_PASTRA!F:F,Activity_PASTRA!$B:$B,$A45&amp;"*",Activity_PASTRA!$B:$B,"*"&amp;"_16")</f>
        <v>0.30267698345916899</v>
      </c>
      <c r="F45">
        <f>SUMIFS(Activity_PASTRA!G:G,Activity_PASTRA!$B:$B,$A45&amp;"*",Activity_PASTRA!$B:$B,"*"&amp;"_16")</f>
        <v>4.5486986931690829</v>
      </c>
      <c r="G45">
        <f>SUMIFS(Activity_PASTRA!H:H,Activity_PASTRA!$B:$B,$A45&amp;"*",Activity_PASTRA!$B:$B,"*"&amp;"_16")</f>
        <v>4.6511838533643957</v>
      </c>
      <c r="H45">
        <f>SUMIFS(Activity_PASTRA!I:I,Activity_PASTRA!$B:$B,$A45&amp;"*",Activity_PASTRA!$B:$B,"*"&amp;"_16")</f>
        <v>4.7195701752574593</v>
      </c>
      <c r="I45">
        <f>SUMIFS(Activity_PASTRA!J:J,Activity_PASTRA!$B:$B,$A45&amp;"*",Activity_PASTRA!$B:$B,"*"&amp;"_16")</f>
        <v>2.3182800372181851</v>
      </c>
      <c r="J45">
        <f>SUMIFS(Activity_PASTRA!K:K,Activity_PASTRA!$B:$B,$A45&amp;"*",Activity_PASTRA!$B:$B,"*"&amp;"_16")</f>
        <v>1.6531524724892861</v>
      </c>
      <c r="K45">
        <f>IF(PASTRA_Split_Tech!L45="",0,IF(K$1=2016,0,IFERROR((PASTRA_Split_Tech!L45*(SUMIFS('AGG Activity_16'!B:B,'AGG Activity_16'!$A:$A,$B45)+SUMIFS('AGG Activity_EX'!B:B,'AGG Activity_EX'!$A:$A,$B45))-SUMIFS(Activity_EX!B:B,Activity_EX!$A:$A,$A45))/(SUMIFS('AGG Activity_16'!B:B,'AGG Activity_16'!$A:$A,$B45)),0)))</f>
        <v>0</v>
      </c>
    </row>
    <row r="46" spans="1:11" x14ac:dyDescent="0.25">
      <c r="A46" t="str">
        <f>PASTRA_Split_Tech!A46</f>
        <v>PASTRAROATRULGTRSHCONVPRO</v>
      </c>
      <c r="B46">
        <f>SUMIFS(Activity_PASTRA!C:C,Activity_PASTRA!$B:$B,$A46&amp;"*",Activity_PASTRA!$B:$B,"*"&amp;"_16")</f>
        <v>1.1223950327290621E-3</v>
      </c>
      <c r="C46">
        <f>SUMIFS(Activity_PASTRA!D:D,Activity_PASTRA!$B:$B,$A46&amp;"*",Activity_PASTRA!$B:$B,"*"&amp;"_16")</f>
        <v>5.9956858645122589E-2</v>
      </c>
      <c r="D46">
        <f>SUMIFS(Activity_PASTRA!E:E,Activity_PASTRA!$B:$B,$A46&amp;"*",Activity_PASTRA!$B:$B,"*"&amp;"_16")</f>
        <v>0.12064769316896461</v>
      </c>
      <c r="E46">
        <f>SUMIFS(Activity_PASTRA!F:F,Activity_PASTRA!$B:$B,$A46&amp;"*",Activity_PASTRA!$B:$B,"*"&amp;"_16")</f>
        <v>0.1843269711747112</v>
      </c>
      <c r="F46">
        <f>SUMIFS(Activity_PASTRA!G:G,Activity_PASTRA!$B:$B,$A46&amp;"*",Activity_PASTRA!$B:$B,"*"&amp;"_16")</f>
        <v>3.203849703699694</v>
      </c>
      <c r="G46">
        <f>SUMIFS(Activity_PASTRA!H:H,Activity_PASTRA!$B:$B,$A46&amp;"*",Activity_PASTRA!$B:$B,"*"&amp;"_16")</f>
        <v>3.269780298178214</v>
      </c>
      <c r="H46">
        <f>SUMIFS(Activity_PASTRA!I:I,Activity_PASTRA!$B:$B,$A46&amp;"*",Activity_PASTRA!$B:$B,"*"&amp;"_16")</f>
        <v>3.3150520285434499</v>
      </c>
      <c r="I46">
        <f>SUMIFS(Activity_PASTRA!J:J,Activity_PASTRA!$B:$B,$A46&amp;"*",Activity_PASTRA!$B:$B,"*"&amp;"_16")</f>
        <v>1.105690829312145</v>
      </c>
      <c r="J46">
        <f>SUMIFS(Activity_PASTRA!K:K,Activity_PASTRA!$B:$B,$A46&amp;"*",Activity_PASTRA!$B:$B,"*"&amp;"_16")</f>
        <v>0.78160843240674827</v>
      </c>
      <c r="K46">
        <f>IF(PASTRA_Split_Tech!L46="",0,IF(K$1=2016,0,IFERROR((PASTRA_Split_Tech!L46*(SUMIFS('AGG Activity_16'!B:B,'AGG Activity_16'!$A:$A,$B46)+SUMIFS('AGG Activity_EX'!B:B,'AGG Activity_EX'!$A:$A,$B46))-SUMIFS(Activity_EX!B:B,Activity_EX!$A:$A,$A46))/(SUMIFS('AGG Activity_16'!B:B,'AGG Activity_16'!$A:$A,$B46)),0)))</f>
        <v>0</v>
      </c>
    </row>
    <row r="47" spans="1:11" x14ac:dyDescent="0.25">
      <c r="A47" t="str">
        <f>PASTRA_Split_Tech!A47</f>
        <v>PASTRAROATRULGTTAXCONVDSL</v>
      </c>
      <c r="B47">
        <f>SUMIFS(Activity_PASTRA!C:C,Activity_PASTRA!$B:$B,$A47&amp;"*",Activity_PASTRA!$B:$B,"*"&amp;"_16")</f>
        <v>3.2629422205769881E-3</v>
      </c>
      <c r="C47">
        <f>SUMIFS(Activity_PASTRA!D:D,Activity_PASTRA!$B:$B,$A47&amp;"*",Activity_PASTRA!$B:$B,"*"&amp;"_16")</f>
        <v>7.3491432122556169E-2</v>
      </c>
      <c r="D47">
        <f>SUMIFS(Activity_PASTRA!E:E,Activity_PASTRA!$B:$B,$A47&amp;"*",Activity_PASTRA!$B:$B,"*"&amp;"_16")</f>
        <v>0.14662735165124691</v>
      </c>
      <c r="E47">
        <f>SUMIFS(Activity_PASTRA!F:F,Activity_PASTRA!$B:$B,$A47&amp;"*",Activity_PASTRA!$B:$B,"*"&amp;"_16")</f>
        <v>0.22254487971460979</v>
      </c>
      <c r="F47">
        <f>SUMIFS(Activity_PASTRA!G:G,Activity_PASTRA!$B:$B,$A47&amp;"*",Activity_PASTRA!$B:$B,"*"&amp;"_16")</f>
        <v>3.164762595619218</v>
      </c>
      <c r="G47">
        <f>SUMIFS(Activity_PASTRA!H:H,Activity_PASTRA!$B:$B,$A47&amp;"*",Activity_PASTRA!$B:$B,"*"&amp;"_16")</f>
        <v>3.238570687628854</v>
      </c>
      <c r="H47">
        <f>SUMIFS(Activity_PASTRA!I:I,Activity_PASTRA!$B:$B,$A47&amp;"*",Activity_PASTRA!$B:$B,"*"&amp;"_16")</f>
        <v>3.2864291296987518</v>
      </c>
      <c r="I47">
        <f>SUMIFS(Activity_PASTRA!J:J,Activity_PASTRA!$B:$B,$A47&amp;"*",Activity_PASTRA!$B:$B,"*"&amp;"_16")</f>
        <v>1.8270507098718469</v>
      </c>
      <c r="J47">
        <f>SUMIFS(Activity_PASTRA!K:K,Activity_PASTRA!$B:$B,$A47&amp;"*",Activity_PASTRA!$B:$B,"*"&amp;"_16")</f>
        <v>1.3306300794013259</v>
      </c>
      <c r="K47">
        <f>IF(PASTRA_Split_Tech!L47="",0,IF(K$1=2016,0,IFERROR((PASTRA_Split_Tech!L47*(SUMIFS('AGG Activity_16'!B:B,'AGG Activity_16'!$A:$A,$B47)+SUMIFS('AGG Activity_EX'!B:B,'AGG Activity_EX'!$A:$A,$B47))-SUMIFS(Activity_EX!B:B,Activity_EX!$A:$A,$A47))/(SUMIFS('AGG Activity_16'!B:B,'AGG Activity_16'!$A:$A,$B47)),0)))</f>
        <v>0</v>
      </c>
    </row>
    <row r="48" spans="1:11" x14ac:dyDescent="0.25">
      <c r="A48" t="str">
        <f>PASTRA_Split_Tech!A48</f>
        <v>PASTRAROATRULGTTAXCONVGAS</v>
      </c>
      <c r="B48">
        <f>SUMIFS(Activity_PASTRA!C:C,Activity_PASTRA!$B:$B,$A48&amp;"*",Activity_PASTRA!$B:$B,"*"&amp;"_16")</f>
        <v>2.314352697238958E-3</v>
      </c>
      <c r="C48">
        <f>SUMIFS(Activity_PASTRA!D:D,Activity_PASTRA!$B:$B,$A48&amp;"*",Activity_PASTRA!$B:$B,"*"&amp;"_16")</f>
        <v>7.2548881750830662E-3</v>
      </c>
      <c r="D48">
        <f>SUMIFS(Activity_PASTRA!E:E,Activity_PASTRA!$B:$B,$A48&amp;"*",Activity_PASTRA!$B:$B,"*"&amp;"_16")</f>
        <v>1.193320203640833E-2</v>
      </c>
      <c r="E48">
        <f>SUMIFS(Activity_PASTRA!F:F,Activity_PASTRA!$B:$B,$A48&amp;"*",Activity_PASTRA!$B:$B,"*"&amp;"_16")</f>
        <v>1.6459340583541301E-2</v>
      </c>
      <c r="F48">
        <f>SUMIFS(Activity_PASTRA!G:G,Activity_PASTRA!$B:$B,$A48&amp;"*",Activity_PASTRA!$B:$B,"*"&amp;"_16")</f>
        <v>2.292193146832476E-2</v>
      </c>
      <c r="G48">
        <f>SUMIFS(Activity_PASTRA!H:H,Activity_PASTRA!$B:$B,$A48&amp;"*",Activity_PASTRA!$B:$B,"*"&amp;"_16")</f>
        <v>2.7360205537178009E-2</v>
      </c>
      <c r="H48">
        <f>SUMIFS(Activity_PASTRA!I:I,Activity_PASTRA!$B:$B,$A48&amp;"*",Activity_PASTRA!$B:$B,"*"&amp;"_16")</f>
        <v>3.1863923098360572E-2</v>
      </c>
      <c r="I48">
        <f>SUMIFS(Activity_PASTRA!J:J,Activity_PASTRA!$B:$B,$A48&amp;"*",Activity_PASTRA!$B:$B,"*"&amp;"_16")</f>
        <v>2.5713075800769099E-2</v>
      </c>
      <c r="J48">
        <f>SUMIFS(Activity_PASTRA!K:K,Activity_PASTRA!$B:$B,$A48&amp;"*",Activity_PASTRA!$B:$B,"*"&amp;"_16")</f>
        <v>2.5844896219423898E-2</v>
      </c>
      <c r="K48">
        <f>IF(PASTRA_Split_Tech!L48="",0,IF(K$1=2016,0,IFERROR((PASTRA_Split_Tech!L48*(SUMIFS('AGG Activity_16'!B:B,'AGG Activity_16'!$A:$A,$B48)+SUMIFS('AGG Activity_EX'!B:B,'AGG Activity_EX'!$A:$A,$B48))-SUMIFS(Activity_EX!B:B,Activity_EX!$A:$A,$A48))/(SUMIFS('AGG Activity_16'!B:B,'AGG Activity_16'!$A:$A,$B48)),0)))</f>
        <v>0</v>
      </c>
    </row>
    <row r="49" spans="1:11" x14ac:dyDescent="0.25">
      <c r="A49" t="str">
        <f>PASTRA_Split_Tech!A49</f>
        <v>PASTRAROATRULGTTAXCONVNGA</v>
      </c>
      <c r="B49">
        <f>SUMIFS(Activity_PASTRA!C:C,Activity_PASTRA!$B:$B,$A49&amp;"*",Activity_PASTRA!$B:$B,"*"&amp;"_16")</f>
        <v>2.1433077311037831E-3</v>
      </c>
      <c r="C49">
        <f>SUMIFS(Activity_PASTRA!D:D,Activity_PASTRA!$B:$B,$A49&amp;"*",Activity_PASTRA!$B:$B,"*"&amp;"_16")</f>
        <v>5.2539794939232873E-2</v>
      </c>
      <c r="D49">
        <f>SUMIFS(Activity_PASTRA!E:E,Activity_PASTRA!$B:$B,$A49&amp;"*",Activity_PASTRA!$B:$B,"*"&amp;"_16")</f>
        <v>0.1051703091776217</v>
      </c>
      <c r="E49">
        <f>SUMIFS(Activity_PASTRA!F:F,Activity_PASTRA!$B:$B,$A49&amp;"*",Activity_PASTRA!$B:$B,"*"&amp;"_16")</f>
        <v>0.15998525007135339</v>
      </c>
      <c r="F49">
        <f>SUMIFS(Activity_PASTRA!G:G,Activity_PASTRA!$B:$B,$A49&amp;"*",Activity_PASTRA!$B:$B,"*"&amp;"_16")</f>
        <v>2.4816083719636901</v>
      </c>
      <c r="G49">
        <f>SUMIFS(Activity_PASTRA!H:H,Activity_PASTRA!$B:$B,$A49&amp;"*",Activity_PASTRA!$B:$B,"*"&amp;"_16")</f>
        <v>2.536024862892587</v>
      </c>
      <c r="H49">
        <f>SUMIFS(Activity_PASTRA!I:I,Activity_PASTRA!$B:$B,$A49&amp;"*",Activity_PASTRA!$B:$B,"*"&amp;"_16")</f>
        <v>2.5719004209322378</v>
      </c>
      <c r="I49">
        <f>SUMIFS(Activity_PASTRA!J:J,Activity_PASTRA!$B:$B,$A49&amp;"*",Activity_PASTRA!$B:$B,"*"&amp;"_16")</f>
        <v>1.192829986689123</v>
      </c>
      <c r="J49">
        <f>SUMIFS(Activity_PASTRA!K:K,Activity_PASTRA!$B:$B,$A49&amp;"*",Activity_PASTRA!$B:$B,"*"&amp;"_16")</f>
        <v>0.8627180791384812</v>
      </c>
      <c r="K49">
        <f>IF(PASTRA_Split_Tech!L49="",0,IF(K$1=2016,0,IFERROR((PASTRA_Split_Tech!L49*(SUMIFS('AGG Activity_16'!B:B,'AGG Activity_16'!$A:$A,$B49)+SUMIFS('AGG Activity_EX'!B:B,'AGG Activity_EX'!$A:$A,$B49))-SUMIFS(Activity_EX!B:B,Activity_EX!$A:$A,$A49))/(SUMIFS('AGG Activity_16'!B:B,'AGG Activity_16'!$A:$A,$B49)),0)))</f>
        <v>0</v>
      </c>
    </row>
    <row r="50" spans="1:11" x14ac:dyDescent="0.25">
      <c r="A50" t="str">
        <f>PASTRA_Split_Tech!A50</f>
        <v>PASTRAROATRULGTTAXCONVPRO</v>
      </c>
      <c r="B50">
        <f>SUMIFS(Activity_PASTRA!C:C,Activity_PASTRA!$B:$B,$A50&amp;"*",Activity_PASTRA!$B:$B,"*"&amp;"_16")</f>
        <v>1.018641569620509E-3</v>
      </c>
      <c r="C50">
        <f>SUMIFS(Activity_PASTRA!D:D,Activity_PASTRA!$B:$B,$A50&amp;"*",Activity_PASTRA!$B:$B,"*"&amp;"_16")</f>
        <v>3.1564439217291469E-2</v>
      </c>
      <c r="D50">
        <f>SUMIFS(Activity_PASTRA!E:E,Activity_PASTRA!$B:$B,$A50&amp;"*",Activity_PASTRA!$B:$B,"*"&amp;"_16")</f>
        <v>6.3666475357977134E-2</v>
      </c>
      <c r="E50">
        <f>SUMIFS(Activity_PASTRA!F:F,Activity_PASTRA!$B:$B,$A50&amp;"*",Activity_PASTRA!$B:$B,"*"&amp;"_16")</f>
        <v>9.7340474349806208E-2</v>
      </c>
      <c r="F50">
        <f>SUMIFS(Activity_PASTRA!G:G,Activity_PASTRA!$B:$B,$A50&amp;"*",Activity_PASTRA!$B:$B,"*"&amp;"_16")</f>
        <v>1.7593301634463909</v>
      </c>
      <c r="G50">
        <f>SUMIFS(Activity_PASTRA!H:H,Activity_PASTRA!$B:$B,$A50&amp;"*",Activity_PASTRA!$B:$B,"*"&amp;"_16")</f>
        <v>1.7943311152874191</v>
      </c>
      <c r="H50">
        <f>SUMIFS(Activity_PASTRA!I:I,Activity_PASTRA!$B:$B,$A50&amp;"*",Activity_PASTRA!$B:$B,"*"&amp;"_16")</f>
        <v>1.8182088621428509</v>
      </c>
      <c r="I50">
        <f>SUMIFS(Activity_PASTRA!J:J,Activity_PASTRA!$B:$B,$A50&amp;"*",Activity_PASTRA!$B:$B,"*"&amp;"_16")</f>
        <v>0.56894687947261458</v>
      </c>
      <c r="J50">
        <f>SUMIFS(Activity_PASTRA!K:K,Activity_PASTRA!$B:$B,$A50&amp;"*",Activity_PASTRA!$B:$B,"*"&amp;"_16")</f>
        <v>0.40919067294196287</v>
      </c>
      <c r="K50">
        <f>IF(PASTRA_Split_Tech!L50="",0,IF(K$1=2016,0,IFERROR((PASTRA_Split_Tech!L50*(SUMIFS('AGG Activity_16'!B:B,'AGG Activity_16'!$A:$A,$B50)+SUMIFS('AGG Activity_EX'!B:B,'AGG Activity_EX'!$A:$A,$B50))-SUMIFS(Activity_EX!B:B,Activity_EX!$A:$A,$A50))/(SUMIFS('AGG Activity_16'!B:B,'AGG Activity_16'!$A:$A,$B50)),0)))</f>
        <v>0</v>
      </c>
    </row>
    <row r="51" spans="1:11" x14ac:dyDescent="0.25">
      <c r="A51" t="str">
        <f>PASTRA_Split_Tech!A51</f>
        <v>PASTRAROATRULGTADRCONVDSL</v>
      </c>
      <c r="B51">
        <f>SUMIFS(Activity_PASTRA!C:C,Activity_PASTRA!$B:$B,$A51&amp;"*",Activity_PASTRA!$B:$B,"*"&amp;"_16")</f>
        <v>5.0513526632528583E-3</v>
      </c>
      <c r="C51">
        <f>SUMIFS(Activity_PASTRA!D:D,Activity_PASTRA!$B:$B,$A51&amp;"*",Activity_PASTRA!$B:$B,"*"&amp;"_16")</f>
        <v>17.792555600477481</v>
      </c>
      <c r="D51">
        <f>SUMIFS(Activity_PASTRA!E:E,Activity_PASTRA!$B:$B,$A51&amp;"*",Activity_PASTRA!$B:$B,"*"&amp;"_16")</f>
        <v>35.502578959277841</v>
      </c>
      <c r="E51">
        <f>SUMIFS(Activity_PASTRA!F:F,Activity_PASTRA!$B:$B,$A51&amp;"*",Activity_PASTRA!$B:$B,"*"&amp;"_16")</f>
        <v>53.793607730794022</v>
      </c>
      <c r="F51">
        <f>SUMIFS(Activity_PASTRA!G:G,Activity_PASTRA!$B:$B,$A51&amp;"*",Activity_PASTRA!$B:$B,"*"&amp;"_16")</f>
        <v>279.66816414233699</v>
      </c>
      <c r="G51">
        <f>SUMIFS(Activity_PASTRA!H:H,Activity_PASTRA!$B:$B,$A51&amp;"*",Activity_PASTRA!$B:$B,"*"&amp;"_16")</f>
        <v>297.62104017247151</v>
      </c>
      <c r="H51">
        <f>SUMIFS(Activity_PASTRA!I:I,Activity_PASTRA!$B:$B,$A51&amp;"*",Activity_PASTRA!$B:$B,"*"&amp;"_16")</f>
        <v>309.62942109757392</v>
      </c>
      <c r="I51">
        <f>SUMIFS(Activity_PASTRA!J:J,Activity_PASTRA!$B:$B,$A51&amp;"*",Activity_PASTRA!$B:$B,"*"&amp;"_16")</f>
        <v>261.01492171222202</v>
      </c>
      <c r="J51">
        <f>SUMIFS(Activity_PASTRA!K:K,Activity_PASTRA!$B:$B,$A51&amp;"*",Activity_PASTRA!$B:$B,"*"&amp;"_16")</f>
        <v>257.21577877321181</v>
      </c>
      <c r="K51">
        <f>IF(PASTRA_Split_Tech!L51="",0,IF(K$1=2016,0,IFERROR((PASTRA_Split_Tech!L51*(SUMIFS('AGG Activity_16'!B:B,'AGG Activity_16'!$A:$A,$B51)+SUMIFS('AGG Activity_EX'!B:B,'AGG Activity_EX'!$A:$A,$B51))-SUMIFS(Activity_EX!B:B,Activity_EX!$A:$A,$A51))/(SUMIFS('AGG Activity_16'!B:B,'AGG Activity_16'!$A:$A,$B51)),0)))</f>
        <v>0</v>
      </c>
    </row>
    <row r="52" spans="1:11" x14ac:dyDescent="0.25">
      <c r="A52" t="str">
        <f>PASTRA_Split_Tech!A52</f>
        <v>PASTRAROATRULGTADRCONVGAS</v>
      </c>
      <c r="B52">
        <f>SUMIFS(Activity_PASTRA!C:C,Activity_PASTRA!$B:$B,$A52&amp;"*",Activity_PASTRA!$B:$B,"*"&amp;"_16")</f>
        <v>3.2027828437318651E-3</v>
      </c>
      <c r="C52">
        <f>SUMIFS(Activity_PASTRA!D:D,Activity_PASTRA!$B:$B,$A52&amp;"*",Activity_PASTRA!$B:$B,"*"&amp;"_16")</f>
        <v>1.1098831671186259E-2</v>
      </c>
      <c r="D52">
        <f>SUMIFS(Activity_PASTRA!E:E,Activity_PASTRA!$B:$B,$A52&amp;"*",Activity_PASTRA!$B:$B,"*"&amp;"_16")</f>
        <v>1.8226137893994451E-2</v>
      </c>
      <c r="E52">
        <f>SUMIFS(Activity_PASTRA!F:F,Activity_PASTRA!$B:$B,$A52&amp;"*",Activity_PASTRA!$B:$B,"*"&amp;"_16")</f>
        <v>2.4961247276305009E-2</v>
      </c>
      <c r="F52">
        <f>SUMIFS(Activity_PASTRA!G:G,Activity_PASTRA!$B:$B,$A52&amp;"*",Activity_PASTRA!$B:$B,"*"&amp;"_16")</f>
        <v>3.1695448190085448E-2</v>
      </c>
      <c r="G52">
        <f>SUMIFS(Activity_PASTRA!H:H,Activity_PASTRA!$B:$B,$A52&amp;"*",Activity_PASTRA!$B:$B,"*"&amp;"_16")</f>
        <v>3.8492798932866397E-2</v>
      </c>
      <c r="H52">
        <f>SUMIFS(Activity_PASTRA!I:I,Activity_PASTRA!$B:$B,$A52&amp;"*",Activity_PASTRA!$B:$B,"*"&amp;"_16")</f>
        <v>4.5902201017221957E-2</v>
      </c>
      <c r="I52">
        <f>SUMIFS(Activity_PASTRA!J:J,Activity_PASTRA!$B:$B,$A52&amp;"*",Activity_PASTRA!$B:$B,"*"&amp;"_16")</f>
        <v>3.6968332455628618E-2</v>
      </c>
      <c r="J52">
        <f>SUMIFS(Activity_PASTRA!K:K,Activity_PASTRA!$B:$B,$A52&amp;"*",Activity_PASTRA!$B:$B,"*"&amp;"_16")</f>
        <v>3.7135102512829518E-2</v>
      </c>
      <c r="K52">
        <f>IF(PASTRA_Split_Tech!L52="",0,IF(K$1=2016,0,IFERROR((PASTRA_Split_Tech!L52*(SUMIFS('AGG Activity_16'!B:B,'AGG Activity_16'!$A:$A,$B52)+SUMIFS('AGG Activity_EX'!B:B,'AGG Activity_EX'!$A:$A,$B52))-SUMIFS(Activity_EX!B:B,Activity_EX!$A:$A,$A52))/(SUMIFS('AGG Activity_16'!B:B,'AGG Activity_16'!$A:$A,$B52)),0)))</f>
        <v>0</v>
      </c>
    </row>
    <row r="53" spans="1:11" x14ac:dyDescent="0.25">
      <c r="A53" t="str">
        <f>PASTRA_Split_Tech!A53</f>
        <v>PASTRAROATRULGTADRCONVNGA</v>
      </c>
      <c r="B53">
        <f>SUMIFS(Activity_PASTRA!C:C,Activity_PASTRA!$B:$B,$A53&amp;"*",Activity_PASTRA!$B:$B,"*"&amp;"_16")</f>
        <v>3.329234220084644E-3</v>
      </c>
      <c r="C53">
        <f>SUMIFS(Activity_PASTRA!D:D,Activity_PASTRA!$B:$B,$A53&amp;"*",Activity_PASTRA!$B:$B,"*"&amp;"_16")</f>
        <v>13.42734075354786</v>
      </c>
      <c r="D53">
        <f>SUMIFS(Activity_PASTRA!E:E,Activity_PASTRA!$B:$B,$A53&amp;"*",Activity_PASTRA!$B:$B,"*"&amp;"_16")</f>
        <v>26.679536512919022</v>
      </c>
      <c r="E53">
        <f>SUMIFS(Activity_PASTRA!F:F,Activity_PASTRA!$B:$B,$A53&amp;"*",Activity_PASTRA!$B:$B,"*"&amp;"_16")</f>
        <v>40.346226656002862</v>
      </c>
      <c r="F53">
        <f>SUMIFS(Activity_PASTRA!G:G,Activity_PASTRA!$B:$B,$A53&amp;"*",Activity_PASTRA!$B:$B,"*"&amp;"_16")</f>
        <v>1302.85795220301</v>
      </c>
      <c r="G53">
        <f>SUMIFS(Activity_PASTRA!H:H,Activity_PASTRA!$B:$B,$A53&amp;"*",Activity_PASTRA!$B:$B,"*"&amp;"_16")</f>
        <v>1316.36433856484</v>
      </c>
      <c r="H53">
        <f>SUMIFS(Activity_PASTRA!I:I,Activity_PASTRA!$B:$B,$A53&amp;"*",Activity_PASTRA!$B:$B,"*"&amp;"_16")</f>
        <v>1325.381185359679</v>
      </c>
      <c r="I53">
        <f>SUMIFS(Activity_PASTRA!J:J,Activity_PASTRA!$B:$B,$A53&amp;"*",Activity_PASTRA!$B:$B,"*"&amp;"_16")</f>
        <v>1270.8842486792439</v>
      </c>
      <c r="J53">
        <f>SUMIFS(Activity_PASTRA!K:K,Activity_PASTRA!$B:$B,$A53&amp;"*",Activity_PASTRA!$B:$B,"*"&amp;"_16")</f>
        <v>1264.4021467291659</v>
      </c>
      <c r="K53">
        <f>IF(PASTRA_Split_Tech!L53="",0,IF(K$1=2016,0,IFERROR((PASTRA_Split_Tech!L53*(SUMIFS('AGG Activity_16'!B:B,'AGG Activity_16'!$A:$A,$B53)+SUMIFS('AGG Activity_EX'!B:B,'AGG Activity_EX'!$A:$A,$B53))-SUMIFS(Activity_EX!B:B,Activity_EX!$A:$A,$A53))/(SUMIFS('AGG Activity_16'!B:B,'AGG Activity_16'!$A:$A,$B53)),0)))</f>
        <v>0</v>
      </c>
    </row>
    <row r="54" spans="1:11" x14ac:dyDescent="0.25">
      <c r="A54" t="str">
        <f>PASTRA_Split_Tech!A54</f>
        <v>PASTRAROATRULGTADRCONVPRO</v>
      </c>
      <c r="B54">
        <f>SUMIFS(Activity_PASTRA!C:C,Activity_PASTRA!$B:$B,$A54&amp;"*",Activity_PASTRA!$B:$B,"*"&amp;"_16")</f>
        <v>1.58144388106729E-3</v>
      </c>
      <c r="C54">
        <f>SUMIFS(Activity_PASTRA!D:D,Activity_PASTRA!$B:$B,$A54&amp;"*",Activity_PASTRA!$B:$B,"*"&amp;"_16")</f>
        <v>7.3375439677847396</v>
      </c>
      <c r="D54">
        <f>SUMIFS(Activity_PASTRA!E:E,Activity_PASTRA!$B:$B,$A54&amp;"*",Activity_PASTRA!$B:$B,"*"&amp;"_16")</f>
        <v>14.71544733568294</v>
      </c>
      <c r="E54">
        <f>SUMIFS(Activity_PASTRA!F:F,Activity_PASTRA!$B:$B,$A54&amp;"*",Activity_PASTRA!$B:$B,"*"&amp;"_16")</f>
        <v>22.40079429989413</v>
      </c>
      <c r="F54">
        <f>SUMIFS(Activity_PASTRA!G:G,Activity_PASTRA!$B:$B,$A54&amp;"*",Activity_PASTRA!$B:$B,"*"&amp;"_16")</f>
        <v>134.9725706968791</v>
      </c>
      <c r="G54">
        <f>SUMIFS(Activity_PASTRA!H:H,Activity_PASTRA!$B:$B,$A54&amp;"*",Activity_PASTRA!$B:$B,"*"&amp;"_16")</f>
        <v>142.89274175663721</v>
      </c>
      <c r="H54">
        <f>SUMIFS(Activity_PASTRA!I:I,Activity_PASTRA!$B:$B,$A54&amp;"*",Activity_PASTRA!$B:$B,"*"&amp;"_16")</f>
        <v>148.41287365069229</v>
      </c>
      <c r="I54">
        <f>SUMIFS(Activity_PASTRA!J:J,Activity_PASTRA!$B:$B,$A54&amp;"*",Activity_PASTRA!$B:$B,"*"&amp;"_16")</f>
        <v>102.45261700972991</v>
      </c>
      <c r="J54">
        <f>SUMIFS(Activity_PASTRA!K:K,Activity_PASTRA!$B:$B,$A54&amp;"*",Activity_PASTRA!$B:$B,"*"&amp;"_16")</f>
        <v>99.362311633327906</v>
      </c>
      <c r="K54">
        <f>IF(PASTRA_Split_Tech!L54="",0,IF(K$1=2016,0,IFERROR((PASTRA_Split_Tech!L54*(SUMIFS('AGG Activity_16'!B:B,'AGG Activity_16'!$A:$A,$B54)+SUMIFS('AGG Activity_EX'!B:B,'AGG Activity_EX'!$A:$A,$B54))-SUMIFS(Activity_EX!B:B,Activity_EX!$A:$A,$A54))/(SUMIFS('AGG Activity_16'!B:B,'AGG Activity_16'!$A:$A,$B54)),0)))</f>
        <v>0</v>
      </c>
    </row>
    <row r="55" spans="1:11" x14ac:dyDescent="0.25">
      <c r="A55" t="str">
        <f>PASTRA_Split_Tech!A55</f>
        <v>PASTRAROATRULGTAPGCONVDSL</v>
      </c>
      <c r="B55">
        <f>SUMIFS(Activity_PASTRA!C:C,Activity_PASTRA!$B:$B,$A55&amp;"*",Activity_PASTRA!$B:$B,"*"&amp;"_16")</f>
        <v>4.7229569851623783E-3</v>
      </c>
      <c r="C55">
        <f>SUMIFS(Activity_PASTRA!D:D,Activity_PASTRA!$B:$B,$A55&amp;"*",Activity_PASTRA!$B:$B,"*"&amp;"_16")</f>
        <v>2.0002327525170971</v>
      </c>
      <c r="D55">
        <f>SUMIFS(Activity_PASTRA!E:E,Activity_PASTRA!$B:$B,$A55&amp;"*",Activity_PASTRA!$B:$B,"*"&amp;"_16")</f>
        <v>3.991985150419441</v>
      </c>
      <c r="E55">
        <f>SUMIFS(Activity_PASTRA!F:F,Activity_PASTRA!$B:$B,$A55&amp;"*",Activity_PASTRA!$B:$B,"*"&amp;"_16")</f>
        <v>6.0536627722609868</v>
      </c>
      <c r="F55">
        <f>SUMIFS(Activity_PASTRA!G:G,Activity_PASTRA!$B:$B,$A55&amp;"*",Activity_PASTRA!$B:$B,"*"&amp;"_16")</f>
        <v>92.296638193210143</v>
      </c>
      <c r="G55">
        <f>SUMIFS(Activity_PASTRA!H:H,Activity_PASTRA!$B:$B,$A55&amp;"*",Activity_PASTRA!$B:$B,"*"&amp;"_16")</f>
        <v>94.327572795998705</v>
      </c>
      <c r="H55">
        <f>SUMIFS(Activity_PASTRA!I:I,Activity_PASTRA!$B:$B,$A55&amp;"*",Activity_PASTRA!$B:$B,"*"&amp;"_16")</f>
        <v>95.649319590331658</v>
      </c>
      <c r="I55">
        <f>SUMIFS(Activity_PASTRA!J:J,Activity_PASTRA!$B:$B,$A55&amp;"*",Activity_PASTRA!$B:$B,"*"&amp;"_16")</f>
        <v>77.881371989812692</v>
      </c>
      <c r="J55">
        <f>SUMIFS(Activity_PASTRA!K:K,Activity_PASTRA!$B:$B,$A55&amp;"*",Activity_PASTRA!$B:$B,"*"&amp;"_16")</f>
        <v>76.710702837692537</v>
      </c>
      <c r="K55">
        <f>IF(PASTRA_Split_Tech!L55="",0,IF(K$1=2016,0,IFERROR((PASTRA_Split_Tech!L55*(SUMIFS('AGG Activity_16'!B:B,'AGG Activity_16'!$A:$A,$B55)+SUMIFS('AGG Activity_EX'!B:B,'AGG Activity_EX'!$A:$A,$B55))-SUMIFS(Activity_EX!B:B,Activity_EX!$A:$A,$A55))/(SUMIFS('AGG Activity_16'!B:B,'AGG Activity_16'!$A:$A,$B55)),0)))</f>
        <v>0</v>
      </c>
    </row>
    <row r="56" spans="1:11" x14ac:dyDescent="0.25">
      <c r="A56" t="str">
        <f>PASTRA_Split_Tech!A56</f>
        <v>PASTRAROATRULGTAPGCONVGAS</v>
      </c>
      <c r="B56">
        <f>SUMIFS(Activity_PASTRA!C:C,Activity_PASTRA!$B:$B,$A56&amp;"*",Activity_PASTRA!$B:$B,"*"&amp;"_16")</f>
        <v>3.0489508594219962E-3</v>
      </c>
      <c r="C56">
        <f>SUMIFS(Activity_PASTRA!D:D,Activity_PASTRA!$B:$B,$A56&amp;"*",Activity_PASTRA!$B:$B,"*"&amp;"_16")</f>
        <v>1.0440045161233549E-2</v>
      </c>
      <c r="D56">
        <f>SUMIFS(Activity_PASTRA!E:E,Activity_PASTRA!$B:$B,$A56&amp;"*",Activity_PASTRA!$B:$B,"*"&amp;"_16")</f>
        <v>1.7123480344521678E-2</v>
      </c>
      <c r="E56">
        <f>SUMIFS(Activity_PASTRA!F:F,Activity_PASTRA!$B:$B,$A56&amp;"*",Activity_PASTRA!$B:$B,"*"&amp;"_16")</f>
        <v>2.346378899248636E-2</v>
      </c>
      <c r="F56">
        <f>SUMIFS(Activity_PASTRA!G:G,Activity_PASTRA!$B:$B,$A56&amp;"*",Activity_PASTRA!$B:$B,"*"&amp;"_16")</f>
        <v>3.0090502307510859E-2</v>
      </c>
      <c r="G56">
        <f>SUMIFS(Activity_PASTRA!H:H,Activity_PASTRA!$B:$B,$A56&amp;"*",Activity_PASTRA!$B:$B,"*"&amp;"_16")</f>
        <v>3.6449260231024627E-2</v>
      </c>
      <c r="H56">
        <f>SUMIFS(Activity_PASTRA!I:I,Activity_PASTRA!$B:$B,$A56&amp;"*",Activity_PASTRA!$B:$B,"*"&amp;"_16")</f>
        <v>4.3320502685807741E-2</v>
      </c>
      <c r="I56">
        <f>SUMIFS(Activity_PASTRA!J:J,Activity_PASTRA!$B:$B,$A56&amp;"*",Activity_PASTRA!$B:$B,"*"&amp;"_16")</f>
        <v>3.490228070072561E-2</v>
      </c>
      <c r="J56">
        <f>SUMIFS(Activity_PASTRA!K:K,Activity_PASTRA!$B:$B,$A56&amp;"*",Activity_PASTRA!$B:$B,"*"&amp;"_16")</f>
        <v>3.506050818992848E-2</v>
      </c>
      <c r="K56">
        <f>IF(PASTRA_Split_Tech!L56="",0,IF(K$1=2016,0,IFERROR((PASTRA_Split_Tech!L56*(SUMIFS('AGG Activity_16'!B:B,'AGG Activity_16'!$A:$A,$B56)+SUMIFS('AGG Activity_EX'!B:B,'AGG Activity_EX'!$A:$A,$B56))-SUMIFS(Activity_EX!B:B,Activity_EX!$A:$A,$A56))/(SUMIFS('AGG Activity_16'!B:B,'AGG Activity_16'!$A:$A,$B56)),0)))</f>
        <v>0</v>
      </c>
    </row>
    <row r="57" spans="1:11" x14ac:dyDescent="0.25">
      <c r="A57" t="str">
        <f>PASTRA_Split_Tech!A57</f>
        <v>PASTRAROATRULGTAPGCONVNGA</v>
      </c>
      <c r="B57">
        <f>SUMIFS(Activity_PASTRA!C:C,Activity_PASTRA!$B:$B,$A57&amp;"*",Activity_PASTRA!$B:$B,"*"&amp;"_16")</f>
        <v>3.1066090501148929E-3</v>
      </c>
      <c r="C57">
        <f>SUMIFS(Activity_PASTRA!D:D,Activity_PASTRA!$B:$B,$A57&amp;"*",Activity_PASTRA!$B:$B,"*"&amp;"_16")</f>
        <v>1.436266367696315</v>
      </c>
      <c r="D57">
        <f>SUMIFS(Activity_PASTRA!E:E,Activity_PASTRA!$B:$B,$A57&amp;"*",Activity_PASTRA!$B:$B,"*"&amp;"_16")</f>
        <v>2.8726312127379861</v>
      </c>
      <c r="E57">
        <f>SUMIFS(Activity_PASTRA!F:F,Activity_PASTRA!$B:$B,$A57&amp;"*",Activity_PASTRA!$B:$B,"*"&amp;"_16")</f>
        <v>4.366731103763267</v>
      </c>
      <c r="F57">
        <f>SUMIFS(Activity_PASTRA!G:G,Activity_PASTRA!$B:$B,$A57&amp;"*",Activity_PASTRA!$B:$B,"*"&amp;"_16")</f>
        <v>81.438845867178102</v>
      </c>
      <c r="G57">
        <f>SUMIFS(Activity_PASTRA!H:H,Activity_PASTRA!$B:$B,$A57&amp;"*",Activity_PASTRA!$B:$B,"*"&amp;"_16")</f>
        <v>82.937279729824169</v>
      </c>
      <c r="H57">
        <f>SUMIFS(Activity_PASTRA!I:I,Activity_PASTRA!$B:$B,$A57&amp;"*",Activity_PASTRA!$B:$B,"*"&amp;"_16")</f>
        <v>83.921797086643451</v>
      </c>
      <c r="I57">
        <f>SUMIFS(Activity_PASTRA!J:J,Activity_PASTRA!$B:$B,$A57&amp;"*",Activity_PASTRA!$B:$B,"*"&amp;"_16")</f>
        <v>64.816531103506989</v>
      </c>
      <c r="J57">
        <f>SUMIFS(Activity_PASTRA!K:K,Activity_PASTRA!$B:$B,$A57&amp;"*",Activity_PASTRA!$B:$B,"*"&amp;"_16")</f>
        <v>63.350451885386008</v>
      </c>
      <c r="K57">
        <f>IF(PASTRA_Split_Tech!L57="",0,IF(K$1=2016,0,IFERROR((PASTRA_Split_Tech!L57*(SUMIFS('AGG Activity_16'!B:B,'AGG Activity_16'!$A:$A,$B57)+SUMIFS('AGG Activity_EX'!B:B,'AGG Activity_EX'!$A:$A,$B57))-SUMIFS(Activity_EX!B:B,Activity_EX!$A:$A,$A57))/(SUMIFS('AGG Activity_16'!B:B,'AGG Activity_16'!$A:$A,$B57)),0)))</f>
        <v>0</v>
      </c>
    </row>
    <row r="58" spans="1:11" x14ac:dyDescent="0.25">
      <c r="A58" t="str">
        <f>PASTRA_Split_Tech!A58</f>
        <v>PASTRAROATRULGTAPGCONVPRO</v>
      </c>
      <c r="B58">
        <f>SUMIFS(Activity_PASTRA!C:C,Activity_PASTRA!$B:$B,$A58&amp;"*",Activity_PASTRA!$B:$B,"*"&amp;"_16")</f>
        <v>1.4724965200446081E-3</v>
      </c>
      <c r="C58">
        <f>SUMIFS(Activity_PASTRA!D:D,Activity_PASTRA!$B:$B,$A58&amp;"*",Activity_PASTRA!$B:$B,"*"&amp;"_16")</f>
        <v>0.85376398873262471</v>
      </c>
      <c r="D58">
        <f>SUMIFS(Activity_PASTRA!E:E,Activity_PASTRA!$B:$B,$A58&amp;"*",Activity_PASTRA!$B:$B,"*"&amp;"_16")</f>
        <v>1.719318752046183</v>
      </c>
      <c r="E58">
        <f>SUMIFS(Activity_PASTRA!F:F,Activity_PASTRA!$B:$B,$A58&amp;"*",Activity_PASTRA!$B:$B,"*"&amp;"_16")</f>
        <v>2.631375276906005</v>
      </c>
      <c r="F58">
        <f>SUMIFS(Activity_PASTRA!G:G,Activity_PASTRA!$B:$B,$A58&amp;"*",Activity_PASTRA!$B:$B,"*"&amp;"_16")</f>
        <v>41.650000499975519</v>
      </c>
      <c r="G58">
        <f>SUMIFS(Activity_PASTRA!H:H,Activity_PASTRA!$B:$B,$A58&amp;"*",Activity_PASTRA!$B:$B,"*"&amp;"_16")</f>
        <v>42.604151140891027</v>
      </c>
      <c r="H58">
        <f>SUMIFS(Activity_PASTRA!I:I,Activity_PASTRA!$B:$B,$A58&amp;"*",Activity_PASTRA!$B:$B,"*"&amp;"_16")</f>
        <v>43.24632490256873</v>
      </c>
      <c r="I58">
        <f>SUMIFS(Activity_PASTRA!J:J,Activity_PASTRA!$B:$B,$A58&amp;"*",Activity_PASTRA!$B:$B,"*"&amp;"_16")</f>
        <v>26.555767450448659</v>
      </c>
      <c r="J58">
        <f>SUMIFS(Activity_PASTRA!K:K,Activity_PASTRA!$B:$B,$A58&amp;"*",Activity_PASTRA!$B:$B,"*"&amp;"_16")</f>
        <v>26.407680666818479</v>
      </c>
      <c r="K58">
        <f>IF(PASTRA_Split_Tech!L58="",0,IF(K$1=2016,0,IFERROR((PASTRA_Split_Tech!L58*(SUMIFS('AGG Activity_16'!B:B,'AGG Activity_16'!$A:$A,$B58)+SUMIFS('AGG Activity_EX'!B:B,'AGG Activity_EX'!$A:$A,$B58))-SUMIFS(Activity_EX!B:B,Activity_EX!$A:$A,$A58))/(SUMIFS('AGG Activity_16'!B:B,'AGG Activity_16'!$A:$A,$B58)),0)))</f>
        <v>0</v>
      </c>
    </row>
    <row r="59" spans="1:11" x14ac:dyDescent="0.25">
      <c r="A59" t="str">
        <f>PASTRA_Split_Tech!A59</f>
        <v>PASTRAROAMOR______CONVGAS</v>
      </c>
      <c r="B59">
        <f>SUMIFS(Activity_PASTRA!C:C,Activity_PASTRA!$B:$B,$A59&amp;"*",Activity_PASTRA!$B:$B,"*"&amp;"_16")</f>
        <v>1.9992628687932972E-3</v>
      </c>
      <c r="C59">
        <f>SUMIFS(Activity_PASTRA!D:D,Activity_PASTRA!$B:$B,$A59&amp;"*",Activity_PASTRA!$B:$B,"*"&amp;"_16")</f>
        <v>0.25635088748647777</v>
      </c>
      <c r="D59">
        <f>SUMIFS(Activity_PASTRA!E:E,Activity_PASTRA!$B:$B,$A59&amp;"*",Activity_PASTRA!$B:$B,"*"&amp;"_16")</f>
        <v>0.51136707947996529</v>
      </c>
      <c r="E59">
        <f>SUMIFS(Activity_PASTRA!F:F,Activity_PASTRA!$B:$B,$A59&amp;"*",Activity_PASTRA!$B:$B,"*"&amp;"_16")</f>
        <v>0.77534783142645003</v>
      </c>
      <c r="F59">
        <f>SUMIFS(Activity_PASTRA!G:G,Activity_PASTRA!$B:$B,$A59&amp;"*",Activity_PASTRA!$B:$B,"*"&amp;"_16")</f>
        <v>11.642723011258671</v>
      </c>
      <c r="G59">
        <f>SUMIFS(Activity_PASTRA!H:H,Activity_PASTRA!$B:$B,$A59&amp;"*",Activity_PASTRA!$B:$B,"*"&amp;"_16")</f>
        <v>11.90535942536394</v>
      </c>
      <c r="H59">
        <f>SUMIFS(Activity_PASTRA!I:I,Activity_PASTRA!$B:$B,$A59&amp;"*",Activity_PASTRA!$B:$B,"*"&amp;"_16")</f>
        <v>12.08166176362403</v>
      </c>
      <c r="I59">
        <f>SUMIFS(Activity_PASTRA!J:J,Activity_PASTRA!$B:$B,$A59&amp;"*",Activity_PASTRA!$B:$B,"*"&amp;"_16")</f>
        <v>9.046922991748497</v>
      </c>
      <c r="J59">
        <f>SUMIFS(Activity_PASTRA!K:K,Activity_PASTRA!$B:$B,$A59&amp;"*",Activity_PASTRA!$B:$B,"*"&amp;"_16")</f>
        <v>8.1845617569949738</v>
      </c>
      <c r="K59">
        <f>IF(PASTRA_Split_Tech!L59="",0,IF(K$1=2016,0,IFERROR((PASTRA_Split_Tech!L59*(SUMIFS('AGG Activity_16'!B:B,'AGG Activity_16'!$A:$A,$B59)+SUMIFS('AGG Activity_EX'!B:B,'AGG Activity_EX'!$A:$A,$B59))-SUMIFS(Activity_EX!B:B,Activity_EX!$A:$A,$A59))/(SUMIFS('AGG Activity_16'!B:B,'AGG Activity_16'!$A:$A,$B59)),0)))</f>
        <v>0</v>
      </c>
    </row>
    <row r="2117" spans="2:8" x14ac:dyDescent="0.25">
      <c r="C2117">
        <v>0.11041473</v>
      </c>
      <c r="D2117">
        <v>1.009410388</v>
      </c>
      <c r="E2117">
        <v>1.0789783660000001</v>
      </c>
      <c r="F2117">
        <v>1.1161208650000001</v>
      </c>
      <c r="G2117">
        <v>1.061627061</v>
      </c>
      <c r="H2117">
        <v>1.129811592</v>
      </c>
    </row>
    <row r="2119" spans="2:8" x14ac:dyDescent="0.25">
      <c r="B2119">
        <v>4.0756436402104166</v>
      </c>
      <c r="C2119">
        <v>3.968325817978763</v>
      </c>
      <c r="D2119">
        <v>0.44496127809085773</v>
      </c>
      <c r="E2119">
        <v>0.44496127809085773</v>
      </c>
      <c r="F2119">
        <v>0.44496127809085773</v>
      </c>
      <c r="G2119">
        <v>2.3216181018192081</v>
      </c>
      <c r="H2119">
        <v>0.44496127809085773</v>
      </c>
    </row>
    <row r="2121" spans="2:8" x14ac:dyDescent="0.25">
      <c r="C2121">
        <v>9.4919114000000027E-2</v>
      </c>
      <c r="D2121">
        <v>5.6822603689999998</v>
      </c>
      <c r="E2121">
        <v>6.7077074949999993</v>
      </c>
      <c r="F2121">
        <v>6.7727578079999997</v>
      </c>
      <c r="G2121">
        <v>7.1118027540000011</v>
      </c>
      <c r="H2121">
        <v>6.1554306009999999</v>
      </c>
    </row>
    <row r="2122" spans="2:8" x14ac:dyDescent="0.25">
      <c r="B2122">
        <v>13.85839516667089</v>
      </c>
      <c r="C2122">
        <v>13.85839516667089</v>
      </c>
      <c r="D2122">
        <v>1.7948544005751299</v>
      </c>
      <c r="E2122">
        <v>1.572656375490332</v>
      </c>
      <c r="F2122">
        <v>1.5697262324610359</v>
      </c>
      <c r="G2122">
        <v>1.7948544005751299</v>
      </c>
      <c r="H2122">
        <v>1.565731693932797</v>
      </c>
    </row>
    <row r="2128" spans="2:8" x14ac:dyDescent="0.25">
      <c r="B2128">
        <v>15.63200373559833</v>
      </c>
      <c r="C2128">
        <v>15.63200373559833</v>
      </c>
      <c r="D2128">
        <v>15.63200373559833</v>
      </c>
      <c r="E2128">
        <v>15.63200373559833</v>
      </c>
      <c r="F2128">
        <v>7.8160018677991641</v>
      </c>
      <c r="G2128">
        <v>7.8160018677991641</v>
      </c>
      <c r="H2128">
        <v>7.8160018677991641</v>
      </c>
    </row>
    <row r="2132" spans="2:8" x14ac:dyDescent="0.25">
      <c r="B2132">
        <v>34.33156512978703</v>
      </c>
      <c r="C2132">
        <v>37.374464727871313</v>
      </c>
      <c r="D2132">
        <v>37.374464727871313</v>
      </c>
      <c r="E2132">
        <v>37.374464727871313</v>
      </c>
      <c r="F2132">
        <v>24.916309818580871</v>
      </c>
      <c r="G2132">
        <v>24.916309818580871</v>
      </c>
      <c r="H2132">
        <v>24.916309818580871</v>
      </c>
    </row>
    <row r="2133" spans="2:8" x14ac:dyDescent="0.25">
      <c r="B2133">
        <v>1237.8476040433541</v>
      </c>
      <c r="C2133">
        <v>1232.2669391277179</v>
      </c>
      <c r="D2133">
        <v>933.92073958817593</v>
      </c>
      <c r="E2133">
        <v>950.28827533975686</v>
      </c>
      <c r="F2133">
        <v>931.94458666669823</v>
      </c>
      <c r="G2133">
        <v>954.73677910827962</v>
      </c>
      <c r="H2133">
        <v>929.12014877071465</v>
      </c>
    </row>
    <row r="2134" spans="2:8" x14ac:dyDescent="0.25">
      <c r="B2134">
        <v>271.18994367829572</v>
      </c>
      <c r="C2134">
        <v>271.18994367829572</v>
      </c>
      <c r="D2134">
        <v>145.92178121883379</v>
      </c>
      <c r="E2134">
        <v>168.83168320994929</v>
      </c>
      <c r="F2134">
        <v>143.60544704416679</v>
      </c>
      <c r="G2134">
        <v>148.44025722487589</v>
      </c>
      <c r="H2134">
        <v>145.8662671807997</v>
      </c>
    </row>
    <row r="2140" spans="2:8" x14ac:dyDescent="0.25">
      <c r="B2140">
        <v>61.191843689879512</v>
      </c>
      <c r="C2140">
        <v>61.191843689879512</v>
      </c>
      <c r="D2140">
        <v>61.191843689879512</v>
      </c>
      <c r="E2140">
        <v>61.191843689879512</v>
      </c>
      <c r="F2140">
        <v>30.595921844939749</v>
      </c>
      <c r="G2140">
        <v>30.595921844939749</v>
      </c>
      <c r="H2140">
        <v>30.595921844939749</v>
      </c>
    </row>
    <row r="2144" spans="2:8" x14ac:dyDescent="0.25">
      <c r="B2144">
        <v>40.306724100002803</v>
      </c>
      <c r="C2144">
        <v>40.306724100002803</v>
      </c>
      <c r="D2144">
        <v>40.306724100002803</v>
      </c>
      <c r="E2144">
        <v>40.306724100002803</v>
      </c>
      <c r="F2144">
        <v>26.871149400001869</v>
      </c>
      <c r="G2144">
        <v>26.871149400001869</v>
      </c>
      <c r="H2144">
        <v>26.871149400001869</v>
      </c>
    </row>
    <row r="2145" spans="2:8" x14ac:dyDescent="0.25">
      <c r="B2145">
        <v>1329.9967146208321</v>
      </c>
      <c r="C2145">
        <v>1326.162494414194</v>
      </c>
      <c r="D2145">
        <v>1021.369654347277</v>
      </c>
      <c r="E2145">
        <v>1039.0754165013129</v>
      </c>
      <c r="F2145">
        <v>1021.561322831449</v>
      </c>
      <c r="G2145">
        <v>1006.857638895385</v>
      </c>
      <c r="H2145">
        <v>997.90328038315442</v>
      </c>
    </row>
    <row r="2146" spans="2:8" x14ac:dyDescent="0.25">
      <c r="B2146">
        <v>389.72203248601119</v>
      </c>
      <c r="C2146">
        <v>389.72203248601119</v>
      </c>
      <c r="D2146">
        <v>224.10152453550859</v>
      </c>
      <c r="E2146">
        <v>222.70616668295071</v>
      </c>
      <c r="F2146">
        <v>212.41724661112539</v>
      </c>
      <c r="G2146">
        <v>247.7063939238358</v>
      </c>
      <c r="H2146">
        <v>228.01244994448379</v>
      </c>
    </row>
    <row r="2152" spans="2:8" x14ac:dyDescent="0.25">
      <c r="B2152">
        <v>81.327392826070451</v>
      </c>
      <c r="C2152">
        <v>81.327392826070451</v>
      </c>
      <c r="D2152">
        <v>81.327392826070451</v>
      </c>
      <c r="E2152">
        <v>81.327392826070451</v>
      </c>
      <c r="F2152">
        <v>40.663696413035211</v>
      </c>
      <c r="G2152">
        <v>40.663696413035211</v>
      </c>
      <c r="H2152">
        <v>40.663696413035211</v>
      </c>
    </row>
    <row r="2156" spans="2:8" x14ac:dyDescent="0.25">
      <c r="B2156">
        <v>144.55766998783071</v>
      </c>
      <c r="C2156">
        <v>150.46353186854961</v>
      </c>
      <c r="D2156">
        <v>150.46353186854961</v>
      </c>
      <c r="E2156">
        <v>150.46353186854961</v>
      </c>
      <c r="F2156">
        <v>100.3090212456997</v>
      </c>
      <c r="G2156">
        <v>100.3090212456997</v>
      </c>
      <c r="H2156">
        <v>100.3090212456997</v>
      </c>
    </row>
    <row r="2157" spans="2:8" x14ac:dyDescent="0.25">
      <c r="B2157">
        <v>4785.5596135295636</v>
      </c>
      <c r="C2157">
        <v>4785.5596135295636</v>
      </c>
      <c r="D2157">
        <v>3626.8744793370911</v>
      </c>
      <c r="E2157">
        <v>3657.298494742392</v>
      </c>
      <c r="F2157">
        <v>3695.4460373958518</v>
      </c>
      <c r="G2157">
        <v>3631.514462724148</v>
      </c>
      <c r="H2157">
        <v>3589.434223673687</v>
      </c>
    </row>
    <row r="2158" spans="2:8" x14ac:dyDescent="0.25">
      <c r="B2158">
        <v>1022.375996957859</v>
      </c>
      <c r="C2158">
        <v>1022.375996957859</v>
      </c>
      <c r="D2158">
        <v>562.71919237625332</v>
      </c>
      <c r="E2158">
        <v>592.13585591581909</v>
      </c>
      <c r="F2158">
        <v>570.08516296973835</v>
      </c>
      <c r="G2158">
        <v>555.28450980630453</v>
      </c>
      <c r="H2158">
        <v>567.5594485899536</v>
      </c>
    </row>
    <row r="2164" spans="2:8" x14ac:dyDescent="0.25">
      <c r="B2164">
        <v>221.7037112024108</v>
      </c>
      <c r="C2164">
        <v>221.7037112024108</v>
      </c>
      <c r="D2164">
        <v>221.7037112024108</v>
      </c>
      <c r="E2164">
        <v>221.7037112024108</v>
      </c>
      <c r="F2164">
        <v>110.8518556012054</v>
      </c>
      <c r="G2164">
        <v>110.8518556012054</v>
      </c>
      <c r="H2164">
        <v>110.8518556012054</v>
      </c>
    </row>
    <row r="2168" spans="2:8" x14ac:dyDescent="0.25">
      <c r="B2168">
        <v>79.875707520195178</v>
      </c>
      <c r="C2168">
        <v>86.955307806143693</v>
      </c>
      <c r="D2168">
        <v>86.955307806143693</v>
      </c>
      <c r="E2168">
        <v>86.955307806143693</v>
      </c>
      <c r="F2168">
        <v>57.970205204095798</v>
      </c>
      <c r="G2168">
        <v>57.970205204095798</v>
      </c>
      <c r="H2168">
        <v>57.970205204095798</v>
      </c>
    </row>
    <row r="2169" spans="2:8" x14ac:dyDescent="0.25">
      <c r="B2169">
        <v>2824.4838429501669</v>
      </c>
      <c r="C2169">
        <v>2810.3596761038689</v>
      </c>
      <c r="D2169">
        <v>2212.199753146102</v>
      </c>
      <c r="E2169">
        <v>2138.0463637211001</v>
      </c>
      <c r="F2169">
        <v>2140.3115392785871</v>
      </c>
      <c r="G2169">
        <v>2154.0027647605848</v>
      </c>
      <c r="H2169">
        <v>2106.0352372117118</v>
      </c>
    </row>
    <row r="2170" spans="2:8" x14ac:dyDescent="0.25">
      <c r="B2170">
        <v>1017.765647319139</v>
      </c>
      <c r="C2170">
        <v>1017.765647319139</v>
      </c>
      <c r="D2170">
        <v>549.9629509241081</v>
      </c>
      <c r="E2170">
        <v>580.38445296857481</v>
      </c>
      <c r="F2170">
        <v>536.9902920160423</v>
      </c>
      <c r="G2170">
        <v>584.75649945130476</v>
      </c>
      <c r="H2170">
        <v>503.50906936470341</v>
      </c>
    </row>
    <row r="2176" spans="2:8" x14ac:dyDescent="0.25">
      <c r="B2176">
        <v>2.7073031030911658</v>
      </c>
      <c r="C2176">
        <v>2.7073031030911658</v>
      </c>
      <c r="D2176">
        <v>2.7073031030911658</v>
      </c>
      <c r="E2176">
        <v>2.7073031030911658</v>
      </c>
      <c r="F2176">
        <v>1.3536515515455829</v>
      </c>
      <c r="G2176">
        <v>1.3536515515455829</v>
      </c>
      <c r="H2176">
        <v>1.3536515515455829</v>
      </c>
    </row>
    <row r="2180" spans="2:8" x14ac:dyDescent="0.25">
      <c r="B2180">
        <v>5.465488145248929</v>
      </c>
      <c r="C2180">
        <v>5.465488145248929</v>
      </c>
      <c r="D2180">
        <v>5.465488145248929</v>
      </c>
      <c r="E2180">
        <v>5.465488145248929</v>
      </c>
      <c r="F2180">
        <v>3.6436587634992872</v>
      </c>
      <c r="G2180">
        <v>3.6436587634992872</v>
      </c>
      <c r="H2180">
        <v>3.6436587634992872</v>
      </c>
    </row>
    <row r="2181" spans="2:8" x14ac:dyDescent="0.25">
      <c r="B2181">
        <v>186.34443770996251</v>
      </c>
      <c r="C2181">
        <v>186.34443770996251</v>
      </c>
      <c r="D2181">
        <v>140.2414138220021</v>
      </c>
      <c r="E2181">
        <v>140.83603257600211</v>
      </c>
      <c r="F2181">
        <v>141.58277791700209</v>
      </c>
      <c r="G2181">
        <v>142.8633038690021</v>
      </c>
      <c r="H2181">
        <v>140.14445830100209</v>
      </c>
    </row>
    <row r="2182" spans="2:8" x14ac:dyDescent="0.25">
      <c r="B2182">
        <v>43.368594812030338</v>
      </c>
      <c r="C2182">
        <v>43.368594812030338</v>
      </c>
      <c r="D2182">
        <v>24.76923564031155</v>
      </c>
      <c r="E2182">
        <v>23.724151555311551</v>
      </c>
      <c r="F2182">
        <v>24.726606377283179</v>
      </c>
      <c r="G2182">
        <v>22.61675196031155</v>
      </c>
      <c r="H2182">
        <v>26.446148881311551</v>
      </c>
    </row>
    <row r="2188" spans="2:8" x14ac:dyDescent="0.25">
      <c r="B2188">
        <v>1457.4013747253809</v>
      </c>
      <c r="C2188">
        <v>1457.4013747253809</v>
      </c>
      <c r="D2188">
        <v>1457.4013747253809</v>
      </c>
      <c r="E2188">
        <v>1457.4013747253809</v>
      </c>
      <c r="F2188">
        <v>728.70068736269013</v>
      </c>
      <c r="G2188">
        <v>728.70068736269013</v>
      </c>
      <c r="H2188">
        <v>728.70068736269013</v>
      </c>
    </row>
    <row r="2192" spans="2:8" x14ac:dyDescent="0.25">
      <c r="B2192">
        <v>314.83237975692668</v>
      </c>
      <c r="C2192">
        <v>323.87841988459661</v>
      </c>
      <c r="D2192">
        <v>323.87841988459661</v>
      </c>
      <c r="E2192">
        <v>323.87841988459661</v>
      </c>
      <c r="F2192">
        <v>215.91894658973101</v>
      </c>
      <c r="G2192">
        <v>215.91894658973101</v>
      </c>
      <c r="H2192">
        <v>215.91894658973101</v>
      </c>
    </row>
    <row r="2193" spans="2:8" x14ac:dyDescent="0.25">
      <c r="B2193">
        <v>12106.031018195639</v>
      </c>
      <c r="C2193">
        <v>12080.53727511706</v>
      </c>
      <c r="D2193">
        <v>9232.1128850952955</v>
      </c>
      <c r="E2193">
        <v>9534.5100056342999</v>
      </c>
      <c r="F2193">
        <v>9281.5772534672979</v>
      </c>
      <c r="G2193">
        <v>9231.3485185195677</v>
      </c>
      <c r="H2193">
        <v>9099.494728692529</v>
      </c>
    </row>
    <row r="2194" spans="2:8" x14ac:dyDescent="0.25">
      <c r="B2194">
        <v>1193.3340388387651</v>
      </c>
      <c r="C2194">
        <v>1193.3340388387651</v>
      </c>
      <c r="D2194">
        <v>653.1006303484653</v>
      </c>
      <c r="E2194">
        <v>703.04424275299743</v>
      </c>
      <c r="F2194">
        <v>610.47777850652926</v>
      </c>
      <c r="G2194">
        <v>728.03992876467385</v>
      </c>
      <c r="H2194">
        <v>718.68875393200733</v>
      </c>
    </row>
    <row r="2200" spans="2:8" x14ac:dyDescent="0.25">
      <c r="B2200">
        <v>17.441426297791011</v>
      </c>
      <c r="C2200">
        <v>17.441426297791011</v>
      </c>
      <c r="D2200">
        <v>17.441426297791011</v>
      </c>
      <c r="E2200">
        <v>17.441426297791011</v>
      </c>
      <c r="F2200">
        <v>8.7207131488955056</v>
      </c>
      <c r="G2200">
        <v>8.7207131488955056</v>
      </c>
      <c r="H2200">
        <v>8.7207131488955056</v>
      </c>
    </row>
    <row r="2204" spans="2:8" x14ac:dyDescent="0.25">
      <c r="B2204">
        <v>39.480654598846527</v>
      </c>
      <c r="C2204">
        <v>43.237951762548327</v>
      </c>
      <c r="D2204">
        <v>43.237951762548327</v>
      </c>
      <c r="E2204">
        <v>43.237951762548327</v>
      </c>
      <c r="F2204">
        <v>28.825301175032209</v>
      </c>
      <c r="G2204">
        <v>28.825301175032209</v>
      </c>
      <c r="H2204">
        <v>28.825301175032209</v>
      </c>
    </row>
    <row r="2205" spans="2:8" x14ac:dyDescent="0.25">
      <c r="B2205">
        <v>1466.346778275509</v>
      </c>
      <c r="C2205">
        <v>1466.346778275509</v>
      </c>
      <c r="D2205">
        <v>1138.77378457395</v>
      </c>
      <c r="E2205">
        <v>1118.5525528739429</v>
      </c>
      <c r="F2205">
        <v>1107.426690604836</v>
      </c>
      <c r="G2205">
        <v>1133.8770643363939</v>
      </c>
      <c r="H2205">
        <v>1088.9251875248101</v>
      </c>
    </row>
    <row r="2206" spans="2:8" x14ac:dyDescent="0.25">
      <c r="B2206">
        <v>332.74981031708791</v>
      </c>
      <c r="C2206">
        <v>332.74981031708791</v>
      </c>
      <c r="D2206">
        <v>191.74167857050119</v>
      </c>
      <c r="E2206">
        <v>191.2067282469869</v>
      </c>
      <c r="F2206">
        <v>188.47308196406979</v>
      </c>
      <c r="G2206">
        <v>204.25257690554321</v>
      </c>
      <c r="H2206">
        <v>170.4796605342531</v>
      </c>
    </row>
    <row r="2212" spans="2:8" x14ac:dyDescent="0.25">
      <c r="B2212">
        <v>45.770788664735981</v>
      </c>
      <c r="C2212">
        <v>45.770788664735981</v>
      </c>
      <c r="D2212">
        <v>45.770788664735981</v>
      </c>
      <c r="E2212">
        <v>45.770788664735981</v>
      </c>
      <c r="F2212">
        <v>22.88539433236798</v>
      </c>
      <c r="G2212">
        <v>22.88539433236798</v>
      </c>
      <c r="H2212">
        <v>22.88539433236798</v>
      </c>
    </row>
    <row r="2216" spans="2:8" x14ac:dyDescent="0.25">
      <c r="B2216">
        <v>133.0981376464365</v>
      </c>
      <c r="C2216">
        <v>138.56789434393031</v>
      </c>
      <c r="D2216">
        <v>138.56789434393031</v>
      </c>
      <c r="E2216">
        <v>138.56789434393031</v>
      </c>
      <c r="F2216">
        <v>92.37859622928687</v>
      </c>
      <c r="G2216">
        <v>92.37859622928687</v>
      </c>
      <c r="H2216">
        <v>92.37859622928687</v>
      </c>
    </row>
    <row r="2217" spans="2:8" x14ac:dyDescent="0.25">
      <c r="B2217">
        <v>4533.4612675376302</v>
      </c>
      <c r="C2217">
        <v>4521.7073329187187</v>
      </c>
      <c r="D2217">
        <v>3527.7509297609731</v>
      </c>
      <c r="E2217">
        <v>3478.6643038263269</v>
      </c>
      <c r="F2217">
        <v>3520.666972986683</v>
      </c>
      <c r="G2217">
        <v>3435.940517714932</v>
      </c>
      <c r="H2217">
        <v>3383.4251616025058</v>
      </c>
    </row>
    <row r="2218" spans="2:8" x14ac:dyDescent="0.25">
      <c r="B2218">
        <v>944.05527337048716</v>
      </c>
      <c r="C2218">
        <v>944.05527337048716</v>
      </c>
      <c r="D2218">
        <v>518.48634020276756</v>
      </c>
      <c r="E2218">
        <v>517.18959025854974</v>
      </c>
      <c r="F2218">
        <v>552.98052855633273</v>
      </c>
      <c r="G2218">
        <v>485.48797290011458</v>
      </c>
      <c r="H2218">
        <v>506.3870550018525</v>
      </c>
    </row>
    <row r="2224" spans="2:8" x14ac:dyDescent="0.25">
      <c r="B2224">
        <v>7.84024655440993</v>
      </c>
      <c r="C2224">
        <v>7.84024655440993</v>
      </c>
      <c r="D2224">
        <v>7.84024655440993</v>
      </c>
      <c r="E2224">
        <v>7.84024655440993</v>
      </c>
      <c r="F2224">
        <v>3.920123277204965</v>
      </c>
      <c r="G2224">
        <v>3.920123277204965</v>
      </c>
      <c r="H2224">
        <v>3.920123277204965</v>
      </c>
    </row>
    <row r="2228" spans="2:8" x14ac:dyDescent="0.25">
      <c r="B2228">
        <v>13.39883606982842</v>
      </c>
      <c r="C2228">
        <v>17.640633070257671</v>
      </c>
      <c r="D2228">
        <v>17.640633070257671</v>
      </c>
      <c r="E2228">
        <v>17.640633070257671</v>
      </c>
      <c r="F2228">
        <v>11.76042204683845</v>
      </c>
      <c r="G2228">
        <v>11.76042204683845</v>
      </c>
      <c r="H2228">
        <v>11.76042204683845</v>
      </c>
    </row>
    <row r="2229" spans="2:8" x14ac:dyDescent="0.25">
      <c r="B2229">
        <v>899.50099278628227</v>
      </c>
      <c r="C2229">
        <v>898.46299698257963</v>
      </c>
      <c r="D2229">
        <v>696.98271678422816</v>
      </c>
      <c r="E2229">
        <v>697.36914300158537</v>
      </c>
      <c r="F2229">
        <v>688.82720175418228</v>
      </c>
      <c r="G2229">
        <v>695.0463239253944</v>
      </c>
      <c r="H2229">
        <v>669.27740155323738</v>
      </c>
    </row>
    <row r="2230" spans="2:8" x14ac:dyDescent="0.25">
      <c r="B2230">
        <v>75.303169332112972</v>
      </c>
      <c r="C2230">
        <v>75.303169332112972</v>
      </c>
      <c r="D2230">
        <v>38.843482048314293</v>
      </c>
      <c r="E2230">
        <v>42.815717620356807</v>
      </c>
      <c r="F2230">
        <v>45.646493104399298</v>
      </c>
      <c r="G2230">
        <v>45.658302602441807</v>
      </c>
      <c r="H2230">
        <v>42.726730027081729</v>
      </c>
    </row>
    <row r="2236" spans="2:8" x14ac:dyDescent="0.25">
      <c r="B2236">
        <v>70.097923379093189</v>
      </c>
      <c r="C2236">
        <v>70.097923379093189</v>
      </c>
      <c r="D2236">
        <v>70.097923379093189</v>
      </c>
      <c r="E2236">
        <v>70.097923379093189</v>
      </c>
      <c r="F2236">
        <v>35.048961689546587</v>
      </c>
      <c r="G2236">
        <v>35.048961689546587</v>
      </c>
      <c r="H2236">
        <v>35.048961689546587</v>
      </c>
    </row>
    <row r="2240" spans="2:8" x14ac:dyDescent="0.25">
      <c r="B2240">
        <v>83.55835121320159</v>
      </c>
      <c r="C2240">
        <v>90.759617705174108</v>
      </c>
      <c r="D2240">
        <v>90.759617705174108</v>
      </c>
      <c r="E2240">
        <v>90.759617705174108</v>
      </c>
      <c r="F2240">
        <v>60.506411803449403</v>
      </c>
      <c r="G2240">
        <v>60.506411803449403</v>
      </c>
      <c r="H2240">
        <v>60.506411803449403</v>
      </c>
    </row>
    <row r="2241" spans="2:8" x14ac:dyDescent="0.25">
      <c r="B2241">
        <v>2908.8882437272882</v>
      </c>
      <c r="C2241">
        <v>2907.0429514549992</v>
      </c>
      <c r="D2241">
        <v>2259.9109575177072</v>
      </c>
      <c r="E2241">
        <v>2210.22994210242</v>
      </c>
      <c r="F2241">
        <v>2184.487762749357</v>
      </c>
      <c r="G2241">
        <v>2229.242848779294</v>
      </c>
      <c r="H2241">
        <v>2177.8161991866359</v>
      </c>
    </row>
    <row r="2242" spans="2:8" x14ac:dyDescent="0.25">
      <c r="B2242">
        <v>526.33330994109599</v>
      </c>
      <c r="C2242">
        <v>526.33330994109599</v>
      </c>
      <c r="D2242">
        <v>327.89463254253928</v>
      </c>
      <c r="E2242">
        <v>286.2459839815848</v>
      </c>
      <c r="F2242">
        <v>286.06687816133012</v>
      </c>
      <c r="G2242">
        <v>274.05679612107519</v>
      </c>
      <c r="H2242">
        <v>316.30782691461093</v>
      </c>
    </row>
    <row r="2251" spans="2:8" x14ac:dyDescent="0.25">
      <c r="C2251">
        <v>5.8121487999999999E-2</v>
      </c>
      <c r="D2251">
        <v>0.11624303499999999</v>
      </c>
      <c r="E2251">
        <v>0.17436458199999999</v>
      </c>
      <c r="F2251">
        <v>7.439346645999998</v>
      </c>
      <c r="G2251">
        <v>7.4974681929999978</v>
      </c>
      <c r="H2251">
        <v>7.5356733329999974</v>
      </c>
    </row>
    <row r="2253" spans="2:8" x14ac:dyDescent="0.25">
      <c r="B2253">
        <v>11.645281311665761</v>
      </c>
      <c r="C2253">
        <v>11.64528131166573</v>
      </c>
      <c r="D2253">
        <v>11.64528131166573</v>
      </c>
      <c r="E2253">
        <v>11.64528131166573</v>
      </c>
      <c r="F2253">
        <v>5.8226406558328607</v>
      </c>
      <c r="G2253">
        <v>5.8226406558328607</v>
      </c>
      <c r="H2253">
        <v>5.8226406558328607</v>
      </c>
    </row>
    <row r="2256" spans="2:8" x14ac:dyDescent="0.25">
      <c r="C2256">
        <v>1.1389110060000001</v>
      </c>
      <c r="D2256">
        <v>11.72235457</v>
      </c>
      <c r="E2256">
        <v>11.216329979999999</v>
      </c>
      <c r="F2256">
        <v>11.85807698</v>
      </c>
      <c r="G2256">
        <v>11.1396128</v>
      </c>
      <c r="H2256">
        <v>12.009790840000001</v>
      </c>
    </row>
    <row r="2258" spans="2:8" x14ac:dyDescent="0.25">
      <c r="B2258">
        <v>44.217238191396717</v>
      </c>
      <c r="C2258">
        <v>34.442345485437897</v>
      </c>
      <c r="D2258">
        <v>25.819163120160241</v>
      </c>
      <c r="E2258">
        <v>26.44692446155133</v>
      </c>
      <c r="F2258">
        <v>27.036903933086961</v>
      </c>
      <c r="G2258">
        <v>27.626883702683379</v>
      </c>
      <c r="H2258">
        <v>21.615436635761089</v>
      </c>
    </row>
    <row r="2260" spans="2:8" x14ac:dyDescent="0.25">
      <c r="C2260">
        <v>2.1048852999999999E-2</v>
      </c>
      <c r="D2260">
        <v>1.668105164</v>
      </c>
      <c r="E2260">
        <v>1.452756594</v>
      </c>
      <c r="F2260">
        <v>1.7495572009999989</v>
      </c>
      <c r="G2260">
        <v>1.7091439399999999</v>
      </c>
      <c r="H2260">
        <v>1.747103584</v>
      </c>
    </row>
    <row r="2261" spans="2:8" x14ac:dyDescent="0.25">
      <c r="B2261">
        <v>3.5283992886862841</v>
      </c>
      <c r="C2261">
        <v>3.5283992886862641</v>
      </c>
      <c r="D2261">
        <v>0.60463710435116447</v>
      </c>
      <c r="E2261">
        <v>0.57643016209234743</v>
      </c>
      <c r="F2261">
        <v>0.54822323408377527</v>
      </c>
      <c r="G2261">
        <v>0.52001629182495235</v>
      </c>
      <c r="H2261">
        <v>0.50147497200400848</v>
      </c>
    </row>
    <row r="2270" spans="2:8" x14ac:dyDescent="0.25">
      <c r="C2270">
        <v>6.8738147999999985E-2</v>
      </c>
      <c r="D2270">
        <v>0.137476392</v>
      </c>
      <c r="E2270">
        <v>0.20621463600000001</v>
      </c>
      <c r="F2270">
        <v>11.112449639999999</v>
      </c>
      <c r="G2270">
        <v>11.181187980000001</v>
      </c>
      <c r="H2270">
        <v>11.207749059999999</v>
      </c>
    </row>
    <row r="2272" spans="2:8" x14ac:dyDescent="0.25">
      <c r="B2272">
        <v>17.511882827495089</v>
      </c>
      <c r="C2272">
        <v>17.51188282749521</v>
      </c>
      <c r="D2272">
        <v>17.51188282749521</v>
      </c>
      <c r="E2272">
        <v>17.51188282749521</v>
      </c>
      <c r="F2272">
        <v>8.755941413747605</v>
      </c>
      <c r="G2272">
        <v>8.755941413747605</v>
      </c>
      <c r="H2272">
        <v>8.755941413747605</v>
      </c>
    </row>
    <row r="2275" spans="2:8" x14ac:dyDescent="0.25">
      <c r="C2275">
        <v>1.2646959120000001</v>
      </c>
      <c r="D2275">
        <v>12.63218421</v>
      </c>
      <c r="E2275">
        <v>12.049600979999999</v>
      </c>
      <c r="F2275">
        <v>12.688207520000001</v>
      </c>
      <c r="G2275">
        <v>13.22936788</v>
      </c>
      <c r="H2275">
        <v>13.551953299999999</v>
      </c>
    </row>
    <row r="2277" spans="2:8" x14ac:dyDescent="0.25">
      <c r="B2277">
        <v>50.06402334965545</v>
      </c>
      <c r="C2277">
        <v>38.996609899877527</v>
      </c>
      <c r="D2277">
        <v>29.661036788326211</v>
      </c>
      <c r="E2277">
        <v>30.16204125990188</v>
      </c>
      <c r="F2277">
        <v>30.66304502746069</v>
      </c>
      <c r="G2277">
        <v>31.1640502030533</v>
      </c>
      <c r="H2277">
        <v>24.228122177170921</v>
      </c>
    </row>
    <row r="2279" spans="2:8" x14ac:dyDescent="0.25">
      <c r="C2279">
        <v>2.3069088000000001E-2</v>
      </c>
      <c r="D2279">
        <v>2.1649337979999999</v>
      </c>
      <c r="E2279">
        <v>2.1952038470000002</v>
      </c>
      <c r="F2279">
        <v>2.324064144999999</v>
      </c>
      <c r="G2279">
        <v>1.9476653079999999</v>
      </c>
      <c r="H2279">
        <v>2.166012297</v>
      </c>
    </row>
    <row r="2280" spans="2:8" x14ac:dyDescent="0.25">
      <c r="B2280">
        <v>4.788721497116426</v>
      </c>
      <c r="C2280">
        <v>4.7887214971164713</v>
      </c>
      <c r="D2280">
        <v>0.62020585708936449</v>
      </c>
      <c r="E2280">
        <v>0.62020585708936449</v>
      </c>
      <c r="F2280">
        <v>0.62020585708936449</v>
      </c>
      <c r="G2280">
        <v>0.62020585708936449</v>
      </c>
      <c r="H2280">
        <v>0.62020585708936449</v>
      </c>
    </row>
    <row r="2289" spans="2:8" x14ac:dyDescent="0.25">
      <c r="C2289">
        <v>0.36349558199999987</v>
      </c>
      <c r="D2289">
        <v>0.72699122399999994</v>
      </c>
      <c r="E2289">
        <v>1.090486867000001</v>
      </c>
      <c r="F2289">
        <v>38.948547300000008</v>
      </c>
      <c r="G2289">
        <v>39.312042939999998</v>
      </c>
      <c r="H2289">
        <v>39.622129010000002</v>
      </c>
    </row>
    <row r="2291" spans="2:8" x14ac:dyDescent="0.25">
      <c r="B2291">
        <v>60.585986532690583</v>
      </c>
      <c r="C2291">
        <v>60.585986532690967</v>
      </c>
      <c r="D2291">
        <v>60.585986532690967</v>
      </c>
      <c r="E2291">
        <v>60.585986532690967</v>
      </c>
      <c r="F2291">
        <v>30.292993266345491</v>
      </c>
      <c r="G2291">
        <v>30.292993266345491</v>
      </c>
      <c r="H2291">
        <v>30.292993266345491</v>
      </c>
    </row>
    <row r="2294" spans="2:8" x14ac:dyDescent="0.25">
      <c r="C2294">
        <v>5.2733251469999987</v>
      </c>
      <c r="D2294">
        <v>48.335298840000007</v>
      </c>
      <c r="E2294">
        <v>47.266962880000001</v>
      </c>
      <c r="F2294">
        <v>46.290152669999998</v>
      </c>
      <c r="G2294">
        <v>48.69378605</v>
      </c>
      <c r="H2294">
        <v>50.309673660000001</v>
      </c>
    </row>
    <row r="2296" spans="2:8" x14ac:dyDescent="0.25">
      <c r="B2296">
        <v>181.30639487040139</v>
      </c>
      <c r="C2296">
        <v>141.2258600099679</v>
      </c>
      <c r="D2296">
        <v>102.9129636601657</v>
      </c>
      <c r="E2296">
        <v>107.53981243996679</v>
      </c>
      <c r="F2296">
        <v>110.2963295429135</v>
      </c>
      <c r="G2296">
        <v>113.05284756826811</v>
      </c>
      <c r="H2296">
        <v>88.630974033605739</v>
      </c>
    </row>
    <row r="2298" spans="2:8" x14ac:dyDescent="0.25">
      <c r="C2298">
        <v>9.9125618000000026E-2</v>
      </c>
      <c r="D2298">
        <v>6.5844387499999986</v>
      </c>
      <c r="E2298">
        <v>6.313653401999999</v>
      </c>
      <c r="F2298">
        <v>6.6316299369999996</v>
      </c>
      <c r="G2298">
        <v>6.8666695119999996</v>
      </c>
      <c r="H2298">
        <v>6.3665251829999994</v>
      </c>
    </row>
    <row r="2299" spans="2:8" x14ac:dyDescent="0.25">
      <c r="B2299">
        <v>14.173969077404079</v>
      </c>
      <c r="C2299">
        <v>14.17396907740398</v>
      </c>
      <c r="D2299">
        <v>3.688818790674568</v>
      </c>
      <c r="E2299">
        <v>3.688818790674568</v>
      </c>
      <c r="F2299">
        <v>3.682644006127616</v>
      </c>
      <c r="G2299">
        <v>3.6270730795453812</v>
      </c>
      <c r="H2299">
        <v>3.5796673656775919</v>
      </c>
    </row>
    <row r="2308" spans="2:8" x14ac:dyDescent="0.25">
      <c r="C2308">
        <v>0.79843416099999986</v>
      </c>
      <c r="D2308">
        <v>1.5968684869999989</v>
      </c>
      <c r="E2308">
        <v>2.395302647999999</v>
      </c>
      <c r="F2308">
        <v>42.458990609999987</v>
      </c>
      <c r="G2308">
        <v>43.257424930000013</v>
      </c>
      <c r="H2308">
        <v>43.864355789999991</v>
      </c>
    </row>
    <row r="2310" spans="2:8" x14ac:dyDescent="0.25">
      <c r="B2310">
        <v>63.447171696177413</v>
      </c>
      <c r="C2310">
        <v>63.447171696177747</v>
      </c>
      <c r="D2310">
        <v>63.447171696177747</v>
      </c>
      <c r="E2310">
        <v>63.447171696177747</v>
      </c>
      <c r="F2310">
        <v>31.723585848088881</v>
      </c>
      <c r="G2310">
        <v>31.723585848088881</v>
      </c>
      <c r="H2310">
        <v>31.723585848088881</v>
      </c>
    </row>
    <row r="2313" spans="2:8" x14ac:dyDescent="0.25">
      <c r="C2313">
        <v>4.6706246559999993</v>
      </c>
      <c r="D2313">
        <v>28.917110099999999</v>
      </c>
      <c r="E2313">
        <v>32.703164880000003</v>
      </c>
      <c r="F2313">
        <v>32.962905880000001</v>
      </c>
      <c r="G2313">
        <v>32.688235180000007</v>
      </c>
      <c r="H2313">
        <v>34.615622159999987</v>
      </c>
    </row>
    <row r="2315" spans="2:8" x14ac:dyDescent="0.25">
      <c r="B2315">
        <v>112.80132709423479</v>
      </c>
      <c r="C2315">
        <v>87.864878900361816</v>
      </c>
      <c r="D2315">
        <v>55.477285473567989</v>
      </c>
      <c r="E2315">
        <v>59.160516216824291</v>
      </c>
      <c r="F2315">
        <v>63.095111782584539</v>
      </c>
      <c r="G2315">
        <v>67.935721889787374</v>
      </c>
      <c r="H2315">
        <v>54.478524202305017</v>
      </c>
    </row>
    <row r="2317" spans="2:8" x14ac:dyDescent="0.25">
      <c r="C2317">
        <v>0.19314572999999999</v>
      </c>
      <c r="D2317">
        <v>6.215426033</v>
      </c>
      <c r="E2317">
        <v>6.0021130749999996</v>
      </c>
      <c r="F2317">
        <v>6.6070893330000002</v>
      </c>
      <c r="G2317">
        <v>6.2015003330000003</v>
      </c>
      <c r="H2317">
        <v>7.1963782190000014</v>
      </c>
    </row>
    <row r="2318" spans="2:8" x14ac:dyDescent="0.25">
      <c r="B2318">
        <v>12.50582678955587</v>
      </c>
      <c r="C2318">
        <v>12.50582678955611</v>
      </c>
      <c r="D2318">
        <v>1.6196780345856761</v>
      </c>
      <c r="E2318">
        <v>1.6196780345856761</v>
      </c>
      <c r="F2318">
        <v>1.6196780345856761</v>
      </c>
      <c r="G2318">
        <v>1.6196780345856761</v>
      </c>
      <c r="H2318">
        <v>1.6196780345856761</v>
      </c>
    </row>
    <row r="2327" spans="2:8" x14ac:dyDescent="0.25">
      <c r="F2327">
        <v>1.3021162989999999</v>
      </c>
      <c r="G2327">
        <v>1.3021162989999999</v>
      </c>
      <c r="H2327">
        <v>1.3021162989999999</v>
      </c>
    </row>
    <row r="2329" spans="2:8" x14ac:dyDescent="0.25">
      <c r="B2329">
        <v>2.1040382367586741</v>
      </c>
      <c r="C2329">
        <v>2.104038236758667</v>
      </c>
      <c r="D2329">
        <v>2.104038236758667</v>
      </c>
      <c r="E2329">
        <v>2.104038236758667</v>
      </c>
      <c r="F2329">
        <v>1.052019118379333</v>
      </c>
      <c r="G2329">
        <v>1.052019118379333</v>
      </c>
      <c r="H2329">
        <v>1.052019118379333</v>
      </c>
    </row>
    <row r="2332" spans="2:8" x14ac:dyDescent="0.25">
      <c r="C2332">
        <v>0.12890346599999999</v>
      </c>
      <c r="D2332">
        <v>1.7885896459999999</v>
      </c>
      <c r="E2332">
        <v>1.767995854</v>
      </c>
      <c r="F2332">
        <v>1.742133369</v>
      </c>
      <c r="G2332">
        <v>1.6977841360000001</v>
      </c>
      <c r="H2332">
        <v>1.791947565999999</v>
      </c>
    </row>
    <row r="2334" spans="2:8" x14ac:dyDescent="0.25">
      <c r="B2334">
        <v>6.9929830975818188</v>
      </c>
      <c r="C2334">
        <v>5.4537986154181421</v>
      </c>
      <c r="D2334">
        <v>4.3653960686533919</v>
      </c>
      <c r="E2334">
        <v>4.3653960686533919</v>
      </c>
      <c r="F2334">
        <v>4.3653960686533919</v>
      </c>
      <c r="G2334">
        <v>4.3653960686533919</v>
      </c>
      <c r="H2334">
        <v>3.3695388753943849</v>
      </c>
    </row>
    <row r="2336" spans="2:8" x14ac:dyDescent="0.25">
      <c r="D2336">
        <v>0.24329547800000001</v>
      </c>
      <c r="E2336">
        <v>0.25492728100000001</v>
      </c>
      <c r="F2336">
        <v>0.208666876</v>
      </c>
      <c r="G2336">
        <v>0.26725265600000009</v>
      </c>
      <c r="H2336">
        <v>0.22463140700000001</v>
      </c>
    </row>
    <row r="2337" spans="2:8" x14ac:dyDescent="0.25">
      <c r="B2337">
        <v>0.54317924036828957</v>
      </c>
      <c r="C2337">
        <v>0.5431792403683019</v>
      </c>
      <c r="D2337">
        <v>7.0349245937277191E-2</v>
      </c>
      <c r="E2337">
        <v>7.0349245937277191E-2</v>
      </c>
      <c r="F2337">
        <v>7.0349245937277191E-2</v>
      </c>
      <c r="G2337">
        <v>7.0349245937277191E-2</v>
      </c>
      <c r="H2337">
        <v>7.0349245937277191E-2</v>
      </c>
    </row>
    <row r="2346" spans="2:8" x14ac:dyDescent="0.25">
      <c r="C2346">
        <v>6.0949084759999996</v>
      </c>
      <c r="D2346">
        <v>12.189816260000001</v>
      </c>
      <c r="E2346">
        <v>18.284724390000001</v>
      </c>
      <c r="F2346">
        <v>542.6455674</v>
      </c>
      <c r="G2346">
        <v>548.74047519999988</v>
      </c>
      <c r="H2346">
        <v>552.49048989999994</v>
      </c>
    </row>
    <row r="2348" spans="2:8" x14ac:dyDescent="0.25">
      <c r="B2348">
        <v>837.4454306901315</v>
      </c>
      <c r="C2348">
        <v>837.44543069013025</v>
      </c>
      <c r="D2348">
        <v>837.44543069013025</v>
      </c>
      <c r="E2348">
        <v>837.44543069013025</v>
      </c>
      <c r="F2348">
        <v>418.72271534506513</v>
      </c>
      <c r="G2348">
        <v>418.72271534506513</v>
      </c>
      <c r="H2348">
        <v>418.72271534506513</v>
      </c>
    </row>
    <row r="2351" spans="2:8" x14ac:dyDescent="0.25">
      <c r="C2351">
        <v>9.9940319870000014</v>
      </c>
      <c r="D2351">
        <v>71.554156219999982</v>
      </c>
      <c r="E2351">
        <v>67.263761329999994</v>
      </c>
      <c r="F2351">
        <v>73.0691542</v>
      </c>
      <c r="G2351">
        <v>74.489810250000005</v>
      </c>
      <c r="H2351">
        <v>77.982651970000006</v>
      </c>
    </row>
    <row r="2353" spans="2:8" x14ac:dyDescent="0.25">
      <c r="B2353">
        <v>279.80453029620708</v>
      </c>
      <c r="C2353">
        <v>217.94948520162731</v>
      </c>
      <c r="D2353">
        <v>159.85733902075719</v>
      </c>
      <c r="E2353">
        <v>168.42120053466439</v>
      </c>
      <c r="F2353">
        <v>176.98506204857159</v>
      </c>
      <c r="G2353">
        <v>182.37524074018501</v>
      </c>
      <c r="H2353">
        <v>136.78143055513871</v>
      </c>
    </row>
    <row r="2355" spans="2:8" x14ac:dyDescent="0.25">
      <c r="C2355">
        <v>0.135789734</v>
      </c>
      <c r="D2355">
        <v>7.4396205520000001</v>
      </c>
      <c r="E2355">
        <v>6.9661449900000001</v>
      </c>
      <c r="F2355">
        <v>8.0981252489999971</v>
      </c>
      <c r="G2355">
        <v>6.8625501309999999</v>
      </c>
      <c r="H2355">
        <v>7.0222552360000012</v>
      </c>
    </row>
    <row r="2356" spans="2:8" x14ac:dyDescent="0.25">
      <c r="B2356">
        <v>15.63198838006948</v>
      </c>
      <c r="C2356">
        <v>15.631988380069419</v>
      </c>
      <c r="D2356">
        <v>2.6835044910223189</v>
      </c>
      <c r="E2356">
        <v>2.5023109963132479</v>
      </c>
      <c r="F2356">
        <v>2.3211175016041419</v>
      </c>
      <c r="G2356">
        <v>2.1700027203413939</v>
      </c>
      <c r="H2356">
        <v>2.103171637778551</v>
      </c>
    </row>
    <row r="2365" spans="2:8" x14ac:dyDescent="0.25">
      <c r="C2365">
        <v>0.16038026899999999</v>
      </c>
      <c r="D2365">
        <v>0.32076053900000012</v>
      </c>
      <c r="E2365">
        <v>0.48114080799999992</v>
      </c>
      <c r="F2365">
        <v>8.6825840910000007</v>
      </c>
      <c r="G2365">
        <v>8.8429643599999945</v>
      </c>
      <c r="H2365">
        <v>8.9450657779999982</v>
      </c>
    </row>
    <row r="2367" spans="2:8" x14ac:dyDescent="0.25">
      <c r="B2367">
        <v>12.993236129538239</v>
      </c>
      <c r="C2367">
        <v>12.99323612953874</v>
      </c>
      <c r="D2367">
        <v>12.99323612953874</v>
      </c>
      <c r="E2367">
        <v>12.99323612953874</v>
      </c>
      <c r="F2367">
        <v>6.4966180647693683</v>
      </c>
      <c r="G2367">
        <v>6.4966180647693683</v>
      </c>
      <c r="H2367">
        <v>6.4966180647693683</v>
      </c>
    </row>
    <row r="2370" spans="2:8" x14ac:dyDescent="0.25">
      <c r="C2370">
        <v>1.414973005</v>
      </c>
      <c r="D2370">
        <v>10.543193049999999</v>
      </c>
      <c r="E2370">
        <v>10.83148877</v>
      </c>
      <c r="F2370">
        <v>11.62634044</v>
      </c>
      <c r="G2370">
        <v>10.972867300000001</v>
      </c>
      <c r="H2370">
        <v>12.282085229999989</v>
      </c>
    </row>
    <row r="2372" spans="2:8" x14ac:dyDescent="0.25">
      <c r="B2372">
        <v>39.603405909297543</v>
      </c>
      <c r="C2372">
        <v>30.848470970162449</v>
      </c>
      <c r="D2372">
        <v>19.0642787514665</v>
      </c>
      <c r="E2372">
        <v>19.0642787514665</v>
      </c>
      <c r="F2372">
        <v>20.635427963692141</v>
      </c>
      <c r="G2372">
        <v>22.483118886593019</v>
      </c>
      <c r="H2372">
        <v>17.210968215830238</v>
      </c>
    </row>
    <row r="2374" spans="2:8" x14ac:dyDescent="0.25">
      <c r="C2374">
        <v>6.3873327999999979E-2</v>
      </c>
      <c r="D2374">
        <v>1.865709815</v>
      </c>
      <c r="E2374">
        <v>2.036133462</v>
      </c>
      <c r="F2374">
        <v>2.107974008999999</v>
      </c>
      <c r="G2374">
        <v>1.971948042</v>
      </c>
      <c r="H2374">
        <v>2.3768907409999991</v>
      </c>
    </row>
    <row r="2375" spans="2:8" x14ac:dyDescent="0.25">
      <c r="B2375">
        <v>4.32934266702041</v>
      </c>
      <c r="C2375">
        <v>4.3293426670203914</v>
      </c>
      <c r="D2375">
        <v>0.63991959689669509</v>
      </c>
      <c r="E2375">
        <v>0.57790027926744481</v>
      </c>
      <c r="F2375">
        <v>0.56070992665782748</v>
      </c>
      <c r="G2375">
        <v>0.56070992665782748</v>
      </c>
      <c r="H2375">
        <v>0.56070992665782748</v>
      </c>
    </row>
    <row r="2384" spans="2:8" x14ac:dyDescent="0.25">
      <c r="C2384">
        <v>0.29716811500000001</v>
      </c>
      <c r="D2384">
        <v>0.59433622900000016</v>
      </c>
      <c r="E2384">
        <v>0.89150434400000023</v>
      </c>
      <c r="F2384">
        <v>22.290490019999989</v>
      </c>
      <c r="G2384">
        <v>22.587658139999981</v>
      </c>
      <c r="H2384">
        <v>22.831146989999979</v>
      </c>
    </row>
    <row r="2386" spans="2:8" x14ac:dyDescent="0.25">
      <c r="B2386">
        <v>34.097593556981558</v>
      </c>
      <c r="C2386">
        <v>34.097593556981671</v>
      </c>
      <c r="D2386">
        <v>34.097593556981671</v>
      </c>
      <c r="E2386">
        <v>34.097593556981671</v>
      </c>
      <c r="F2386">
        <v>17.048796778490839</v>
      </c>
      <c r="G2386">
        <v>17.048796778490839</v>
      </c>
      <c r="H2386">
        <v>17.048796778490839</v>
      </c>
    </row>
    <row r="2389" spans="2:8" x14ac:dyDescent="0.25">
      <c r="C2389">
        <v>5.4351911329999973</v>
      </c>
      <c r="D2389">
        <v>42.544958509999987</v>
      </c>
      <c r="E2389">
        <v>44.555402239999992</v>
      </c>
      <c r="F2389">
        <v>43.497899869999991</v>
      </c>
      <c r="G2389">
        <v>46.598601850000009</v>
      </c>
      <c r="H2389">
        <v>48.55563017999998</v>
      </c>
    </row>
    <row r="2391" spans="2:8" x14ac:dyDescent="0.25">
      <c r="B2391">
        <v>165.3526625533477</v>
      </c>
      <c r="C2391">
        <v>128.7989427550344</v>
      </c>
      <c r="D2391">
        <v>83.493053193024494</v>
      </c>
      <c r="E2391">
        <v>87.555665860920712</v>
      </c>
      <c r="F2391">
        <v>91.618278528817157</v>
      </c>
      <c r="G2391">
        <v>97.459570429346655</v>
      </c>
      <c r="H2391">
        <v>77.011085969613276</v>
      </c>
    </row>
    <row r="2393" spans="2:8" x14ac:dyDescent="0.25">
      <c r="C2393">
        <v>0.130239945</v>
      </c>
      <c r="D2393">
        <v>6.0179234070000014</v>
      </c>
      <c r="E2393">
        <v>6.1188316479999996</v>
      </c>
      <c r="F2393">
        <v>5.8035999669999994</v>
      </c>
      <c r="G2393">
        <v>6.6472538099999987</v>
      </c>
      <c r="H2393">
        <v>6.4835158130000003</v>
      </c>
    </row>
    <row r="2394" spans="2:8" x14ac:dyDescent="0.25">
      <c r="B2394">
        <v>12.80417381750604</v>
      </c>
      <c r="C2394">
        <v>12.80417381750617</v>
      </c>
      <c r="D2394">
        <v>3.3323253860047819</v>
      </c>
      <c r="E2394">
        <v>3.2714023394109328</v>
      </c>
      <c r="F2394">
        <v>3.196962729891744</v>
      </c>
      <c r="G2394">
        <v>3.122523120372549</v>
      </c>
      <c r="H2394">
        <v>3.025614871322742</v>
      </c>
    </row>
    <row r="2403" spans="2:8" x14ac:dyDescent="0.25">
      <c r="C2403">
        <v>5.7865734000000002E-2</v>
      </c>
      <c r="D2403">
        <v>0.11573151299999999</v>
      </c>
      <c r="E2403">
        <v>0.17359724800000001</v>
      </c>
      <c r="F2403">
        <v>4.0045034700000004</v>
      </c>
      <c r="G2403">
        <v>4.0623692039999986</v>
      </c>
      <c r="H2403">
        <v>4.1291887889999979</v>
      </c>
    </row>
    <row r="2405" spans="2:8" x14ac:dyDescent="0.25">
      <c r="B2405">
        <v>6.0967068888815836</v>
      </c>
      <c r="C2405">
        <v>6.0967068888815783</v>
      </c>
      <c r="D2405">
        <v>6.0967068888815783</v>
      </c>
      <c r="E2405">
        <v>6.0967068888815783</v>
      </c>
      <c r="F2405">
        <v>3.0483534444407869</v>
      </c>
      <c r="G2405">
        <v>3.0483534444407869</v>
      </c>
      <c r="H2405">
        <v>3.0483534444407869</v>
      </c>
    </row>
    <row r="2408" spans="2:8" x14ac:dyDescent="0.25">
      <c r="C2408">
        <v>1.2837130910000001</v>
      </c>
      <c r="D2408">
        <v>9.6317441549999998</v>
      </c>
      <c r="E2408">
        <v>9.5230938460000001</v>
      </c>
      <c r="F2408">
        <v>10.0997681</v>
      </c>
      <c r="G2408">
        <v>9.9558539060000015</v>
      </c>
      <c r="H2408">
        <v>10.96162429</v>
      </c>
    </row>
    <row r="2410" spans="2:8" x14ac:dyDescent="0.25">
      <c r="B2410">
        <v>35.923344352678093</v>
      </c>
      <c r="C2410">
        <v>27.981942966036058</v>
      </c>
      <c r="D2410">
        <v>17.30012607104219</v>
      </c>
      <c r="E2410">
        <v>18.169385444751001</v>
      </c>
      <c r="F2410">
        <v>19.054074758075611</v>
      </c>
      <c r="G2410">
        <v>19.961684650357089</v>
      </c>
      <c r="H2410">
        <v>16.321333206126909</v>
      </c>
    </row>
    <row r="2412" spans="2:8" x14ac:dyDescent="0.25">
      <c r="C2412">
        <v>1.0048679E-2</v>
      </c>
      <c r="D2412">
        <v>0.44420364499999998</v>
      </c>
      <c r="E2412">
        <v>0.40967514999999988</v>
      </c>
      <c r="F2412">
        <v>0.38692149399999998</v>
      </c>
      <c r="G2412">
        <v>0.39324714599999999</v>
      </c>
      <c r="H2412">
        <v>0.430933183</v>
      </c>
    </row>
    <row r="2413" spans="2:8" x14ac:dyDescent="0.25">
      <c r="B2413">
        <v>0.86684821083566377</v>
      </c>
      <c r="C2413">
        <v>0.86684821083566721</v>
      </c>
      <c r="D2413">
        <v>0.11226886714782799</v>
      </c>
      <c r="E2413">
        <v>0.11226886714782799</v>
      </c>
      <c r="F2413">
        <v>0.11226886714782799</v>
      </c>
      <c r="G2413">
        <v>0.11226886714782799</v>
      </c>
      <c r="H2413">
        <v>0.11226886714782799</v>
      </c>
    </row>
    <row r="2422" spans="2:8" x14ac:dyDescent="0.25">
      <c r="C2422">
        <v>0.25282295199999988</v>
      </c>
      <c r="D2422">
        <v>0.50564590399999987</v>
      </c>
      <c r="E2422">
        <v>0.75846877700000026</v>
      </c>
      <c r="F2422">
        <v>28.631618509999999</v>
      </c>
      <c r="G2422">
        <v>28.884441460000001</v>
      </c>
      <c r="H2422">
        <v>28.97628121</v>
      </c>
    </row>
    <row r="2424" spans="2:8" x14ac:dyDescent="0.25">
      <c r="B2424">
        <v>44.677797318542531</v>
      </c>
      <c r="C2424">
        <v>44.6777973185429</v>
      </c>
      <c r="D2424">
        <v>44.6777973185429</v>
      </c>
      <c r="E2424">
        <v>44.6777973185429</v>
      </c>
      <c r="F2424">
        <v>22.338898659271461</v>
      </c>
      <c r="G2424">
        <v>22.338898659271461</v>
      </c>
      <c r="H2424">
        <v>22.338898659271461</v>
      </c>
    </row>
    <row r="2427" spans="2:8" x14ac:dyDescent="0.25">
      <c r="C2427">
        <v>2.764745767</v>
      </c>
      <c r="D2427">
        <v>25.27527882</v>
      </c>
      <c r="E2427">
        <v>27.017236359999998</v>
      </c>
      <c r="F2427">
        <v>27.94727141000001</v>
      </c>
      <c r="G2427">
        <v>26.58276584</v>
      </c>
      <c r="H2427">
        <v>28.29008236</v>
      </c>
    </row>
    <row r="2429" spans="2:8" x14ac:dyDescent="0.25">
      <c r="B2429">
        <v>102.0526768917149</v>
      </c>
      <c r="C2429">
        <v>79.492381229321253</v>
      </c>
      <c r="D2429">
        <v>55.588897288900093</v>
      </c>
      <c r="E2429">
        <v>57.838866674928887</v>
      </c>
      <c r="F2429">
        <v>60.266097582152312</v>
      </c>
      <c r="G2429">
        <v>61.836198468898132</v>
      </c>
      <c r="H2429">
        <v>47.873424622257133</v>
      </c>
    </row>
    <row r="2431" spans="2:8" x14ac:dyDescent="0.25">
      <c r="C2431">
        <v>4.532401199999999E-2</v>
      </c>
      <c r="D2431">
        <v>2.7132874239999998</v>
      </c>
      <c r="E2431">
        <v>3.202939888</v>
      </c>
      <c r="F2431">
        <v>3.2340015050000011</v>
      </c>
      <c r="G2431">
        <v>3.3958959489999989</v>
      </c>
      <c r="H2431">
        <v>2.939226884</v>
      </c>
    </row>
    <row r="2432" spans="2:8" x14ac:dyDescent="0.25">
      <c r="B2432">
        <v>6.6174035329132384</v>
      </c>
      <c r="C2432">
        <v>6.6174035329132614</v>
      </c>
      <c r="D2432">
        <v>0.85704554593704674</v>
      </c>
      <c r="E2432">
        <v>0.85704554593704674</v>
      </c>
      <c r="F2432">
        <v>0.85704554593704674</v>
      </c>
      <c r="G2432">
        <v>0.85704554593704674</v>
      </c>
      <c r="H2432">
        <v>0.85704554593704674</v>
      </c>
    </row>
    <row r="2440" spans="2:8" x14ac:dyDescent="0.25">
      <c r="B2440">
        <v>2.6777419050645719</v>
      </c>
      <c r="C2440">
        <v>2.6885395570617909</v>
      </c>
      <c r="D2440">
        <v>2.6993372199690699</v>
      </c>
      <c r="E2440">
        <v>2.7101348828763472</v>
      </c>
      <c r="F2440">
        <v>2.7209325403285942</v>
      </c>
      <c r="G2440">
        <v>2.731730203235875</v>
      </c>
      <c r="H2440">
        <v>2.7388278503131658</v>
      </c>
    </row>
    <row r="2441" spans="2:8" x14ac:dyDescent="0.25">
      <c r="B2441">
        <v>2.6777419050645719</v>
      </c>
      <c r="C2441">
        <v>2.6885395570617918</v>
      </c>
      <c r="D2441">
        <v>2.6993372199690699</v>
      </c>
      <c r="E2441">
        <v>2.7101348828763459</v>
      </c>
      <c r="F2441">
        <v>2.7209325403285929</v>
      </c>
      <c r="G2441">
        <v>2.731730203235875</v>
      </c>
      <c r="H2441">
        <v>2.7388278503131658</v>
      </c>
    </row>
    <row r="2442" spans="2:8" x14ac:dyDescent="0.25">
      <c r="B2442">
        <v>2.6777419050645732</v>
      </c>
      <c r="C2442">
        <v>2.6885395570617918</v>
      </c>
      <c r="D2442">
        <v>2.6993372199690699</v>
      </c>
      <c r="E2442">
        <v>2.7101348828763481</v>
      </c>
      <c r="F2442">
        <v>2.7209325403285942</v>
      </c>
      <c r="G2442">
        <v>2.7317302032358759</v>
      </c>
      <c r="H2442">
        <v>2.7388278503131671</v>
      </c>
    </row>
    <row r="2443" spans="2:8" x14ac:dyDescent="0.25">
      <c r="B2443">
        <v>2.6777419050645719</v>
      </c>
      <c r="C2443">
        <v>2.6885395570617918</v>
      </c>
      <c r="D2443">
        <v>2.6993372199690691</v>
      </c>
      <c r="E2443">
        <v>2.7101348828763459</v>
      </c>
      <c r="F2443">
        <v>2.7209325403285929</v>
      </c>
      <c r="G2443">
        <v>2.731730203235875</v>
      </c>
      <c r="H2443">
        <v>2.7388278503131658</v>
      </c>
    </row>
    <row r="2444" spans="2:8" x14ac:dyDescent="0.25">
      <c r="B2444">
        <v>2.6777419050645732</v>
      </c>
      <c r="C2444">
        <v>2.6885395570617918</v>
      </c>
      <c r="D2444">
        <v>2.6993372199690699</v>
      </c>
      <c r="E2444">
        <v>2.7101348828763472</v>
      </c>
      <c r="F2444">
        <v>2.7209325403285929</v>
      </c>
      <c r="G2444">
        <v>2.731730203235875</v>
      </c>
      <c r="H2444">
        <v>2.7388278503131658</v>
      </c>
    </row>
    <row r="2445" spans="2:8" x14ac:dyDescent="0.25">
      <c r="B2445">
        <v>2.6777419050645732</v>
      </c>
      <c r="C2445">
        <v>2.6885395570617918</v>
      </c>
      <c r="D2445">
        <v>2.6993372199690699</v>
      </c>
      <c r="E2445">
        <v>2.7101348828763472</v>
      </c>
      <c r="F2445">
        <v>2.7209325403285942</v>
      </c>
      <c r="G2445">
        <v>2.731730203235875</v>
      </c>
      <c r="H2445">
        <v>2.7388278503131658</v>
      </c>
    </row>
    <row r="2446" spans="2:8" x14ac:dyDescent="0.25">
      <c r="B2446">
        <v>2.6777419050645732</v>
      </c>
      <c r="C2446">
        <v>2.6885395570617918</v>
      </c>
      <c r="D2446">
        <v>2.6993372199690699</v>
      </c>
      <c r="E2446">
        <v>2.7101348828763472</v>
      </c>
      <c r="F2446">
        <v>2.7209325403285929</v>
      </c>
      <c r="G2446">
        <v>2.731730203235875</v>
      </c>
      <c r="H2446">
        <v>2.7388278503131658</v>
      </c>
    </row>
    <row r="2454" spans="2:8" x14ac:dyDescent="0.25">
      <c r="B2454">
        <v>2.246087996027947</v>
      </c>
      <c r="C2454">
        <v>2.2532110397754428</v>
      </c>
      <c r="D2454">
        <v>2.2603340935323302</v>
      </c>
      <c r="E2454">
        <v>2.2674571472892171</v>
      </c>
      <c r="F2454">
        <v>2.2745801910367129</v>
      </c>
      <c r="G2454">
        <v>2.2817032548029932</v>
      </c>
      <c r="H2454">
        <v>2.2844556674673568</v>
      </c>
    </row>
    <row r="2455" spans="2:8" x14ac:dyDescent="0.25">
      <c r="B2455">
        <v>2.246087996027947</v>
      </c>
      <c r="C2455">
        <v>2.2532110397754441</v>
      </c>
      <c r="D2455">
        <v>2.2603340935323311</v>
      </c>
      <c r="E2455">
        <v>2.2674571472892171</v>
      </c>
      <c r="F2455">
        <v>2.2745801910367129</v>
      </c>
      <c r="G2455">
        <v>2.2817032548029919</v>
      </c>
      <c r="H2455">
        <v>2.2844556674673568</v>
      </c>
    </row>
    <row r="2456" spans="2:8" x14ac:dyDescent="0.25">
      <c r="B2456">
        <v>2.2460879960279478</v>
      </c>
      <c r="C2456">
        <v>2.2532110397754428</v>
      </c>
      <c r="D2456">
        <v>2.2603340935323311</v>
      </c>
      <c r="E2456">
        <v>2.2674571472892171</v>
      </c>
      <c r="F2456">
        <v>2.2745801910367129</v>
      </c>
      <c r="G2456">
        <v>2.2817032548029932</v>
      </c>
      <c r="H2456">
        <v>2.2844556674673582</v>
      </c>
    </row>
    <row r="2457" spans="2:8" x14ac:dyDescent="0.25">
      <c r="B2457">
        <v>2.246087996027947</v>
      </c>
      <c r="C2457">
        <v>2.2532110397754428</v>
      </c>
      <c r="D2457">
        <v>2.2603340935323311</v>
      </c>
      <c r="E2457">
        <v>2.2674571472892171</v>
      </c>
      <c r="F2457">
        <v>2.2745801910367121</v>
      </c>
      <c r="G2457">
        <v>2.2817032548029932</v>
      </c>
      <c r="H2457">
        <v>2.2844556674673568</v>
      </c>
    </row>
    <row r="2458" spans="2:8" x14ac:dyDescent="0.25">
      <c r="B2458">
        <v>2.246087996027947</v>
      </c>
      <c r="C2458">
        <v>2.2532110397754441</v>
      </c>
      <c r="D2458">
        <v>2.2603340935323311</v>
      </c>
      <c r="E2458">
        <v>2.2674571472892171</v>
      </c>
      <c r="F2458">
        <v>2.2745801910367129</v>
      </c>
      <c r="G2458">
        <v>2.2817032548029932</v>
      </c>
      <c r="H2458">
        <v>2.2844556674673568</v>
      </c>
    </row>
    <row r="2459" spans="2:8" x14ac:dyDescent="0.25">
      <c r="B2459">
        <v>2.246087996027947</v>
      </c>
      <c r="C2459">
        <v>2.2532110397754428</v>
      </c>
      <c r="D2459">
        <v>2.2603340935323311</v>
      </c>
      <c r="E2459">
        <v>2.2674571472892171</v>
      </c>
      <c r="F2459">
        <v>2.2745801910367129</v>
      </c>
      <c r="G2459">
        <v>2.2817032548029932</v>
      </c>
      <c r="H2459">
        <v>2.2844556674673568</v>
      </c>
    </row>
    <row r="2460" spans="2:8" x14ac:dyDescent="0.25">
      <c r="B2460">
        <v>2.246087996027947</v>
      </c>
      <c r="C2460">
        <v>2.2532110397754441</v>
      </c>
      <c r="D2460">
        <v>2.2603340935323311</v>
      </c>
      <c r="E2460">
        <v>2.2674571472892171</v>
      </c>
      <c r="F2460">
        <v>2.2745801910367129</v>
      </c>
      <c r="G2460">
        <v>2.2817032548029919</v>
      </c>
      <c r="H2460">
        <v>2.2844556674673582</v>
      </c>
    </row>
    <row r="2468" spans="2:8" x14ac:dyDescent="0.25">
      <c r="B2468">
        <v>11.609397163849961</v>
      </c>
      <c r="C2468">
        <v>11.66567151436934</v>
      </c>
      <c r="D2468">
        <v>11.721945874304209</v>
      </c>
      <c r="E2468">
        <v>11.778220234239081</v>
      </c>
      <c r="F2468">
        <v>11.834494575342969</v>
      </c>
      <c r="G2468">
        <v>11.890768935277841</v>
      </c>
      <c r="H2468">
        <v>11.93877472480195</v>
      </c>
    </row>
    <row r="2469" spans="2:8" x14ac:dyDescent="0.25">
      <c r="B2469">
        <v>11.609397163849961</v>
      </c>
      <c r="C2469">
        <v>11.66567151436934</v>
      </c>
      <c r="D2469">
        <v>11.721945874304209</v>
      </c>
      <c r="E2469">
        <v>11.778220234239081</v>
      </c>
      <c r="F2469">
        <v>11.834494575342969</v>
      </c>
      <c r="G2469">
        <v>11.890768935277841</v>
      </c>
      <c r="H2469">
        <v>11.93877472480195</v>
      </c>
    </row>
    <row r="2470" spans="2:8" x14ac:dyDescent="0.25">
      <c r="B2470">
        <v>11.609397163849961</v>
      </c>
      <c r="C2470">
        <v>11.66567151436934</v>
      </c>
      <c r="D2470">
        <v>11.721945874304209</v>
      </c>
      <c r="E2470">
        <v>11.778220234239081</v>
      </c>
      <c r="F2470">
        <v>11.834494575342969</v>
      </c>
      <c r="G2470">
        <v>11.890768935277841</v>
      </c>
      <c r="H2470">
        <v>11.93877472480195</v>
      </c>
    </row>
    <row r="2471" spans="2:8" x14ac:dyDescent="0.25">
      <c r="B2471">
        <v>11.609397163849961</v>
      </c>
      <c r="C2471">
        <v>11.66567151436934</v>
      </c>
      <c r="D2471">
        <v>11.721945874304209</v>
      </c>
      <c r="E2471">
        <v>11.778220234239081</v>
      </c>
      <c r="F2471">
        <v>11.834494575342969</v>
      </c>
      <c r="G2471">
        <v>11.890768935277841</v>
      </c>
      <c r="H2471">
        <v>11.93877472480195</v>
      </c>
    </row>
    <row r="2472" spans="2:8" x14ac:dyDescent="0.25">
      <c r="B2472">
        <v>11.609397163849961</v>
      </c>
      <c r="C2472">
        <v>11.66567151436934</v>
      </c>
      <c r="D2472">
        <v>11.721945874304209</v>
      </c>
      <c r="E2472">
        <v>11.778220234239081</v>
      </c>
      <c r="F2472">
        <v>11.834494575342969</v>
      </c>
      <c r="G2472">
        <v>11.890768935277841</v>
      </c>
      <c r="H2472">
        <v>11.93877472480195</v>
      </c>
    </row>
    <row r="2473" spans="2:8" x14ac:dyDescent="0.25">
      <c r="B2473">
        <v>11.609397163849961</v>
      </c>
      <c r="C2473">
        <v>11.66567151436934</v>
      </c>
      <c r="D2473">
        <v>11.721945874304209</v>
      </c>
      <c r="E2473">
        <v>11.778220234239081</v>
      </c>
      <c r="F2473">
        <v>11.834494575342969</v>
      </c>
      <c r="G2473">
        <v>11.890768935277841</v>
      </c>
      <c r="H2473">
        <v>11.93877472480195</v>
      </c>
    </row>
    <row r="2474" spans="2:8" x14ac:dyDescent="0.25">
      <c r="B2474">
        <v>11.609397163849961</v>
      </c>
      <c r="C2474">
        <v>11.66567151436934</v>
      </c>
      <c r="D2474">
        <v>11.721945874304209</v>
      </c>
      <c r="E2474">
        <v>11.778220234239081</v>
      </c>
      <c r="F2474">
        <v>11.834494575342969</v>
      </c>
      <c r="G2474">
        <v>11.890768935277841</v>
      </c>
      <c r="H2474">
        <v>11.93877472480195</v>
      </c>
    </row>
    <row r="2482" spans="2:8" x14ac:dyDescent="0.25">
      <c r="B2482">
        <v>4.5905451698658766</v>
      </c>
      <c r="C2482">
        <v>4.6372180896268809</v>
      </c>
      <c r="D2482">
        <v>4.6838910190647036</v>
      </c>
      <c r="E2482">
        <v>4.7305639388257079</v>
      </c>
      <c r="F2482">
        <v>4.7772368585867122</v>
      </c>
      <c r="G2482">
        <v>4.8239097880245367</v>
      </c>
      <c r="H2482">
        <v>4.8593882742167489</v>
      </c>
    </row>
    <row r="2483" spans="2:8" x14ac:dyDescent="0.25">
      <c r="B2483">
        <v>4.5905451698658766</v>
      </c>
      <c r="C2483">
        <v>4.6372180896268818</v>
      </c>
      <c r="D2483">
        <v>4.6838910190647054</v>
      </c>
      <c r="E2483">
        <v>4.7305639388257079</v>
      </c>
      <c r="F2483">
        <v>4.7772368585867131</v>
      </c>
      <c r="G2483">
        <v>4.8239097880245367</v>
      </c>
      <c r="H2483">
        <v>4.8593882742167489</v>
      </c>
    </row>
    <row r="2484" spans="2:8" x14ac:dyDescent="0.25">
      <c r="B2484">
        <v>4.5905451698658783</v>
      </c>
      <c r="C2484">
        <v>4.6372180896268818</v>
      </c>
      <c r="D2484">
        <v>4.6838910190647054</v>
      </c>
      <c r="E2484">
        <v>4.7305639388257088</v>
      </c>
      <c r="F2484">
        <v>4.777236858586714</v>
      </c>
      <c r="G2484">
        <v>4.8239097880245367</v>
      </c>
      <c r="H2484">
        <v>4.8593882742167489</v>
      </c>
    </row>
    <row r="2485" spans="2:8" x14ac:dyDescent="0.25">
      <c r="B2485">
        <v>4.5905451698658766</v>
      </c>
      <c r="C2485">
        <v>4.6372180896268809</v>
      </c>
      <c r="D2485">
        <v>4.6838910190647036</v>
      </c>
      <c r="E2485">
        <v>4.7305639388257079</v>
      </c>
      <c r="F2485">
        <v>4.7772368585867122</v>
      </c>
      <c r="G2485">
        <v>4.8239097880245367</v>
      </c>
      <c r="H2485">
        <v>4.859388274216748</v>
      </c>
    </row>
    <row r="2486" spans="2:8" x14ac:dyDescent="0.25">
      <c r="B2486">
        <v>4.5905451698658766</v>
      </c>
      <c r="C2486">
        <v>4.6372180896268809</v>
      </c>
      <c r="D2486">
        <v>4.6838910190647054</v>
      </c>
      <c r="E2486">
        <v>4.7305639388257079</v>
      </c>
      <c r="F2486">
        <v>4.7772368585867122</v>
      </c>
      <c r="G2486">
        <v>4.8239097880245367</v>
      </c>
      <c r="H2486">
        <v>4.859388274216748</v>
      </c>
    </row>
    <row r="2487" spans="2:8" x14ac:dyDescent="0.25">
      <c r="B2487">
        <v>4.5905451698658766</v>
      </c>
      <c r="C2487">
        <v>4.6372180896268818</v>
      </c>
      <c r="D2487">
        <v>4.6838910190647036</v>
      </c>
      <c r="E2487">
        <v>4.7305639388257079</v>
      </c>
      <c r="F2487">
        <v>4.7772368585867131</v>
      </c>
      <c r="G2487">
        <v>4.8239097880245367</v>
      </c>
      <c r="H2487">
        <v>4.8593882742167489</v>
      </c>
    </row>
    <row r="2488" spans="2:8" x14ac:dyDescent="0.25">
      <c r="B2488">
        <v>4.5905451698658766</v>
      </c>
      <c r="C2488">
        <v>4.6372180896268818</v>
      </c>
      <c r="D2488">
        <v>4.6838910190647036</v>
      </c>
      <c r="E2488">
        <v>4.7305639388257088</v>
      </c>
      <c r="F2488">
        <v>4.7772368585867113</v>
      </c>
      <c r="G2488">
        <v>4.8239097880245367</v>
      </c>
      <c r="H2488">
        <v>4.8593882742167489</v>
      </c>
    </row>
    <row r="2496" spans="2:8" x14ac:dyDescent="0.25">
      <c r="B2496">
        <v>0.4568456351731579</v>
      </c>
      <c r="C2496">
        <v>0.4568456351731579</v>
      </c>
      <c r="D2496">
        <v>0.4568456351731579</v>
      </c>
      <c r="E2496">
        <v>0.4568456351731579</v>
      </c>
      <c r="F2496">
        <v>0.4568456351731579</v>
      </c>
      <c r="G2496">
        <v>0.4568456351731579</v>
      </c>
      <c r="H2496">
        <v>0.4568456351731579</v>
      </c>
    </row>
    <row r="2497" spans="2:8" x14ac:dyDescent="0.25">
      <c r="B2497">
        <v>0.45684563517315779</v>
      </c>
      <c r="C2497">
        <v>0.45684563517315779</v>
      </c>
      <c r="D2497">
        <v>0.45684563517315779</v>
      </c>
      <c r="E2497">
        <v>0.45684563517315779</v>
      </c>
      <c r="F2497">
        <v>0.45684563517315779</v>
      </c>
      <c r="G2497">
        <v>0.45684563517315779</v>
      </c>
      <c r="H2497">
        <v>0.45684563517315779</v>
      </c>
    </row>
    <row r="2498" spans="2:8" x14ac:dyDescent="0.25">
      <c r="B2498">
        <v>0.45684563517315802</v>
      </c>
      <c r="C2498">
        <v>0.45684563517315802</v>
      </c>
      <c r="D2498">
        <v>0.45684563517315802</v>
      </c>
      <c r="E2498">
        <v>0.45684563517315802</v>
      </c>
      <c r="F2498">
        <v>0.45684563517315802</v>
      </c>
      <c r="G2498">
        <v>0.45684563517315802</v>
      </c>
      <c r="H2498">
        <v>0.45684563517315802</v>
      </c>
    </row>
    <row r="2499" spans="2:8" x14ac:dyDescent="0.25">
      <c r="B2499">
        <v>0.45684563517315768</v>
      </c>
      <c r="C2499">
        <v>0.45684563517315768</v>
      </c>
      <c r="D2499">
        <v>0.45684563517315768</v>
      </c>
      <c r="E2499">
        <v>0.45684563517315768</v>
      </c>
      <c r="F2499">
        <v>0.45684563517315768</v>
      </c>
      <c r="G2499">
        <v>0.45684563517315768</v>
      </c>
      <c r="H2499">
        <v>0.45684563517315768</v>
      </c>
    </row>
    <row r="2500" spans="2:8" x14ac:dyDescent="0.25">
      <c r="B2500">
        <v>0.45684563517315779</v>
      </c>
      <c r="C2500">
        <v>0.45684563517315779</v>
      </c>
      <c r="D2500">
        <v>0.45684563517315779</v>
      </c>
      <c r="E2500">
        <v>0.45684563517315779</v>
      </c>
      <c r="F2500">
        <v>0.45684563517315779</v>
      </c>
      <c r="G2500">
        <v>0.45684563517315779</v>
      </c>
      <c r="H2500">
        <v>0.45684563517315779</v>
      </c>
    </row>
    <row r="2501" spans="2:8" x14ac:dyDescent="0.25">
      <c r="B2501">
        <v>0.4568456351731579</v>
      </c>
      <c r="C2501">
        <v>0.4568456351731579</v>
      </c>
      <c r="D2501">
        <v>0.4568456351731579</v>
      </c>
      <c r="E2501">
        <v>0.4568456351731579</v>
      </c>
      <c r="F2501">
        <v>0.4568456351731579</v>
      </c>
      <c r="G2501">
        <v>0.4568456351731579</v>
      </c>
      <c r="H2501">
        <v>0.4568456351731579</v>
      </c>
    </row>
    <row r="2502" spans="2:8" x14ac:dyDescent="0.25">
      <c r="B2502">
        <v>0.45684563517315802</v>
      </c>
      <c r="C2502">
        <v>0.45684563517315802</v>
      </c>
      <c r="D2502">
        <v>0.45684563517315802</v>
      </c>
      <c r="E2502">
        <v>0.45684563517315802</v>
      </c>
      <c r="F2502">
        <v>0.45684563517315802</v>
      </c>
      <c r="G2502">
        <v>0.45684563517315802</v>
      </c>
      <c r="H2502">
        <v>0.45684563517315802</v>
      </c>
    </row>
    <row r="2510" spans="2:8" x14ac:dyDescent="0.25">
      <c r="B2510">
        <v>32.486564095032307</v>
      </c>
      <c r="C2510">
        <v>32.677588259975138</v>
      </c>
      <c r="D2510">
        <v>32.868612403234458</v>
      </c>
      <c r="E2510">
        <v>33.059636557335558</v>
      </c>
      <c r="F2510">
        <v>33.25066071143663</v>
      </c>
      <c r="G2510">
        <v>33.441684854695978</v>
      </c>
      <c r="H2510">
        <v>33.559216304979827</v>
      </c>
    </row>
    <row r="2511" spans="2:8" x14ac:dyDescent="0.25">
      <c r="B2511">
        <v>32.486564095032307</v>
      </c>
      <c r="C2511">
        <v>32.677588259975153</v>
      </c>
      <c r="D2511">
        <v>32.868612403234472</v>
      </c>
      <c r="E2511">
        <v>33.059636557335537</v>
      </c>
      <c r="F2511">
        <v>33.25066071143663</v>
      </c>
      <c r="G2511">
        <v>33.441684854695978</v>
      </c>
      <c r="H2511">
        <v>33.55921630497982</v>
      </c>
    </row>
    <row r="2512" spans="2:8" x14ac:dyDescent="0.25">
      <c r="B2512">
        <v>32.486564095032307</v>
      </c>
      <c r="C2512">
        <v>32.677588259975153</v>
      </c>
      <c r="D2512">
        <v>32.868612403234472</v>
      </c>
      <c r="E2512">
        <v>33.059636557335551</v>
      </c>
      <c r="F2512">
        <v>33.250660711436637</v>
      </c>
      <c r="G2512">
        <v>33.441684854695978</v>
      </c>
      <c r="H2512">
        <v>33.559216304979827</v>
      </c>
    </row>
    <row r="2513" spans="2:8" x14ac:dyDescent="0.25">
      <c r="B2513">
        <v>32.486564095032307</v>
      </c>
      <c r="C2513">
        <v>32.677588259975138</v>
      </c>
      <c r="D2513">
        <v>32.868612403234458</v>
      </c>
      <c r="E2513">
        <v>33.059636557335551</v>
      </c>
      <c r="F2513">
        <v>33.250660711436623</v>
      </c>
      <c r="G2513">
        <v>33.441684854695957</v>
      </c>
      <c r="H2513">
        <v>33.559216304979827</v>
      </c>
    </row>
    <row r="2514" spans="2:8" x14ac:dyDescent="0.25">
      <c r="B2514">
        <v>32.486564095032307</v>
      </c>
      <c r="C2514">
        <v>32.677588259975153</v>
      </c>
      <c r="D2514">
        <v>32.868612403234472</v>
      </c>
      <c r="E2514">
        <v>33.059636557335537</v>
      </c>
      <c r="F2514">
        <v>33.250660711436637</v>
      </c>
      <c r="G2514">
        <v>33.441684854695971</v>
      </c>
      <c r="H2514">
        <v>33.55921630497982</v>
      </c>
    </row>
    <row r="2515" spans="2:8" x14ac:dyDescent="0.25">
      <c r="B2515">
        <v>32.486564095032307</v>
      </c>
      <c r="C2515">
        <v>32.677588259975153</v>
      </c>
      <c r="D2515">
        <v>32.868612403234472</v>
      </c>
      <c r="E2515">
        <v>33.059636557335551</v>
      </c>
      <c r="F2515">
        <v>33.250660711436637</v>
      </c>
      <c r="G2515">
        <v>33.441684854695971</v>
      </c>
      <c r="H2515">
        <v>33.559216304979827</v>
      </c>
    </row>
    <row r="2516" spans="2:8" x14ac:dyDescent="0.25">
      <c r="B2516">
        <v>32.486564095032307</v>
      </c>
      <c r="C2516">
        <v>32.677588259975153</v>
      </c>
      <c r="D2516">
        <v>32.868612403234472</v>
      </c>
      <c r="E2516">
        <v>33.059636557335551</v>
      </c>
      <c r="F2516">
        <v>33.250660711436637</v>
      </c>
      <c r="G2516">
        <v>33.441684854695971</v>
      </c>
      <c r="H2516">
        <v>33.55921630497982</v>
      </c>
    </row>
    <row r="2524" spans="2:8" x14ac:dyDescent="0.25">
      <c r="B2524">
        <v>3.6141455276449208</v>
      </c>
      <c r="C2524">
        <v>3.6501878787987789</v>
      </c>
      <c r="D2524">
        <v>3.6862302299526362</v>
      </c>
      <c r="E2524">
        <v>3.7222725811064912</v>
      </c>
      <c r="F2524">
        <v>3.758314932260348</v>
      </c>
      <c r="G2524">
        <v>3.794357283414207</v>
      </c>
      <c r="H2524">
        <v>3.8173025943457439</v>
      </c>
    </row>
    <row r="2525" spans="2:8" x14ac:dyDescent="0.25">
      <c r="B2525">
        <v>3.6141455276449199</v>
      </c>
      <c r="C2525">
        <v>3.650187878798778</v>
      </c>
      <c r="D2525">
        <v>3.6862302299526362</v>
      </c>
      <c r="E2525">
        <v>3.7222725811064912</v>
      </c>
      <c r="F2525">
        <v>3.758314932260348</v>
      </c>
      <c r="G2525">
        <v>3.794357283414207</v>
      </c>
      <c r="H2525">
        <v>3.8173025943457461</v>
      </c>
    </row>
    <row r="2526" spans="2:8" x14ac:dyDescent="0.25">
      <c r="B2526">
        <v>3.6141455276449208</v>
      </c>
      <c r="C2526">
        <v>3.6501878787987789</v>
      </c>
      <c r="D2526">
        <v>3.686230229952637</v>
      </c>
      <c r="E2526">
        <v>3.7222725811064921</v>
      </c>
      <c r="F2526">
        <v>3.7583149322603489</v>
      </c>
      <c r="G2526">
        <v>3.7943572834142079</v>
      </c>
      <c r="H2526">
        <v>3.8173025943457448</v>
      </c>
    </row>
    <row r="2527" spans="2:8" x14ac:dyDescent="0.25">
      <c r="B2527">
        <v>3.6141455276449199</v>
      </c>
      <c r="C2527">
        <v>3.6501878787987772</v>
      </c>
      <c r="D2527">
        <v>3.6862302299526362</v>
      </c>
      <c r="E2527">
        <v>3.7222725811064912</v>
      </c>
      <c r="F2527">
        <v>3.758314932260348</v>
      </c>
      <c r="G2527">
        <v>3.794357283414207</v>
      </c>
      <c r="H2527">
        <v>3.8173025943457439</v>
      </c>
    </row>
    <row r="2528" spans="2:8" x14ac:dyDescent="0.25">
      <c r="B2528">
        <v>3.6141455276449208</v>
      </c>
      <c r="C2528">
        <v>3.6501878787987789</v>
      </c>
      <c r="D2528">
        <v>3.686230229952637</v>
      </c>
      <c r="E2528">
        <v>3.7222725811064912</v>
      </c>
      <c r="F2528">
        <v>3.758314932260348</v>
      </c>
      <c r="G2528">
        <v>3.794357283414207</v>
      </c>
      <c r="H2528">
        <v>3.8173025943457448</v>
      </c>
    </row>
    <row r="2529" spans="2:8" x14ac:dyDescent="0.25">
      <c r="B2529">
        <v>3.6141455276449208</v>
      </c>
      <c r="C2529">
        <v>3.650187878798778</v>
      </c>
      <c r="D2529">
        <v>3.6862302299526362</v>
      </c>
      <c r="E2529">
        <v>3.7222725811064912</v>
      </c>
      <c r="F2529">
        <v>3.758314932260348</v>
      </c>
      <c r="G2529">
        <v>3.794357283414207</v>
      </c>
      <c r="H2529">
        <v>3.8173025943457448</v>
      </c>
    </row>
    <row r="2530" spans="2:8" x14ac:dyDescent="0.25">
      <c r="B2530">
        <v>3.6141455276449221</v>
      </c>
      <c r="C2530">
        <v>3.650187878798778</v>
      </c>
      <c r="D2530">
        <v>3.6862302299526348</v>
      </c>
      <c r="E2530">
        <v>3.7222725811064912</v>
      </c>
      <c r="F2530">
        <v>3.758314932260348</v>
      </c>
      <c r="G2530">
        <v>3.7943572834142079</v>
      </c>
      <c r="H2530">
        <v>3.8173025943457448</v>
      </c>
    </row>
    <row r="2538" spans="2:8" x14ac:dyDescent="0.25">
      <c r="B2538">
        <v>10.69155894201988</v>
      </c>
      <c r="C2538">
        <v>10.76684132953095</v>
      </c>
      <c r="D2538">
        <v>10.842123717042011</v>
      </c>
      <c r="E2538">
        <v>10.91740610455307</v>
      </c>
      <c r="F2538">
        <v>10.99268849206414</v>
      </c>
      <c r="G2538">
        <v>11.067970879575199</v>
      </c>
      <c r="H2538">
        <v>11.12965455602833</v>
      </c>
    </row>
    <row r="2539" spans="2:8" x14ac:dyDescent="0.25">
      <c r="B2539">
        <v>10.69155894201988</v>
      </c>
      <c r="C2539">
        <v>10.76684132953095</v>
      </c>
      <c r="D2539">
        <v>10.842123717042011</v>
      </c>
      <c r="E2539">
        <v>10.91740610455307</v>
      </c>
      <c r="F2539">
        <v>10.99268849206414</v>
      </c>
      <c r="G2539">
        <v>11.067970879575199</v>
      </c>
      <c r="H2539">
        <v>11.12965455602833</v>
      </c>
    </row>
    <row r="2540" spans="2:8" x14ac:dyDescent="0.25">
      <c r="B2540">
        <v>10.69155894201989</v>
      </c>
      <c r="C2540">
        <v>10.76684132953095</v>
      </c>
      <c r="D2540">
        <v>10.842123717042011</v>
      </c>
      <c r="E2540">
        <v>10.91740610455307</v>
      </c>
      <c r="F2540">
        <v>10.99268849206414</v>
      </c>
      <c r="G2540">
        <v>11.067970879575199</v>
      </c>
      <c r="H2540">
        <v>11.12965455602833</v>
      </c>
    </row>
    <row r="2541" spans="2:8" x14ac:dyDescent="0.25">
      <c r="B2541">
        <v>10.69155894201988</v>
      </c>
      <c r="C2541">
        <v>10.76684132953095</v>
      </c>
      <c r="D2541">
        <v>10.842123717042011</v>
      </c>
      <c r="E2541">
        <v>10.91740610455307</v>
      </c>
      <c r="F2541">
        <v>10.99268849206414</v>
      </c>
      <c r="G2541">
        <v>11.067970879575199</v>
      </c>
      <c r="H2541">
        <v>11.12965455602833</v>
      </c>
    </row>
    <row r="2542" spans="2:8" x14ac:dyDescent="0.25">
      <c r="B2542">
        <v>10.69155894201988</v>
      </c>
      <c r="C2542">
        <v>10.76684132953095</v>
      </c>
      <c r="D2542">
        <v>10.842123717042011</v>
      </c>
      <c r="E2542">
        <v>10.91740610455307</v>
      </c>
      <c r="F2542">
        <v>10.99268849206414</v>
      </c>
      <c r="G2542">
        <v>11.067970879575199</v>
      </c>
      <c r="H2542">
        <v>11.12965455602833</v>
      </c>
    </row>
    <row r="2543" spans="2:8" x14ac:dyDescent="0.25">
      <c r="B2543">
        <v>10.69155894201988</v>
      </c>
      <c r="C2543">
        <v>10.76684132953095</v>
      </c>
      <c r="D2543">
        <v>10.842123717042011</v>
      </c>
      <c r="E2543">
        <v>10.91740610455307</v>
      </c>
      <c r="F2543">
        <v>10.99268849206414</v>
      </c>
      <c r="G2543">
        <v>11.067970879575199</v>
      </c>
      <c r="H2543">
        <v>11.12965455602834</v>
      </c>
    </row>
    <row r="2544" spans="2:8" x14ac:dyDescent="0.25">
      <c r="B2544">
        <v>10.69155894201988</v>
      </c>
      <c r="C2544">
        <v>10.76684132953095</v>
      </c>
      <c r="D2544">
        <v>10.842123717042011</v>
      </c>
      <c r="E2544">
        <v>10.91740610455307</v>
      </c>
      <c r="F2544">
        <v>10.99268849206414</v>
      </c>
      <c r="G2544">
        <v>11.06797087957519</v>
      </c>
      <c r="H2544">
        <v>11.12965455602834</v>
      </c>
    </row>
    <row r="2552" spans="2:8" x14ac:dyDescent="0.25">
      <c r="B2552">
        <v>1.966044875447303</v>
      </c>
      <c r="C2552">
        <v>1.981121129030524</v>
      </c>
      <c r="D2552">
        <v>1.996197394295907</v>
      </c>
      <c r="E2552">
        <v>2.0112736478791282</v>
      </c>
      <c r="F2552">
        <v>2.0263499014623481</v>
      </c>
      <c r="G2552">
        <v>2.041426155045567</v>
      </c>
      <c r="H2552">
        <v>2.0588352316994252</v>
      </c>
    </row>
    <row r="2553" spans="2:8" x14ac:dyDescent="0.25">
      <c r="B2553">
        <v>1.966044875447303</v>
      </c>
      <c r="C2553">
        <v>1.9811211290305231</v>
      </c>
      <c r="D2553">
        <v>1.996197394295907</v>
      </c>
      <c r="E2553">
        <v>2.0112736478791282</v>
      </c>
      <c r="F2553">
        <v>2.0263499014623481</v>
      </c>
      <c r="G2553">
        <v>2.041426155045567</v>
      </c>
      <c r="H2553">
        <v>2.0588352316994238</v>
      </c>
    </row>
    <row r="2554" spans="2:8" x14ac:dyDescent="0.25">
      <c r="B2554">
        <v>1.966044875447303</v>
      </c>
      <c r="C2554">
        <v>1.981121129030524</v>
      </c>
      <c r="D2554">
        <v>1.9961973942959079</v>
      </c>
      <c r="E2554">
        <v>2.0112736478791282</v>
      </c>
      <c r="F2554">
        <v>2.0263499014623481</v>
      </c>
      <c r="G2554">
        <v>2.0414261550455679</v>
      </c>
      <c r="H2554">
        <v>2.0588352316994252</v>
      </c>
    </row>
    <row r="2555" spans="2:8" x14ac:dyDescent="0.25">
      <c r="B2555">
        <v>1.966044875447303</v>
      </c>
      <c r="C2555">
        <v>1.9811211290305231</v>
      </c>
      <c r="D2555">
        <v>1.996197394295907</v>
      </c>
      <c r="E2555">
        <v>2.0112736478791282</v>
      </c>
      <c r="F2555">
        <v>2.0263499014623481</v>
      </c>
      <c r="G2555">
        <v>2.041426155045567</v>
      </c>
      <c r="H2555">
        <v>2.0588352316994238</v>
      </c>
    </row>
    <row r="2556" spans="2:8" x14ac:dyDescent="0.25">
      <c r="B2556">
        <v>1.966044875447303</v>
      </c>
      <c r="C2556">
        <v>1.981121129030524</v>
      </c>
      <c r="D2556">
        <v>1.996197394295907</v>
      </c>
      <c r="E2556">
        <v>2.0112736478791282</v>
      </c>
      <c r="F2556">
        <v>2.0263499014623481</v>
      </c>
      <c r="G2556">
        <v>2.041426155045567</v>
      </c>
      <c r="H2556">
        <v>2.0588352316994252</v>
      </c>
    </row>
    <row r="2557" spans="2:8" x14ac:dyDescent="0.25">
      <c r="B2557">
        <v>1.966044875447303</v>
      </c>
      <c r="C2557">
        <v>1.9811211290305231</v>
      </c>
      <c r="D2557">
        <v>1.996197394295907</v>
      </c>
      <c r="E2557">
        <v>2.0112736478791282</v>
      </c>
      <c r="F2557">
        <v>2.0263499014623481</v>
      </c>
      <c r="G2557">
        <v>2.041426155045567</v>
      </c>
      <c r="H2557">
        <v>2.0588352316994252</v>
      </c>
    </row>
    <row r="2558" spans="2:8" x14ac:dyDescent="0.25">
      <c r="B2558">
        <v>1.966044875447303</v>
      </c>
      <c r="C2558">
        <v>1.9811211290305231</v>
      </c>
      <c r="D2558">
        <v>1.9961973942959079</v>
      </c>
      <c r="E2558">
        <v>2.0112736478791282</v>
      </c>
      <c r="F2558">
        <v>2.0263499014623481</v>
      </c>
      <c r="G2558">
        <v>2.041426155045567</v>
      </c>
      <c r="H2558">
        <v>2.0588352316994252</v>
      </c>
    </row>
    <row r="2566" spans="2:8" x14ac:dyDescent="0.25">
      <c r="B2566">
        <v>7.0027895483609557</v>
      </c>
      <c r="C2566">
        <v>7.0348396023073319</v>
      </c>
      <c r="D2566">
        <v>7.0668896562537062</v>
      </c>
      <c r="E2566">
        <v>7.0989397001977776</v>
      </c>
      <c r="F2566">
        <v>7.1309897541441538</v>
      </c>
      <c r="G2566">
        <v>7.1630398080905282</v>
      </c>
      <c r="H2566">
        <v>7.1746822203620777</v>
      </c>
    </row>
    <row r="2567" spans="2:8" x14ac:dyDescent="0.25">
      <c r="B2567">
        <v>7.0027895483609566</v>
      </c>
      <c r="C2567">
        <v>7.0348396023073319</v>
      </c>
      <c r="D2567">
        <v>7.0668896562537071</v>
      </c>
      <c r="E2567">
        <v>7.0989397001977768</v>
      </c>
      <c r="F2567">
        <v>7.1309897541441529</v>
      </c>
      <c r="G2567">
        <v>7.1630398080905264</v>
      </c>
      <c r="H2567">
        <v>7.1746822203620786</v>
      </c>
    </row>
    <row r="2568" spans="2:8" x14ac:dyDescent="0.25">
      <c r="B2568">
        <v>7.0027895483609566</v>
      </c>
      <c r="C2568">
        <v>7.0348396023073327</v>
      </c>
      <c r="D2568">
        <v>7.066889656253708</v>
      </c>
      <c r="E2568">
        <v>7.0989397001977776</v>
      </c>
      <c r="F2568">
        <v>7.1309897541441556</v>
      </c>
      <c r="G2568">
        <v>7.1630398080905282</v>
      </c>
      <c r="H2568">
        <v>7.1746822203620786</v>
      </c>
    </row>
    <row r="2569" spans="2:8" x14ac:dyDescent="0.25">
      <c r="B2569">
        <v>7.0027895483609539</v>
      </c>
      <c r="C2569">
        <v>7.0348396023073319</v>
      </c>
      <c r="D2569">
        <v>7.0668896562537071</v>
      </c>
      <c r="E2569">
        <v>7.0989397001977759</v>
      </c>
      <c r="F2569">
        <v>7.130989754144152</v>
      </c>
      <c r="G2569">
        <v>7.1630398080905264</v>
      </c>
      <c r="H2569">
        <v>7.1746822203620786</v>
      </c>
    </row>
    <row r="2570" spans="2:8" x14ac:dyDescent="0.25">
      <c r="B2570">
        <v>7.0027895483609548</v>
      </c>
      <c r="C2570">
        <v>7.0348396023073319</v>
      </c>
      <c r="D2570">
        <v>7.0668896562537071</v>
      </c>
      <c r="E2570">
        <v>7.0989397001977776</v>
      </c>
      <c r="F2570">
        <v>7.1309897541441538</v>
      </c>
      <c r="G2570">
        <v>7.1630398080905264</v>
      </c>
      <c r="H2570">
        <v>7.1746822203620786</v>
      </c>
    </row>
    <row r="2571" spans="2:8" x14ac:dyDescent="0.25">
      <c r="B2571">
        <v>7.0027895483609566</v>
      </c>
      <c r="C2571">
        <v>7.0348396023073319</v>
      </c>
      <c r="D2571">
        <v>7.0668896562537071</v>
      </c>
      <c r="E2571">
        <v>7.0989397001977776</v>
      </c>
      <c r="F2571">
        <v>7.1309897541441529</v>
      </c>
      <c r="G2571">
        <v>7.1630398080905273</v>
      </c>
      <c r="H2571">
        <v>7.1746822203620786</v>
      </c>
    </row>
    <row r="2572" spans="2:8" x14ac:dyDescent="0.25">
      <c r="B2572">
        <v>7.0027895483609566</v>
      </c>
      <c r="C2572">
        <v>7.0348396023073319</v>
      </c>
      <c r="D2572">
        <v>7.066889656253708</v>
      </c>
      <c r="E2572">
        <v>7.0989397001977776</v>
      </c>
      <c r="F2572">
        <v>7.1309897541441538</v>
      </c>
      <c r="G2572">
        <v>7.1630398080905282</v>
      </c>
      <c r="H2572">
        <v>7.1746822203620786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C39C-3625-4B07-A9DD-CBC67CA98FB9}">
  <sheetPr>
    <tabColor rgb="FFFF0000"/>
  </sheetPr>
  <dimension ref="A1:K2572"/>
  <sheetViews>
    <sheetView topLeftCell="A31" workbookViewId="0">
      <selection activeCell="E67" sqref="E67"/>
    </sheetView>
  </sheetViews>
  <sheetFormatPr defaultRowHeight="15" x14ac:dyDescent="0.25"/>
  <cols>
    <col min="1" max="1" width="39.85546875" bestFit="1" customWidth="1"/>
  </cols>
  <sheetData>
    <row r="1" spans="1:11" x14ac:dyDescent="0.25">
      <c r="A1" s="1" t="s">
        <v>1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 x14ac:dyDescent="0.25">
      <c r="A2" t="str">
        <f>PASTRA_Split_Tech!A2</f>
        <v>PASTRARAIREG___GOR___DSL</v>
      </c>
      <c r="B2">
        <f>SUMIFS(Activity_PASTRA!C:C,Activity_PASTRA!$B:$B,$A2&amp;"*",Activity_PASTRA!$B:$B,"*"&amp;"_EX")</f>
        <v>5.1619850718319169</v>
      </c>
      <c r="C2">
        <f>SUMIFS(Activity_PASTRA!D:D,Activity_PASTRA!$B:$B,$A2&amp;"*",Activity_PASTRA!$B:$B,"*"&amp;"_EX")</f>
        <v>5.1753044803405226</v>
      </c>
      <c r="D2">
        <f>SUMIFS(Activity_PASTRA!E:E,Activity_PASTRA!$B:$B,$A2&amp;"*",Activity_PASTRA!$B:$B,"*"&amp;"_EX")</f>
        <v>5.1728898948634594</v>
      </c>
      <c r="E2">
        <f>SUMIFS(Activity_PASTRA!F:F,Activity_PASTRA!$B:$B,$A2&amp;"*",Activity_PASTRA!$B:$B,"*"&amp;"_EX")</f>
        <v>5.1259854506853229</v>
      </c>
      <c r="F2">
        <f>SUMIFS(Activity_PASTRA!G:G,Activity_PASTRA!$B:$B,$A2&amp;"*",Activity_PASTRA!$B:$B,"*"&amp;"_EX")</f>
        <v>4.6761418325624931</v>
      </c>
      <c r="G2">
        <f>SUMIFS(Activity_PASTRA!H:H,Activity_PASTRA!$B:$B,$A2&amp;"*",Activity_PASTRA!$B:$B,"*"&amp;"_EX")</f>
        <v>4.6739522426512083</v>
      </c>
      <c r="H2">
        <f>SUMIFS(Activity_PASTRA!I:I,Activity_PASTRA!$B:$B,$A2&amp;"*",Activity_PASTRA!$B:$B,"*"&amp;"_EX")</f>
        <v>4.6784792152540993</v>
      </c>
      <c r="I2">
        <f>SUMIFS(Activity_PASTRA!J:J,Activity_PASTRA!$B:$B,$A2&amp;"*",Activity_PASTRA!$B:$B,"*"&amp;"_EX")</f>
        <v>1.670949790563792</v>
      </c>
      <c r="J2">
        <f>SUMIFS(Activity_PASTRA!K:K,Activity_PASTRA!$B:$B,$A2&amp;"*",Activity_PASTRA!$B:$B,"*"&amp;"_EX")</f>
        <v>1.10295488135646</v>
      </c>
      <c r="K2">
        <f>IF(PASTRA_Split_Tech!L2="",0,IF(K$1=2016,0,IFERROR((PASTRA_Split_Tech!L2*(SUMIFS('AGG Activity_16'!B:B,'AGG Activity_16'!$A:$A,$B2)+SUMIFS('AGG Activity_EX'!B:B,'AGG Activity_EX'!$A:$A,$B2))-SUMIFS(Activity_EX!B:B,Activity_EX!$A:$A,$A2))/(SUMIFS('AGG Activity_16'!B:B,'AGG Activity_16'!$A:$A,$B2)),0)))</f>
        <v>0</v>
      </c>
    </row>
    <row r="3" spans="1:11" x14ac:dyDescent="0.25">
      <c r="A3" t="str">
        <f>PASTRA_Split_Tech!A3</f>
        <v>PASTRARAIREG___GOR___ELC</v>
      </c>
      <c r="B3">
        <f>SUMIFS(Activity_PASTRA!C:C,Activity_PASTRA!$B:$B,$A3&amp;"*",Activity_PASTRA!$B:$B,"*"&amp;"_EX")</f>
        <v>0</v>
      </c>
      <c r="C3">
        <f>SUMIFS(Activity_PASTRA!D:D,Activity_PASTRA!$B:$B,$A3&amp;"*",Activity_PASTRA!$B:$B,"*"&amp;"_EX")</f>
        <v>0</v>
      </c>
      <c r="D3">
        <f>SUMIFS(Activity_PASTRA!E:E,Activity_PASTRA!$B:$B,$A3&amp;"*",Activity_PASTRA!$B:$B,"*"&amp;"_EX")</f>
        <v>0</v>
      </c>
      <c r="E3">
        <f>SUMIFS(Activity_PASTRA!F:F,Activity_PASTRA!$B:$B,$A3&amp;"*",Activity_PASTRA!$B:$B,"*"&amp;"_EX")</f>
        <v>0</v>
      </c>
      <c r="F3">
        <f>SUMIFS(Activity_PASTRA!G:G,Activity_PASTRA!$B:$B,$A3&amp;"*",Activity_PASTRA!$B:$B,"*"&amp;"_EX")</f>
        <v>0</v>
      </c>
      <c r="G3">
        <f>SUMIFS(Activity_PASTRA!H:H,Activity_PASTRA!$B:$B,$A3&amp;"*",Activity_PASTRA!$B:$B,"*"&amp;"_EX")</f>
        <v>0</v>
      </c>
      <c r="H3">
        <f>SUMIFS(Activity_PASTRA!I:I,Activity_PASTRA!$B:$B,$A3&amp;"*",Activity_PASTRA!$B:$B,"*"&amp;"_EX")</f>
        <v>0</v>
      </c>
      <c r="I3">
        <f>SUMIFS(Activity_PASTRA!J:J,Activity_PASTRA!$B:$B,$A3&amp;"*",Activity_PASTRA!$B:$B,"*"&amp;"_EX")</f>
        <v>0</v>
      </c>
      <c r="J3">
        <f>SUMIFS(Activity_PASTRA!K:K,Activity_PASTRA!$B:$B,$A3&amp;"*",Activity_PASTRA!$B:$B,"*"&amp;"_EX")</f>
        <v>0</v>
      </c>
      <c r="K3">
        <f>IF(PASTRA_Split_Tech!L3="",0,IF(K$1=2016,0,IFERROR((PASTRA_Split_Tech!L3*(SUMIFS('AGG Activity_16'!B:B,'AGG Activity_16'!$A:$A,$B3)+SUMIFS('AGG Activity_EX'!B:B,'AGG Activity_EX'!$A:$A,$B3))-SUMIFS(Activity_EX!B:B,Activity_EX!$A:$A,$A3))/(SUMIFS('AGG Activity_16'!B:B,'AGG Activity_16'!$A:$A,$B3)),0)))</f>
        <v>0</v>
      </c>
    </row>
    <row r="4" spans="1:11" x14ac:dyDescent="0.25">
      <c r="A4" t="str">
        <f>PASTRA_Split_Tech!A4</f>
        <v>PASTRARAIREG___UPX___DSL</v>
      </c>
      <c r="B4">
        <f>SUMIFS(Activity_PASTRA!C:C,Activity_PASTRA!$B:$B,$A4&amp;"*",Activity_PASTRA!$B:$B,"*"&amp;"_EX")</f>
        <v>0.68527787204557877</v>
      </c>
      <c r="C4">
        <f>SUMIFS(Activity_PASTRA!D:D,Activity_PASTRA!$B:$B,$A4&amp;"*",Activity_PASTRA!$B:$B,"*"&amp;"_EX")</f>
        <v>0.67476101972913127</v>
      </c>
      <c r="D4">
        <f>SUMIFS(Activity_PASTRA!E:E,Activity_PASTRA!$B:$B,$A4&amp;"*",Activity_PASTRA!$B:$B,"*"&amp;"_EX")</f>
        <v>0.66412580673991761</v>
      </c>
      <c r="E4">
        <f>SUMIFS(Activity_PASTRA!F:F,Activity_PASTRA!$B:$B,$A4&amp;"*",Activity_PASTRA!$B:$B,"*"&amp;"_EX")</f>
        <v>0.65344006589162296</v>
      </c>
      <c r="F4">
        <f>SUMIFS(Activity_PASTRA!G:G,Activity_PASTRA!$B:$B,$A4&amp;"*",Activity_PASTRA!$B:$B,"*"&amp;"_EX")</f>
        <v>0.63185381340785918</v>
      </c>
      <c r="G4">
        <f>SUMIFS(Activity_PASTRA!H:H,Activity_PASTRA!$B:$B,$A4&amp;"*",Activity_PASTRA!$B:$B,"*"&amp;"_EX")</f>
        <v>0.62992016180192822</v>
      </c>
      <c r="H4">
        <f>SUMIFS(Activity_PASTRA!I:I,Activity_PASTRA!$B:$B,$A4&amp;"*",Activity_PASTRA!$B:$B,"*"&amp;"_EX")</f>
        <v>0.62655994568912909</v>
      </c>
      <c r="I4">
        <f>SUMIFS(Activity_PASTRA!J:J,Activity_PASTRA!$B:$B,$A4&amp;"*",Activity_PASTRA!$B:$B,"*"&amp;"_EX")</f>
        <v>0.2429763636459312</v>
      </c>
      <c r="J4">
        <f>SUMIFS(Activity_PASTRA!K:K,Activity_PASTRA!$B:$B,$A4&amp;"*",Activity_PASTRA!$B:$B,"*"&amp;"_EX")</f>
        <v>0.15476141102908461</v>
      </c>
      <c r="K4">
        <f>IF(PASTRA_Split_Tech!L4="",0,IF(K$1=2016,0,IFERROR((PASTRA_Split_Tech!L4*(SUMIFS('AGG Activity_16'!B:B,'AGG Activity_16'!$A:$A,$B4)+SUMIFS('AGG Activity_EX'!B:B,'AGG Activity_EX'!$A:$A,$B4))-SUMIFS(Activity_EX!B:B,Activity_EX!$A:$A,$A4))/(SUMIFS('AGG Activity_16'!B:B,'AGG Activity_16'!$A:$A,$B4)),0)))</f>
        <v>0</v>
      </c>
    </row>
    <row r="5" spans="1:11" x14ac:dyDescent="0.25">
      <c r="A5" t="str">
        <f>PASTRA_Split_Tech!A5</f>
        <v>PASTRARAIREG___UPX___ELC</v>
      </c>
      <c r="B5">
        <f>SUMIFS(Activity_PASTRA!C:C,Activity_PASTRA!$B:$B,$A5&amp;"*",Activity_PASTRA!$B:$B,"*"&amp;"_EX")</f>
        <v>0</v>
      </c>
      <c r="C5">
        <f>SUMIFS(Activity_PASTRA!D:D,Activity_PASTRA!$B:$B,$A5&amp;"*",Activity_PASTRA!$B:$B,"*"&amp;"_EX")</f>
        <v>0</v>
      </c>
      <c r="D5">
        <f>SUMIFS(Activity_PASTRA!E:E,Activity_PASTRA!$B:$B,$A5&amp;"*",Activity_PASTRA!$B:$B,"*"&amp;"_EX")</f>
        <v>0</v>
      </c>
      <c r="E5">
        <f>SUMIFS(Activity_PASTRA!F:F,Activity_PASTRA!$B:$B,$A5&amp;"*",Activity_PASTRA!$B:$B,"*"&amp;"_EX")</f>
        <v>0</v>
      </c>
      <c r="F5">
        <f>SUMIFS(Activity_PASTRA!G:G,Activity_PASTRA!$B:$B,$A5&amp;"*",Activity_PASTRA!$B:$B,"*"&amp;"_EX")</f>
        <v>0</v>
      </c>
      <c r="G5">
        <f>SUMIFS(Activity_PASTRA!H:H,Activity_PASTRA!$B:$B,$A5&amp;"*",Activity_PASTRA!$B:$B,"*"&amp;"_EX")</f>
        <v>0</v>
      </c>
      <c r="H5">
        <f>SUMIFS(Activity_PASTRA!I:I,Activity_PASTRA!$B:$B,$A5&amp;"*",Activity_PASTRA!$B:$B,"*"&amp;"_EX")</f>
        <v>0</v>
      </c>
      <c r="I5">
        <f>SUMIFS(Activity_PASTRA!J:J,Activity_PASTRA!$B:$B,$A5&amp;"*",Activity_PASTRA!$B:$B,"*"&amp;"_EX")</f>
        <v>0</v>
      </c>
      <c r="J5">
        <f>SUMIFS(Activity_PASTRA!K:K,Activity_PASTRA!$B:$B,$A5&amp;"*",Activity_PASTRA!$B:$B,"*"&amp;"_EX")</f>
        <v>0</v>
      </c>
      <c r="K5">
        <f>IF(PASTRA_Split_Tech!L5="",0,IF(K$1=2016,0,IFERROR((PASTRA_Split_Tech!L5*(SUMIFS('AGG Activity_16'!B:B,'AGG Activity_16'!$A:$A,$B5)+SUMIFS('AGG Activity_EX'!B:B,'AGG Activity_EX'!$A:$A,$B5))-SUMIFS(Activity_EX!B:B,Activity_EX!$A:$A,$A5))/(SUMIFS('AGG Activity_16'!B:B,'AGG Activity_16'!$A:$A,$B5)),0)))</f>
        <v>0</v>
      </c>
    </row>
    <row r="6" spans="1:11" x14ac:dyDescent="0.25">
      <c r="A6" t="str">
        <f>PASTRA_Split_Tech!A6</f>
        <v>PASTRARAISUB___TSU___DSL</v>
      </c>
      <c r="B6">
        <f>SUMIFS(Activity_PASTRA!C:C,Activity_PASTRA!$B:$B,$A6&amp;"*",Activity_PASTRA!$B:$B,"*"&amp;"_EX")</f>
        <v>0</v>
      </c>
      <c r="C6">
        <f>SUMIFS(Activity_PASTRA!D:D,Activity_PASTRA!$B:$B,$A6&amp;"*",Activity_PASTRA!$B:$B,"*"&amp;"_EX")</f>
        <v>0</v>
      </c>
      <c r="D6">
        <f>SUMIFS(Activity_PASTRA!E:E,Activity_PASTRA!$B:$B,$A6&amp;"*",Activity_PASTRA!$B:$B,"*"&amp;"_EX")</f>
        <v>0</v>
      </c>
      <c r="E6">
        <f>SUMIFS(Activity_PASTRA!F:F,Activity_PASTRA!$B:$B,$A6&amp;"*",Activity_PASTRA!$B:$B,"*"&amp;"_EX")</f>
        <v>0</v>
      </c>
      <c r="F6">
        <f>SUMIFS(Activity_PASTRA!G:G,Activity_PASTRA!$B:$B,$A6&amp;"*",Activity_PASTRA!$B:$B,"*"&amp;"_EX")</f>
        <v>0</v>
      </c>
      <c r="G6">
        <f>SUMIFS(Activity_PASTRA!H:H,Activity_PASTRA!$B:$B,$A6&amp;"*",Activity_PASTRA!$B:$B,"*"&amp;"_EX")</f>
        <v>0</v>
      </c>
      <c r="H6">
        <f>SUMIFS(Activity_PASTRA!I:I,Activity_PASTRA!$B:$B,$A6&amp;"*",Activity_PASTRA!$B:$B,"*"&amp;"_EX")</f>
        <v>0</v>
      </c>
      <c r="I6">
        <f>SUMIFS(Activity_PASTRA!J:J,Activity_PASTRA!$B:$B,$A6&amp;"*",Activity_PASTRA!$B:$B,"*"&amp;"_EX")</f>
        <v>0</v>
      </c>
      <c r="J6">
        <f>SUMIFS(Activity_PASTRA!K:K,Activity_PASTRA!$B:$B,$A6&amp;"*",Activity_PASTRA!$B:$B,"*"&amp;"_EX")</f>
        <v>0</v>
      </c>
      <c r="K6">
        <f>IF(PASTRA_Split_Tech!L6="",0,IF(K$1=2016,0,IFERROR((PASTRA_Split_Tech!L6*(SUMIFS('AGG Activity_16'!B:B,'AGG Activity_16'!$A:$A,$B6)+SUMIFS('AGG Activity_EX'!B:B,'AGG Activity_EX'!$A:$A,$B6))-SUMIFS(Activity_EX!B:B,Activity_EX!$A:$A,$A6))/(SUMIFS('AGG Activity_16'!B:B,'AGG Activity_16'!$A:$A,$B6)),0)))</f>
        <v>0</v>
      </c>
    </row>
    <row r="7" spans="1:11" x14ac:dyDescent="0.25">
      <c r="A7" t="str">
        <f>PASTRA_Split_Tech!A7</f>
        <v>PASTRARAISUB___TSU___ELC</v>
      </c>
      <c r="B7">
        <f>SUMIFS(Activity_PASTRA!C:C,Activity_PASTRA!$B:$B,$A7&amp;"*",Activity_PASTRA!$B:$B,"*"&amp;"_EX")</f>
        <v>86.415234816263521</v>
      </c>
      <c r="C7">
        <f>SUMIFS(Activity_PASTRA!D:D,Activity_PASTRA!$B:$B,$A7&amp;"*",Activity_PASTRA!$B:$B,"*"&amp;"_EX")</f>
        <v>86.44420157511442</v>
      </c>
      <c r="D7">
        <f>SUMIFS(Activity_PASTRA!E:E,Activity_PASTRA!$B:$B,$A7&amp;"*",Activity_PASTRA!$B:$B,"*"&amp;"_EX")</f>
        <v>86.461275872527636</v>
      </c>
      <c r="E7">
        <f>SUMIFS(Activity_PASTRA!F:F,Activity_PASTRA!$B:$B,$A7&amp;"*",Activity_PASTRA!$B:$B,"*"&amp;"_EX")</f>
        <v>86.449365064205722</v>
      </c>
      <c r="F7">
        <f>SUMIFS(Activity_PASTRA!G:G,Activity_PASTRA!$B:$B,$A7&amp;"*",Activity_PASTRA!$B:$B,"*"&amp;"_EX")</f>
        <v>72.060665545327936</v>
      </c>
      <c r="G7">
        <f>SUMIFS(Activity_PASTRA!H:H,Activity_PASTRA!$B:$B,$A7&amp;"*",Activity_PASTRA!$B:$B,"*"&amp;"_EX")</f>
        <v>72.062344652762846</v>
      </c>
      <c r="H7">
        <f>SUMIFS(Activity_PASTRA!I:I,Activity_PASTRA!$B:$B,$A7&amp;"*",Activity_PASTRA!$B:$B,"*"&amp;"_EX")</f>
        <v>72.063346984269714</v>
      </c>
      <c r="I7">
        <f>SUMIFS(Activity_PASTRA!J:J,Activity_PASTRA!$B:$B,$A7&amp;"*",Activity_PASTRA!$B:$B,"*"&amp;"_EX")</f>
        <v>44.398733648467378</v>
      </c>
      <c r="J7">
        <f>SUMIFS(Activity_PASTRA!K:K,Activity_PASTRA!$B:$B,$A7&amp;"*",Activity_PASTRA!$B:$B,"*"&amp;"_EX")</f>
        <v>25.338476696129511</v>
      </c>
      <c r="K7">
        <f>IF(PASTRA_Split_Tech!L7="",0,IF(K$1=2016,0,IFERROR((PASTRA_Split_Tech!L7*(SUMIFS('AGG Activity_16'!B:B,'AGG Activity_16'!$A:$A,$B7)+SUMIFS('AGG Activity_EX'!B:B,'AGG Activity_EX'!$A:$A,$B7))-SUMIFS(Activity_EX!B:B,Activity_EX!$A:$A,$A7))/(SUMIFS('AGG Activity_16'!B:B,'AGG Activity_16'!$A:$A,$B7)),0)))</f>
        <v>0</v>
      </c>
    </row>
    <row r="8" spans="1:11" x14ac:dyDescent="0.25">
      <c r="A8" t="str">
        <f>PASTRA_Split_Tech!A8</f>
        <v>PASTRARAITRM___TST___DSL</v>
      </c>
      <c r="B8">
        <f>SUMIFS(Activity_PASTRA!C:C,Activity_PASTRA!$B:$B,$A8&amp;"*",Activity_PASTRA!$B:$B,"*"&amp;"_EX")</f>
        <v>0</v>
      </c>
      <c r="C8">
        <f>SUMIFS(Activity_PASTRA!D:D,Activity_PASTRA!$B:$B,$A8&amp;"*",Activity_PASTRA!$B:$B,"*"&amp;"_EX")</f>
        <v>0</v>
      </c>
      <c r="D8">
        <f>SUMIFS(Activity_PASTRA!E:E,Activity_PASTRA!$B:$B,$A8&amp;"*",Activity_PASTRA!$B:$B,"*"&amp;"_EX")</f>
        <v>0</v>
      </c>
      <c r="E8">
        <f>SUMIFS(Activity_PASTRA!F:F,Activity_PASTRA!$B:$B,$A8&amp;"*",Activity_PASTRA!$B:$B,"*"&amp;"_EX")</f>
        <v>0</v>
      </c>
      <c r="F8">
        <f>SUMIFS(Activity_PASTRA!G:G,Activity_PASTRA!$B:$B,$A8&amp;"*",Activity_PASTRA!$B:$B,"*"&amp;"_EX")</f>
        <v>0</v>
      </c>
      <c r="G8">
        <f>SUMIFS(Activity_PASTRA!H:H,Activity_PASTRA!$B:$B,$A8&amp;"*",Activity_PASTRA!$B:$B,"*"&amp;"_EX")</f>
        <v>0</v>
      </c>
      <c r="H8">
        <f>SUMIFS(Activity_PASTRA!I:I,Activity_PASTRA!$B:$B,$A8&amp;"*",Activity_PASTRA!$B:$B,"*"&amp;"_EX")</f>
        <v>0</v>
      </c>
      <c r="I8">
        <f>SUMIFS(Activity_PASTRA!J:J,Activity_PASTRA!$B:$B,$A8&amp;"*",Activity_PASTRA!$B:$B,"*"&amp;"_EX")</f>
        <v>0</v>
      </c>
      <c r="J8">
        <f>SUMIFS(Activity_PASTRA!K:K,Activity_PASTRA!$B:$B,$A8&amp;"*",Activity_PASTRA!$B:$B,"*"&amp;"_EX")</f>
        <v>0</v>
      </c>
      <c r="K8">
        <f>IF(PASTRA_Split_Tech!L8="",0,IF(K$1=2016,0,IFERROR((PASTRA_Split_Tech!L8*(SUMIFS('AGG Activity_16'!B:B,'AGG Activity_16'!$A:$A,$B8)+SUMIFS('AGG Activity_EX'!B:B,'AGG Activity_EX'!$A:$A,$B8))-SUMIFS(Activity_EX!B:B,Activity_EX!$A:$A,$A8))/(SUMIFS('AGG Activity_16'!B:B,'AGG Activity_16'!$A:$A,$B8)),0)))</f>
        <v>0</v>
      </c>
    </row>
    <row r="9" spans="1:11" x14ac:dyDescent="0.25">
      <c r="A9" t="str">
        <f>PASTRA_Split_Tech!A9</f>
        <v>PASTRARAITRM___TST___ELC</v>
      </c>
      <c r="B9">
        <f>SUMIFS(Activity_PASTRA!C:C,Activity_PASTRA!$B:$B,$A9&amp;"*",Activity_PASTRA!$B:$B,"*"&amp;"_EX")</f>
        <v>13.09295147410451</v>
      </c>
      <c r="C9">
        <f>SUMIFS(Activity_PASTRA!D:D,Activity_PASTRA!$B:$B,$A9&amp;"*",Activity_PASTRA!$B:$B,"*"&amp;"_EX")</f>
        <v>13.051892844717811</v>
      </c>
      <c r="D9">
        <f>SUMIFS(Activity_PASTRA!E:E,Activity_PASTRA!$B:$B,$A9&amp;"*",Activity_PASTRA!$B:$B,"*"&amp;"_EX")</f>
        <v>13.00110792873593</v>
      </c>
      <c r="E9">
        <f>SUMIFS(Activity_PASTRA!F:F,Activity_PASTRA!$B:$B,$A9&amp;"*",Activity_PASTRA!$B:$B,"*"&amp;"_EX")</f>
        <v>12.916964816790751</v>
      </c>
      <c r="F9">
        <f>SUMIFS(Activity_PASTRA!G:G,Activity_PASTRA!$B:$B,$A9&amp;"*",Activity_PASTRA!$B:$B,"*"&amp;"_EX")</f>
        <v>10.94623781425279</v>
      </c>
      <c r="G9">
        <f>SUMIFS(Activity_PASTRA!H:H,Activity_PASTRA!$B:$B,$A9&amp;"*",Activity_PASTRA!$B:$B,"*"&amp;"_EX")</f>
        <v>10.94614663102147</v>
      </c>
      <c r="H9">
        <f>SUMIFS(Activity_PASTRA!I:I,Activity_PASTRA!$B:$B,$A9&amp;"*",Activity_PASTRA!$B:$B,"*"&amp;"_EX")</f>
        <v>10.943482258821311</v>
      </c>
      <c r="I9">
        <f>SUMIFS(Activity_PASTRA!J:J,Activity_PASTRA!$B:$B,$A9&amp;"*",Activity_PASTRA!$B:$B,"*"&amp;"_EX")</f>
        <v>2.9662666388913892</v>
      </c>
      <c r="J9">
        <f>SUMIFS(Activity_PASTRA!K:K,Activity_PASTRA!$B:$B,$A9&amp;"*",Activity_PASTRA!$B:$B,"*"&amp;"_EX")</f>
        <v>1.6950255731033339</v>
      </c>
      <c r="K9">
        <f>IF(PASTRA_Split_Tech!L9="",0,IF(K$1=2016,0,IFERROR((PASTRA_Split_Tech!L9*(SUMIFS('AGG Activity_16'!B:B,'AGG Activity_16'!$A:$A,$B9)+SUMIFS('AGG Activity_EX'!B:B,'AGG Activity_EX'!$A:$A,$B9))-SUMIFS(Activity_EX!B:B,Activity_EX!$A:$A,$A9))/(SUMIFS('AGG Activity_16'!B:B,'AGG Activity_16'!$A:$A,$B9)),0)))</f>
        <v>0</v>
      </c>
    </row>
    <row r="10" spans="1:11" x14ac:dyDescent="0.25">
      <c r="A10" t="str">
        <f>PASTRA_Split_Tech!A10</f>
        <v>PASTRAROABUSIUBGOBCONVDSL</v>
      </c>
      <c r="B10">
        <f>SUMIFS(Activity_PASTRA!C:C,Activity_PASTRA!$B:$B,$A10&amp;"*",Activity_PASTRA!$B:$B,"*"&amp;"_EX")</f>
        <v>3.1502335922214439</v>
      </c>
      <c r="C10">
        <f>SUMIFS(Activity_PASTRA!D:D,Activity_PASTRA!$B:$B,$A10&amp;"*",Activity_PASTRA!$B:$B,"*"&amp;"_EX")</f>
        <v>3.1524061965199559</v>
      </c>
      <c r="D10">
        <f>SUMIFS(Activity_PASTRA!E:E,Activity_PASTRA!$B:$B,$A10&amp;"*",Activity_PASTRA!$B:$B,"*"&amp;"_EX")</f>
        <v>3.1528197075412612</v>
      </c>
      <c r="E10">
        <f>SUMIFS(Activity_PASTRA!F:F,Activity_PASTRA!$B:$B,$A10&amp;"*",Activity_PASTRA!$B:$B,"*"&amp;"_EX")</f>
        <v>3.1525407977202149</v>
      </c>
      <c r="F10">
        <f>SUMIFS(Activity_PASTRA!G:G,Activity_PASTRA!$B:$B,$A10&amp;"*",Activity_PASTRA!$B:$B,"*"&amp;"_EX")</f>
        <v>2.3649608207760742</v>
      </c>
      <c r="G10">
        <f>SUMIFS(Activity_PASTRA!H:H,Activity_PASTRA!$B:$B,$A10&amp;"*",Activity_PASTRA!$B:$B,"*"&amp;"_EX")</f>
        <v>2.3649271567584562</v>
      </c>
      <c r="H10">
        <f>SUMIFS(Activity_PASTRA!I:I,Activity_PASTRA!$B:$B,$A10&amp;"*",Activity_PASTRA!$B:$B,"*"&amp;"_EX")</f>
        <v>2.3650065726451599</v>
      </c>
      <c r="I10">
        <f>SUMIFS(Activity_PASTRA!J:J,Activity_PASTRA!$B:$B,$A10&amp;"*",Activity_PASTRA!$B:$B,"*"&amp;"_EX")</f>
        <v>0.3390332520071393</v>
      </c>
      <c r="J10">
        <f>SUMIFS(Activity_PASTRA!K:K,Activity_PASTRA!$B:$B,$A10&amp;"*",Activity_PASTRA!$B:$B,"*"&amp;"_EX")</f>
        <v>0.1878324046005363</v>
      </c>
      <c r="K10">
        <f>IF(PASTRA_Split_Tech!L10="",0,IF(K$1=2016,0,IFERROR((PASTRA_Split_Tech!L10*(SUMIFS('AGG Activity_16'!B:B,'AGG Activity_16'!$A:$A,$B10)+SUMIFS('AGG Activity_EX'!B:B,'AGG Activity_EX'!$A:$A,$B10))-SUMIFS(Activity_EX!B:B,Activity_EX!$A:$A,$A10))/(SUMIFS('AGG Activity_16'!B:B,'AGG Activity_16'!$A:$A,$B10)),0)))</f>
        <v>0</v>
      </c>
    </row>
    <row r="11" spans="1:11" x14ac:dyDescent="0.25">
      <c r="A11" t="str">
        <f>PASTRA_Split_Tech!A11</f>
        <v>PASTRAROABUSIUBGOBCONVGAS</v>
      </c>
      <c r="B11">
        <f>SUMIFS(Activity_PASTRA!C:C,Activity_PASTRA!$B:$B,$A11&amp;"*",Activity_PASTRA!$B:$B,"*"&amp;"_EX")</f>
        <v>0</v>
      </c>
      <c r="C11">
        <f>SUMIFS(Activity_PASTRA!D:D,Activity_PASTRA!$B:$B,$A11&amp;"*",Activity_PASTRA!$B:$B,"*"&amp;"_EX")</f>
        <v>0</v>
      </c>
      <c r="D11">
        <f>SUMIFS(Activity_PASTRA!E:E,Activity_PASTRA!$B:$B,$A11&amp;"*",Activity_PASTRA!$B:$B,"*"&amp;"_EX")</f>
        <v>0</v>
      </c>
      <c r="E11">
        <f>SUMIFS(Activity_PASTRA!F:F,Activity_PASTRA!$B:$B,$A11&amp;"*",Activity_PASTRA!$B:$B,"*"&amp;"_EX")</f>
        <v>0</v>
      </c>
      <c r="F11">
        <f>SUMIFS(Activity_PASTRA!G:G,Activity_PASTRA!$B:$B,$A11&amp;"*",Activity_PASTRA!$B:$B,"*"&amp;"_EX")</f>
        <v>0</v>
      </c>
      <c r="G11">
        <f>SUMIFS(Activity_PASTRA!H:H,Activity_PASTRA!$B:$B,$A11&amp;"*",Activity_PASTRA!$B:$B,"*"&amp;"_EX")</f>
        <v>0</v>
      </c>
      <c r="H11">
        <f>SUMIFS(Activity_PASTRA!I:I,Activity_PASTRA!$B:$B,$A11&amp;"*",Activity_PASTRA!$B:$B,"*"&amp;"_EX")</f>
        <v>0</v>
      </c>
      <c r="I11">
        <f>SUMIFS(Activity_PASTRA!J:J,Activity_PASTRA!$B:$B,$A11&amp;"*",Activity_PASTRA!$B:$B,"*"&amp;"_EX")</f>
        <v>0</v>
      </c>
      <c r="J11">
        <f>SUMIFS(Activity_PASTRA!K:K,Activity_PASTRA!$B:$B,$A11&amp;"*",Activity_PASTRA!$B:$B,"*"&amp;"_EX")</f>
        <v>0</v>
      </c>
      <c r="K11">
        <f>IF(PASTRA_Split_Tech!L11="",0,IF(K$1=2016,0,IFERROR((PASTRA_Split_Tech!L11*(SUMIFS('AGG Activity_16'!B:B,'AGG Activity_16'!$A:$A,$B11)+SUMIFS('AGG Activity_EX'!B:B,'AGG Activity_EX'!$A:$A,$B11))-SUMIFS(Activity_EX!B:B,Activity_EX!$A:$A,$A11))/(SUMIFS('AGG Activity_16'!B:B,'AGG Activity_16'!$A:$A,$B11)),0)))</f>
        <v>0</v>
      </c>
    </row>
    <row r="12" spans="1:11" x14ac:dyDescent="0.25">
      <c r="A12" t="str">
        <f>PASTRA_Split_Tech!A12</f>
        <v>PASTRAROABUSURBTBUCONVDSL</v>
      </c>
      <c r="B12">
        <f>SUMIFS(Activity_PASTRA!C:C,Activity_PASTRA!$B:$B,$A12&amp;"*",Activity_PASTRA!$B:$B,"*"&amp;"_EX")</f>
        <v>138.58832765523761</v>
      </c>
      <c r="C12">
        <f>SUMIFS(Activity_PASTRA!D:D,Activity_PASTRA!$B:$B,$A12&amp;"*",Activity_PASTRA!$B:$B,"*"&amp;"_EX")</f>
        <v>138.60429148105081</v>
      </c>
      <c r="D12">
        <f>SUMIFS(Activity_PASTRA!E:E,Activity_PASTRA!$B:$B,$A12&amp;"*",Activity_PASTRA!$B:$B,"*"&amp;"_EX")</f>
        <v>138.60474115555621</v>
      </c>
      <c r="E12">
        <f>SUMIFS(Activity_PASTRA!F:F,Activity_PASTRA!$B:$B,$A12&amp;"*",Activity_PASTRA!$B:$B,"*"&amp;"_EX")</f>
        <v>138.60376779004139</v>
      </c>
      <c r="F12">
        <f>SUMIFS(Activity_PASTRA!G:G,Activity_PASTRA!$B:$B,$A12&amp;"*",Activity_PASTRA!$B:$B,"*"&amp;"_EX")</f>
        <v>103.95418918330699</v>
      </c>
      <c r="G12">
        <f>SUMIFS(Activity_PASTRA!H:H,Activity_PASTRA!$B:$B,$A12&amp;"*",Activity_PASTRA!$B:$B,"*"&amp;"_EX")</f>
        <v>103.9541064943503</v>
      </c>
      <c r="H12">
        <f>SUMIFS(Activity_PASTRA!I:I,Activity_PASTRA!$B:$B,$A12&amp;"*",Activity_PASTRA!$B:$B,"*"&amp;"_EX")</f>
        <v>103.9544531102156</v>
      </c>
      <c r="I12">
        <f>SUMIFS(Activity_PASTRA!J:J,Activity_PASTRA!$B:$B,$A12&amp;"*",Activity_PASTRA!$B:$B,"*"&amp;"_EX")</f>
        <v>97.377686162931965</v>
      </c>
      <c r="J12">
        <f>SUMIFS(Activity_PASTRA!K:K,Activity_PASTRA!$B:$B,$A12&amp;"*",Activity_PASTRA!$B:$B,"*"&amp;"_EX")</f>
        <v>89.58229307661972</v>
      </c>
      <c r="K12">
        <f>IF(PASTRA_Split_Tech!L12="",0,IF(K$1=2016,0,IFERROR((PASTRA_Split_Tech!L12*(SUMIFS('AGG Activity_16'!B:B,'AGG Activity_16'!$A:$A,$B12)+SUMIFS('AGG Activity_EX'!B:B,'AGG Activity_EX'!$A:$A,$B12))-SUMIFS(Activity_EX!B:B,Activity_EX!$A:$A,$A12))/(SUMIFS('AGG Activity_16'!B:B,'AGG Activity_16'!$A:$A,$B12)),0)))</f>
        <v>0</v>
      </c>
    </row>
    <row r="13" spans="1:11" x14ac:dyDescent="0.25">
      <c r="A13" t="str">
        <f>PASTRA_Split_Tech!A13</f>
        <v>PASTRAROABUSURBTBUCONVGAS</v>
      </c>
      <c r="B13">
        <f>SUMIFS(Activity_PASTRA!C:C,Activity_PASTRA!$B:$B,$A13&amp;"*",Activity_PASTRA!$B:$B,"*"&amp;"_EX")</f>
        <v>0</v>
      </c>
      <c r="C13">
        <f>SUMIFS(Activity_PASTRA!D:D,Activity_PASTRA!$B:$B,$A13&amp;"*",Activity_PASTRA!$B:$B,"*"&amp;"_EX")</f>
        <v>0</v>
      </c>
      <c r="D13">
        <f>SUMIFS(Activity_PASTRA!E:E,Activity_PASTRA!$B:$B,$A13&amp;"*",Activity_PASTRA!$B:$B,"*"&amp;"_EX")</f>
        <v>0</v>
      </c>
      <c r="E13">
        <f>SUMIFS(Activity_PASTRA!F:F,Activity_PASTRA!$B:$B,$A13&amp;"*",Activity_PASTRA!$B:$B,"*"&amp;"_EX")</f>
        <v>0</v>
      </c>
      <c r="F13">
        <f>SUMIFS(Activity_PASTRA!G:G,Activity_PASTRA!$B:$B,$A13&amp;"*",Activity_PASTRA!$B:$B,"*"&amp;"_EX")</f>
        <v>0</v>
      </c>
      <c r="G13">
        <f>SUMIFS(Activity_PASTRA!H:H,Activity_PASTRA!$B:$B,$A13&amp;"*",Activity_PASTRA!$B:$B,"*"&amp;"_EX")</f>
        <v>0</v>
      </c>
      <c r="H13">
        <f>SUMIFS(Activity_PASTRA!I:I,Activity_PASTRA!$B:$B,$A13&amp;"*",Activity_PASTRA!$B:$B,"*"&amp;"_EX")</f>
        <v>0</v>
      </c>
      <c r="I13">
        <f>SUMIFS(Activity_PASTRA!J:J,Activity_PASTRA!$B:$B,$A13&amp;"*",Activity_PASTRA!$B:$B,"*"&amp;"_EX")</f>
        <v>0</v>
      </c>
      <c r="J13">
        <f>SUMIFS(Activity_PASTRA!K:K,Activity_PASTRA!$B:$B,$A13&amp;"*",Activity_PASTRA!$B:$B,"*"&amp;"_EX")</f>
        <v>0</v>
      </c>
      <c r="K13">
        <f>IF(PASTRA_Split_Tech!L13="",0,IF(K$1=2016,0,IFERROR((PASTRA_Split_Tech!L13*(SUMIFS('AGG Activity_16'!B:B,'AGG Activity_16'!$A:$A,$B13)+SUMIFS('AGG Activity_EX'!B:B,'AGG Activity_EX'!$A:$A,$B13))-SUMIFS(Activity_EX!B:B,Activity_EX!$A:$A,$A13))/(SUMIFS('AGG Activity_16'!B:B,'AGG Activity_16'!$A:$A,$B13)),0)))</f>
        <v>0</v>
      </c>
    </row>
    <row r="14" spans="1:11" x14ac:dyDescent="0.25">
      <c r="A14" t="str">
        <f>PASTRA_Split_Tech!A14</f>
        <v>PASTRAROABUSURBTBUCONVNGA</v>
      </c>
      <c r="B14">
        <f>SUMIFS(Activity_PASTRA!C:C,Activity_PASTRA!$B:$B,$A14&amp;"*",Activity_PASTRA!$B:$B,"*"&amp;"_EX")</f>
        <v>0</v>
      </c>
      <c r="C14">
        <f>SUMIFS(Activity_PASTRA!D:D,Activity_PASTRA!$B:$B,$A14&amp;"*",Activity_PASTRA!$B:$B,"*"&amp;"_EX")</f>
        <v>0</v>
      </c>
      <c r="D14">
        <f>SUMIFS(Activity_PASTRA!E:E,Activity_PASTRA!$B:$B,$A14&amp;"*",Activity_PASTRA!$B:$B,"*"&amp;"_EX")</f>
        <v>0</v>
      </c>
      <c r="E14">
        <f>SUMIFS(Activity_PASTRA!F:F,Activity_PASTRA!$B:$B,$A14&amp;"*",Activity_PASTRA!$B:$B,"*"&amp;"_EX")</f>
        <v>0</v>
      </c>
      <c r="F14">
        <f>SUMIFS(Activity_PASTRA!G:G,Activity_PASTRA!$B:$B,$A14&amp;"*",Activity_PASTRA!$B:$B,"*"&amp;"_EX")</f>
        <v>0</v>
      </c>
      <c r="G14">
        <f>SUMIFS(Activity_PASTRA!H:H,Activity_PASTRA!$B:$B,$A14&amp;"*",Activity_PASTRA!$B:$B,"*"&amp;"_EX")</f>
        <v>0</v>
      </c>
      <c r="H14">
        <f>SUMIFS(Activity_PASTRA!I:I,Activity_PASTRA!$B:$B,$A14&amp;"*",Activity_PASTRA!$B:$B,"*"&amp;"_EX")</f>
        <v>0</v>
      </c>
      <c r="I14">
        <f>SUMIFS(Activity_PASTRA!J:J,Activity_PASTRA!$B:$B,$A14&amp;"*",Activity_PASTRA!$B:$B,"*"&amp;"_EX")</f>
        <v>0</v>
      </c>
      <c r="J14">
        <f>SUMIFS(Activity_PASTRA!K:K,Activity_PASTRA!$B:$B,$A14&amp;"*",Activity_PASTRA!$B:$B,"*"&amp;"_EX")</f>
        <v>0</v>
      </c>
      <c r="K14">
        <f>IF(PASTRA_Split_Tech!L14="",0,IF(K$1=2016,0,IFERROR((PASTRA_Split_Tech!L14*(SUMIFS('AGG Activity_16'!B:B,'AGG Activity_16'!$A:$A,$B14)+SUMIFS('AGG Activity_EX'!B:B,'AGG Activity_EX'!$A:$A,$B14))-SUMIFS(Activity_EX!B:B,Activity_EX!$A:$A,$A14))/(SUMIFS('AGG Activity_16'!B:B,'AGG Activity_16'!$A:$A,$B14)),0)))</f>
        <v>0</v>
      </c>
    </row>
    <row r="15" spans="1:11" x14ac:dyDescent="0.25">
      <c r="A15" t="str">
        <f>PASTRA_Split_Tech!A15</f>
        <v>PASTRAROABUSURBWTBCONVDSL</v>
      </c>
      <c r="B15">
        <f>SUMIFS(Activity_PASTRA!C:C,Activity_PASTRA!$B:$B,$A15&amp;"*",Activity_PASTRA!$B:$B,"*"&amp;"_EX")</f>
        <v>26.56876296596014</v>
      </c>
      <c r="C15">
        <f>SUMIFS(Activity_PASTRA!D:D,Activity_PASTRA!$B:$B,$A15&amp;"*",Activity_PASTRA!$B:$B,"*"&amp;"_EX")</f>
        <v>26.57297707370212</v>
      </c>
      <c r="D15">
        <f>SUMIFS(Activity_PASTRA!E:E,Activity_PASTRA!$B:$B,$A15&amp;"*",Activity_PASTRA!$B:$B,"*"&amp;"_EX")</f>
        <v>26.576045100274769</v>
      </c>
      <c r="E15">
        <f>SUMIFS(Activity_PASTRA!F:F,Activity_PASTRA!$B:$B,$A15&amp;"*",Activity_PASTRA!$B:$B,"*"&amp;"_EX")</f>
        <v>26.574810957851739</v>
      </c>
      <c r="F15">
        <f>SUMIFS(Activity_PASTRA!G:G,Activity_PASTRA!$B:$B,$A15&amp;"*",Activity_PASTRA!$B:$B,"*"&amp;"_EX")</f>
        <v>19.933207496598751</v>
      </c>
      <c r="G15">
        <f>SUMIFS(Activity_PASTRA!H:H,Activity_PASTRA!$B:$B,$A15&amp;"*",Activity_PASTRA!$B:$B,"*"&amp;"_EX")</f>
        <v>19.933163955604851</v>
      </c>
      <c r="H15">
        <f>SUMIFS(Activity_PASTRA!I:I,Activity_PASTRA!$B:$B,$A15&amp;"*",Activity_PASTRA!$B:$B,"*"&amp;"_EX")</f>
        <v>19.93342363116464</v>
      </c>
      <c r="I15">
        <f>SUMIFS(Activity_PASTRA!J:J,Activity_PASTRA!$B:$B,$A15&amp;"*",Activity_PASTRA!$B:$B,"*"&amp;"_EX")</f>
        <v>15.12456553946803</v>
      </c>
      <c r="J15">
        <f>SUMIFS(Activity_PASTRA!K:K,Activity_PASTRA!$B:$B,$A15&amp;"*",Activity_PASTRA!$B:$B,"*"&amp;"_EX")</f>
        <v>10.22315760743958</v>
      </c>
      <c r="K15">
        <f>IF(PASTRA_Split_Tech!L15="",0,IF(K$1=2016,0,IFERROR((PASTRA_Split_Tech!L15*(SUMIFS('AGG Activity_16'!B:B,'AGG Activity_16'!$A:$A,$B15)+SUMIFS('AGG Activity_EX'!B:B,'AGG Activity_EX'!$A:$A,$B15))-SUMIFS(Activity_EX!B:B,Activity_EX!$A:$A,$A15))/(SUMIFS('AGG Activity_16'!B:B,'AGG Activity_16'!$A:$A,$B15)),0)))</f>
        <v>0</v>
      </c>
    </row>
    <row r="16" spans="1:11" x14ac:dyDescent="0.25">
      <c r="A16" t="str">
        <f>PASTRA_Split_Tech!A16</f>
        <v>PASTRAROABUSURBWTBCONVGAS</v>
      </c>
      <c r="B16">
        <f>SUMIFS(Activity_PASTRA!C:C,Activity_PASTRA!$B:$B,$A16&amp;"*",Activity_PASTRA!$B:$B,"*"&amp;"_EX")</f>
        <v>0</v>
      </c>
      <c r="C16">
        <f>SUMIFS(Activity_PASTRA!D:D,Activity_PASTRA!$B:$B,$A16&amp;"*",Activity_PASTRA!$B:$B,"*"&amp;"_EX")</f>
        <v>0</v>
      </c>
      <c r="D16">
        <f>SUMIFS(Activity_PASTRA!E:E,Activity_PASTRA!$B:$B,$A16&amp;"*",Activity_PASTRA!$B:$B,"*"&amp;"_EX")</f>
        <v>0</v>
      </c>
      <c r="E16">
        <f>SUMIFS(Activity_PASTRA!F:F,Activity_PASTRA!$B:$B,$A16&amp;"*",Activity_PASTRA!$B:$B,"*"&amp;"_EX")</f>
        <v>0</v>
      </c>
      <c r="F16">
        <f>SUMIFS(Activity_PASTRA!G:G,Activity_PASTRA!$B:$B,$A16&amp;"*",Activity_PASTRA!$B:$B,"*"&amp;"_EX")</f>
        <v>0</v>
      </c>
      <c r="G16">
        <f>SUMIFS(Activity_PASTRA!H:H,Activity_PASTRA!$B:$B,$A16&amp;"*",Activity_PASTRA!$B:$B,"*"&amp;"_EX")</f>
        <v>0</v>
      </c>
      <c r="H16">
        <f>SUMIFS(Activity_PASTRA!I:I,Activity_PASTRA!$B:$B,$A16&amp;"*",Activity_PASTRA!$B:$B,"*"&amp;"_EX")</f>
        <v>0</v>
      </c>
      <c r="I16">
        <f>SUMIFS(Activity_PASTRA!J:J,Activity_PASTRA!$B:$B,$A16&amp;"*",Activity_PASTRA!$B:$B,"*"&amp;"_EX")</f>
        <v>0</v>
      </c>
      <c r="J16">
        <f>SUMIFS(Activity_PASTRA!K:K,Activity_PASTRA!$B:$B,$A16&amp;"*",Activity_PASTRA!$B:$B,"*"&amp;"_EX")</f>
        <v>0</v>
      </c>
      <c r="K16">
        <f>IF(PASTRA_Split_Tech!L16="",0,IF(K$1=2016,0,IFERROR((PASTRA_Split_Tech!L16*(SUMIFS('AGG Activity_16'!B:B,'AGG Activity_16'!$A:$A,$B16)+SUMIFS('AGG Activity_EX'!B:B,'AGG Activity_EX'!$A:$A,$B16))-SUMIFS(Activity_EX!B:B,Activity_EX!$A:$A,$A16))/(SUMIFS('AGG Activity_16'!B:B,'AGG Activity_16'!$A:$A,$B16)),0)))</f>
        <v>0</v>
      </c>
    </row>
    <row r="17" spans="1:11" x14ac:dyDescent="0.25">
      <c r="A17" t="str">
        <f>PASTRA_Split_Tech!A17</f>
        <v>PASTRAROABUSURBWTBCONVNGA</v>
      </c>
      <c r="B17">
        <f>SUMIFS(Activity_PASTRA!C:C,Activity_PASTRA!$B:$B,$A17&amp;"*",Activity_PASTRA!$B:$B,"*"&amp;"_EX")</f>
        <v>0</v>
      </c>
      <c r="C17">
        <f>SUMIFS(Activity_PASTRA!D:D,Activity_PASTRA!$B:$B,$A17&amp;"*",Activity_PASTRA!$B:$B,"*"&amp;"_EX")</f>
        <v>0</v>
      </c>
      <c r="D17">
        <f>SUMIFS(Activity_PASTRA!E:E,Activity_PASTRA!$B:$B,$A17&amp;"*",Activity_PASTRA!$B:$B,"*"&amp;"_EX")</f>
        <v>0</v>
      </c>
      <c r="E17">
        <f>SUMIFS(Activity_PASTRA!F:F,Activity_PASTRA!$B:$B,$A17&amp;"*",Activity_PASTRA!$B:$B,"*"&amp;"_EX")</f>
        <v>0</v>
      </c>
      <c r="F17">
        <f>SUMIFS(Activity_PASTRA!G:G,Activity_PASTRA!$B:$B,$A17&amp;"*",Activity_PASTRA!$B:$B,"*"&amp;"_EX")</f>
        <v>0</v>
      </c>
      <c r="G17">
        <f>SUMIFS(Activity_PASTRA!H:H,Activity_PASTRA!$B:$B,$A17&amp;"*",Activity_PASTRA!$B:$B,"*"&amp;"_EX")</f>
        <v>0</v>
      </c>
      <c r="H17">
        <f>SUMIFS(Activity_PASTRA!I:I,Activity_PASTRA!$B:$B,$A17&amp;"*",Activity_PASTRA!$B:$B,"*"&amp;"_EX")</f>
        <v>0</v>
      </c>
      <c r="I17">
        <f>SUMIFS(Activity_PASTRA!J:J,Activity_PASTRA!$B:$B,$A17&amp;"*",Activity_PASTRA!$B:$B,"*"&amp;"_EX")</f>
        <v>0</v>
      </c>
      <c r="J17">
        <f>SUMIFS(Activity_PASTRA!K:K,Activity_PASTRA!$B:$B,$A17&amp;"*",Activity_PASTRA!$B:$B,"*"&amp;"_EX")</f>
        <v>0</v>
      </c>
      <c r="K17">
        <f>IF(PASTRA_Split_Tech!L17="",0,IF(K$1=2016,0,IFERROR((PASTRA_Split_Tech!L17*(SUMIFS('AGG Activity_16'!B:B,'AGG Activity_16'!$A:$A,$B17)+SUMIFS('AGG Activity_EX'!B:B,'AGG Activity_EX'!$A:$A,$B17))-SUMIFS(Activity_EX!B:B,Activity_EX!$A:$A,$A17))/(SUMIFS('AGG Activity_16'!B:B,'AGG Activity_16'!$A:$A,$B17)),0)))</f>
        <v>0</v>
      </c>
    </row>
    <row r="18" spans="1:11" x14ac:dyDescent="0.25">
      <c r="A18" t="str">
        <f>PASTRA_Split_Tech!A18</f>
        <v>PASTRAROABUSIUBMWAYCONVDSL</v>
      </c>
      <c r="B18">
        <f>SUMIFS(Activity_PASTRA!C:C,Activity_PASTRA!$B:$B,$A18&amp;"*",Activity_PASTRA!$B:$B,"*"&amp;"_EX")</f>
        <v>2.7891614541209191</v>
      </c>
      <c r="C18">
        <f>SUMIFS(Activity_PASTRA!D:D,Activity_PASTRA!$B:$B,$A18&amp;"*",Activity_PASTRA!$B:$B,"*"&amp;"_EX")</f>
        <v>2.7924569880118049</v>
      </c>
      <c r="D18">
        <f>SUMIFS(Activity_PASTRA!E:E,Activity_PASTRA!$B:$B,$A18&amp;"*",Activity_PASTRA!$B:$B,"*"&amp;"_EX")</f>
        <v>2.7925187072885169</v>
      </c>
      <c r="E18">
        <f>SUMIFS(Activity_PASTRA!F:F,Activity_PASTRA!$B:$B,$A18&amp;"*",Activity_PASTRA!$B:$B,"*"&amp;"_EX")</f>
        <v>2.792242849197732</v>
      </c>
      <c r="F18">
        <f>SUMIFS(Activity_PASTRA!G:G,Activity_PASTRA!$B:$B,$A18&amp;"*",Activity_PASTRA!$B:$B,"*"&amp;"_EX")</f>
        <v>2.0949462481322252</v>
      </c>
      <c r="G18">
        <f>SUMIFS(Activity_PASTRA!H:H,Activity_PASTRA!$B:$B,$A18&amp;"*",Activity_PASTRA!$B:$B,"*"&amp;"_EX")</f>
        <v>2.094920507838995</v>
      </c>
      <c r="H18">
        <f>SUMIFS(Activity_PASTRA!I:I,Activity_PASTRA!$B:$B,$A18&amp;"*",Activity_PASTRA!$B:$B,"*"&amp;"_EX")</f>
        <v>2.0950181654541842</v>
      </c>
      <c r="I18">
        <f>SUMIFS(Activity_PASTRA!J:J,Activity_PASTRA!$B:$B,$A18&amp;"*",Activity_PASTRA!$B:$B,"*"&amp;"_EX")</f>
        <v>0.30417980456903548</v>
      </c>
      <c r="J18">
        <f>SUMIFS(Activity_PASTRA!K:K,Activity_PASTRA!$B:$B,$A18&amp;"*",Activity_PASTRA!$B:$B,"*"&amp;"_EX")</f>
        <v>0.17014210467087629</v>
      </c>
      <c r="K18">
        <f>IF(PASTRA_Split_Tech!L18="",0,IF(K$1=2016,0,IFERROR((PASTRA_Split_Tech!L18*(SUMIFS('AGG Activity_16'!B:B,'AGG Activity_16'!$A:$A,$B18)+SUMIFS('AGG Activity_EX'!B:B,'AGG Activity_EX'!$A:$A,$B18))-SUMIFS(Activity_EX!B:B,Activity_EX!$A:$A,$A18))/(SUMIFS('AGG Activity_16'!B:B,'AGG Activity_16'!$A:$A,$B18)),0)))</f>
        <v>0</v>
      </c>
    </row>
    <row r="19" spans="1:11" x14ac:dyDescent="0.25">
      <c r="A19" t="str">
        <f>PASTRA_Split_Tech!A19</f>
        <v>PASTRAROABUSIUBMWAYCONVGAS</v>
      </c>
      <c r="B19">
        <f>SUMIFS(Activity_PASTRA!C:C,Activity_PASTRA!$B:$B,$A19&amp;"*",Activity_PASTRA!$B:$B,"*"&amp;"_EX")</f>
        <v>0</v>
      </c>
      <c r="C19">
        <f>SUMIFS(Activity_PASTRA!D:D,Activity_PASTRA!$B:$B,$A19&amp;"*",Activity_PASTRA!$B:$B,"*"&amp;"_EX")</f>
        <v>0</v>
      </c>
      <c r="D19">
        <f>SUMIFS(Activity_PASTRA!E:E,Activity_PASTRA!$B:$B,$A19&amp;"*",Activity_PASTRA!$B:$B,"*"&amp;"_EX")</f>
        <v>0</v>
      </c>
      <c r="E19">
        <f>SUMIFS(Activity_PASTRA!F:F,Activity_PASTRA!$B:$B,$A19&amp;"*",Activity_PASTRA!$B:$B,"*"&amp;"_EX")</f>
        <v>0</v>
      </c>
      <c r="F19">
        <f>SUMIFS(Activity_PASTRA!G:G,Activity_PASTRA!$B:$B,$A19&amp;"*",Activity_PASTRA!$B:$B,"*"&amp;"_EX")</f>
        <v>0</v>
      </c>
      <c r="G19">
        <f>SUMIFS(Activity_PASTRA!H:H,Activity_PASTRA!$B:$B,$A19&amp;"*",Activity_PASTRA!$B:$B,"*"&amp;"_EX")</f>
        <v>0</v>
      </c>
      <c r="H19">
        <f>SUMIFS(Activity_PASTRA!I:I,Activity_PASTRA!$B:$B,$A19&amp;"*",Activity_PASTRA!$B:$B,"*"&amp;"_EX")</f>
        <v>0</v>
      </c>
      <c r="I19">
        <f>SUMIFS(Activity_PASTRA!J:J,Activity_PASTRA!$B:$B,$A19&amp;"*",Activity_PASTRA!$B:$B,"*"&amp;"_EX")</f>
        <v>0</v>
      </c>
      <c r="J19">
        <f>SUMIFS(Activity_PASTRA!K:K,Activity_PASTRA!$B:$B,$A19&amp;"*",Activity_PASTRA!$B:$B,"*"&amp;"_EX")</f>
        <v>0</v>
      </c>
      <c r="K19">
        <f>IF(PASTRA_Split_Tech!L19="",0,IF(K$1=2016,0,IFERROR((PASTRA_Split_Tech!L19*(SUMIFS('AGG Activity_16'!B:B,'AGG Activity_16'!$A:$A,$B19)+SUMIFS('AGG Activity_EX'!B:B,'AGG Activity_EX'!$A:$A,$B19))-SUMIFS(Activity_EX!B:B,Activity_EX!$A:$A,$A19))/(SUMIFS('AGG Activity_16'!B:B,'AGG Activity_16'!$A:$A,$B19)),0)))</f>
        <v>0</v>
      </c>
    </row>
    <row r="20" spans="1:11" x14ac:dyDescent="0.25">
      <c r="A20" t="str">
        <f>PASTRA_Split_Tech!A20</f>
        <v>PASTRAROABUSIUBVIVACONVDSL</v>
      </c>
      <c r="B20">
        <f>SUMIFS(Activity_PASTRA!C:C,Activity_PASTRA!$B:$B,$A20&amp;"*",Activity_PASTRA!$B:$B,"*"&amp;"_EX")</f>
        <v>0.38800951181663068</v>
      </c>
      <c r="C20">
        <f>SUMIFS(Activity_PASTRA!D:D,Activity_PASTRA!$B:$B,$A20&amp;"*",Activity_PASTRA!$B:$B,"*"&amp;"_EX")</f>
        <v>0.38909809893988961</v>
      </c>
      <c r="D20">
        <f>SUMIFS(Activity_PASTRA!E:E,Activity_PASTRA!$B:$B,$A20&amp;"*",Activity_PASTRA!$B:$B,"*"&amp;"_EX")</f>
        <v>0.38944507805244533</v>
      </c>
      <c r="E20">
        <f>SUMIFS(Activity_PASTRA!F:F,Activity_PASTRA!$B:$B,$A20&amp;"*",Activity_PASTRA!$B:$B,"*"&amp;"_EX")</f>
        <v>0.38861615274555122</v>
      </c>
      <c r="F20">
        <f>SUMIFS(Activity_PASTRA!G:G,Activity_PASTRA!$B:$B,$A20&amp;"*",Activity_PASTRA!$B:$B,"*"&amp;"_EX")</f>
        <v>0.29251033972377899</v>
      </c>
      <c r="G20">
        <f>SUMIFS(Activity_PASTRA!H:H,Activity_PASTRA!$B:$B,$A20&amp;"*",Activity_PASTRA!$B:$B,"*"&amp;"_EX")</f>
        <v>0.29246624991396192</v>
      </c>
      <c r="H20">
        <f>SUMIFS(Activity_PASTRA!I:I,Activity_PASTRA!$B:$B,$A20&amp;"*",Activity_PASTRA!$B:$B,"*"&amp;"_EX")</f>
        <v>0.29252017625777449</v>
      </c>
      <c r="I20">
        <f>SUMIFS(Activity_PASTRA!J:J,Activity_PASTRA!$B:$B,$A20&amp;"*",Activity_PASTRA!$B:$B,"*"&amp;"_EX")</f>
        <v>4.0090750765472298E-2</v>
      </c>
      <c r="J20">
        <f>SUMIFS(Activity_PASTRA!K:K,Activity_PASTRA!$B:$B,$A20&amp;"*",Activity_PASTRA!$B:$B,"*"&amp;"_EX")</f>
        <v>2.2819637730299221E-2</v>
      </c>
      <c r="K20">
        <f>IF(PASTRA_Split_Tech!L20="",0,IF(K$1=2016,0,IFERROR((PASTRA_Split_Tech!L20*(SUMIFS('AGG Activity_16'!B:B,'AGG Activity_16'!$A:$A,$B20)+SUMIFS('AGG Activity_EX'!B:B,'AGG Activity_EX'!$A:$A,$B20))-SUMIFS(Activity_EX!B:B,Activity_EX!$A:$A,$A20))/(SUMIFS('AGG Activity_16'!B:B,'AGG Activity_16'!$A:$A,$B20)),0)))</f>
        <v>0</v>
      </c>
    </row>
    <row r="21" spans="1:11" x14ac:dyDescent="0.25">
      <c r="A21" t="str">
        <f>PASTRA_Split_Tech!A21</f>
        <v>PASTRAROABUSIUBVIVACONVGAS</v>
      </c>
      <c r="B21">
        <f>SUMIFS(Activity_PASTRA!C:C,Activity_PASTRA!$B:$B,$A21&amp;"*",Activity_PASTRA!$B:$B,"*"&amp;"_EX")</f>
        <v>0</v>
      </c>
      <c r="C21">
        <f>SUMIFS(Activity_PASTRA!D:D,Activity_PASTRA!$B:$B,$A21&amp;"*",Activity_PASTRA!$B:$B,"*"&amp;"_EX")</f>
        <v>0</v>
      </c>
      <c r="D21">
        <f>SUMIFS(Activity_PASTRA!E:E,Activity_PASTRA!$B:$B,$A21&amp;"*",Activity_PASTRA!$B:$B,"*"&amp;"_EX")</f>
        <v>0</v>
      </c>
      <c r="E21">
        <f>SUMIFS(Activity_PASTRA!F:F,Activity_PASTRA!$B:$B,$A21&amp;"*",Activity_PASTRA!$B:$B,"*"&amp;"_EX")</f>
        <v>0</v>
      </c>
      <c r="F21">
        <f>SUMIFS(Activity_PASTRA!G:G,Activity_PASTRA!$B:$B,$A21&amp;"*",Activity_PASTRA!$B:$B,"*"&amp;"_EX")</f>
        <v>0</v>
      </c>
      <c r="G21">
        <f>SUMIFS(Activity_PASTRA!H:H,Activity_PASTRA!$B:$B,$A21&amp;"*",Activity_PASTRA!$B:$B,"*"&amp;"_EX")</f>
        <v>0</v>
      </c>
      <c r="H21">
        <f>SUMIFS(Activity_PASTRA!I:I,Activity_PASTRA!$B:$B,$A21&amp;"*",Activity_PASTRA!$B:$B,"*"&amp;"_EX")</f>
        <v>0</v>
      </c>
      <c r="I21">
        <f>SUMIFS(Activity_PASTRA!J:J,Activity_PASTRA!$B:$B,$A21&amp;"*",Activity_PASTRA!$B:$B,"*"&amp;"_EX")</f>
        <v>0</v>
      </c>
      <c r="J21">
        <f>SUMIFS(Activity_PASTRA!K:K,Activity_PASTRA!$B:$B,$A21&amp;"*",Activity_PASTRA!$B:$B,"*"&amp;"_EX")</f>
        <v>0</v>
      </c>
      <c r="K21">
        <f>IF(PASTRA_Split_Tech!L21="",0,IF(K$1=2016,0,IFERROR((PASTRA_Split_Tech!L21*(SUMIFS('AGG Activity_16'!B:B,'AGG Activity_16'!$A:$A,$B21)+SUMIFS('AGG Activity_EX'!B:B,'AGG Activity_EX'!$A:$A,$B21))-SUMIFS(Activity_EX!B:B,Activity_EX!$A:$A,$A21))/(SUMIFS('AGG Activity_16'!B:B,'AGG Activity_16'!$A:$A,$B21)),0)))</f>
        <v>0</v>
      </c>
    </row>
    <row r="22" spans="1:11" x14ac:dyDescent="0.25">
      <c r="A22" t="str">
        <f>PASTRA_Split_Tech!A22</f>
        <v>PASTRAROABUSIUBDURTCONVDSL</v>
      </c>
      <c r="B22">
        <f>SUMIFS(Activity_PASTRA!C:C,Activity_PASTRA!$B:$B,$A22&amp;"*",Activity_PASTRA!$B:$B,"*"&amp;"_EX")</f>
        <v>0.24714440046078909</v>
      </c>
      <c r="C22">
        <f>SUMIFS(Activity_PASTRA!D:D,Activity_PASTRA!$B:$B,$A22&amp;"*",Activity_PASTRA!$B:$B,"*"&amp;"_EX")</f>
        <v>0.2478837658756477</v>
      </c>
      <c r="D22">
        <f>SUMIFS(Activity_PASTRA!E:E,Activity_PASTRA!$B:$B,$A22&amp;"*",Activity_PASTRA!$B:$B,"*"&amp;"_EX")</f>
        <v>0.24806112411013881</v>
      </c>
      <c r="E22">
        <f>SUMIFS(Activity_PASTRA!F:F,Activity_PASTRA!$B:$B,$A22&amp;"*",Activity_PASTRA!$B:$B,"*"&amp;"_EX")</f>
        <v>0.2471514729800395</v>
      </c>
      <c r="F22">
        <f>SUMIFS(Activity_PASTRA!G:G,Activity_PASTRA!$B:$B,$A22&amp;"*",Activity_PASTRA!$B:$B,"*"&amp;"_EX")</f>
        <v>0.18648932981221489</v>
      </c>
      <c r="G22">
        <f>SUMIFS(Activity_PASTRA!H:H,Activity_PASTRA!$B:$B,$A22&amp;"*",Activity_PASTRA!$B:$B,"*"&amp;"_EX")</f>
        <v>0.18646078961391491</v>
      </c>
      <c r="H22">
        <f>SUMIFS(Activity_PASTRA!I:I,Activity_PASTRA!$B:$B,$A22&amp;"*",Activity_PASTRA!$B:$B,"*"&amp;"_EX")</f>
        <v>0.18652877205462581</v>
      </c>
      <c r="I22">
        <f>SUMIFS(Activity_PASTRA!J:J,Activity_PASTRA!$B:$B,$A22&amp;"*",Activity_PASTRA!$B:$B,"*"&amp;"_EX")</f>
        <v>2.53244426699075E-2</v>
      </c>
      <c r="J22">
        <f>SUMIFS(Activity_PASTRA!K:K,Activity_PASTRA!$B:$B,$A22&amp;"*",Activity_PASTRA!$B:$B,"*"&amp;"_EX")</f>
        <v>1.440321167002119E-2</v>
      </c>
      <c r="K22">
        <f>IF(PASTRA_Split_Tech!L22="",0,IF(K$1=2016,0,IFERROR((PASTRA_Split_Tech!L22*(SUMIFS('AGG Activity_16'!B:B,'AGG Activity_16'!$A:$A,$B22)+SUMIFS('AGG Activity_EX'!B:B,'AGG Activity_EX'!$A:$A,$B22))-SUMIFS(Activity_EX!B:B,Activity_EX!$A:$A,$A22))/(SUMIFS('AGG Activity_16'!B:B,'AGG Activity_16'!$A:$A,$B22)),0)))</f>
        <v>0</v>
      </c>
    </row>
    <row r="23" spans="1:11" x14ac:dyDescent="0.25">
      <c r="A23" t="str">
        <f>PASTRA_Split_Tech!A23</f>
        <v>PASTRAROABUSIUBDURTCONVGAS</v>
      </c>
      <c r="B23">
        <f>SUMIFS(Activity_PASTRA!C:C,Activity_PASTRA!$B:$B,$A23&amp;"*",Activity_PASTRA!$B:$B,"*"&amp;"_EX")</f>
        <v>0</v>
      </c>
      <c r="C23">
        <f>SUMIFS(Activity_PASTRA!D:D,Activity_PASTRA!$B:$B,$A23&amp;"*",Activity_PASTRA!$B:$B,"*"&amp;"_EX")</f>
        <v>0</v>
      </c>
      <c r="D23">
        <f>SUMIFS(Activity_PASTRA!E:E,Activity_PASTRA!$B:$B,$A23&amp;"*",Activity_PASTRA!$B:$B,"*"&amp;"_EX")</f>
        <v>0</v>
      </c>
      <c r="E23">
        <f>SUMIFS(Activity_PASTRA!F:F,Activity_PASTRA!$B:$B,$A23&amp;"*",Activity_PASTRA!$B:$B,"*"&amp;"_EX")</f>
        <v>0</v>
      </c>
      <c r="F23">
        <f>SUMIFS(Activity_PASTRA!G:G,Activity_PASTRA!$B:$B,$A23&amp;"*",Activity_PASTRA!$B:$B,"*"&amp;"_EX")</f>
        <v>0</v>
      </c>
      <c r="G23">
        <f>SUMIFS(Activity_PASTRA!H:H,Activity_PASTRA!$B:$B,$A23&amp;"*",Activity_PASTRA!$B:$B,"*"&amp;"_EX")</f>
        <v>0</v>
      </c>
      <c r="H23">
        <f>SUMIFS(Activity_PASTRA!I:I,Activity_PASTRA!$B:$B,$A23&amp;"*",Activity_PASTRA!$B:$B,"*"&amp;"_EX")</f>
        <v>0</v>
      </c>
      <c r="I23">
        <f>SUMIFS(Activity_PASTRA!J:J,Activity_PASTRA!$B:$B,$A23&amp;"*",Activity_PASTRA!$B:$B,"*"&amp;"_EX")</f>
        <v>0</v>
      </c>
      <c r="J23">
        <f>SUMIFS(Activity_PASTRA!K:K,Activity_PASTRA!$B:$B,$A23&amp;"*",Activity_PASTRA!$B:$B,"*"&amp;"_EX")</f>
        <v>0</v>
      </c>
      <c r="K23">
        <f>IF(PASTRA_Split_Tech!L23="",0,IF(K$1=2016,0,IFERROR((PASTRA_Split_Tech!L23*(SUMIFS('AGG Activity_16'!B:B,'AGG Activity_16'!$A:$A,$B23)+SUMIFS('AGG Activity_EX'!B:B,'AGG Activity_EX'!$A:$A,$B23))-SUMIFS(Activity_EX!B:B,Activity_EX!$A:$A,$A23))/(SUMIFS('AGG Activity_16'!B:B,'AGG Activity_16'!$A:$A,$B23)),0)))</f>
        <v>0</v>
      </c>
    </row>
    <row r="24" spans="1:11" x14ac:dyDescent="0.25">
      <c r="A24" t="str">
        <f>PASTRA_Split_Tech!A24</f>
        <v>PASTRAROABUSSCB___CONVDSL</v>
      </c>
      <c r="B24">
        <f>SUMIFS(Activity_PASTRA!C:C,Activity_PASTRA!$B:$B,$A24&amp;"*",Activity_PASTRA!$B:$B,"*"&amp;"_EX")</f>
        <v>6.424749896371214</v>
      </c>
      <c r="C24">
        <f>SUMIFS(Activity_PASTRA!D:D,Activity_PASTRA!$B:$B,$A24&amp;"*",Activity_PASTRA!$B:$B,"*"&amp;"_EX")</f>
        <v>6.4251795443330204</v>
      </c>
      <c r="D24">
        <f>SUMIFS(Activity_PASTRA!E:E,Activity_PASTRA!$B:$B,$A24&amp;"*",Activity_PASTRA!$B:$B,"*"&amp;"_EX")</f>
        <v>6.4249814141881263</v>
      </c>
      <c r="E24">
        <f>SUMIFS(Activity_PASTRA!F:F,Activity_PASTRA!$B:$B,$A24&amp;"*",Activity_PASTRA!$B:$B,"*"&amp;"_EX")</f>
        <v>6.4245841719844092</v>
      </c>
      <c r="F24">
        <f>SUMIFS(Activity_PASTRA!G:G,Activity_PASTRA!$B:$B,$A24&amp;"*",Activity_PASTRA!$B:$B,"*"&amp;"_EX")</f>
        <v>4.8191707230998393</v>
      </c>
      <c r="G24">
        <f>SUMIFS(Activity_PASTRA!H:H,Activity_PASTRA!$B:$B,$A24&amp;"*",Activity_PASTRA!$B:$B,"*"&amp;"_EX")</f>
        <v>4.8191139696189644</v>
      </c>
      <c r="H24">
        <f>SUMIFS(Activity_PASTRA!I:I,Activity_PASTRA!$B:$B,$A24&amp;"*",Activity_PASTRA!$B:$B,"*"&amp;"_EX")</f>
        <v>4.8192477191234158</v>
      </c>
      <c r="I24">
        <f>SUMIFS(Activity_PASTRA!J:J,Activity_PASTRA!$B:$B,$A24&amp;"*",Activity_PASTRA!$B:$B,"*"&amp;"_EX")</f>
        <v>0.91869372992013965</v>
      </c>
      <c r="J24">
        <f>SUMIFS(Activity_PASTRA!K:K,Activity_PASTRA!$B:$B,$A24&amp;"*",Activity_PASTRA!$B:$B,"*"&amp;"_EX")</f>
        <v>0.47729100870058389</v>
      </c>
      <c r="K24">
        <f>IF(PASTRA_Split_Tech!L24="",0,IF(K$1=2016,0,IFERROR((PASTRA_Split_Tech!L24*(SUMIFS('AGG Activity_16'!B:B,'AGG Activity_16'!$A:$A,$B24)+SUMIFS('AGG Activity_EX'!B:B,'AGG Activity_EX'!$A:$A,$B24))-SUMIFS(Activity_EX!B:B,Activity_EX!$A:$A,$A24))/(SUMIFS('AGG Activity_16'!B:B,'AGG Activity_16'!$A:$A,$B24)),0)))</f>
        <v>0</v>
      </c>
    </row>
    <row r="25" spans="1:11" x14ac:dyDescent="0.25">
      <c r="A25" t="str">
        <f>PASTRA_Split_Tech!A25</f>
        <v>PASTRAROABUSSCB___CONVGAS</v>
      </c>
      <c r="B25">
        <f>SUMIFS(Activity_PASTRA!C:C,Activity_PASTRA!$B:$B,$A25&amp;"*",Activity_PASTRA!$B:$B,"*"&amp;"_EX")</f>
        <v>0.77209227777054334</v>
      </c>
      <c r="C25">
        <f>SUMIFS(Activity_PASTRA!D:D,Activity_PASTRA!$B:$B,$A25&amp;"*",Activity_PASTRA!$B:$B,"*"&amp;"_EX")</f>
        <v>0.77258101082274422</v>
      </c>
      <c r="D25">
        <f>SUMIFS(Activity_PASTRA!E:E,Activity_PASTRA!$B:$B,$A25&amp;"*",Activity_PASTRA!$B:$B,"*"&amp;"_EX")</f>
        <v>0.77247514436771703</v>
      </c>
      <c r="E25">
        <f>SUMIFS(Activity_PASTRA!F:F,Activity_PASTRA!$B:$B,$A25&amp;"*",Activity_PASTRA!$B:$B,"*"&amp;"_EX")</f>
        <v>0.77220072392097927</v>
      </c>
      <c r="F25">
        <f>SUMIFS(Activity_PASTRA!G:G,Activity_PASTRA!$B:$B,$A25&amp;"*",Activity_PASTRA!$B:$B,"*"&amp;"_EX")</f>
        <v>0.57967815084223218</v>
      </c>
      <c r="G25">
        <f>SUMIFS(Activity_PASTRA!H:H,Activity_PASTRA!$B:$B,$A25&amp;"*",Activity_PASTRA!$B:$B,"*"&amp;"_EX")</f>
        <v>0.57965163464261593</v>
      </c>
      <c r="H25">
        <f>SUMIFS(Activity_PASTRA!I:I,Activity_PASTRA!$B:$B,$A25&amp;"*",Activity_PASTRA!$B:$B,"*"&amp;"_EX")</f>
        <v>0.57975549386130087</v>
      </c>
      <c r="I25">
        <f>SUMIFS(Activity_PASTRA!J:J,Activity_PASTRA!$B:$B,$A25&amp;"*",Activity_PASTRA!$B:$B,"*"&amp;"_EX")</f>
        <v>0.42462801706615061</v>
      </c>
      <c r="J25">
        <f>SUMIFS(Activity_PASTRA!K:K,Activity_PASTRA!$B:$B,$A25&amp;"*",Activity_PASTRA!$B:$B,"*"&amp;"_EX")</f>
        <v>0.37009554299727371</v>
      </c>
      <c r="K25">
        <f>IF(PASTRA_Split_Tech!L25="",0,IF(K$1=2016,0,IFERROR((PASTRA_Split_Tech!L25*(SUMIFS('AGG Activity_16'!B:B,'AGG Activity_16'!$A:$A,$B25)+SUMIFS('AGG Activity_EX'!B:B,'AGG Activity_EX'!$A:$A,$B25))-SUMIFS(Activity_EX!B:B,Activity_EX!$A:$A,$A25))/(SUMIFS('AGG Activity_16'!B:B,'AGG Activity_16'!$A:$A,$B25)),0)))</f>
        <v>0</v>
      </c>
    </row>
    <row r="26" spans="1:11" x14ac:dyDescent="0.25">
      <c r="A26" t="str">
        <f>PASTRA_Split_Tech!A26</f>
        <v>PASTRAROABUSSCB___CONVNGA</v>
      </c>
      <c r="B26">
        <f>SUMIFS(Activity_PASTRA!C:C,Activity_PASTRA!$B:$B,$A26&amp;"*",Activity_PASTRA!$B:$B,"*"&amp;"_EX")</f>
        <v>0.33945031905578738</v>
      </c>
      <c r="C26">
        <f>SUMIFS(Activity_PASTRA!D:D,Activity_PASTRA!$B:$B,$A26&amp;"*",Activity_PASTRA!$B:$B,"*"&amp;"_EX")</f>
        <v>0.33994078746207018</v>
      </c>
      <c r="D26">
        <f>SUMIFS(Activity_PASTRA!E:E,Activity_PASTRA!$B:$B,$A26&amp;"*",Activity_PASTRA!$B:$B,"*"&amp;"_EX")</f>
        <v>0.33985007658894067</v>
      </c>
      <c r="E26">
        <f>SUMIFS(Activity_PASTRA!F:F,Activity_PASTRA!$B:$B,$A26&amp;"*",Activity_PASTRA!$B:$B,"*"&amp;"_EX")</f>
        <v>0.33960149585352117</v>
      </c>
      <c r="F26">
        <f>SUMIFS(Activity_PASTRA!G:G,Activity_PASTRA!$B:$B,$A26&amp;"*",Activity_PASTRA!$B:$B,"*"&amp;"_EX")</f>
        <v>0.2551935230768127</v>
      </c>
      <c r="G26">
        <f>SUMIFS(Activity_PASTRA!H:H,Activity_PASTRA!$B:$B,$A26&amp;"*",Activity_PASTRA!$B:$B,"*"&amp;"_EX")</f>
        <v>0.25517065563317759</v>
      </c>
      <c r="H26">
        <f>SUMIFS(Activity_PASTRA!I:I,Activity_PASTRA!$B:$B,$A26&amp;"*",Activity_PASTRA!$B:$B,"*"&amp;"_EX")</f>
        <v>0.25526757426725238</v>
      </c>
      <c r="I26">
        <f>SUMIFS(Activity_PASTRA!J:J,Activity_PASTRA!$B:$B,$A26&amp;"*",Activity_PASTRA!$B:$B,"*"&amp;"_EX")</f>
        <v>0.1550347617434015</v>
      </c>
      <c r="J26">
        <f>SUMIFS(Activity_PASTRA!K:K,Activity_PASTRA!$B:$B,$A26&amp;"*",Activity_PASTRA!$B:$B,"*"&amp;"_EX")</f>
        <v>0.13788285074330869</v>
      </c>
      <c r="K26">
        <f>IF(PASTRA_Split_Tech!L26="",0,IF(K$1=2016,0,IFERROR((PASTRA_Split_Tech!L26*(SUMIFS('AGG Activity_16'!B:B,'AGG Activity_16'!$A:$A,$B26)+SUMIFS('AGG Activity_EX'!B:B,'AGG Activity_EX'!$A:$A,$B26))-SUMIFS(Activity_EX!B:B,Activity_EX!$A:$A,$A26))/(SUMIFS('AGG Activity_16'!B:B,'AGG Activity_16'!$A:$A,$B26)),0)))</f>
        <v>0</v>
      </c>
    </row>
    <row r="27" spans="1:11" x14ac:dyDescent="0.25">
      <c r="A27" t="str">
        <f>PASTRA_Split_Tech!A27</f>
        <v>PASTRAROACAR___RSHCONVDSL</v>
      </c>
      <c r="B27">
        <f>SUMIFS(Activity_PASTRA!C:C,Activity_PASTRA!$B:$B,$A27&amp;"*",Activity_PASTRA!$B:$B,"*"&amp;"_EX")</f>
        <v>0.68765038557438019</v>
      </c>
      <c r="C27">
        <f>SUMIFS(Activity_PASTRA!D:D,Activity_PASTRA!$B:$B,$A27&amp;"*",Activity_PASTRA!$B:$B,"*"&amp;"_EX")</f>
        <v>0.68943150128133701</v>
      </c>
      <c r="D27">
        <f>SUMIFS(Activity_PASTRA!E:E,Activity_PASTRA!$B:$B,$A27&amp;"*",Activity_PASTRA!$B:$B,"*"&amp;"_EX")</f>
        <v>0.68945435255772181</v>
      </c>
      <c r="E27">
        <f>SUMIFS(Activity_PASTRA!F:F,Activity_PASTRA!$B:$B,$A27&amp;"*",Activity_PASTRA!$B:$B,"*"&amp;"_EX")</f>
        <v>0.68936226907167164</v>
      </c>
      <c r="F27">
        <f>SUMIFS(Activity_PASTRA!G:G,Activity_PASTRA!$B:$B,$A27&amp;"*",Activity_PASTRA!$B:$B,"*"&amp;"_EX")</f>
        <v>0.51710021947518103</v>
      </c>
      <c r="G27">
        <f>SUMIFS(Activity_PASTRA!H:H,Activity_PASTRA!$B:$B,$A27&amp;"*",Activity_PASTRA!$B:$B,"*"&amp;"_EX")</f>
        <v>0.51707510258253597</v>
      </c>
      <c r="H27">
        <f>SUMIFS(Activity_PASTRA!I:I,Activity_PASTRA!$B:$B,$A27&amp;"*",Activity_PASTRA!$B:$B,"*"&amp;"_EX")</f>
        <v>0.51721701628385153</v>
      </c>
      <c r="I27">
        <f>SUMIFS(Activity_PASTRA!J:J,Activity_PASTRA!$B:$B,$A27&amp;"*",Activity_PASTRA!$B:$B,"*"&amp;"_EX")</f>
        <v>0.38034139316059368</v>
      </c>
      <c r="J27">
        <f>SUMIFS(Activity_PASTRA!K:K,Activity_PASTRA!$B:$B,$A27&amp;"*",Activity_PASTRA!$B:$B,"*"&amp;"_EX")</f>
        <v>0.37224456398963102</v>
      </c>
      <c r="K27">
        <f>IF(PASTRA_Split_Tech!L27="",0,IF(K$1=2016,0,IFERROR((PASTRA_Split_Tech!L27*(SUMIFS('AGG Activity_16'!B:B,'AGG Activity_16'!$A:$A,$B27)+SUMIFS('AGG Activity_EX'!B:B,'AGG Activity_EX'!$A:$A,$B27))-SUMIFS(Activity_EX!B:B,Activity_EX!$A:$A,$A27))/(SUMIFS('AGG Activity_16'!B:B,'AGG Activity_16'!$A:$A,$B27)),0)))</f>
        <v>0</v>
      </c>
    </row>
    <row r="28" spans="1:11" x14ac:dyDescent="0.25">
      <c r="A28" t="str">
        <f>PASTRA_Split_Tech!A28</f>
        <v>PASTRAROACAR___RSHCONVGAS</v>
      </c>
      <c r="B28">
        <f>SUMIFS(Activity_PASTRA!C:C,Activity_PASTRA!$B:$B,$A28&amp;"*",Activity_PASTRA!$B:$B,"*"&amp;"_EX")</f>
        <v>48.09893722554969</v>
      </c>
      <c r="C28">
        <f>SUMIFS(Activity_PASTRA!D:D,Activity_PASTRA!$B:$B,$A28&amp;"*",Activity_PASTRA!$B:$B,"*"&amp;"_EX")</f>
        <v>48.10054294238487</v>
      </c>
      <c r="D28">
        <f>SUMIFS(Activity_PASTRA!E:E,Activity_PASTRA!$B:$B,$A28&amp;"*",Activity_PASTRA!$B:$B,"*"&amp;"_EX")</f>
        <v>48.100610678512837</v>
      </c>
      <c r="E28">
        <f>SUMIFS(Activity_PASTRA!F:F,Activity_PASTRA!$B:$B,$A28&amp;"*",Activity_PASTRA!$B:$B,"*"&amp;"_EX")</f>
        <v>48.100422758599628</v>
      </c>
      <c r="F28">
        <f>SUMIFS(Activity_PASTRA!G:G,Activity_PASTRA!$B:$B,$A28&amp;"*",Activity_PASTRA!$B:$B,"*"&amp;"_EX")</f>
        <v>36.075617621747497</v>
      </c>
      <c r="G28">
        <f>SUMIFS(Activity_PASTRA!H:H,Activity_PASTRA!$B:$B,$A28&amp;"*",Activity_PASTRA!$B:$B,"*"&amp;"_EX")</f>
        <v>36.075585712945987</v>
      </c>
      <c r="H28">
        <f>SUMIFS(Activity_PASTRA!I:I,Activity_PASTRA!$B:$B,$A28&amp;"*",Activity_PASTRA!$B:$B,"*"&amp;"_EX")</f>
        <v>36.075736879682587</v>
      </c>
      <c r="I28">
        <f>SUMIFS(Activity_PASTRA!J:J,Activity_PASTRA!$B:$B,$A28&amp;"*",Activity_PASTRA!$B:$B,"*"&amp;"_EX")</f>
        <v>6.4614294140771884</v>
      </c>
      <c r="J28">
        <f>SUMIFS(Activity_PASTRA!K:K,Activity_PASTRA!$B:$B,$A28&amp;"*",Activity_PASTRA!$B:$B,"*"&amp;"_EX")</f>
        <v>3.3500417621686869</v>
      </c>
      <c r="K28">
        <f>IF(PASTRA_Split_Tech!L28="",0,IF(K$1=2016,0,IFERROR((PASTRA_Split_Tech!L28*(SUMIFS('AGG Activity_16'!B:B,'AGG Activity_16'!$A:$A,$B28)+SUMIFS('AGG Activity_EX'!B:B,'AGG Activity_EX'!$A:$A,$B28))-SUMIFS(Activity_EX!B:B,Activity_EX!$A:$A,$A28))/(SUMIFS('AGG Activity_16'!B:B,'AGG Activity_16'!$A:$A,$B28)),0)))</f>
        <v>0</v>
      </c>
    </row>
    <row r="29" spans="1:11" x14ac:dyDescent="0.25">
      <c r="A29" t="str">
        <f>PASTRA_Split_Tech!A29</f>
        <v>PASTRAROACAR___RSHCONVNGA</v>
      </c>
      <c r="B29">
        <f>SUMIFS(Activity_PASTRA!C:C,Activity_PASTRA!$B:$B,$A29&amp;"*",Activity_PASTRA!$B:$B,"*"&amp;"_EX")</f>
        <v>3.6663664239440993E-2</v>
      </c>
      <c r="C29">
        <f>SUMIFS(Activity_PASTRA!D:D,Activity_PASTRA!$B:$B,$A29&amp;"*",Activity_PASTRA!$B:$B,"*"&amp;"_EX")</f>
        <v>3.8064105480893541E-2</v>
      </c>
      <c r="D29">
        <f>SUMIFS(Activity_PASTRA!E:E,Activity_PASTRA!$B:$B,$A29&amp;"*",Activity_PASTRA!$B:$B,"*"&amp;"_EX")</f>
        <v>3.808783036733538E-2</v>
      </c>
      <c r="E29">
        <f>SUMIFS(Activity_PASTRA!F:F,Activity_PASTRA!$B:$B,$A29&amp;"*",Activity_PASTRA!$B:$B,"*"&amp;"_EX")</f>
        <v>3.8041193825339853E-2</v>
      </c>
      <c r="F29">
        <f>SUMIFS(Activity_PASTRA!G:G,Activity_PASTRA!$B:$B,$A29&amp;"*",Activity_PASTRA!$B:$B,"*"&amp;"_EX")</f>
        <v>2.854371962711658E-2</v>
      </c>
      <c r="G29">
        <f>SUMIFS(Activity_PASTRA!H:H,Activity_PASTRA!$B:$B,$A29&amp;"*",Activity_PASTRA!$B:$B,"*"&amp;"_EX")</f>
        <v>2.852363382162177E-2</v>
      </c>
      <c r="H29">
        <f>SUMIFS(Activity_PASTRA!I:I,Activity_PASTRA!$B:$B,$A29&amp;"*",Activity_PASTRA!$B:$B,"*"&amp;"_EX")</f>
        <v>2.8659996515856229E-2</v>
      </c>
      <c r="I29">
        <f>SUMIFS(Activity_PASTRA!J:J,Activity_PASTRA!$B:$B,$A29&amp;"*",Activity_PASTRA!$B:$B,"*"&amp;"_EX")</f>
        <v>1.9078206296297959E-2</v>
      </c>
      <c r="J29">
        <f>SUMIFS(Activity_PASTRA!K:K,Activity_PASTRA!$B:$B,$A29&amp;"*",Activity_PASTRA!$B:$B,"*"&amp;"_EX")</f>
        <v>1.904267527007537E-2</v>
      </c>
      <c r="K29">
        <f>IF(PASTRA_Split_Tech!L29="",0,IF(K$1=2016,0,IFERROR((PASTRA_Split_Tech!L29*(SUMIFS('AGG Activity_16'!B:B,'AGG Activity_16'!$A:$A,$B29)+SUMIFS('AGG Activity_EX'!B:B,'AGG Activity_EX'!$A:$A,$B29))-SUMIFS(Activity_EX!B:B,Activity_EX!$A:$A,$A29))/(SUMIFS('AGG Activity_16'!B:B,'AGG Activity_16'!$A:$A,$B29)),0)))</f>
        <v>0</v>
      </c>
    </row>
    <row r="30" spans="1:11" x14ac:dyDescent="0.25">
      <c r="A30" t="str">
        <f>PASTRA_Split_Tech!A30</f>
        <v>PASTRAROACAR___RSHCONVPRO</v>
      </c>
      <c r="B30">
        <f>SUMIFS(Activity_PASTRA!C:C,Activity_PASTRA!$B:$B,$A30&amp;"*",Activity_PASTRA!$B:$B,"*"&amp;"_EX")</f>
        <v>0.51556364233097729</v>
      </c>
      <c r="C30">
        <f>SUMIFS(Activity_PASTRA!D:D,Activity_PASTRA!$B:$B,$A30&amp;"*",Activity_PASTRA!$B:$B,"*"&amp;"_EX")</f>
        <v>0.5173067840593204</v>
      </c>
      <c r="D30">
        <f>SUMIFS(Activity_PASTRA!E:E,Activity_PASTRA!$B:$B,$A30&amp;"*",Activity_PASTRA!$B:$B,"*"&amp;"_EX")</f>
        <v>0.51733663018676668</v>
      </c>
      <c r="E30">
        <f>SUMIFS(Activity_PASTRA!F:F,Activity_PASTRA!$B:$B,$A30&amp;"*",Activity_PASTRA!$B:$B,"*"&amp;"_EX")</f>
        <v>0.51720373508434214</v>
      </c>
      <c r="F30">
        <f>SUMIFS(Activity_PASTRA!G:G,Activity_PASTRA!$B:$B,$A30&amp;"*",Activity_PASTRA!$B:$B,"*"&amp;"_EX")</f>
        <v>0.38802114134961929</v>
      </c>
      <c r="G30">
        <f>SUMIFS(Activity_PASTRA!H:H,Activity_PASTRA!$B:$B,$A30&amp;"*",Activity_PASTRA!$B:$B,"*"&amp;"_EX")</f>
        <v>0.38799597515400469</v>
      </c>
      <c r="H30">
        <f>SUMIFS(Activity_PASTRA!I:I,Activity_PASTRA!$B:$B,$A30&amp;"*",Activity_PASTRA!$B:$B,"*"&amp;"_EX")</f>
        <v>0.38813790228921857</v>
      </c>
      <c r="I30">
        <f>SUMIFS(Activity_PASTRA!J:J,Activity_PASTRA!$B:$B,$A30&amp;"*",Activity_PASTRA!$B:$B,"*"&amp;"_EX")</f>
        <v>0.18342276167146779</v>
      </c>
      <c r="J30">
        <f>SUMIFS(Activity_PASTRA!K:K,Activity_PASTRA!$B:$B,$A30&amp;"*",Activity_PASTRA!$B:$B,"*"&amp;"_EX")</f>
        <v>0.17272633455850939</v>
      </c>
      <c r="K30">
        <f>IF(PASTRA_Split_Tech!L30="",0,IF(K$1=2016,0,IFERROR((PASTRA_Split_Tech!L30*(SUMIFS('AGG Activity_16'!B:B,'AGG Activity_16'!$A:$A,$B30)+SUMIFS('AGG Activity_EX'!B:B,'AGG Activity_EX'!$A:$A,$B30))-SUMIFS(Activity_EX!B:B,Activity_EX!$A:$A,$A30))/(SUMIFS('AGG Activity_16'!B:B,'AGG Activity_16'!$A:$A,$B30)),0)))</f>
        <v>0</v>
      </c>
    </row>
    <row r="31" spans="1:11" x14ac:dyDescent="0.25">
      <c r="A31" t="str">
        <f>PASTRA_Split_Tech!A31</f>
        <v>PASTRAROACAR___TAXCONVDSL</v>
      </c>
      <c r="B31">
        <f>SUMIFS(Activity_PASTRA!C:C,Activity_PASTRA!$B:$B,$A31&amp;"*",Activity_PASTRA!$B:$B,"*"&amp;"_EX")</f>
        <v>1.1694903081125589</v>
      </c>
      <c r="C31">
        <f>SUMIFS(Activity_PASTRA!D:D,Activity_PASTRA!$B:$B,$A31&amp;"*",Activity_PASTRA!$B:$B,"*"&amp;"_EX")</f>
        <v>1.171417627720738</v>
      </c>
      <c r="D31">
        <f>SUMIFS(Activity_PASTRA!E:E,Activity_PASTRA!$B:$B,$A31&amp;"*",Activity_PASTRA!$B:$B,"*"&amp;"_EX")</f>
        <v>1.1714431350551271</v>
      </c>
      <c r="E31">
        <f>SUMIFS(Activity_PASTRA!F:F,Activity_PASTRA!$B:$B,$A31&amp;"*",Activity_PASTRA!$B:$B,"*"&amp;"_EX")</f>
        <v>1.171382220046465</v>
      </c>
      <c r="F31">
        <f>SUMIFS(Activity_PASTRA!G:G,Activity_PASTRA!$B:$B,$A31&amp;"*",Activity_PASTRA!$B:$B,"*"&amp;"_EX")</f>
        <v>0.87856600892249648</v>
      </c>
      <c r="G31">
        <f>SUMIFS(Activity_PASTRA!H:H,Activity_PASTRA!$B:$B,$A31&amp;"*",Activity_PASTRA!$B:$B,"*"&amp;"_EX")</f>
        <v>0.87853751918450707</v>
      </c>
      <c r="H31">
        <f>SUMIFS(Activity_PASTRA!I:I,Activity_PASTRA!$B:$B,$A31&amp;"*",Activity_PASTRA!$B:$B,"*"&amp;"_EX")</f>
        <v>0.87869093560965905</v>
      </c>
      <c r="I31">
        <f>SUMIFS(Activity_PASTRA!J:J,Activity_PASTRA!$B:$B,$A31&amp;"*",Activity_PASTRA!$B:$B,"*"&amp;"_EX")</f>
        <v>0.64853524509209426</v>
      </c>
      <c r="J31">
        <f>SUMIFS(Activity_PASTRA!K:K,Activity_PASTRA!$B:$B,$A31&amp;"*",Activity_PASTRA!$B:$B,"*"&amp;"_EX")</f>
        <v>0.63460924807675623</v>
      </c>
      <c r="K31">
        <f>IF(PASTRA_Split_Tech!L31="",0,IF(K$1=2016,0,IFERROR((PASTRA_Split_Tech!L31*(SUMIFS('AGG Activity_16'!B:B,'AGG Activity_16'!$A:$A,$B31)+SUMIFS('AGG Activity_EX'!B:B,'AGG Activity_EX'!$A:$A,$B31))-SUMIFS(Activity_EX!B:B,Activity_EX!$A:$A,$A31))/(SUMIFS('AGG Activity_16'!B:B,'AGG Activity_16'!$A:$A,$B31)),0)))</f>
        <v>0</v>
      </c>
    </row>
    <row r="32" spans="1:11" x14ac:dyDescent="0.25">
      <c r="A32" t="str">
        <f>PASTRA_Split_Tech!A32</f>
        <v>PASTRAROACAR___TAXCONVGAS</v>
      </c>
      <c r="B32">
        <f>SUMIFS(Activity_PASTRA!C:C,Activity_PASTRA!$B:$B,$A32&amp;"*",Activity_PASTRA!$B:$B,"*"&amp;"_EX")</f>
        <v>81.715067265013559</v>
      </c>
      <c r="C32">
        <f>SUMIFS(Activity_PASTRA!D:D,Activity_PASTRA!$B:$B,$A32&amp;"*",Activity_PASTRA!$B:$B,"*"&amp;"_EX")</f>
        <v>81.716870456652515</v>
      </c>
      <c r="D32">
        <f>SUMIFS(Activity_PASTRA!E:E,Activity_PASTRA!$B:$B,$A32&amp;"*",Activity_PASTRA!$B:$B,"*"&amp;"_EX")</f>
        <v>81.716875084703162</v>
      </c>
      <c r="E32">
        <f>SUMIFS(Activity_PASTRA!F:F,Activity_PASTRA!$B:$B,$A32&amp;"*",Activity_PASTRA!$B:$B,"*"&amp;"_EX")</f>
        <v>81.716769365656646</v>
      </c>
      <c r="F32">
        <f>SUMIFS(Activity_PASTRA!G:G,Activity_PASTRA!$B:$B,$A32&amp;"*",Activity_PASTRA!$B:$B,"*"&amp;"_EX")</f>
        <v>61.287790317275658</v>
      </c>
      <c r="G32">
        <f>SUMIFS(Activity_PASTRA!H:H,Activity_PASTRA!$B:$B,$A32&amp;"*",Activity_PASTRA!$B:$B,"*"&amp;"_EX")</f>
        <v>61.287756287759827</v>
      </c>
      <c r="H32">
        <f>SUMIFS(Activity_PASTRA!I:I,Activity_PASTRA!$B:$B,$A32&amp;"*",Activity_PASTRA!$B:$B,"*"&amp;"_EX")</f>
        <v>61.287913242731229</v>
      </c>
      <c r="I32">
        <f>SUMIFS(Activity_PASTRA!J:J,Activity_PASTRA!$B:$B,$A32&amp;"*",Activity_PASTRA!$B:$B,"*"&amp;"_EX")</f>
        <v>12.91830932705583</v>
      </c>
      <c r="J32">
        <f>SUMIFS(Activity_PASTRA!K:K,Activity_PASTRA!$B:$B,$A32&amp;"*",Activity_PASTRA!$B:$B,"*"&amp;"_EX")</f>
        <v>6.1351487989588049</v>
      </c>
      <c r="K32">
        <f>IF(PASTRA_Split_Tech!L32="",0,IF(K$1=2016,0,IFERROR((PASTRA_Split_Tech!L32*(SUMIFS('AGG Activity_16'!B:B,'AGG Activity_16'!$A:$A,$B32)+SUMIFS('AGG Activity_EX'!B:B,'AGG Activity_EX'!$A:$A,$B32))-SUMIFS(Activity_EX!B:B,Activity_EX!$A:$A,$A32))/(SUMIFS('AGG Activity_16'!B:B,'AGG Activity_16'!$A:$A,$B32)),0)))</f>
        <v>0</v>
      </c>
    </row>
    <row r="33" spans="1:11" x14ac:dyDescent="0.25">
      <c r="A33" t="str">
        <f>PASTRA_Split_Tech!A33</f>
        <v>PASTRAROACAR___TAXCONVNGA</v>
      </c>
      <c r="B33">
        <f>SUMIFS(Activity_PASTRA!C:C,Activity_PASTRA!$B:$B,$A33&amp;"*",Activity_PASTRA!$B:$B,"*"&amp;"_EX")</f>
        <v>6.3218245543987736E-2</v>
      </c>
      <c r="C33">
        <f>SUMIFS(Activity_PASTRA!D:D,Activity_PASTRA!$B:$B,$A33&amp;"*",Activity_PASTRA!$B:$B,"*"&amp;"_EX")</f>
        <v>6.4785650508363851E-2</v>
      </c>
      <c r="D33">
        <f>SUMIFS(Activity_PASTRA!E:E,Activity_PASTRA!$B:$B,$A33&amp;"*",Activity_PASTRA!$B:$B,"*"&amp;"_EX")</f>
        <v>6.4801254711434469E-2</v>
      </c>
      <c r="E33">
        <f>SUMIFS(Activity_PASTRA!F:F,Activity_PASTRA!$B:$B,$A33&amp;"*",Activity_PASTRA!$B:$B,"*"&amp;"_EX")</f>
        <v>6.4756821981265852E-2</v>
      </c>
      <c r="F33">
        <f>SUMIFS(Activity_PASTRA!G:G,Activity_PASTRA!$B:$B,$A33&amp;"*",Activity_PASTRA!$B:$B,"*"&amp;"_EX")</f>
        <v>4.8570771791149901E-2</v>
      </c>
      <c r="G33">
        <f>SUMIFS(Activity_PASTRA!H:H,Activity_PASTRA!$B:$B,$A33&amp;"*",Activity_PASTRA!$B:$B,"*"&amp;"_EX")</f>
        <v>4.854723645088696E-2</v>
      </c>
      <c r="H33">
        <f>SUMIFS(Activity_PASTRA!I:I,Activity_PASTRA!$B:$B,$A33&amp;"*",Activity_PASTRA!$B:$B,"*"&amp;"_EX")</f>
        <v>4.8695355970782839E-2</v>
      </c>
      <c r="I33">
        <f>SUMIFS(Activity_PASTRA!J:J,Activity_PASTRA!$B:$B,$A33&amp;"*",Activity_PASTRA!$B:$B,"*"&amp;"_EX")</f>
        <v>3.2423532567550817E-2</v>
      </c>
      <c r="J33">
        <f>SUMIFS(Activity_PASTRA!K:K,Activity_PASTRA!$B:$B,$A33&amp;"*",Activity_PASTRA!$B:$B,"*"&amp;"_EX")</f>
        <v>3.236183094559323E-2</v>
      </c>
      <c r="K33">
        <f>IF(PASTRA_Split_Tech!L33="",0,IF(K$1=2016,0,IFERROR((PASTRA_Split_Tech!L33*(SUMIFS('AGG Activity_16'!B:B,'AGG Activity_16'!$A:$A,$B33)+SUMIFS('AGG Activity_EX'!B:B,'AGG Activity_EX'!$A:$A,$B33))-SUMIFS(Activity_EX!B:B,Activity_EX!$A:$A,$A33))/(SUMIFS('AGG Activity_16'!B:B,'AGG Activity_16'!$A:$A,$B33)),0)))</f>
        <v>0</v>
      </c>
    </row>
    <row r="34" spans="1:11" x14ac:dyDescent="0.25">
      <c r="A34" t="str">
        <f>PASTRA_Split_Tech!A34</f>
        <v>PASTRAROACAR___TAXCONVPRO</v>
      </c>
      <c r="B34">
        <f>SUMIFS(Activity_PASTRA!C:C,Activity_PASTRA!$B:$B,$A34&amp;"*",Activity_PASTRA!$B:$B,"*"&amp;"_EX")</f>
        <v>0.87712391859050576</v>
      </c>
      <c r="C34">
        <f>SUMIFS(Activity_PASTRA!D:D,Activity_PASTRA!$B:$B,$A34&amp;"*",Activity_PASTRA!$B:$B,"*"&amp;"_EX")</f>
        <v>0.87901108642193082</v>
      </c>
      <c r="D34">
        <f>SUMIFS(Activity_PASTRA!E:E,Activity_PASTRA!$B:$B,$A34&amp;"*",Activity_PASTRA!$B:$B,"*"&amp;"_EX")</f>
        <v>0.8790439329290709</v>
      </c>
      <c r="E34">
        <f>SUMIFS(Activity_PASTRA!F:F,Activity_PASTRA!$B:$B,$A34&amp;"*",Activity_PASTRA!$B:$B,"*"&amp;"_EX")</f>
        <v>0.87898684287886786</v>
      </c>
      <c r="F34">
        <f>SUMIFS(Activity_PASTRA!G:G,Activity_PASTRA!$B:$B,$A34&amp;"*",Activity_PASTRA!$B:$B,"*"&amp;"_EX")</f>
        <v>0.65927831969101125</v>
      </c>
      <c r="G34">
        <f>SUMIFS(Activity_PASTRA!H:H,Activity_PASTRA!$B:$B,$A34&amp;"*",Activity_PASTRA!$B:$B,"*"&amp;"_EX")</f>
        <v>0.65924972366356482</v>
      </c>
      <c r="H34">
        <f>SUMIFS(Activity_PASTRA!I:I,Activity_PASTRA!$B:$B,$A34&amp;"*",Activity_PASTRA!$B:$B,"*"&amp;"_EX")</f>
        <v>0.65940322313529875</v>
      </c>
      <c r="I34">
        <f>SUMIFS(Activity_PASTRA!J:J,Activity_PASTRA!$B:$B,$A34&amp;"*",Activity_PASTRA!$B:$B,"*"&amp;"_EX")</f>
        <v>0.31520185338201639</v>
      </c>
      <c r="J34">
        <f>SUMIFS(Activity_PASTRA!K:K,Activity_PASTRA!$B:$B,$A34&amp;"*",Activity_PASTRA!$B:$B,"*"&amp;"_EX")</f>
        <v>0.29651995568263367</v>
      </c>
      <c r="K34">
        <f>IF(PASTRA_Split_Tech!L34="",0,IF(K$1=2016,0,IFERROR((PASTRA_Split_Tech!L34*(SUMIFS('AGG Activity_16'!B:B,'AGG Activity_16'!$A:$A,$B34)+SUMIFS('AGG Activity_EX'!B:B,'AGG Activity_EX'!$A:$A,$B34))-SUMIFS(Activity_EX!B:B,Activity_EX!$A:$A,$A34))/(SUMIFS('AGG Activity_16'!B:B,'AGG Activity_16'!$A:$A,$B34)),0)))</f>
        <v>0</v>
      </c>
    </row>
    <row r="35" spans="1:11" x14ac:dyDescent="0.25">
      <c r="A35" t="str">
        <f>PASTRA_Split_Tech!A35</f>
        <v>PASTRAROACAR___ADRCONVDSL</v>
      </c>
      <c r="B35">
        <f>SUMIFS(Activity_PASTRA!C:C,Activity_PASTRA!$B:$B,$A35&amp;"*",Activity_PASTRA!$B:$B,"*"&amp;"_EX")</f>
        <v>86.666155413964404</v>
      </c>
      <c r="C35">
        <f>SUMIFS(Activity_PASTRA!D:D,Activity_PASTRA!$B:$B,$A35&amp;"*",Activity_PASTRA!$B:$B,"*"&amp;"_EX")</f>
        <v>86.668402465374356</v>
      </c>
      <c r="D35">
        <f>SUMIFS(Activity_PASTRA!E:E,Activity_PASTRA!$B:$B,$A35&amp;"*",Activity_PASTRA!$B:$B,"*"&amp;"_EX")</f>
        <v>86.668396863035511</v>
      </c>
      <c r="E35">
        <f>SUMIFS(Activity_PASTRA!F:F,Activity_PASTRA!$B:$B,$A35&amp;"*",Activity_PASTRA!$B:$B,"*"&amp;"_EX")</f>
        <v>86.668362009818509</v>
      </c>
      <c r="F35">
        <f>SUMIFS(Activity_PASTRA!G:G,Activity_PASTRA!$B:$B,$A35&amp;"*",Activity_PASTRA!$B:$B,"*"&amp;"_EX")</f>
        <v>65.001271744586489</v>
      </c>
      <c r="G35">
        <f>SUMIFS(Activity_PASTRA!H:H,Activity_PASTRA!$B:$B,$A35&amp;"*",Activity_PASTRA!$B:$B,"*"&amp;"_EX")</f>
        <v>65.001239885006825</v>
      </c>
      <c r="H35">
        <f>SUMIFS(Activity_PASTRA!I:I,Activity_PASTRA!$B:$B,$A35&amp;"*",Activity_PASTRA!$B:$B,"*"&amp;"_EX")</f>
        <v>65.001424190662078</v>
      </c>
      <c r="I35">
        <f>SUMIFS(Activity_PASTRA!J:J,Activity_PASTRA!$B:$B,$A35&amp;"*",Activity_PASTRA!$B:$B,"*"&amp;"_EX")</f>
        <v>49.231140178835687</v>
      </c>
      <c r="J35">
        <f>SUMIFS(Activity_PASTRA!K:K,Activity_PASTRA!$B:$B,$A35&amp;"*",Activity_PASTRA!$B:$B,"*"&amp;"_EX")</f>
        <v>48.831226538682927</v>
      </c>
      <c r="K35">
        <f>IF(PASTRA_Split_Tech!L35="",0,IF(K$1=2016,0,IFERROR((PASTRA_Split_Tech!L35*(SUMIFS('AGG Activity_16'!B:B,'AGG Activity_16'!$A:$A,$B35)+SUMIFS('AGG Activity_EX'!B:B,'AGG Activity_EX'!$A:$A,$B35))-SUMIFS(Activity_EX!B:B,Activity_EX!$A:$A,$A35))/(SUMIFS('AGG Activity_16'!B:B,'AGG Activity_16'!$A:$A,$B35)),0)))</f>
        <v>0</v>
      </c>
    </row>
    <row r="36" spans="1:11" x14ac:dyDescent="0.25">
      <c r="A36" t="str">
        <f>PASTRA_Split_Tech!A36</f>
        <v>PASTRAROACAR___ADRCONVGAS</v>
      </c>
      <c r="B36">
        <f>SUMIFS(Activity_PASTRA!C:C,Activity_PASTRA!$B:$B,$A36&amp;"*",Activity_PASTRA!$B:$B,"*"&amp;"_EX")</f>
        <v>6044.9817005449622</v>
      </c>
      <c r="C36">
        <f>SUMIFS(Activity_PASTRA!D:D,Activity_PASTRA!$B:$B,$A36&amp;"*",Activity_PASTRA!$B:$B,"*"&amp;"_EX")</f>
        <v>6044.983889330294</v>
      </c>
      <c r="D36">
        <f>SUMIFS(Activity_PASTRA!E:E,Activity_PASTRA!$B:$B,$A36&amp;"*",Activity_PASTRA!$B:$B,"*"&amp;"_EX")</f>
        <v>6044.9839334986564</v>
      </c>
      <c r="E36">
        <f>SUMIFS(Activity_PASTRA!F:F,Activity_PASTRA!$B:$B,$A36&amp;"*",Activity_PASTRA!$B:$B,"*"&amp;"_EX")</f>
        <v>6044.9838548266307</v>
      </c>
      <c r="F36">
        <f>SUMIFS(Activity_PASTRA!G:G,Activity_PASTRA!$B:$B,$A36&amp;"*",Activity_PASTRA!$B:$B,"*"&amp;"_EX")</f>
        <v>4533.7379412135724</v>
      </c>
      <c r="G36">
        <f>SUMIFS(Activity_PASTRA!H:H,Activity_PASTRA!$B:$B,$A36&amp;"*",Activity_PASTRA!$B:$B,"*"&amp;"_EX")</f>
        <v>4533.7379095465221</v>
      </c>
      <c r="H36">
        <f>SUMIFS(Activity_PASTRA!I:I,Activity_PASTRA!$B:$B,$A36&amp;"*",Activity_PASTRA!$B:$B,"*"&amp;"_EX")</f>
        <v>4533.7380941354904</v>
      </c>
      <c r="I36">
        <f>SUMIFS(Activity_PASTRA!J:J,Activity_PASTRA!$B:$B,$A36&amp;"*",Activity_PASTRA!$B:$B,"*"&amp;"_EX")</f>
        <v>4216.072685391573</v>
      </c>
      <c r="J36">
        <f>SUMIFS(Activity_PASTRA!K:K,Activity_PASTRA!$B:$B,$A36&amp;"*",Activity_PASTRA!$B:$B,"*"&amp;"_EX")</f>
        <v>3812.246218911047</v>
      </c>
      <c r="K36">
        <f>IF(PASTRA_Split_Tech!L36="",0,IF(K$1=2016,0,IFERROR((PASTRA_Split_Tech!L36*(SUMIFS('AGG Activity_16'!B:B,'AGG Activity_16'!$A:$A,$B36)+SUMIFS('AGG Activity_EX'!B:B,'AGG Activity_EX'!$A:$A,$B36))-SUMIFS(Activity_EX!B:B,Activity_EX!$A:$A,$A36))/(SUMIFS('AGG Activity_16'!B:B,'AGG Activity_16'!$A:$A,$B36)),0)))</f>
        <v>0</v>
      </c>
    </row>
    <row r="37" spans="1:11" x14ac:dyDescent="0.25">
      <c r="A37" t="str">
        <f>PASTRA_Split_Tech!A37</f>
        <v>PASTRAROACAR___ADRCONVNGA</v>
      </c>
      <c r="B37">
        <f>SUMIFS(Activity_PASTRA!C:C,Activity_PASTRA!$B:$B,$A37&amp;"*",Activity_PASTRA!$B:$B,"*"&amp;"_EX")</f>
        <v>4.8014633229650512</v>
      </c>
      <c r="C37">
        <f>SUMIFS(Activity_PASTRA!D:D,Activity_PASTRA!$B:$B,$A37&amp;"*",Activity_PASTRA!$B:$B,"*"&amp;"_EX")</f>
        <v>4.8036436023494744</v>
      </c>
      <c r="D37">
        <f>SUMIFS(Activity_PASTRA!E:E,Activity_PASTRA!$B:$B,$A37&amp;"*",Activity_PASTRA!$B:$B,"*"&amp;"_EX")</f>
        <v>4.8036596695203748</v>
      </c>
      <c r="E37">
        <f>SUMIFS(Activity_PASTRA!F:F,Activity_PASTRA!$B:$B,$A37&amp;"*",Activity_PASTRA!$B:$B,"*"&amp;"_EX")</f>
        <v>4.8036255818271627</v>
      </c>
      <c r="F37">
        <f>SUMIFS(Activity_PASTRA!G:G,Activity_PASTRA!$B:$B,$A37&amp;"*",Activity_PASTRA!$B:$B,"*"&amp;"_EX")</f>
        <v>3.6026918150286829</v>
      </c>
      <c r="G37">
        <f>SUMIFS(Activity_PASTRA!H:H,Activity_PASTRA!$B:$B,$A37&amp;"*",Activity_PASTRA!$B:$B,"*"&amp;"_EX")</f>
        <v>3.6026606534061321</v>
      </c>
      <c r="H37">
        <f>SUMIFS(Activity_PASTRA!I:I,Activity_PASTRA!$B:$B,$A37&amp;"*",Activity_PASTRA!$B:$B,"*"&amp;"_EX")</f>
        <v>3.602843937742549</v>
      </c>
      <c r="I37">
        <f>SUMIFS(Activity_PASTRA!J:J,Activity_PASTRA!$B:$B,$A37&amp;"*",Activity_PASTRA!$B:$B,"*"&amp;"_EX")</f>
        <v>2.422947462648485</v>
      </c>
      <c r="J37">
        <f>SUMIFS(Activity_PASTRA!K:K,Activity_PASTRA!$B:$B,$A37&amp;"*",Activity_PASTRA!$B:$B,"*"&amp;"_EX")</f>
        <v>2.420163777504972</v>
      </c>
      <c r="K37">
        <f>IF(PASTRA_Split_Tech!L37="",0,IF(K$1=2016,0,IFERROR((PASTRA_Split_Tech!L37*(SUMIFS('AGG Activity_16'!B:B,'AGG Activity_16'!$A:$A,$B37)+SUMIFS('AGG Activity_EX'!B:B,'AGG Activity_EX'!$A:$A,$B37))-SUMIFS(Activity_EX!B:B,Activity_EX!$A:$A,$A37))/(SUMIFS('AGG Activity_16'!B:B,'AGG Activity_16'!$A:$A,$B37)),0)))</f>
        <v>0</v>
      </c>
    </row>
    <row r="38" spans="1:11" x14ac:dyDescent="0.25">
      <c r="A38" t="str">
        <f>PASTRA_Split_Tech!A38</f>
        <v>PASTRAROACAR___ADRCONVPRO</v>
      </c>
      <c r="B38">
        <f>SUMIFS(Activity_PASTRA!C:C,Activity_PASTRA!$B:$B,$A38&amp;"*",Activity_PASTRA!$B:$B,"*"&amp;"_EX")</f>
        <v>65.037328261767328</v>
      </c>
      <c r="C38">
        <f>SUMIFS(Activity_PASTRA!D:D,Activity_PASTRA!$B:$B,$A38&amp;"*",Activity_PASTRA!$B:$B,"*"&amp;"_EX")</f>
        <v>65.039566865263581</v>
      </c>
      <c r="D38">
        <f>SUMIFS(Activity_PASTRA!E:E,Activity_PASTRA!$B:$B,$A38&amp;"*",Activity_PASTRA!$B:$B,"*"&amp;"_EX")</f>
        <v>65.03955800397631</v>
      </c>
      <c r="E38">
        <f>SUMIFS(Activity_PASTRA!F:F,Activity_PASTRA!$B:$B,$A38&amp;"*",Activity_PASTRA!$B:$B,"*"&amp;"_EX")</f>
        <v>65.039499352592685</v>
      </c>
      <c r="F38">
        <f>SUMIFS(Activity_PASTRA!G:G,Activity_PASTRA!$B:$B,$A38&amp;"*",Activity_PASTRA!$B:$B,"*"&amp;"_EX")</f>
        <v>48.779645795797087</v>
      </c>
      <c r="G38">
        <f>SUMIFS(Activity_PASTRA!H:H,Activity_PASTRA!$B:$B,$A38&amp;"*",Activity_PASTRA!$B:$B,"*"&amp;"_EX")</f>
        <v>48.77961396690835</v>
      </c>
      <c r="H38">
        <f>SUMIFS(Activity_PASTRA!I:I,Activity_PASTRA!$B:$B,$A38&amp;"*",Activity_PASTRA!$B:$B,"*"&amp;"_EX")</f>
        <v>48.779798302035083</v>
      </c>
      <c r="I38">
        <f>SUMIFS(Activity_PASTRA!J:J,Activity_PASTRA!$B:$B,$A38&amp;"*",Activity_PASTRA!$B:$B,"*"&amp;"_EX")</f>
        <v>29.068127931627881</v>
      </c>
      <c r="J38">
        <f>SUMIFS(Activity_PASTRA!K:K,Activity_PASTRA!$B:$B,$A38&amp;"*",Activity_PASTRA!$B:$B,"*"&amp;"_EX")</f>
        <v>28.279541780818199</v>
      </c>
      <c r="K38">
        <f>IF(PASTRA_Split_Tech!L38="",0,IF(K$1=2016,0,IFERROR((PASTRA_Split_Tech!L38*(SUMIFS('AGG Activity_16'!B:B,'AGG Activity_16'!$A:$A,$B38)+SUMIFS('AGG Activity_EX'!B:B,'AGG Activity_EX'!$A:$A,$B38))-SUMIFS(Activity_EX!B:B,Activity_EX!$A:$A,$A38))/(SUMIFS('AGG Activity_16'!B:B,'AGG Activity_16'!$A:$A,$B38)),0)))</f>
        <v>0</v>
      </c>
    </row>
    <row r="39" spans="1:11" x14ac:dyDescent="0.25">
      <c r="A39" t="str">
        <f>PASTRA_Split_Tech!A39</f>
        <v>PASTRAROACAR___APGCONVDSL</v>
      </c>
      <c r="B39">
        <f>SUMIFS(Activity_PASTRA!C:C,Activity_PASTRA!$B:$B,$A39&amp;"*",Activity_PASTRA!$B:$B,"*"&amp;"_EX")</f>
        <v>10.975827246324251</v>
      </c>
      <c r="C39">
        <f>SUMIFS(Activity_PASTRA!D:D,Activity_PASTRA!$B:$B,$A39&amp;"*",Activity_PASTRA!$B:$B,"*"&amp;"_EX")</f>
        <v>10.977960558674271</v>
      </c>
      <c r="D39">
        <f>SUMIFS(Activity_PASTRA!E:E,Activity_PASTRA!$B:$B,$A39&amp;"*",Activity_PASTRA!$B:$B,"*"&amp;"_EX")</f>
        <v>10.977975848872941</v>
      </c>
      <c r="E39">
        <f>SUMIFS(Activity_PASTRA!F:F,Activity_PASTRA!$B:$B,$A39&amp;"*",Activity_PASTRA!$B:$B,"*"&amp;"_EX")</f>
        <v>10.97793216754204</v>
      </c>
      <c r="F39">
        <f>SUMIFS(Activity_PASTRA!G:G,Activity_PASTRA!$B:$B,$A39&amp;"*",Activity_PASTRA!$B:$B,"*"&amp;"_EX")</f>
        <v>8.2334539046471242</v>
      </c>
      <c r="G39">
        <f>SUMIFS(Activity_PASTRA!H:H,Activity_PASTRA!$B:$B,$A39&amp;"*",Activity_PASTRA!$B:$B,"*"&amp;"_EX")</f>
        <v>8.2334228067554864</v>
      </c>
      <c r="H39">
        <f>SUMIFS(Activity_PASTRA!I:I,Activity_PASTRA!$B:$B,$A39&amp;"*",Activity_PASTRA!$B:$B,"*"&amp;"_EX")</f>
        <v>8.2335964826150629</v>
      </c>
      <c r="I39">
        <f>SUMIFS(Activity_PASTRA!J:J,Activity_PASTRA!$B:$B,$A39&amp;"*",Activity_PASTRA!$B:$B,"*"&amp;"_EX")</f>
        <v>6.1806235377355216</v>
      </c>
      <c r="J39">
        <f>SUMIFS(Activity_PASTRA!K:K,Activity_PASTRA!$B:$B,$A39&amp;"*",Activity_PASTRA!$B:$B,"*"&amp;"_EX")</f>
        <v>6.1808778098615793</v>
      </c>
      <c r="K39">
        <f>IF(PASTRA_Split_Tech!L39="",0,IF(K$1=2016,0,IFERROR((PASTRA_Split_Tech!L39*(SUMIFS('AGG Activity_16'!B:B,'AGG Activity_16'!$A:$A,$B39)+SUMIFS('AGG Activity_EX'!B:B,'AGG Activity_EX'!$A:$A,$B39))-SUMIFS(Activity_EX!B:B,Activity_EX!$A:$A,$A39))/(SUMIFS('AGG Activity_16'!B:B,'AGG Activity_16'!$A:$A,$B39)),0)))</f>
        <v>0</v>
      </c>
    </row>
    <row r="40" spans="1:11" x14ac:dyDescent="0.25">
      <c r="A40" t="str">
        <f>PASTRA_Split_Tech!A40</f>
        <v>PASTRAROACAR___APGCONVGAS</v>
      </c>
      <c r="B40">
        <f>SUMIFS(Activity_PASTRA!C:C,Activity_PASTRA!$B:$B,$A40&amp;"*",Activity_PASTRA!$B:$B,"*"&amp;"_EX")</f>
        <v>765.70413657835059</v>
      </c>
      <c r="C40">
        <f>SUMIFS(Activity_PASTRA!D:D,Activity_PASTRA!$B:$B,$A40&amp;"*",Activity_PASTRA!$B:$B,"*"&amp;"_EX")</f>
        <v>765.70616320477507</v>
      </c>
      <c r="D40">
        <f>SUMIFS(Activity_PASTRA!E:E,Activity_PASTRA!$B:$B,$A40&amp;"*",Activity_PASTRA!$B:$B,"*"&amp;"_EX")</f>
        <v>765.70614994845107</v>
      </c>
      <c r="E40">
        <f>SUMIFS(Activity_PASTRA!F:F,Activity_PASTRA!$B:$B,$A40&amp;"*",Activity_PASTRA!$B:$B,"*"&amp;"_EX")</f>
        <v>765.70611846905376</v>
      </c>
      <c r="F40">
        <f>SUMIFS(Activity_PASTRA!G:G,Activity_PASTRA!$B:$B,$A40&amp;"*",Activity_PASTRA!$B:$B,"*"&amp;"_EX")</f>
        <v>574.27972639653422</v>
      </c>
      <c r="G40">
        <f>SUMIFS(Activity_PASTRA!H:H,Activity_PASTRA!$B:$B,$A40&amp;"*",Activity_PASTRA!$B:$B,"*"&amp;"_EX")</f>
        <v>574.27969480513821</v>
      </c>
      <c r="H40">
        <f>SUMIFS(Activity_PASTRA!I:I,Activity_PASTRA!$B:$B,$A40&amp;"*",Activity_PASTRA!$B:$B,"*"&amp;"_EX")</f>
        <v>574.27986870912343</v>
      </c>
      <c r="I40">
        <f>SUMIFS(Activity_PASTRA!J:J,Activity_PASTRA!$B:$B,$A40&amp;"*",Activity_PASTRA!$B:$B,"*"&amp;"_EX")</f>
        <v>423.13577345421538</v>
      </c>
      <c r="J40">
        <f>SUMIFS(Activity_PASTRA!K:K,Activity_PASTRA!$B:$B,$A40&amp;"*",Activity_PASTRA!$B:$B,"*"&amp;"_EX")</f>
        <v>279.13531395276488</v>
      </c>
      <c r="K40">
        <f>IF(PASTRA_Split_Tech!L40="",0,IF(K$1=2016,0,IFERROR((PASTRA_Split_Tech!L40*(SUMIFS('AGG Activity_16'!B:B,'AGG Activity_16'!$A:$A,$B40)+SUMIFS('AGG Activity_EX'!B:B,'AGG Activity_EX'!$A:$A,$B40))-SUMIFS(Activity_EX!B:B,Activity_EX!$A:$A,$A40))/(SUMIFS('AGG Activity_16'!B:B,'AGG Activity_16'!$A:$A,$B40)),0)))</f>
        <v>0</v>
      </c>
    </row>
    <row r="41" spans="1:11" x14ac:dyDescent="0.25">
      <c r="A41" t="str">
        <f>PASTRA_Split_Tech!A41</f>
        <v>PASTRAROACAR___APGCONVNGA</v>
      </c>
      <c r="B41">
        <f>SUMIFS(Activity_PASTRA!C:C,Activity_PASTRA!$B:$B,$A41&amp;"*",Activity_PASTRA!$B:$B,"*"&amp;"_EX")</f>
        <v>0.60631460137724724</v>
      </c>
      <c r="C41">
        <f>SUMIFS(Activity_PASTRA!D:D,Activity_PASTRA!$B:$B,$A41&amp;"*",Activity_PASTRA!$B:$B,"*"&amp;"_EX")</f>
        <v>0.60833652814752337</v>
      </c>
      <c r="D41">
        <f>SUMIFS(Activity_PASTRA!E:E,Activity_PASTRA!$B:$B,$A41&amp;"*",Activity_PASTRA!$B:$B,"*"&amp;"_EX")</f>
        <v>0.60835481519784196</v>
      </c>
      <c r="E41">
        <f>SUMIFS(Activity_PASTRA!F:F,Activity_PASTRA!$B:$B,$A41&amp;"*",Activity_PASTRA!$B:$B,"*"&amp;"_EX")</f>
        <v>0.60831703476509236</v>
      </c>
      <c r="F41">
        <f>SUMIFS(Activity_PASTRA!G:G,Activity_PASTRA!$B:$B,$A41&amp;"*",Activity_PASTRA!$B:$B,"*"&amp;"_EX")</f>
        <v>0.45621471669401142</v>
      </c>
      <c r="G41">
        <f>SUMIFS(Activity_PASTRA!H:H,Activity_PASTRA!$B:$B,$A41&amp;"*",Activity_PASTRA!$B:$B,"*"&amp;"_EX")</f>
        <v>0.45618563712441162</v>
      </c>
      <c r="H41">
        <f>SUMIFS(Activity_PASTRA!I:I,Activity_PASTRA!$B:$B,$A41&amp;"*",Activity_PASTRA!$B:$B,"*"&amp;"_EX")</f>
        <v>0.45635778971328028</v>
      </c>
      <c r="I41">
        <f>SUMIFS(Activity_PASTRA!J:J,Activity_PASTRA!$B:$B,$A41&amp;"*",Activity_PASTRA!$B:$B,"*"&amp;"_EX")</f>
        <v>0.30457339331298422</v>
      </c>
      <c r="J41">
        <f>SUMIFS(Activity_PASTRA!K:K,Activity_PASTRA!$B:$B,$A41&amp;"*",Activity_PASTRA!$B:$B,"*"&amp;"_EX")</f>
        <v>0.3045600793009004</v>
      </c>
      <c r="K41">
        <f>IF(PASTRA_Split_Tech!L41="",0,IF(K$1=2016,0,IFERROR((PASTRA_Split_Tech!L41*(SUMIFS('AGG Activity_16'!B:B,'AGG Activity_16'!$A:$A,$B41)+SUMIFS('AGG Activity_EX'!B:B,'AGG Activity_EX'!$A:$A,$B41))-SUMIFS(Activity_EX!B:B,Activity_EX!$A:$A,$A41))/(SUMIFS('AGG Activity_16'!B:B,'AGG Activity_16'!$A:$A,$B41)),0)))</f>
        <v>0</v>
      </c>
    </row>
    <row r="42" spans="1:11" x14ac:dyDescent="0.25">
      <c r="A42" t="str">
        <f>PASTRA_Split_Tech!A42</f>
        <v>PASTRAROACAR___APGCONVPRO</v>
      </c>
      <c r="B42">
        <f>SUMIFS(Activity_PASTRA!C:C,Activity_PASTRA!$B:$B,$A42&amp;"*",Activity_PASTRA!$B:$B,"*"&amp;"_EX")</f>
        <v>8.2361544253753536</v>
      </c>
      <c r="C42">
        <f>SUMIFS(Activity_PASTRA!D:D,Activity_PASTRA!$B:$B,$A42&amp;"*",Activity_PASTRA!$B:$B,"*"&amp;"_EX")</f>
        <v>8.2382615361520966</v>
      </c>
      <c r="D42">
        <f>SUMIFS(Activity_PASTRA!E:E,Activity_PASTRA!$B:$B,$A42&amp;"*",Activity_PASTRA!$B:$B,"*"&amp;"_EX")</f>
        <v>8.2382738299707974</v>
      </c>
      <c r="E42">
        <f>SUMIFS(Activity_PASTRA!F:F,Activity_PASTRA!$B:$B,$A42&amp;"*",Activity_PASTRA!$B:$B,"*"&amp;"_EX")</f>
        <v>8.2382119821837811</v>
      </c>
      <c r="F42">
        <f>SUMIFS(Activity_PASTRA!G:G,Activity_PASTRA!$B:$B,$A42&amp;"*",Activity_PASTRA!$B:$B,"*"&amp;"_EX")</f>
        <v>6.1786915687896196</v>
      </c>
      <c r="G42">
        <f>SUMIFS(Activity_PASTRA!H:H,Activity_PASTRA!$B:$B,$A42&amp;"*",Activity_PASTRA!$B:$B,"*"&amp;"_EX")</f>
        <v>6.1786603760463983</v>
      </c>
      <c r="H42">
        <f>SUMIFS(Activity_PASTRA!I:I,Activity_PASTRA!$B:$B,$A42&amp;"*",Activity_PASTRA!$B:$B,"*"&amp;"_EX")</f>
        <v>6.1788340801761343</v>
      </c>
      <c r="I42">
        <f>SUMIFS(Activity_PASTRA!J:J,Activity_PASTRA!$B:$B,$A42&amp;"*",Activity_PASTRA!$B:$B,"*"&amp;"_EX")</f>
        <v>3.1630729433180358</v>
      </c>
      <c r="J42">
        <f>SUMIFS(Activity_PASTRA!K:K,Activity_PASTRA!$B:$B,$A42&amp;"*",Activity_PASTRA!$B:$B,"*"&amp;"_EX")</f>
        <v>3.1586307837818168</v>
      </c>
      <c r="K42">
        <f>IF(PASTRA_Split_Tech!L42="",0,IF(K$1=2016,0,IFERROR((PASTRA_Split_Tech!L42*(SUMIFS('AGG Activity_16'!B:B,'AGG Activity_16'!$A:$A,$B42)+SUMIFS('AGG Activity_EX'!B:B,'AGG Activity_EX'!$A:$A,$B42))-SUMIFS(Activity_EX!B:B,Activity_EX!$A:$A,$A42))/(SUMIFS('AGG Activity_16'!B:B,'AGG Activity_16'!$A:$A,$B42)),0)))</f>
        <v>0</v>
      </c>
    </row>
    <row r="43" spans="1:11" x14ac:dyDescent="0.25">
      <c r="A43" t="str">
        <f>PASTRA_Split_Tech!A43</f>
        <v>PASTRAROATRULGTRSHCONVDSL</v>
      </c>
      <c r="B43">
        <f>SUMIFS(Activity_PASTRA!C:C,Activity_PASTRA!$B:$B,$A43&amp;"*",Activity_PASTRA!$B:$B,"*"&amp;"_EX")</f>
        <v>0.54442489187257348</v>
      </c>
      <c r="C43">
        <f>SUMIFS(Activity_PASTRA!D:D,Activity_PASTRA!$B:$B,$A43&amp;"*",Activity_PASTRA!$B:$B,"*"&amp;"_EX")</f>
        <v>0.54736990821601772</v>
      </c>
      <c r="D43">
        <f>SUMIFS(Activity_PASTRA!E:E,Activity_PASTRA!$B:$B,$A43&amp;"*",Activity_PASTRA!$B:$B,"*"&amp;"_EX")</f>
        <v>0.54739810809450662</v>
      </c>
      <c r="E43">
        <f>SUMIFS(Activity_PASTRA!F:F,Activity_PASTRA!$B:$B,$A43&amp;"*",Activity_PASTRA!$B:$B,"*"&amp;"_EX")</f>
        <v>0.5472738123484876</v>
      </c>
      <c r="F43">
        <f>SUMIFS(Activity_PASTRA!G:G,Activity_PASTRA!$B:$B,$A43&amp;"*",Activity_PASTRA!$B:$B,"*"&amp;"_EX")</f>
        <v>0.41058376602709551</v>
      </c>
      <c r="G43">
        <f>SUMIFS(Activity_PASTRA!H:H,Activity_PASTRA!$B:$B,$A43&amp;"*",Activity_PASTRA!$B:$B,"*"&amp;"_EX")</f>
        <v>0.41055519631174792</v>
      </c>
      <c r="H43">
        <f>SUMIFS(Activity_PASTRA!I:I,Activity_PASTRA!$B:$B,$A43&amp;"*",Activity_PASTRA!$B:$B,"*"&amp;"_EX")</f>
        <v>0.41069405359595978</v>
      </c>
      <c r="I43">
        <f>SUMIFS(Activity_PASTRA!J:J,Activity_PASTRA!$B:$B,$A43&amp;"*",Activity_PASTRA!$B:$B,"*"&amp;"_EX")</f>
        <v>0.30331790066271058</v>
      </c>
      <c r="J43">
        <f>SUMIFS(Activity_PASTRA!K:K,Activity_PASTRA!$B:$B,$A43&amp;"*",Activity_PASTRA!$B:$B,"*"&amp;"_EX")</f>
        <v>0.2981903144543156</v>
      </c>
      <c r="K43">
        <f>IF(PASTRA_Split_Tech!L43="",0,IF(K$1=2016,0,IFERROR((PASTRA_Split_Tech!L43*(SUMIFS('AGG Activity_16'!B:B,'AGG Activity_16'!$A:$A,$B43)+SUMIFS('AGG Activity_EX'!B:B,'AGG Activity_EX'!$A:$A,$B43))-SUMIFS(Activity_EX!B:B,Activity_EX!$A:$A,$A43))/(SUMIFS('AGG Activity_16'!B:B,'AGG Activity_16'!$A:$A,$B43)),0)))</f>
        <v>0</v>
      </c>
    </row>
    <row r="44" spans="1:11" x14ac:dyDescent="0.25">
      <c r="A44" t="str">
        <f>PASTRA_Split_Tech!A44</f>
        <v>PASTRAROATRULGTRSHCONVGAS</v>
      </c>
      <c r="B44">
        <f>SUMIFS(Activity_PASTRA!C:C,Activity_PASTRA!$B:$B,$A44&amp;"*",Activity_PASTRA!$B:$B,"*"&amp;"_EX")</f>
        <v>48.654514866816498</v>
      </c>
      <c r="C44">
        <f>SUMIFS(Activity_PASTRA!D:D,Activity_PASTRA!$B:$B,$A44&amp;"*",Activity_PASTRA!$B:$B,"*"&amp;"_EX")</f>
        <v>48.657281532986786</v>
      </c>
      <c r="D44">
        <f>SUMIFS(Activity_PASTRA!E:E,Activity_PASTRA!$B:$B,$A44&amp;"*",Activity_PASTRA!$B:$B,"*"&amp;"_EX")</f>
        <v>48.657476867991413</v>
      </c>
      <c r="E44">
        <f>SUMIFS(Activity_PASTRA!F:F,Activity_PASTRA!$B:$B,$A44&amp;"*",Activity_PASTRA!$B:$B,"*"&amp;"_EX")</f>
        <v>48.657192506222863</v>
      </c>
      <c r="F44">
        <f>SUMIFS(Activity_PASTRA!G:G,Activity_PASTRA!$B:$B,$A44&amp;"*",Activity_PASTRA!$B:$B,"*"&amp;"_EX")</f>
        <v>36.493267476949953</v>
      </c>
      <c r="G44">
        <f>SUMIFS(Activity_PASTRA!H:H,Activity_PASTRA!$B:$B,$A44&amp;"*",Activity_PASTRA!$B:$B,"*"&amp;"_EX")</f>
        <v>36.493236370881647</v>
      </c>
      <c r="H44">
        <f>SUMIFS(Activity_PASTRA!I:I,Activity_PASTRA!$B:$B,$A44&amp;"*",Activity_PASTRA!$B:$B,"*"&amp;"_EX")</f>
        <v>36.493378772316227</v>
      </c>
      <c r="I44">
        <f>SUMIFS(Activity_PASTRA!J:J,Activity_PASTRA!$B:$B,$A44&amp;"*",Activity_PASTRA!$B:$B,"*"&amp;"_EX")</f>
        <v>6.5042209953808143</v>
      </c>
      <c r="J44">
        <f>SUMIFS(Activity_PASTRA!K:K,Activity_PASTRA!$B:$B,$A44&amp;"*",Activity_PASTRA!$B:$B,"*"&amp;"_EX")</f>
        <v>3.3187805142475488</v>
      </c>
      <c r="K44">
        <f>IF(PASTRA_Split_Tech!L44="",0,IF(K$1=2016,0,IFERROR((PASTRA_Split_Tech!L44*(SUMIFS('AGG Activity_16'!B:B,'AGG Activity_16'!$A:$A,$B44)+SUMIFS('AGG Activity_EX'!B:B,'AGG Activity_EX'!$A:$A,$B44))-SUMIFS(Activity_EX!B:B,Activity_EX!$A:$A,$A44))/(SUMIFS('AGG Activity_16'!B:B,'AGG Activity_16'!$A:$A,$B44)),0)))</f>
        <v>0</v>
      </c>
    </row>
    <row r="45" spans="1:11" x14ac:dyDescent="0.25">
      <c r="A45" t="str">
        <f>PASTRA_Split_Tech!A45</f>
        <v>PASTRAROATRULGTRSHCONVNGA</v>
      </c>
      <c r="B45">
        <f>SUMIFS(Activity_PASTRA!C:C,Activity_PASTRA!$B:$B,$A45&amp;"*",Activity_PASTRA!$B:$B,"*"&amp;"_EX")</f>
        <v>1.0129309852424681E-4</v>
      </c>
      <c r="C45">
        <f>SUMIFS(Activity_PASTRA!D:D,Activity_PASTRA!$B:$B,$A45&amp;"*",Activity_PASTRA!$B:$B,"*"&amp;"_EX")</f>
        <v>1.430329960911511E-4</v>
      </c>
      <c r="D45">
        <f>SUMIFS(Activity_PASTRA!E:E,Activity_PASTRA!$B:$B,$A45&amp;"*",Activity_PASTRA!$B:$B,"*"&amp;"_EX")</f>
        <v>1.4604470804625031E-4</v>
      </c>
      <c r="E45">
        <f>SUMIFS(Activity_PASTRA!F:F,Activity_PASTRA!$B:$B,$A45&amp;"*",Activity_PASTRA!$B:$B,"*"&amp;"_EX")</f>
        <v>1.393435680972083E-4</v>
      </c>
      <c r="F45">
        <f>SUMIFS(Activity_PASTRA!G:G,Activity_PASTRA!$B:$B,$A45&amp;"*",Activity_PASTRA!$B:$B,"*"&amp;"_EX")</f>
        <v>9.963235183932235E-5</v>
      </c>
      <c r="G45">
        <f>SUMIFS(Activity_PASTRA!H:H,Activity_PASTRA!$B:$B,$A45&amp;"*",Activity_PASTRA!$B:$B,"*"&amp;"_EX")</f>
        <v>1.1117351191587179E-4</v>
      </c>
      <c r="H45">
        <f>SUMIFS(Activity_PASTRA!I:I,Activity_PASTRA!$B:$B,$A45&amp;"*",Activity_PASTRA!$B:$B,"*"&amp;"_EX")</f>
        <v>1.443267257114009E-4</v>
      </c>
      <c r="I45">
        <f>SUMIFS(Activity_PASTRA!J:J,Activity_PASTRA!$B:$B,$A45&amp;"*",Activity_PASTRA!$B:$B,"*"&amp;"_EX")</f>
        <v>9.9474341750578483E-5</v>
      </c>
      <c r="J45">
        <f>SUMIFS(Activity_PASTRA!K:K,Activity_PASTRA!$B:$B,$A45&amp;"*",Activity_PASTRA!$B:$B,"*"&amp;"_EX")</f>
        <v>9.9473234758076329E-5</v>
      </c>
      <c r="K45">
        <f>IF(PASTRA_Split_Tech!L45="",0,IF(K$1=2016,0,IFERROR((PASTRA_Split_Tech!L45*(SUMIFS('AGG Activity_16'!B:B,'AGG Activity_16'!$A:$A,$B45)+SUMIFS('AGG Activity_EX'!B:B,'AGG Activity_EX'!$A:$A,$B45))-SUMIFS(Activity_EX!B:B,Activity_EX!$A:$A,$A45))/(SUMIFS('AGG Activity_16'!B:B,'AGG Activity_16'!$A:$A,$B45)),0)))</f>
        <v>0</v>
      </c>
    </row>
    <row r="46" spans="1:11" x14ac:dyDescent="0.25">
      <c r="A46" t="str">
        <f>PASTRA_Split_Tech!A46</f>
        <v>PASTRAROATRULGTRSHCONVPRO</v>
      </c>
      <c r="B46">
        <f>SUMIFS(Activity_PASTRA!C:C,Activity_PASTRA!$B:$B,$A46&amp;"*",Activity_PASTRA!$B:$B,"*"&amp;"_EX")</f>
        <v>0.1585904879442421</v>
      </c>
      <c r="C46">
        <f>SUMIFS(Activity_PASTRA!D:D,Activity_PASTRA!$B:$B,$A46&amp;"*",Activity_PASTRA!$B:$B,"*"&amp;"_EX")</f>
        <v>0.16134189146270991</v>
      </c>
      <c r="D46">
        <f>SUMIFS(Activity_PASTRA!E:E,Activity_PASTRA!$B:$B,$A46&amp;"*",Activity_PASTRA!$B:$B,"*"&amp;"_EX")</f>
        <v>0.1613799891122718</v>
      </c>
      <c r="E46">
        <f>SUMIFS(Activity_PASTRA!F:F,Activity_PASTRA!$B:$B,$A46&amp;"*",Activity_PASTRA!$B:$B,"*"&amp;"_EX")</f>
        <v>0.16128055583350501</v>
      </c>
      <c r="F46">
        <f>SUMIFS(Activity_PASTRA!G:G,Activity_PASTRA!$B:$B,$A46&amp;"*",Activity_PASTRA!$B:$B,"*"&amp;"_EX")</f>
        <v>0.12105488496877399</v>
      </c>
      <c r="G46">
        <f>SUMIFS(Activity_PASTRA!H:H,Activity_PASTRA!$B:$B,$A46&amp;"*",Activity_PASTRA!$B:$B,"*"&amp;"_EX")</f>
        <v>0.12102665726113231</v>
      </c>
      <c r="H46">
        <f>SUMIFS(Activity_PASTRA!I:I,Activity_PASTRA!$B:$B,$A46&amp;"*",Activity_PASTRA!$B:$B,"*"&amp;"_EX")</f>
        <v>0.1211656624565353</v>
      </c>
      <c r="I46">
        <f>SUMIFS(Activity_PASTRA!J:J,Activity_PASTRA!$B:$B,$A46&amp;"*",Activity_PASTRA!$B:$B,"*"&amp;"_EX")</f>
        <v>5.9562314510584927E-2</v>
      </c>
      <c r="J46">
        <f>SUMIFS(Activity_PASTRA!K:K,Activity_PASTRA!$B:$B,$A46&amp;"*",Activity_PASTRA!$B:$B,"*"&amp;"_EX")</f>
        <v>5.8469326298020027E-2</v>
      </c>
      <c r="K46">
        <f>IF(PASTRA_Split_Tech!L46="",0,IF(K$1=2016,0,IFERROR((PASTRA_Split_Tech!L46*(SUMIFS('AGG Activity_16'!B:B,'AGG Activity_16'!$A:$A,$B46)+SUMIFS('AGG Activity_EX'!B:B,'AGG Activity_EX'!$A:$A,$B46))-SUMIFS(Activity_EX!B:B,Activity_EX!$A:$A,$A46))/(SUMIFS('AGG Activity_16'!B:B,'AGG Activity_16'!$A:$A,$B46)),0)))</f>
        <v>0</v>
      </c>
    </row>
    <row r="47" spans="1:11" x14ac:dyDescent="0.25">
      <c r="A47" t="str">
        <f>PASTRA_Split_Tech!A47</f>
        <v>PASTRAROATRULGTTAXCONVDSL</v>
      </c>
      <c r="B47">
        <f>SUMIFS(Activity_PASTRA!C:C,Activity_PASTRA!$B:$B,$A47&amp;"*",Activity_PASTRA!$B:$B,"*"&amp;"_EX")</f>
        <v>0.29736621322019141</v>
      </c>
      <c r="C47">
        <f>SUMIFS(Activity_PASTRA!D:D,Activity_PASTRA!$B:$B,$A47&amp;"*",Activity_PASTRA!$B:$B,"*"&amp;"_EX")</f>
        <v>0.29999586538377931</v>
      </c>
      <c r="D47">
        <f>SUMIFS(Activity_PASTRA!E:E,Activity_PASTRA!$B:$B,$A47&amp;"*",Activity_PASTRA!$B:$B,"*"&amp;"_EX")</f>
        <v>0.30001048707772382</v>
      </c>
      <c r="E47">
        <f>SUMIFS(Activity_PASTRA!F:F,Activity_PASTRA!$B:$B,$A47&amp;"*",Activity_PASTRA!$B:$B,"*"&amp;"_EX")</f>
        <v>0.29985274018429892</v>
      </c>
      <c r="F47">
        <f>SUMIFS(Activity_PASTRA!G:G,Activity_PASTRA!$B:$B,$A47&amp;"*",Activity_PASTRA!$B:$B,"*"&amp;"_EX")</f>
        <v>0.22509554311897101</v>
      </c>
      <c r="G47">
        <f>SUMIFS(Activity_PASTRA!H:H,Activity_PASTRA!$B:$B,$A47&amp;"*",Activity_PASTRA!$B:$B,"*"&amp;"_EX")</f>
        <v>0.22506913578193871</v>
      </c>
      <c r="H47">
        <f>SUMIFS(Activity_PASTRA!I:I,Activity_PASTRA!$B:$B,$A47&amp;"*",Activity_PASTRA!$B:$B,"*"&amp;"_EX")</f>
        <v>0.22519303586061881</v>
      </c>
      <c r="I47">
        <f>SUMIFS(Activity_PASTRA!J:J,Activity_PASTRA!$B:$B,$A47&amp;"*",Activity_PASTRA!$B:$B,"*"&amp;"_EX")</f>
        <v>0.1659672198440382</v>
      </c>
      <c r="J47">
        <f>SUMIFS(Activity_PASTRA!K:K,Activity_PASTRA!$B:$B,$A47&amp;"*",Activity_PASTRA!$B:$B,"*"&amp;"_EX")</f>
        <v>0.16314825354670251</v>
      </c>
      <c r="K47">
        <f>IF(PASTRA_Split_Tech!L47="",0,IF(K$1=2016,0,IFERROR((PASTRA_Split_Tech!L47*(SUMIFS('AGG Activity_16'!B:B,'AGG Activity_16'!$A:$A,$B47)+SUMIFS('AGG Activity_EX'!B:B,'AGG Activity_EX'!$A:$A,$B47))-SUMIFS(Activity_EX!B:B,Activity_EX!$A:$A,$A47))/(SUMIFS('AGG Activity_16'!B:B,'AGG Activity_16'!$A:$A,$B47)),0)))</f>
        <v>0</v>
      </c>
    </row>
    <row r="48" spans="1:11" x14ac:dyDescent="0.25">
      <c r="A48" t="str">
        <f>PASTRA_Split_Tech!A48</f>
        <v>PASTRAROATRULGTTAXCONVGAS</v>
      </c>
      <c r="B48">
        <f>SUMIFS(Activity_PASTRA!C:C,Activity_PASTRA!$B:$B,$A48&amp;"*",Activity_PASTRA!$B:$B,"*"&amp;"_EX")</f>
        <v>26.677803835953309</v>
      </c>
      <c r="C48">
        <f>SUMIFS(Activity_PASTRA!D:D,Activity_PASTRA!$B:$B,$A48&amp;"*",Activity_PASTRA!$B:$B,"*"&amp;"_EX")</f>
        <v>26.680109428661321</v>
      </c>
      <c r="D48">
        <f>SUMIFS(Activity_PASTRA!E:E,Activity_PASTRA!$B:$B,$A48&amp;"*",Activity_PASTRA!$B:$B,"*"&amp;"_EX")</f>
        <v>26.68022503253486</v>
      </c>
      <c r="E48">
        <f>SUMIFS(Activity_PASTRA!F:F,Activity_PASTRA!$B:$B,$A48&amp;"*",Activity_PASTRA!$B:$B,"*"&amp;"_EX")</f>
        <v>26.68000061507578</v>
      </c>
      <c r="F48">
        <f>SUMIFS(Activity_PASTRA!G:G,Activity_PASTRA!$B:$B,$A48&amp;"*",Activity_PASTRA!$B:$B,"*"&amp;"_EX")</f>
        <v>20.010563617951021</v>
      </c>
      <c r="G48">
        <f>SUMIFS(Activity_PASTRA!H:H,Activity_PASTRA!$B:$B,$A48&amp;"*",Activity_PASTRA!$B:$B,"*"&amp;"_EX")</f>
        <v>20.010500584846099</v>
      </c>
      <c r="H48">
        <f>SUMIFS(Activity_PASTRA!I:I,Activity_PASTRA!$B:$B,$A48&amp;"*",Activity_PASTRA!$B:$B,"*"&amp;"_EX")</f>
        <v>20.010643223476631</v>
      </c>
      <c r="I48">
        <f>SUMIFS(Activity_PASTRA!J:J,Activity_PASTRA!$B:$B,$A48&amp;"*",Activity_PASTRA!$B:$B,"*"&amp;"_EX")</f>
        <v>3.1852331662828508</v>
      </c>
      <c r="J48">
        <f>SUMIFS(Activity_PASTRA!K:K,Activity_PASTRA!$B:$B,$A48&amp;"*",Activity_PASTRA!$B:$B,"*"&amp;"_EX")</f>
        <v>1.7193501432305831</v>
      </c>
      <c r="K48">
        <f>IF(PASTRA_Split_Tech!L48="",0,IF(K$1=2016,0,IFERROR((PASTRA_Split_Tech!L48*(SUMIFS('AGG Activity_16'!B:B,'AGG Activity_16'!$A:$A,$B48)+SUMIFS('AGG Activity_EX'!B:B,'AGG Activity_EX'!$A:$A,$B48))-SUMIFS(Activity_EX!B:B,Activity_EX!$A:$A,$A48))/(SUMIFS('AGG Activity_16'!B:B,'AGG Activity_16'!$A:$A,$B48)),0)))</f>
        <v>0</v>
      </c>
    </row>
    <row r="49" spans="1:11" x14ac:dyDescent="0.25">
      <c r="A49" t="str">
        <f>PASTRA_Split_Tech!A49</f>
        <v>PASTRAROATRULGTTAXCONVNGA</v>
      </c>
      <c r="B49">
        <f>SUMIFS(Activity_PASTRA!C:C,Activity_PASTRA!$B:$B,$A49&amp;"*",Activity_PASTRA!$B:$B,"*"&amp;"_EX")</f>
        <v>5.5099115103633217E-5</v>
      </c>
      <c r="C49">
        <f>SUMIFS(Activity_PASTRA!D:D,Activity_PASTRA!$B:$B,$A49&amp;"*",Activity_PASTRA!$B:$B,"*"&amp;"_EX")</f>
        <v>6.9045215438340521E-5</v>
      </c>
      <c r="D49">
        <f>SUMIFS(Activity_PASTRA!E:E,Activity_PASTRA!$B:$B,$A49&amp;"*",Activity_PASTRA!$B:$B,"*"&amp;"_EX")</f>
        <v>7.0339318128581968E-5</v>
      </c>
      <c r="E49">
        <f>SUMIFS(Activity_PASTRA!F:F,Activity_PASTRA!$B:$B,$A49&amp;"*",Activity_PASTRA!$B:$B,"*"&amp;"_EX")</f>
        <v>6.7345534645220592E-5</v>
      </c>
      <c r="F49">
        <f>SUMIFS(Activity_PASTRA!G:G,Activity_PASTRA!$B:$B,$A49&amp;"*",Activity_PASTRA!$B:$B,"*"&amp;"_EX")</f>
        <v>4.9066201952352662E-5</v>
      </c>
      <c r="G49">
        <f>SUMIFS(Activity_PASTRA!H:H,Activity_PASTRA!$B:$B,$A49&amp;"*",Activity_PASTRA!$B:$B,"*"&amp;"_EX")</f>
        <v>5.8339298300922197E-5</v>
      </c>
      <c r="H49">
        <f>SUMIFS(Activity_PASTRA!I:I,Activity_PASTRA!$B:$B,$A49&amp;"*",Activity_PASTRA!$B:$B,"*"&amp;"_EX")</f>
        <v>7.7535070181967262E-5</v>
      </c>
      <c r="I49">
        <f>SUMIFS(Activity_PASTRA!J:J,Activity_PASTRA!$B:$B,$A49&amp;"*",Activity_PASTRA!$B:$B,"*"&amp;"_EX")</f>
        <v>5.4545682924462993E-5</v>
      </c>
      <c r="J49">
        <f>SUMIFS(Activity_PASTRA!K:K,Activity_PASTRA!$B:$B,$A49&amp;"*",Activity_PASTRA!$B:$B,"*"&amp;"_EX")</f>
        <v>5.4544824166663482E-5</v>
      </c>
      <c r="K49">
        <f>IF(PASTRA_Split_Tech!L49="",0,IF(K$1=2016,0,IFERROR((PASTRA_Split_Tech!L49*(SUMIFS('AGG Activity_16'!B:B,'AGG Activity_16'!$A:$A,$B49)+SUMIFS('AGG Activity_EX'!B:B,'AGG Activity_EX'!$A:$A,$B49))-SUMIFS(Activity_EX!B:B,Activity_EX!$A:$A,$A49))/(SUMIFS('AGG Activity_16'!B:B,'AGG Activity_16'!$A:$A,$B49)),0)))</f>
        <v>0</v>
      </c>
    </row>
    <row r="50" spans="1:11" x14ac:dyDescent="0.25">
      <c r="A50" t="str">
        <f>PASTRA_Split_Tech!A50</f>
        <v>PASTRAROATRULGTTAXCONVPRO</v>
      </c>
      <c r="B50">
        <f>SUMIFS(Activity_PASTRA!C:C,Activity_PASTRA!$B:$B,$A50&amp;"*",Activity_PASTRA!$B:$B,"*"&amp;"_EX")</f>
        <v>8.591751094726062E-2</v>
      </c>
      <c r="C50">
        <f>SUMIFS(Activity_PASTRA!D:D,Activity_PASTRA!$B:$B,$A50&amp;"*",Activity_PASTRA!$B:$B,"*"&amp;"_EX")</f>
        <v>8.8335288245745866E-2</v>
      </c>
      <c r="D50">
        <f>SUMIFS(Activity_PASTRA!E:E,Activity_PASTRA!$B:$B,$A50&amp;"*",Activity_PASTRA!$B:$B,"*"&amp;"_EX")</f>
        <v>8.8356496309914823E-2</v>
      </c>
      <c r="E50">
        <f>SUMIFS(Activity_PASTRA!F:F,Activity_PASTRA!$B:$B,$A50&amp;"*",Activity_PASTRA!$B:$B,"*"&amp;"_EX")</f>
        <v>8.8204610141182985E-2</v>
      </c>
      <c r="F50">
        <f>SUMIFS(Activity_PASTRA!G:G,Activity_PASTRA!$B:$B,$A50&amp;"*",Activity_PASTRA!$B:$B,"*"&amp;"_EX")</f>
        <v>6.6336117198103145E-2</v>
      </c>
      <c r="G50">
        <f>SUMIFS(Activity_PASTRA!H:H,Activity_PASTRA!$B:$B,$A50&amp;"*",Activity_PASTRA!$B:$B,"*"&amp;"_EX")</f>
        <v>6.6310225764148661E-2</v>
      </c>
      <c r="H50">
        <f>SUMIFS(Activity_PASTRA!I:I,Activity_PASTRA!$B:$B,$A50&amp;"*",Activity_PASTRA!$B:$B,"*"&amp;"_EX")</f>
        <v>6.6434257322986731E-2</v>
      </c>
      <c r="I50">
        <f>SUMIFS(Activity_PASTRA!J:J,Activity_PASTRA!$B:$B,$A50&amp;"*",Activity_PASTRA!$B:$B,"*"&amp;"_EX")</f>
        <v>3.2574278795551782E-2</v>
      </c>
      <c r="J50">
        <f>SUMIFS(Activity_PASTRA!K:K,Activity_PASTRA!$B:$B,$A50&amp;"*",Activity_PASTRA!$B:$B,"*"&amp;"_EX")</f>
        <v>3.1981601686392427E-2</v>
      </c>
      <c r="K50">
        <f>IF(PASTRA_Split_Tech!L50="",0,IF(K$1=2016,0,IFERROR((PASTRA_Split_Tech!L50*(SUMIFS('AGG Activity_16'!B:B,'AGG Activity_16'!$A:$A,$B50)+SUMIFS('AGG Activity_EX'!B:B,'AGG Activity_EX'!$A:$A,$B50))-SUMIFS(Activity_EX!B:B,Activity_EX!$A:$A,$A50))/(SUMIFS('AGG Activity_16'!B:B,'AGG Activity_16'!$A:$A,$B50)),0)))</f>
        <v>0</v>
      </c>
    </row>
    <row r="51" spans="1:11" x14ac:dyDescent="0.25">
      <c r="A51" t="str">
        <f>PASTRA_Split_Tech!A51</f>
        <v>PASTRAROATRULGTADRCONVDSL</v>
      </c>
      <c r="B51">
        <f>SUMIFS(Activity_PASTRA!C:C,Activity_PASTRA!$B:$B,$A51&amp;"*",Activity_PASTRA!$B:$B,"*"&amp;"_EX")</f>
        <v>69.295696469435882</v>
      </c>
      <c r="C51">
        <f>SUMIFS(Activity_PASTRA!D:D,Activity_PASTRA!$B:$B,$A51&amp;"*",Activity_PASTRA!$B:$B,"*"&amp;"_EX")</f>
        <v>69.299253690245735</v>
      </c>
      <c r="D51">
        <f>SUMIFS(Activity_PASTRA!E:E,Activity_PASTRA!$B:$B,$A51&amp;"*",Activity_PASTRA!$B:$B,"*"&amp;"_EX")</f>
        <v>69.299239138533949</v>
      </c>
      <c r="E51">
        <f>SUMIFS(Activity_PASTRA!F:F,Activity_PASTRA!$B:$B,$A51&amp;"*",Activity_PASTRA!$B:$B,"*"&amp;"_EX")</f>
        <v>69.299220654921399</v>
      </c>
      <c r="F51">
        <f>SUMIFS(Activity_PASTRA!G:G,Activity_PASTRA!$B:$B,$A51&amp;"*",Activity_PASTRA!$B:$B,"*"&amp;"_EX")</f>
        <v>51.974417934846699</v>
      </c>
      <c r="G51">
        <f>SUMIFS(Activity_PASTRA!H:H,Activity_PASTRA!$B:$B,$A51&amp;"*",Activity_PASTRA!$B:$B,"*"&amp;"_EX")</f>
        <v>51.974385137625283</v>
      </c>
      <c r="H51">
        <f>SUMIFS(Activity_PASTRA!I:I,Activity_PASTRA!$B:$B,$A51&amp;"*",Activity_PASTRA!$B:$B,"*"&amp;"_EX")</f>
        <v>51.97457013004459</v>
      </c>
      <c r="I51">
        <f>SUMIFS(Activity_PASTRA!J:J,Activity_PASTRA!$B:$B,$A51&amp;"*",Activity_PASTRA!$B:$B,"*"&amp;"_EX")</f>
        <v>39.317916506921769</v>
      </c>
      <c r="J51">
        <f>SUMIFS(Activity_PASTRA!K:K,Activity_PASTRA!$B:$B,$A51&amp;"*",Activity_PASTRA!$B:$B,"*"&amp;"_EX")</f>
        <v>39.021661068722658</v>
      </c>
      <c r="K51">
        <f>IF(PASTRA_Split_Tech!L51="",0,IF(K$1=2016,0,IFERROR((PASTRA_Split_Tech!L51*(SUMIFS('AGG Activity_16'!B:B,'AGG Activity_16'!$A:$A,$B51)+SUMIFS('AGG Activity_EX'!B:B,'AGG Activity_EX'!$A:$A,$B51))-SUMIFS(Activity_EX!B:B,Activity_EX!$A:$A,$A51))/(SUMIFS('AGG Activity_16'!B:B,'AGG Activity_16'!$A:$A,$B51)),0)))</f>
        <v>0</v>
      </c>
    </row>
    <row r="52" spans="1:11" x14ac:dyDescent="0.25">
      <c r="A52" t="str">
        <f>PASTRA_Split_Tech!A52</f>
        <v>PASTRAROATRULGTADRCONVGAS</v>
      </c>
      <c r="B52">
        <f>SUMIFS(Activity_PASTRA!C:C,Activity_PASTRA!$B:$B,$A52&amp;"*",Activity_PASTRA!$B:$B,"*"&amp;"_EX")</f>
        <v>6157.6334438579479</v>
      </c>
      <c r="C52">
        <f>SUMIFS(Activity_PASTRA!D:D,Activity_PASTRA!$B:$B,$A52&amp;"*",Activity_PASTRA!$B:$B,"*"&amp;"_EX")</f>
        <v>6157.6369603663179</v>
      </c>
      <c r="D52">
        <f>SUMIFS(Activity_PASTRA!E:E,Activity_PASTRA!$B:$B,$A52&amp;"*",Activity_PASTRA!$B:$B,"*"&amp;"_EX")</f>
        <v>6157.6369990281264</v>
      </c>
      <c r="E52">
        <f>SUMIFS(Activity_PASTRA!F:F,Activity_PASTRA!$B:$B,$A52&amp;"*",Activity_PASTRA!$B:$B,"*"&amp;"_EX")</f>
        <v>6157.636878327221</v>
      </c>
      <c r="F52">
        <f>SUMIFS(Activity_PASTRA!G:G,Activity_PASTRA!$B:$B,$A52&amp;"*",Activity_PASTRA!$B:$B,"*"&amp;"_EX")</f>
        <v>4618.2277558545211</v>
      </c>
      <c r="G52">
        <f>SUMIFS(Activity_PASTRA!H:H,Activity_PASTRA!$B:$B,$A52&amp;"*",Activity_PASTRA!$B:$B,"*"&amp;"_EX")</f>
        <v>4618.227723295945</v>
      </c>
      <c r="H52">
        <f>SUMIFS(Activity_PASTRA!I:I,Activity_PASTRA!$B:$B,$A52&amp;"*",Activity_PASTRA!$B:$B,"*"&amp;"_EX")</f>
        <v>4618.22790867806</v>
      </c>
      <c r="I52">
        <f>SUMIFS(Activity_PASTRA!J:J,Activity_PASTRA!$B:$B,$A52&amp;"*",Activity_PASTRA!$B:$B,"*"&amp;"_EX")</f>
        <v>4310.8923828425504</v>
      </c>
      <c r="J52">
        <f>SUMIFS(Activity_PASTRA!K:K,Activity_PASTRA!$B:$B,$A52&amp;"*",Activity_PASTRA!$B:$B,"*"&amp;"_EX")</f>
        <v>3910.917141653018</v>
      </c>
      <c r="K52">
        <f>IF(PASTRA_Split_Tech!L52="",0,IF(K$1=2016,0,IFERROR((PASTRA_Split_Tech!L52*(SUMIFS('AGG Activity_16'!B:B,'AGG Activity_16'!$A:$A,$B52)+SUMIFS('AGG Activity_EX'!B:B,'AGG Activity_EX'!$A:$A,$B52))-SUMIFS(Activity_EX!B:B,Activity_EX!$A:$A,$A52))/(SUMIFS('AGG Activity_16'!B:B,'AGG Activity_16'!$A:$A,$B52)),0)))</f>
        <v>0</v>
      </c>
    </row>
    <row r="53" spans="1:11" x14ac:dyDescent="0.25">
      <c r="A53" t="str">
        <f>PASTRA_Split_Tech!A53</f>
        <v>PASTRAROATRULGTADRCONVNGA</v>
      </c>
      <c r="B53">
        <f>SUMIFS(Activity_PASTRA!C:C,Activity_PASTRA!$B:$B,$A53&amp;"*",Activity_PASTRA!$B:$B,"*"&amp;"_EX")</f>
        <v>2.3219368553311269E-2</v>
      </c>
      <c r="C53">
        <f>SUMIFS(Activity_PASTRA!D:D,Activity_PASTRA!$B:$B,$A53&amp;"*",Activity_PASTRA!$B:$B,"*"&amp;"_EX")</f>
        <v>2.5043323259646789E-2</v>
      </c>
      <c r="D53">
        <f>SUMIFS(Activity_PASTRA!E:E,Activity_PASTRA!$B:$B,$A53&amp;"*",Activity_PASTRA!$B:$B,"*"&amp;"_EX")</f>
        <v>2.505457309673138E-2</v>
      </c>
      <c r="E53">
        <f>SUMIFS(Activity_PASTRA!F:F,Activity_PASTRA!$B:$B,$A53&amp;"*",Activity_PASTRA!$B:$B,"*"&amp;"_EX")</f>
        <v>2.5030200023218669E-2</v>
      </c>
      <c r="F53">
        <f>SUMIFS(Activity_PASTRA!G:G,Activity_PASTRA!$B:$B,$A53&amp;"*",Activity_PASTRA!$B:$B,"*"&amp;"_EX")</f>
        <v>1.8742008391913381E-2</v>
      </c>
      <c r="G53">
        <f>SUMIFS(Activity_PASTRA!H:H,Activity_PASTRA!$B:$B,$A53&amp;"*",Activity_PASTRA!$B:$B,"*"&amp;"_EX")</f>
        <v>1.872576013139118E-2</v>
      </c>
      <c r="H53">
        <f>SUMIFS(Activity_PASTRA!I:I,Activity_PASTRA!$B:$B,$A53&amp;"*",Activity_PASTRA!$B:$B,"*"&amp;"_EX")</f>
        <v>1.8875137920403011E-2</v>
      </c>
      <c r="I53">
        <f>SUMIFS(Activity_PASTRA!J:J,Activity_PASTRA!$B:$B,$A53&amp;"*",Activity_PASTRA!$B:$B,"*"&amp;"_EX")</f>
        <v>1.258920304775268E-2</v>
      </c>
      <c r="J53">
        <f>SUMIFS(Activity_PASTRA!K:K,Activity_PASTRA!$B:$B,$A53&amp;"*",Activity_PASTRA!$B:$B,"*"&amp;"_EX")</f>
        <v>1.2589113114233091E-2</v>
      </c>
      <c r="K53">
        <f>IF(PASTRA_Split_Tech!L53="",0,IF(K$1=2016,0,IFERROR((PASTRA_Split_Tech!L53*(SUMIFS('AGG Activity_16'!B:B,'AGG Activity_16'!$A:$A,$B53)+SUMIFS('AGG Activity_EX'!B:B,'AGG Activity_EX'!$A:$A,$B53))-SUMIFS(Activity_EX!B:B,Activity_EX!$A:$A,$A53))/(SUMIFS('AGG Activity_16'!B:B,'AGG Activity_16'!$A:$A,$B53)),0)))</f>
        <v>0</v>
      </c>
    </row>
    <row r="54" spans="1:11" x14ac:dyDescent="0.25">
      <c r="A54" t="str">
        <f>PASTRA_Split_Tech!A54</f>
        <v>PASTRAROATRULGTADRCONVPRO</v>
      </c>
      <c r="B54">
        <f>SUMIFS(Activity_PASTRA!C:C,Activity_PASTRA!$B:$B,$A54&amp;"*",Activity_PASTRA!$B:$B,"*"&amp;"_EX")</f>
        <v>20.442705212837861</v>
      </c>
      <c r="C54">
        <f>SUMIFS(Activity_PASTRA!D:D,Activity_PASTRA!$B:$B,$A54&amp;"*",Activity_PASTRA!$B:$B,"*"&amp;"_EX")</f>
        <v>20.446214190263149</v>
      </c>
      <c r="D54">
        <f>SUMIFS(Activity_PASTRA!E:E,Activity_PASTRA!$B:$B,$A54&amp;"*",Activity_PASTRA!$B:$B,"*"&amp;"_EX")</f>
        <v>20.446227154771119</v>
      </c>
      <c r="E54">
        <f>SUMIFS(Activity_PASTRA!F:F,Activity_PASTRA!$B:$B,$A54&amp;"*",Activity_PASTRA!$B:$B,"*"&amp;"_EX")</f>
        <v>20.446180162902909</v>
      </c>
      <c r="F54">
        <f>SUMIFS(Activity_PASTRA!G:G,Activity_PASTRA!$B:$B,$A54&amp;"*",Activity_PASTRA!$B:$B,"*"&amp;"_EX")</f>
        <v>15.334633750908839</v>
      </c>
      <c r="G54">
        <f>SUMIFS(Activity_PASTRA!H:H,Activity_PASTRA!$B:$B,$A54&amp;"*",Activity_PASTRA!$B:$B,"*"&amp;"_EX")</f>
        <v>15.33460097652979</v>
      </c>
      <c r="H54">
        <f>SUMIFS(Activity_PASTRA!I:I,Activity_PASTRA!$B:$B,$A54&amp;"*",Activity_PASTRA!$B:$B,"*"&amp;"_EX")</f>
        <v>15.334785948373289</v>
      </c>
      <c r="I54">
        <f>SUMIFS(Activity_PASTRA!J:J,Activity_PASTRA!$B:$B,$A54&amp;"*",Activity_PASTRA!$B:$B,"*"&amp;"_EX")</f>
        <v>8.216343273234255</v>
      </c>
      <c r="J54">
        <f>SUMIFS(Activity_PASTRA!K:K,Activity_PASTRA!$B:$B,$A54&amp;"*",Activity_PASTRA!$B:$B,"*"&amp;"_EX")</f>
        <v>8.1200849859305162</v>
      </c>
      <c r="K54">
        <f>IF(PASTRA_Split_Tech!L54="",0,IF(K$1=2016,0,IFERROR((PASTRA_Split_Tech!L54*(SUMIFS('AGG Activity_16'!B:B,'AGG Activity_16'!$A:$A,$B54)+SUMIFS('AGG Activity_EX'!B:B,'AGG Activity_EX'!$A:$A,$B54))-SUMIFS(Activity_EX!B:B,Activity_EX!$A:$A,$A54))/(SUMIFS('AGG Activity_16'!B:B,'AGG Activity_16'!$A:$A,$B54)),0)))</f>
        <v>0</v>
      </c>
    </row>
    <row r="55" spans="1:11" x14ac:dyDescent="0.25">
      <c r="A55" t="str">
        <f>PASTRA_Split_Tech!A55</f>
        <v>PASTRAROATRULGTAPGCONVDSL</v>
      </c>
      <c r="B55">
        <f>SUMIFS(Activity_PASTRA!C:C,Activity_PASTRA!$B:$B,$A55&amp;"*",Activity_PASTRA!$B:$B,"*"&amp;"_EX")</f>
        <v>8.7776142294017205</v>
      </c>
      <c r="C55">
        <f>SUMIFS(Activity_PASTRA!D:D,Activity_PASTRA!$B:$B,$A55&amp;"*",Activity_PASTRA!$B:$B,"*"&amp;"_EX")</f>
        <v>8.7811679250483454</v>
      </c>
      <c r="D55">
        <f>SUMIFS(Activity_PASTRA!E:E,Activity_PASTRA!$B:$B,$A55&amp;"*",Activity_PASTRA!$B:$B,"*"&amp;"_EX")</f>
        <v>8.7811992235571186</v>
      </c>
      <c r="E55">
        <f>SUMIFS(Activity_PASTRA!F:F,Activity_PASTRA!$B:$B,$A55&amp;"*",Activity_PASTRA!$B:$B,"*"&amp;"_EX")</f>
        <v>8.7811431079544171</v>
      </c>
      <c r="F55">
        <f>SUMIFS(Activity_PASTRA!G:G,Activity_PASTRA!$B:$B,$A55&amp;"*",Activity_PASTRA!$B:$B,"*"&amp;"_EX")</f>
        <v>6.5858606578055294</v>
      </c>
      <c r="G55">
        <f>SUMIFS(Activity_PASTRA!H:H,Activity_PASTRA!$B:$B,$A55&amp;"*",Activity_PASTRA!$B:$B,"*"&amp;"_EX")</f>
        <v>6.5858281075616523</v>
      </c>
      <c r="H55">
        <f>SUMIFS(Activity_PASTRA!I:I,Activity_PASTRA!$B:$B,$A55&amp;"*",Activity_PASTRA!$B:$B,"*"&amp;"_EX")</f>
        <v>6.5860018722997102</v>
      </c>
      <c r="I55">
        <f>SUMIFS(Activity_PASTRA!J:J,Activity_PASTRA!$B:$B,$A55&amp;"*",Activity_PASTRA!$B:$B,"*"&amp;"_EX")</f>
        <v>4.9452825565026579</v>
      </c>
      <c r="J55">
        <f>SUMIFS(Activity_PASTRA!K:K,Activity_PASTRA!$B:$B,$A55&amp;"*",Activity_PASTRA!$B:$B,"*"&amp;"_EX")</f>
        <v>4.9520416345210458</v>
      </c>
      <c r="K55">
        <f>IF(PASTRA_Split_Tech!L55="",0,IF(K$1=2016,0,IFERROR((PASTRA_Split_Tech!L55*(SUMIFS('AGG Activity_16'!B:B,'AGG Activity_16'!$A:$A,$B55)+SUMIFS('AGG Activity_EX'!B:B,'AGG Activity_EX'!$A:$A,$B55))-SUMIFS(Activity_EX!B:B,Activity_EX!$A:$A,$A55))/(SUMIFS('AGG Activity_16'!B:B,'AGG Activity_16'!$A:$A,$B55)),0)))</f>
        <v>0</v>
      </c>
    </row>
    <row r="56" spans="1:11" x14ac:dyDescent="0.25">
      <c r="A56" t="str">
        <f>PASTRA_Split_Tech!A56</f>
        <v>PASTRAROATRULGTAPGCONVGAS</v>
      </c>
      <c r="B56">
        <f>SUMIFS(Activity_PASTRA!C:C,Activity_PASTRA!$B:$B,$A56&amp;"*",Activity_PASTRA!$B:$B,"*"&amp;"_EX")</f>
        <v>780.26746192020403</v>
      </c>
      <c r="C56">
        <f>SUMIFS(Activity_PASTRA!D:D,Activity_PASTRA!$B:$B,$A56&amp;"*",Activity_PASTRA!$B:$B,"*"&amp;"_EX")</f>
        <v>780.27092229613595</v>
      </c>
      <c r="D56">
        <f>SUMIFS(Activity_PASTRA!E:E,Activity_PASTRA!$B:$B,$A56&amp;"*",Activity_PASTRA!$B:$B,"*"&amp;"_EX")</f>
        <v>780.27098226493626</v>
      </c>
      <c r="E56">
        <f>SUMIFS(Activity_PASTRA!F:F,Activity_PASTRA!$B:$B,$A56&amp;"*",Activity_PASTRA!$B:$B,"*"&amp;"_EX")</f>
        <v>780.27096327684137</v>
      </c>
      <c r="F56">
        <f>SUMIFS(Activity_PASTRA!G:G,Activity_PASTRA!$B:$B,$A56&amp;"*",Activity_PASTRA!$B:$B,"*"&amp;"_EX")</f>
        <v>585.20332737141996</v>
      </c>
      <c r="G56">
        <f>SUMIFS(Activity_PASTRA!H:H,Activity_PASTRA!$B:$B,$A56&amp;"*",Activity_PASTRA!$B:$B,"*"&amp;"_EX")</f>
        <v>585.20329354843534</v>
      </c>
      <c r="H56">
        <f>SUMIFS(Activity_PASTRA!I:I,Activity_PASTRA!$B:$B,$A56&amp;"*",Activity_PASTRA!$B:$B,"*"&amp;"_EX")</f>
        <v>585.2034667418061</v>
      </c>
      <c r="I56">
        <f>SUMIFS(Activity_PASTRA!J:J,Activity_PASTRA!$B:$B,$A56&amp;"*",Activity_PASTRA!$B:$B,"*"&amp;"_EX")</f>
        <v>455.77406250317819</v>
      </c>
      <c r="J56">
        <f>SUMIFS(Activity_PASTRA!K:K,Activity_PASTRA!$B:$B,$A56&amp;"*",Activity_PASTRA!$B:$B,"*"&amp;"_EX")</f>
        <v>329.80412502108248</v>
      </c>
      <c r="K56">
        <f>IF(PASTRA_Split_Tech!L56="",0,IF(K$1=2016,0,IFERROR((PASTRA_Split_Tech!L56*(SUMIFS('AGG Activity_16'!B:B,'AGG Activity_16'!$A:$A,$B56)+SUMIFS('AGG Activity_EX'!B:B,'AGG Activity_EX'!$A:$A,$B56))-SUMIFS(Activity_EX!B:B,Activity_EX!$A:$A,$A56))/(SUMIFS('AGG Activity_16'!B:B,'AGG Activity_16'!$A:$A,$B56)),0)))</f>
        <v>0</v>
      </c>
    </row>
    <row r="57" spans="1:11" x14ac:dyDescent="0.25">
      <c r="A57" t="str">
        <f>PASTRA_Split_Tech!A57</f>
        <v>PASTRAROATRULGTAPGCONVNGA</v>
      </c>
      <c r="B57">
        <f>SUMIFS(Activity_PASTRA!C:C,Activity_PASTRA!$B:$B,$A57&amp;"*",Activity_PASTRA!$B:$B,"*"&amp;"_EX")</f>
        <v>2.0778477301227651E-3</v>
      </c>
      <c r="C57">
        <f>SUMIFS(Activity_PASTRA!D:D,Activity_PASTRA!$B:$B,$A57&amp;"*",Activity_PASTRA!$B:$B,"*"&amp;"_EX")</f>
        <v>3.0855798582080591E-3</v>
      </c>
      <c r="D57">
        <f>SUMIFS(Activity_PASTRA!E:E,Activity_PASTRA!$B:$B,$A57&amp;"*",Activity_PASTRA!$B:$B,"*"&amp;"_EX")</f>
        <v>3.093382563567807E-3</v>
      </c>
      <c r="E57">
        <f>SUMIFS(Activity_PASTRA!F:F,Activity_PASTRA!$B:$B,$A57&amp;"*",Activity_PASTRA!$B:$B,"*"&amp;"_EX")</f>
        <v>3.0764196742021029E-3</v>
      </c>
      <c r="F57">
        <f>SUMIFS(Activity_PASTRA!G:G,Activity_PASTRA!$B:$B,$A57&amp;"*",Activity_PASTRA!$B:$B,"*"&amp;"_EX")</f>
        <v>2.2875537099218812E-3</v>
      </c>
      <c r="G57">
        <f>SUMIFS(Activity_PASTRA!H:H,Activity_PASTRA!$B:$B,$A57&amp;"*",Activity_PASTRA!$B:$B,"*"&amp;"_EX")</f>
        <v>2.2834583364650918E-3</v>
      </c>
      <c r="H57">
        <f>SUMIFS(Activity_PASTRA!I:I,Activity_PASTRA!$B:$B,$A57&amp;"*",Activity_PASTRA!$B:$B,"*"&amp;"_EX")</f>
        <v>2.3857188627196069E-3</v>
      </c>
      <c r="I57">
        <f>SUMIFS(Activity_PASTRA!J:J,Activity_PASTRA!$B:$B,$A57&amp;"*",Activity_PASTRA!$B:$B,"*"&amp;"_EX")</f>
        <v>1.595179371596476E-3</v>
      </c>
      <c r="J57">
        <f>SUMIFS(Activity_PASTRA!K:K,Activity_PASTRA!$B:$B,$A57&amp;"*",Activity_PASTRA!$B:$B,"*"&amp;"_EX")</f>
        <v>1.595180543524593E-3</v>
      </c>
      <c r="K57">
        <f>IF(PASTRA_Split_Tech!L57="",0,IF(K$1=2016,0,IFERROR((PASTRA_Split_Tech!L57*(SUMIFS('AGG Activity_16'!B:B,'AGG Activity_16'!$A:$A,$B57)+SUMIFS('AGG Activity_EX'!B:B,'AGG Activity_EX'!$A:$A,$B57))-SUMIFS(Activity_EX!B:B,Activity_EX!$A:$A,$A57))/(SUMIFS('AGG Activity_16'!B:B,'AGG Activity_16'!$A:$A,$B57)),0)))</f>
        <v>0</v>
      </c>
    </row>
    <row r="58" spans="1:11" x14ac:dyDescent="0.25">
      <c r="A58" t="str">
        <f>PASTRA_Split_Tech!A58</f>
        <v>PASTRAROATRULGTAPGCONVPRO</v>
      </c>
      <c r="B58">
        <f>SUMIFS(Activity_PASTRA!C:C,Activity_PASTRA!$B:$B,$A58&amp;"*",Activity_PASTRA!$B:$B,"*"&amp;"_EX")</f>
        <v>2.587226995121886</v>
      </c>
      <c r="C58">
        <f>SUMIFS(Activity_PASTRA!D:D,Activity_PASTRA!$B:$B,$A58&amp;"*",Activity_PASTRA!$B:$B,"*"&amp;"_EX")</f>
        <v>2.5907140994307141</v>
      </c>
      <c r="D58">
        <f>SUMIFS(Activity_PASTRA!E:E,Activity_PASTRA!$B:$B,$A58&amp;"*",Activity_PASTRA!$B:$B,"*"&amp;"_EX")</f>
        <v>2.590710826797554</v>
      </c>
      <c r="E58">
        <f>SUMIFS(Activity_PASTRA!F:F,Activity_PASTRA!$B:$B,$A58&amp;"*",Activity_PASTRA!$B:$B,"*"&amp;"_EX")</f>
        <v>2.590704208620727</v>
      </c>
      <c r="F58">
        <f>SUMIFS(Activity_PASTRA!G:G,Activity_PASTRA!$B:$B,$A58&amp;"*",Activity_PASTRA!$B:$B,"*"&amp;"_EX")</f>
        <v>1.9430128300639109</v>
      </c>
      <c r="G58">
        <f>SUMIFS(Activity_PASTRA!H:H,Activity_PASTRA!$B:$B,$A58&amp;"*",Activity_PASTRA!$B:$B,"*"&amp;"_EX")</f>
        <v>1.9429804881366339</v>
      </c>
      <c r="H58">
        <f>SUMIFS(Activity_PASTRA!I:I,Activity_PASTRA!$B:$B,$A58&amp;"*",Activity_PASTRA!$B:$B,"*"&amp;"_EX")</f>
        <v>1.943154330074917</v>
      </c>
      <c r="I58">
        <f>SUMIFS(Activity_PASTRA!J:J,Activity_PASTRA!$B:$B,$A58&amp;"*",Activity_PASTRA!$B:$B,"*"&amp;"_EX")</f>
        <v>0.98056410907139813</v>
      </c>
      <c r="J58">
        <f>SUMIFS(Activity_PASTRA!K:K,Activity_PASTRA!$B:$B,$A58&amp;"*",Activity_PASTRA!$B:$B,"*"&amp;"_EX")</f>
        <v>0.98160488775754584</v>
      </c>
      <c r="K58">
        <f>IF(PASTRA_Split_Tech!L58="",0,IF(K$1=2016,0,IFERROR((PASTRA_Split_Tech!L58*(SUMIFS('AGG Activity_16'!B:B,'AGG Activity_16'!$A:$A,$B58)+SUMIFS('AGG Activity_EX'!B:B,'AGG Activity_EX'!$A:$A,$B58))-SUMIFS(Activity_EX!B:B,Activity_EX!$A:$A,$A58))/(SUMIFS('AGG Activity_16'!B:B,'AGG Activity_16'!$A:$A,$B58)),0)))</f>
        <v>0</v>
      </c>
    </row>
    <row r="59" spans="1:11" x14ac:dyDescent="0.25">
      <c r="A59" t="str">
        <f>PASTRA_Split_Tech!A59</f>
        <v>PASTRAROAMOR______CONVGAS</v>
      </c>
      <c r="B59">
        <f>SUMIFS(Activity_PASTRA!C:C,Activity_PASTRA!$B:$B,$A59&amp;"*",Activity_PASTRA!$B:$B,"*"&amp;"_EX")</f>
        <v>42.425945668844399</v>
      </c>
      <c r="C59">
        <f>SUMIFS(Activity_PASTRA!D:D,Activity_PASTRA!$B:$B,$A59&amp;"*",Activity_PASTRA!$B:$B,"*"&amp;"_EX")</f>
        <v>42.427821508436871</v>
      </c>
      <c r="D59">
        <f>SUMIFS(Activity_PASTRA!E:E,Activity_PASTRA!$B:$B,$A59&amp;"*",Activity_PASTRA!$B:$B,"*"&amp;"_EX")</f>
        <v>42.427812187751243</v>
      </c>
      <c r="E59">
        <f>SUMIFS(Activity_PASTRA!F:F,Activity_PASTRA!$B:$B,$A59&amp;"*",Activity_PASTRA!$B:$B,"*"&amp;"_EX")</f>
        <v>42.427765998519547</v>
      </c>
      <c r="F59">
        <f>SUMIFS(Activity_PASTRA!G:G,Activity_PASTRA!$B:$B,$A59&amp;"*",Activity_PASTRA!$B:$B,"*"&amp;"_EX")</f>
        <v>31.820903228839079</v>
      </c>
      <c r="G59">
        <f>SUMIFS(Activity_PASTRA!H:H,Activity_PASTRA!$B:$B,$A59&amp;"*",Activity_PASTRA!$B:$B,"*"&amp;"_EX")</f>
        <v>31.82088824321233</v>
      </c>
      <c r="H59">
        <f>SUMIFS(Activity_PASTRA!I:I,Activity_PASTRA!$B:$B,$A59&amp;"*",Activity_PASTRA!$B:$B,"*"&amp;"_EX")</f>
        <v>31.820952178057041</v>
      </c>
      <c r="I59">
        <f>SUMIFS(Activity_PASTRA!J:J,Activity_PASTRA!$B:$B,$A59&amp;"*",Activity_PASTRA!$B:$B,"*"&amp;"_EX")</f>
        <v>18.458952585942711</v>
      </c>
      <c r="J59">
        <f>SUMIFS(Activity_PASTRA!K:K,Activity_PASTRA!$B:$B,$A59&amp;"*",Activity_PASTRA!$B:$B,"*"&amp;"_EX")</f>
        <v>11.924134605519869</v>
      </c>
      <c r="K59">
        <f>IF(PASTRA_Split_Tech!L59="",0,IF(K$1=2016,0,IFERROR((PASTRA_Split_Tech!L59*(SUMIFS('AGG Activity_16'!B:B,'AGG Activity_16'!$A:$A,$B59)+SUMIFS('AGG Activity_EX'!B:B,'AGG Activity_EX'!$A:$A,$B59))-SUMIFS(Activity_EX!B:B,Activity_EX!$A:$A,$A59))/(SUMIFS('AGG Activity_16'!B:B,'AGG Activity_16'!$A:$A,$B59)),0)))</f>
        <v>0</v>
      </c>
    </row>
    <row r="2117" spans="2:8" x14ac:dyDescent="0.25">
      <c r="C2117">
        <v>0.11041473</v>
      </c>
      <c r="D2117">
        <v>1.009410388</v>
      </c>
      <c r="E2117">
        <v>1.0789783660000001</v>
      </c>
      <c r="F2117">
        <v>1.1161208650000001</v>
      </c>
      <c r="G2117">
        <v>1.061627061</v>
      </c>
      <c r="H2117">
        <v>1.129811592</v>
      </c>
    </row>
    <row r="2119" spans="2:8" x14ac:dyDescent="0.25">
      <c r="B2119">
        <v>4.0756436402104166</v>
      </c>
      <c r="C2119">
        <v>3.968325817978763</v>
      </c>
      <c r="D2119">
        <v>0.44496127809085773</v>
      </c>
      <c r="E2119">
        <v>0.44496127809085773</v>
      </c>
      <c r="F2119">
        <v>0.44496127809085773</v>
      </c>
      <c r="G2119">
        <v>2.3216181018192081</v>
      </c>
      <c r="H2119">
        <v>0.44496127809085773</v>
      </c>
    </row>
    <row r="2121" spans="2:8" x14ac:dyDescent="0.25">
      <c r="C2121">
        <v>9.4919114000000027E-2</v>
      </c>
      <c r="D2121">
        <v>5.6822603689999998</v>
      </c>
      <c r="E2121">
        <v>6.7077074949999993</v>
      </c>
      <c r="F2121">
        <v>6.7727578079999997</v>
      </c>
      <c r="G2121">
        <v>7.1118027540000011</v>
      </c>
      <c r="H2121">
        <v>6.1554306009999999</v>
      </c>
    </row>
    <row r="2122" spans="2:8" x14ac:dyDescent="0.25">
      <c r="B2122">
        <v>13.85839516667089</v>
      </c>
      <c r="C2122">
        <v>13.85839516667089</v>
      </c>
      <c r="D2122">
        <v>1.7948544005751299</v>
      </c>
      <c r="E2122">
        <v>1.572656375490332</v>
      </c>
      <c r="F2122">
        <v>1.5697262324610359</v>
      </c>
      <c r="G2122">
        <v>1.7948544005751299</v>
      </c>
      <c r="H2122">
        <v>1.565731693932797</v>
      </c>
    </row>
    <row r="2128" spans="2:8" x14ac:dyDescent="0.25">
      <c r="B2128">
        <v>15.63200373559833</v>
      </c>
      <c r="C2128">
        <v>15.63200373559833</v>
      </c>
      <c r="D2128">
        <v>15.63200373559833</v>
      </c>
      <c r="E2128">
        <v>15.63200373559833</v>
      </c>
      <c r="F2128">
        <v>7.8160018677991641</v>
      </c>
      <c r="G2128">
        <v>7.8160018677991641</v>
      </c>
      <c r="H2128">
        <v>7.8160018677991641</v>
      </c>
    </row>
    <row r="2132" spans="2:8" x14ac:dyDescent="0.25">
      <c r="B2132">
        <v>34.33156512978703</v>
      </c>
      <c r="C2132">
        <v>37.374464727871313</v>
      </c>
      <c r="D2132">
        <v>37.374464727871313</v>
      </c>
      <c r="E2132">
        <v>37.374464727871313</v>
      </c>
      <c r="F2132">
        <v>24.916309818580871</v>
      </c>
      <c r="G2132">
        <v>24.916309818580871</v>
      </c>
      <c r="H2132">
        <v>24.916309818580871</v>
      </c>
    </row>
    <row r="2133" spans="2:8" x14ac:dyDescent="0.25">
      <c r="B2133">
        <v>1237.8476040433541</v>
      </c>
      <c r="C2133">
        <v>1232.2669391277179</v>
      </c>
      <c r="D2133">
        <v>933.92073958817593</v>
      </c>
      <c r="E2133">
        <v>950.28827533975686</v>
      </c>
      <c r="F2133">
        <v>931.94458666669823</v>
      </c>
      <c r="G2133">
        <v>954.73677910827962</v>
      </c>
      <c r="H2133">
        <v>929.12014877071465</v>
      </c>
    </row>
    <row r="2134" spans="2:8" x14ac:dyDescent="0.25">
      <c r="B2134">
        <v>271.18994367829572</v>
      </c>
      <c r="C2134">
        <v>271.18994367829572</v>
      </c>
      <c r="D2134">
        <v>145.92178121883379</v>
      </c>
      <c r="E2134">
        <v>168.83168320994929</v>
      </c>
      <c r="F2134">
        <v>143.60544704416679</v>
      </c>
      <c r="G2134">
        <v>148.44025722487589</v>
      </c>
      <c r="H2134">
        <v>145.8662671807997</v>
      </c>
    </row>
    <row r="2140" spans="2:8" x14ac:dyDescent="0.25">
      <c r="B2140">
        <v>61.191843689879512</v>
      </c>
      <c r="C2140">
        <v>61.191843689879512</v>
      </c>
      <c r="D2140">
        <v>61.191843689879512</v>
      </c>
      <c r="E2140">
        <v>61.191843689879512</v>
      </c>
      <c r="F2140">
        <v>30.595921844939749</v>
      </c>
      <c r="G2140">
        <v>30.595921844939749</v>
      </c>
      <c r="H2140">
        <v>30.595921844939749</v>
      </c>
    </row>
    <row r="2144" spans="2:8" x14ac:dyDescent="0.25">
      <c r="B2144">
        <v>40.306724100002803</v>
      </c>
      <c r="C2144">
        <v>40.306724100002803</v>
      </c>
      <c r="D2144">
        <v>40.306724100002803</v>
      </c>
      <c r="E2144">
        <v>40.306724100002803</v>
      </c>
      <c r="F2144">
        <v>26.871149400001869</v>
      </c>
      <c r="G2144">
        <v>26.871149400001869</v>
      </c>
      <c r="H2144">
        <v>26.871149400001869</v>
      </c>
    </row>
    <row r="2145" spans="2:8" x14ac:dyDescent="0.25">
      <c r="B2145">
        <v>1329.9967146208321</v>
      </c>
      <c r="C2145">
        <v>1326.162494414194</v>
      </c>
      <c r="D2145">
        <v>1021.369654347277</v>
      </c>
      <c r="E2145">
        <v>1039.0754165013129</v>
      </c>
      <c r="F2145">
        <v>1021.561322831449</v>
      </c>
      <c r="G2145">
        <v>1006.857638895385</v>
      </c>
      <c r="H2145">
        <v>997.90328038315442</v>
      </c>
    </row>
    <row r="2146" spans="2:8" x14ac:dyDescent="0.25">
      <c r="B2146">
        <v>389.72203248601119</v>
      </c>
      <c r="C2146">
        <v>389.72203248601119</v>
      </c>
      <c r="D2146">
        <v>224.10152453550859</v>
      </c>
      <c r="E2146">
        <v>222.70616668295071</v>
      </c>
      <c r="F2146">
        <v>212.41724661112539</v>
      </c>
      <c r="G2146">
        <v>247.7063939238358</v>
      </c>
      <c r="H2146">
        <v>228.01244994448379</v>
      </c>
    </row>
    <row r="2152" spans="2:8" x14ac:dyDescent="0.25">
      <c r="B2152">
        <v>81.327392826070451</v>
      </c>
      <c r="C2152">
        <v>81.327392826070451</v>
      </c>
      <c r="D2152">
        <v>81.327392826070451</v>
      </c>
      <c r="E2152">
        <v>81.327392826070451</v>
      </c>
      <c r="F2152">
        <v>40.663696413035211</v>
      </c>
      <c r="G2152">
        <v>40.663696413035211</v>
      </c>
      <c r="H2152">
        <v>40.663696413035211</v>
      </c>
    </row>
    <row r="2156" spans="2:8" x14ac:dyDescent="0.25">
      <c r="B2156">
        <v>144.55766998783071</v>
      </c>
      <c r="C2156">
        <v>150.46353186854961</v>
      </c>
      <c r="D2156">
        <v>150.46353186854961</v>
      </c>
      <c r="E2156">
        <v>150.46353186854961</v>
      </c>
      <c r="F2156">
        <v>100.3090212456997</v>
      </c>
      <c r="G2156">
        <v>100.3090212456997</v>
      </c>
      <c r="H2156">
        <v>100.3090212456997</v>
      </c>
    </row>
    <row r="2157" spans="2:8" x14ac:dyDescent="0.25">
      <c r="B2157">
        <v>4785.5596135295636</v>
      </c>
      <c r="C2157">
        <v>4785.5596135295636</v>
      </c>
      <c r="D2157">
        <v>3626.8744793370911</v>
      </c>
      <c r="E2157">
        <v>3657.298494742392</v>
      </c>
      <c r="F2157">
        <v>3695.4460373958518</v>
      </c>
      <c r="G2157">
        <v>3631.514462724148</v>
      </c>
      <c r="H2157">
        <v>3589.434223673687</v>
      </c>
    </row>
    <row r="2158" spans="2:8" x14ac:dyDescent="0.25">
      <c r="B2158">
        <v>1022.375996957859</v>
      </c>
      <c r="C2158">
        <v>1022.375996957859</v>
      </c>
      <c r="D2158">
        <v>562.71919237625332</v>
      </c>
      <c r="E2158">
        <v>592.13585591581909</v>
      </c>
      <c r="F2158">
        <v>570.08516296973835</v>
      </c>
      <c r="G2158">
        <v>555.28450980630453</v>
      </c>
      <c r="H2158">
        <v>567.5594485899536</v>
      </c>
    </row>
    <row r="2164" spans="2:8" x14ac:dyDescent="0.25">
      <c r="B2164">
        <v>221.7037112024108</v>
      </c>
      <c r="C2164">
        <v>221.7037112024108</v>
      </c>
      <c r="D2164">
        <v>221.7037112024108</v>
      </c>
      <c r="E2164">
        <v>221.7037112024108</v>
      </c>
      <c r="F2164">
        <v>110.8518556012054</v>
      </c>
      <c r="G2164">
        <v>110.8518556012054</v>
      </c>
      <c r="H2164">
        <v>110.8518556012054</v>
      </c>
    </row>
    <row r="2168" spans="2:8" x14ac:dyDescent="0.25">
      <c r="B2168">
        <v>79.875707520195178</v>
      </c>
      <c r="C2168">
        <v>86.955307806143693</v>
      </c>
      <c r="D2168">
        <v>86.955307806143693</v>
      </c>
      <c r="E2168">
        <v>86.955307806143693</v>
      </c>
      <c r="F2168">
        <v>57.970205204095798</v>
      </c>
      <c r="G2168">
        <v>57.970205204095798</v>
      </c>
      <c r="H2168">
        <v>57.970205204095798</v>
      </c>
    </row>
    <row r="2169" spans="2:8" x14ac:dyDescent="0.25">
      <c r="B2169">
        <v>2824.4838429501669</v>
      </c>
      <c r="C2169">
        <v>2810.3596761038689</v>
      </c>
      <c r="D2169">
        <v>2212.199753146102</v>
      </c>
      <c r="E2169">
        <v>2138.0463637211001</v>
      </c>
      <c r="F2169">
        <v>2140.3115392785871</v>
      </c>
      <c r="G2169">
        <v>2154.0027647605848</v>
      </c>
      <c r="H2169">
        <v>2106.0352372117118</v>
      </c>
    </row>
    <row r="2170" spans="2:8" x14ac:dyDescent="0.25">
      <c r="B2170">
        <v>1017.765647319139</v>
      </c>
      <c r="C2170">
        <v>1017.765647319139</v>
      </c>
      <c r="D2170">
        <v>549.9629509241081</v>
      </c>
      <c r="E2170">
        <v>580.38445296857481</v>
      </c>
      <c r="F2170">
        <v>536.9902920160423</v>
      </c>
      <c r="G2170">
        <v>584.75649945130476</v>
      </c>
      <c r="H2170">
        <v>503.50906936470341</v>
      </c>
    </row>
    <row r="2176" spans="2:8" x14ac:dyDescent="0.25">
      <c r="B2176">
        <v>2.7073031030911658</v>
      </c>
      <c r="C2176">
        <v>2.7073031030911658</v>
      </c>
      <c r="D2176">
        <v>2.7073031030911658</v>
      </c>
      <c r="E2176">
        <v>2.7073031030911658</v>
      </c>
      <c r="F2176">
        <v>1.3536515515455829</v>
      </c>
      <c r="G2176">
        <v>1.3536515515455829</v>
      </c>
      <c r="H2176">
        <v>1.3536515515455829</v>
      </c>
    </row>
    <row r="2180" spans="2:8" x14ac:dyDescent="0.25">
      <c r="B2180">
        <v>5.465488145248929</v>
      </c>
      <c r="C2180">
        <v>5.465488145248929</v>
      </c>
      <c r="D2180">
        <v>5.465488145248929</v>
      </c>
      <c r="E2180">
        <v>5.465488145248929</v>
      </c>
      <c r="F2180">
        <v>3.6436587634992872</v>
      </c>
      <c r="G2180">
        <v>3.6436587634992872</v>
      </c>
      <c r="H2180">
        <v>3.6436587634992872</v>
      </c>
    </row>
    <row r="2181" spans="2:8" x14ac:dyDescent="0.25">
      <c r="B2181">
        <v>186.34443770996251</v>
      </c>
      <c r="C2181">
        <v>186.34443770996251</v>
      </c>
      <c r="D2181">
        <v>140.2414138220021</v>
      </c>
      <c r="E2181">
        <v>140.83603257600211</v>
      </c>
      <c r="F2181">
        <v>141.58277791700209</v>
      </c>
      <c r="G2181">
        <v>142.8633038690021</v>
      </c>
      <c r="H2181">
        <v>140.14445830100209</v>
      </c>
    </row>
    <row r="2182" spans="2:8" x14ac:dyDescent="0.25">
      <c r="B2182">
        <v>43.368594812030338</v>
      </c>
      <c r="C2182">
        <v>43.368594812030338</v>
      </c>
      <c r="D2182">
        <v>24.76923564031155</v>
      </c>
      <c r="E2182">
        <v>23.724151555311551</v>
      </c>
      <c r="F2182">
        <v>24.726606377283179</v>
      </c>
      <c r="G2182">
        <v>22.61675196031155</v>
      </c>
      <c r="H2182">
        <v>26.446148881311551</v>
      </c>
    </row>
    <row r="2188" spans="2:8" x14ac:dyDescent="0.25">
      <c r="B2188">
        <v>1457.4013747253809</v>
      </c>
      <c r="C2188">
        <v>1457.4013747253809</v>
      </c>
      <c r="D2188">
        <v>1457.4013747253809</v>
      </c>
      <c r="E2188">
        <v>1457.4013747253809</v>
      </c>
      <c r="F2188">
        <v>728.70068736269013</v>
      </c>
      <c r="G2188">
        <v>728.70068736269013</v>
      </c>
      <c r="H2188">
        <v>728.70068736269013</v>
      </c>
    </row>
    <row r="2192" spans="2:8" x14ac:dyDescent="0.25">
      <c r="B2192">
        <v>314.83237975692668</v>
      </c>
      <c r="C2192">
        <v>323.87841988459661</v>
      </c>
      <c r="D2192">
        <v>323.87841988459661</v>
      </c>
      <c r="E2192">
        <v>323.87841988459661</v>
      </c>
      <c r="F2192">
        <v>215.91894658973101</v>
      </c>
      <c r="G2192">
        <v>215.91894658973101</v>
      </c>
      <c r="H2192">
        <v>215.91894658973101</v>
      </c>
    </row>
    <row r="2193" spans="2:8" x14ac:dyDescent="0.25">
      <c r="B2193">
        <v>12106.031018195639</v>
      </c>
      <c r="C2193">
        <v>12080.53727511706</v>
      </c>
      <c r="D2193">
        <v>9232.1128850952955</v>
      </c>
      <c r="E2193">
        <v>9534.5100056342999</v>
      </c>
      <c r="F2193">
        <v>9281.5772534672979</v>
      </c>
      <c r="G2193">
        <v>9231.3485185195677</v>
      </c>
      <c r="H2193">
        <v>9099.494728692529</v>
      </c>
    </row>
    <row r="2194" spans="2:8" x14ac:dyDescent="0.25">
      <c r="B2194">
        <v>1193.3340388387651</v>
      </c>
      <c r="C2194">
        <v>1193.3340388387651</v>
      </c>
      <c r="D2194">
        <v>653.1006303484653</v>
      </c>
      <c r="E2194">
        <v>703.04424275299743</v>
      </c>
      <c r="F2194">
        <v>610.47777850652926</v>
      </c>
      <c r="G2194">
        <v>728.03992876467385</v>
      </c>
      <c r="H2194">
        <v>718.68875393200733</v>
      </c>
    </row>
    <row r="2200" spans="2:8" x14ac:dyDescent="0.25">
      <c r="B2200">
        <v>17.441426297791011</v>
      </c>
      <c r="C2200">
        <v>17.441426297791011</v>
      </c>
      <c r="D2200">
        <v>17.441426297791011</v>
      </c>
      <c r="E2200">
        <v>17.441426297791011</v>
      </c>
      <c r="F2200">
        <v>8.7207131488955056</v>
      </c>
      <c r="G2200">
        <v>8.7207131488955056</v>
      </c>
      <c r="H2200">
        <v>8.7207131488955056</v>
      </c>
    </row>
    <row r="2204" spans="2:8" x14ac:dyDescent="0.25">
      <c r="B2204">
        <v>39.480654598846527</v>
      </c>
      <c r="C2204">
        <v>43.237951762548327</v>
      </c>
      <c r="D2204">
        <v>43.237951762548327</v>
      </c>
      <c r="E2204">
        <v>43.237951762548327</v>
      </c>
      <c r="F2204">
        <v>28.825301175032209</v>
      </c>
      <c r="G2204">
        <v>28.825301175032209</v>
      </c>
      <c r="H2204">
        <v>28.825301175032209</v>
      </c>
    </row>
    <row r="2205" spans="2:8" x14ac:dyDescent="0.25">
      <c r="B2205">
        <v>1466.346778275509</v>
      </c>
      <c r="C2205">
        <v>1466.346778275509</v>
      </c>
      <c r="D2205">
        <v>1138.77378457395</v>
      </c>
      <c r="E2205">
        <v>1118.5525528739429</v>
      </c>
      <c r="F2205">
        <v>1107.426690604836</v>
      </c>
      <c r="G2205">
        <v>1133.8770643363939</v>
      </c>
      <c r="H2205">
        <v>1088.9251875248101</v>
      </c>
    </row>
    <row r="2206" spans="2:8" x14ac:dyDescent="0.25">
      <c r="B2206">
        <v>332.74981031708791</v>
      </c>
      <c r="C2206">
        <v>332.74981031708791</v>
      </c>
      <c r="D2206">
        <v>191.74167857050119</v>
      </c>
      <c r="E2206">
        <v>191.2067282469869</v>
      </c>
      <c r="F2206">
        <v>188.47308196406979</v>
      </c>
      <c r="G2206">
        <v>204.25257690554321</v>
      </c>
      <c r="H2206">
        <v>170.4796605342531</v>
      </c>
    </row>
    <row r="2212" spans="2:8" x14ac:dyDescent="0.25">
      <c r="B2212">
        <v>45.770788664735981</v>
      </c>
      <c r="C2212">
        <v>45.770788664735981</v>
      </c>
      <c r="D2212">
        <v>45.770788664735981</v>
      </c>
      <c r="E2212">
        <v>45.770788664735981</v>
      </c>
      <c r="F2212">
        <v>22.88539433236798</v>
      </c>
      <c r="G2212">
        <v>22.88539433236798</v>
      </c>
      <c r="H2212">
        <v>22.88539433236798</v>
      </c>
    </row>
    <row r="2216" spans="2:8" x14ac:dyDescent="0.25">
      <c r="B2216">
        <v>133.0981376464365</v>
      </c>
      <c r="C2216">
        <v>138.56789434393031</v>
      </c>
      <c r="D2216">
        <v>138.56789434393031</v>
      </c>
      <c r="E2216">
        <v>138.56789434393031</v>
      </c>
      <c r="F2216">
        <v>92.37859622928687</v>
      </c>
      <c r="G2216">
        <v>92.37859622928687</v>
      </c>
      <c r="H2216">
        <v>92.37859622928687</v>
      </c>
    </row>
    <row r="2217" spans="2:8" x14ac:dyDescent="0.25">
      <c r="B2217">
        <v>4533.4612675376302</v>
      </c>
      <c r="C2217">
        <v>4521.7073329187187</v>
      </c>
      <c r="D2217">
        <v>3527.7509297609731</v>
      </c>
      <c r="E2217">
        <v>3478.6643038263269</v>
      </c>
      <c r="F2217">
        <v>3520.666972986683</v>
      </c>
      <c r="G2217">
        <v>3435.940517714932</v>
      </c>
      <c r="H2217">
        <v>3383.4251616025058</v>
      </c>
    </row>
    <row r="2218" spans="2:8" x14ac:dyDescent="0.25">
      <c r="B2218">
        <v>944.05527337048716</v>
      </c>
      <c r="C2218">
        <v>944.05527337048716</v>
      </c>
      <c r="D2218">
        <v>518.48634020276756</v>
      </c>
      <c r="E2218">
        <v>517.18959025854974</v>
      </c>
      <c r="F2218">
        <v>552.98052855633273</v>
      </c>
      <c r="G2218">
        <v>485.48797290011458</v>
      </c>
      <c r="H2218">
        <v>506.3870550018525</v>
      </c>
    </row>
    <row r="2224" spans="2:8" x14ac:dyDescent="0.25">
      <c r="B2224">
        <v>7.84024655440993</v>
      </c>
      <c r="C2224">
        <v>7.84024655440993</v>
      </c>
      <c r="D2224">
        <v>7.84024655440993</v>
      </c>
      <c r="E2224">
        <v>7.84024655440993</v>
      </c>
      <c r="F2224">
        <v>3.920123277204965</v>
      </c>
      <c r="G2224">
        <v>3.920123277204965</v>
      </c>
      <c r="H2224">
        <v>3.920123277204965</v>
      </c>
    </row>
    <row r="2228" spans="2:8" x14ac:dyDescent="0.25">
      <c r="B2228">
        <v>13.39883606982842</v>
      </c>
      <c r="C2228">
        <v>17.640633070257671</v>
      </c>
      <c r="D2228">
        <v>17.640633070257671</v>
      </c>
      <c r="E2228">
        <v>17.640633070257671</v>
      </c>
      <c r="F2228">
        <v>11.76042204683845</v>
      </c>
      <c r="G2228">
        <v>11.76042204683845</v>
      </c>
      <c r="H2228">
        <v>11.76042204683845</v>
      </c>
    </row>
    <row r="2229" spans="2:8" x14ac:dyDescent="0.25">
      <c r="B2229">
        <v>899.50099278628227</v>
      </c>
      <c r="C2229">
        <v>898.46299698257963</v>
      </c>
      <c r="D2229">
        <v>696.98271678422816</v>
      </c>
      <c r="E2229">
        <v>697.36914300158537</v>
      </c>
      <c r="F2229">
        <v>688.82720175418228</v>
      </c>
      <c r="G2229">
        <v>695.0463239253944</v>
      </c>
      <c r="H2229">
        <v>669.27740155323738</v>
      </c>
    </row>
    <row r="2230" spans="2:8" x14ac:dyDescent="0.25">
      <c r="B2230">
        <v>75.303169332112972</v>
      </c>
      <c r="C2230">
        <v>75.303169332112972</v>
      </c>
      <c r="D2230">
        <v>38.843482048314293</v>
      </c>
      <c r="E2230">
        <v>42.815717620356807</v>
      </c>
      <c r="F2230">
        <v>45.646493104399298</v>
      </c>
      <c r="G2230">
        <v>45.658302602441807</v>
      </c>
      <c r="H2230">
        <v>42.726730027081729</v>
      </c>
    </row>
    <row r="2236" spans="2:8" x14ac:dyDescent="0.25">
      <c r="B2236">
        <v>70.097923379093189</v>
      </c>
      <c r="C2236">
        <v>70.097923379093189</v>
      </c>
      <c r="D2236">
        <v>70.097923379093189</v>
      </c>
      <c r="E2236">
        <v>70.097923379093189</v>
      </c>
      <c r="F2236">
        <v>35.048961689546587</v>
      </c>
      <c r="G2236">
        <v>35.048961689546587</v>
      </c>
      <c r="H2236">
        <v>35.048961689546587</v>
      </c>
    </row>
    <row r="2240" spans="2:8" x14ac:dyDescent="0.25">
      <c r="B2240">
        <v>83.55835121320159</v>
      </c>
      <c r="C2240">
        <v>90.759617705174108</v>
      </c>
      <c r="D2240">
        <v>90.759617705174108</v>
      </c>
      <c r="E2240">
        <v>90.759617705174108</v>
      </c>
      <c r="F2240">
        <v>60.506411803449403</v>
      </c>
      <c r="G2240">
        <v>60.506411803449403</v>
      </c>
      <c r="H2240">
        <v>60.506411803449403</v>
      </c>
    </row>
    <row r="2241" spans="2:8" x14ac:dyDescent="0.25">
      <c r="B2241">
        <v>2908.8882437272882</v>
      </c>
      <c r="C2241">
        <v>2907.0429514549992</v>
      </c>
      <c r="D2241">
        <v>2259.9109575177072</v>
      </c>
      <c r="E2241">
        <v>2210.22994210242</v>
      </c>
      <c r="F2241">
        <v>2184.487762749357</v>
      </c>
      <c r="G2241">
        <v>2229.242848779294</v>
      </c>
      <c r="H2241">
        <v>2177.8161991866359</v>
      </c>
    </row>
    <row r="2242" spans="2:8" x14ac:dyDescent="0.25">
      <c r="B2242">
        <v>526.33330994109599</v>
      </c>
      <c r="C2242">
        <v>526.33330994109599</v>
      </c>
      <c r="D2242">
        <v>327.89463254253928</v>
      </c>
      <c r="E2242">
        <v>286.2459839815848</v>
      </c>
      <c r="F2242">
        <v>286.06687816133012</v>
      </c>
      <c r="G2242">
        <v>274.05679612107519</v>
      </c>
      <c r="H2242">
        <v>316.30782691461093</v>
      </c>
    </row>
    <row r="2251" spans="2:8" x14ac:dyDescent="0.25">
      <c r="C2251">
        <v>5.8121487999999999E-2</v>
      </c>
      <c r="D2251">
        <v>0.11624303499999999</v>
      </c>
      <c r="E2251">
        <v>0.17436458199999999</v>
      </c>
      <c r="F2251">
        <v>7.439346645999998</v>
      </c>
      <c r="G2251">
        <v>7.4974681929999978</v>
      </c>
      <c r="H2251">
        <v>7.5356733329999974</v>
      </c>
    </row>
    <row r="2253" spans="2:8" x14ac:dyDescent="0.25">
      <c r="B2253">
        <v>11.645281311665761</v>
      </c>
      <c r="C2253">
        <v>11.64528131166573</v>
      </c>
      <c r="D2253">
        <v>11.64528131166573</v>
      </c>
      <c r="E2253">
        <v>11.64528131166573</v>
      </c>
      <c r="F2253">
        <v>5.8226406558328607</v>
      </c>
      <c r="G2253">
        <v>5.8226406558328607</v>
      </c>
      <c r="H2253">
        <v>5.8226406558328607</v>
      </c>
    </row>
    <row r="2256" spans="2:8" x14ac:dyDescent="0.25">
      <c r="C2256">
        <v>1.1389110060000001</v>
      </c>
      <c r="D2256">
        <v>11.72235457</v>
      </c>
      <c r="E2256">
        <v>11.216329979999999</v>
      </c>
      <c r="F2256">
        <v>11.85807698</v>
      </c>
      <c r="G2256">
        <v>11.1396128</v>
      </c>
      <c r="H2256">
        <v>12.009790840000001</v>
      </c>
    </row>
    <row r="2258" spans="2:8" x14ac:dyDescent="0.25">
      <c r="B2258">
        <v>44.217238191396717</v>
      </c>
      <c r="C2258">
        <v>34.442345485437897</v>
      </c>
      <c r="D2258">
        <v>25.819163120160241</v>
      </c>
      <c r="E2258">
        <v>26.44692446155133</v>
      </c>
      <c r="F2258">
        <v>27.036903933086961</v>
      </c>
      <c r="G2258">
        <v>27.626883702683379</v>
      </c>
      <c r="H2258">
        <v>21.615436635761089</v>
      </c>
    </row>
    <row r="2260" spans="2:8" x14ac:dyDescent="0.25">
      <c r="C2260">
        <v>2.1048852999999999E-2</v>
      </c>
      <c r="D2260">
        <v>1.668105164</v>
      </c>
      <c r="E2260">
        <v>1.452756594</v>
      </c>
      <c r="F2260">
        <v>1.7495572009999989</v>
      </c>
      <c r="G2260">
        <v>1.7091439399999999</v>
      </c>
      <c r="H2260">
        <v>1.747103584</v>
      </c>
    </row>
    <row r="2261" spans="2:8" x14ac:dyDescent="0.25">
      <c r="B2261">
        <v>3.5283992886862841</v>
      </c>
      <c r="C2261">
        <v>3.5283992886862641</v>
      </c>
      <c r="D2261">
        <v>0.60463710435116447</v>
      </c>
      <c r="E2261">
        <v>0.57643016209234743</v>
      </c>
      <c r="F2261">
        <v>0.54822323408377527</v>
      </c>
      <c r="G2261">
        <v>0.52001629182495235</v>
      </c>
      <c r="H2261">
        <v>0.50147497200400848</v>
      </c>
    </row>
    <row r="2270" spans="2:8" x14ac:dyDescent="0.25">
      <c r="C2270">
        <v>6.8738147999999985E-2</v>
      </c>
      <c r="D2270">
        <v>0.137476392</v>
      </c>
      <c r="E2270">
        <v>0.20621463600000001</v>
      </c>
      <c r="F2270">
        <v>11.112449639999999</v>
      </c>
      <c r="G2270">
        <v>11.181187980000001</v>
      </c>
      <c r="H2270">
        <v>11.207749059999999</v>
      </c>
    </row>
    <row r="2272" spans="2:8" x14ac:dyDescent="0.25">
      <c r="B2272">
        <v>17.511882827495089</v>
      </c>
      <c r="C2272">
        <v>17.51188282749521</v>
      </c>
      <c r="D2272">
        <v>17.51188282749521</v>
      </c>
      <c r="E2272">
        <v>17.51188282749521</v>
      </c>
      <c r="F2272">
        <v>8.755941413747605</v>
      </c>
      <c r="G2272">
        <v>8.755941413747605</v>
      </c>
      <c r="H2272">
        <v>8.755941413747605</v>
      </c>
    </row>
    <row r="2275" spans="2:8" x14ac:dyDescent="0.25">
      <c r="C2275">
        <v>1.2646959120000001</v>
      </c>
      <c r="D2275">
        <v>12.63218421</v>
      </c>
      <c r="E2275">
        <v>12.049600979999999</v>
      </c>
      <c r="F2275">
        <v>12.688207520000001</v>
      </c>
      <c r="G2275">
        <v>13.22936788</v>
      </c>
      <c r="H2275">
        <v>13.551953299999999</v>
      </c>
    </row>
    <row r="2277" spans="2:8" x14ac:dyDescent="0.25">
      <c r="B2277">
        <v>50.06402334965545</v>
      </c>
      <c r="C2277">
        <v>38.996609899877527</v>
      </c>
      <c r="D2277">
        <v>29.661036788326211</v>
      </c>
      <c r="E2277">
        <v>30.16204125990188</v>
      </c>
      <c r="F2277">
        <v>30.66304502746069</v>
      </c>
      <c r="G2277">
        <v>31.1640502030533</v>
      </c>
      <c r="H2277">
        <v>24.228122177170921</v>
      </c>
    </row>
    <row r="2279" spans="2:8" x14ac:dyDescent="0.25">
      <c r="C2279">
        <v>2.3069088000000001E-2</v>
      </c>
      <c r="D2279">
        <v>2.1649337979999999</v>
      </c>
      <c r="E2279">
        <v>2.1952038470000002</v>
      </c>
      <c r="F2279">
        <v>2.324064144999999</v>
      </c>
      <c r="G2279">
        <v>1.9476653079999999</v>
      </c>
      <c r="H2279">
        <v>2.166012297</v>
      </c>
    </row>
    <row r="2280" spans="2:8" x14ac:dyDescent="0.25">
      <c r="B2280">
        <v>4.788721497116426</v>
      </c>
      <c r="C2280">
        <v>4.7887214971164713</v>
      </c>
      <c r="D2280">
        <v>0.62020585708936449</v>
      </c>
      <c r="E2280">
        <v>0.62020585708936449</v>
      </c>
      <c r="F2280">
        <v>0.62020585708936449</v>
      </c>
      <c r="G2280">
        <v>0.62020585708936449</v>
      </c>
      <c r="H2280">
        <v>0.62020585708936449</v>
      </c>
    </row>
    <row r="2289" spans="2:8" x14ac:dyDescent="0.25">
      <c r="C2289">
        <v>0.36349558199999987</v>
      </c>
      <c r="D2289">
        <v>0.72699122399999994</v>
      </c>
      <c r="E2289">
        <v>1.090486867000001</v>
      </c>
      <c r="F2289">
        <v>38.948547300000008</v>
      </c>
      <c r="G2289">
        <v>39.312042939999998</v>
      </c>
      <c r="H2289">
        <v>39.622129010000002</v>
      </c>
    </row>
    <row r="2291" spans="2:8" x14ac:dyDescent="0.25">
      <c r="B2291">
        <v>60.585986532690583</v>
      </c>
      <c r="C2291">
        <v>60.585986532690967</v>
      </c>
      <c r="D2291">
        <v>60.585986532690967</v>
      </c>
      <c r="E2291">
        <v>60.585986532690967</v>
      </c>
      <c r="F2291">
        <v>30.292993266345491</v>
      </c>
      <c r="G2291">
        <v>30.292993266345491</v>
      </c>
      <c r="H2291">
        <v>30.292993266345491</v>
      </c>
    </row>
    <row r="2294" spans="2:8" x14ac:dyDescent="0.25">
      <c r="C2294">
        <v>5.2733251469999987</v>
      </c>
      <c r="D2294">
        <v>48.335298840000007</v>
      </c>
      <c r="E2294">
        <v>47.266962880000001</v>
      </c>
      <c r="F2294">
        <v>46.290152669999998</v>
      </c>
      <c r="G2294">
        <v>48.69378605</v>
      </c>
      <c r="H2294">
        <v>50.309673660000001</v>
      </c>
    </row>
    <row r="2296" spans="2:8" x14ac:dyDescent="0.25">
      <c r="B2296">
        <v>181.30639487040139</v>
      </c>
      <c r="C2296">
        <v>141.2258600099679</v>
      </c>
      <c r="D2296">
        <v>102.9129636601657</v>
      </c>
      <c r="E2296">
        <v>107.53981243996679</v>
      </c>
      <c r="F2296">
        <v>110.2963295429135</v>
      </c>
      <c r="G2296">
        <v>113.05284756826811</v>
      </c>
      <c r="H2296">
        <v>88.630974033605739</v>
      </c>
    </row>
    <row r="2298" spans="2:8" x14ac:dyDescent="0.25">
      <c r="C2298">
        <v>9.9125618000000026E-2</v>
      </c>
      <c r="D2298">
        <v>6.5844387499999986</v>
      </c>
      <c r="E2298">
        <v>6.313653401999999</v>
      </c>
      <c r="F2298">
        <v>6.6316299369999996</v>
      </c>
      <c r="G2298">
        <v>6.8666695119999996</v>
      </c>
      <c r="H2298">
        <v>6.3665251829999994</v>
      </c>
    </row>
    <row r="2299" spans="2:8" x14ac:dyDescent="0.25">
      <c r="B2299">
        <v>14.173969077404079</v>
      </c>
      <c r="C2299">
        <v>14.17396907740398</v>
      </c>
      <c r="D2299">
        <v>3.688818790674568</v>
      </c>
      <c r="E2299">
        <v>3.688818790674568</v>
      </c>
      <c r="F2299">
        <v>3.682644006127616</v>
      </c>
      <c r="G2299">
        <v>3.6270730795453812</v>
      </c>
      <c r="H2299">
        <v>3.5796673656775919</v>
      </c>
    </row>
    <row r="2308" spans="2:8" x14ac:dyDescent="0.25">
      <c r="C2308">
        <v>0.79843416099999986</v>
      </c>
      <c r="D2308">
        <v>1.5968684869999989</v>
      </c>
      <c r="E2308">
        <v>2.395302647999999</v>
      </c>
      <c r="F2308">
        <v>42.458990609999987</v>
      </c>
      <c r="G2308">
        <v>43.257424930000013</v>
      </c>
      <c r="H2308">
        <v>43.864355789999991</v>
      </c>
    </row>
    <row r="2310" spans="2:8" x14ac:dyDescent="0.25">
      <c r="B2310">
        <v>63.447171696177413</v>
      </c>
      <c r="C2310">
        <v>63.447171696177747</v>
      </c>
      <c r="D2310">
        <v>63.447171696177747</v>
      </c>
      <c r="E2310">
        <v>63.447171696177747</v>
      </c>
      <c r="F2310">
        <v>31.723585848088881</v>
      </c>
      <c r="G2310">
        <v>31.723585848088881</v>
      </c>
      <c r="H2310">
        <v>31.723585848088881</v>
      </c>
    </row>
    <row r="2313" spans="2:8" x14ac:dyDescent="0.25">
      <c r="C2313">
        <v>4.6706246559999993</v>
      </c>
      <c r="D2313">
        <v>28.917110099999999</v>
      </c>
      <c r="E2313">
        <v>32.703164880000003</v>
      </c>
      <c r="F2313">
        <v>32.962905880000001</v>
      </c>
      <c r="G2313">
        <v>32.688235180000007</v>
      </c>
      <c r="H2313">
        <v>34.615622159999987</v>
      </c>
    </row>
    <row r="2315" spans="2:8" x14ac:dyDescent="0.25">
      <c r="B2315">
        <v>112.80132709423479</v>
      </c>
      <c r="C2315">
        <v>87.864878900361816</v>
      </c>
      <c r="D2315">
        <v>55.477285473567989</v>
      </c>
      <c r="E2315">
        <v>59.160516216824291</v>
      </c>
      <c r="F2315">
        <v>63.095111782584539</v>
      </c>
      <c r="G2315">
        <v>67.935721889787374</v>
      </c>
      <c r="H2315">
        <v>54.478524202305017</v>
      </c>
    </row>
    <row r="2317" spans="2:8" x14ac:dyDescent="0.25">
      <c r="C2317">
        <v>0.19314572999999999</v>
      </c>
      <c r="D2317">
        <v>6.215426033</v>
      </c>
      <c r="E2317">
        <v>6.0021130749999996</v>
      </c>
      <c r="F2317">
        <v>6.6070893330000002</v>
      </c>
      <c r="G2317">
        <v>6.2015003330000003</v>
      </c>
      <c r="H2317">
        <v>7.1963782190000014</v>
      </c>
    </row>
    <row r="2318" spans="2:8" x14ac:dyDescent="0.25">
      <c r="B2318">
        <v>12.50582678955587</v>
      </c>
      <c r="C2318">
        <v>12.50582678955611</v>
      </c>
      <c r="D2318">
        <v>1.6196780345856761</v>
      </c>
      <c r="E2318">
        <v>1.6196780345856761</v>
      </c>
      <c r="F2318">
        <v>1.6196780345856761</v>
      </c>
      <c r="G2318">
        <v>1.6196780345856761</v>
      </c>
      <c r="H2318">
        <v>1.6196780345856761</v>
      </c>
    </row>
    <row r="2327" spans="2:8" x14ac:dyDescent="0.25">
      <c r="F2327">
        <v>1.3021162989999999</v>
      </c>
      <c r="G2327">
        <v>1.3021162989999999</v>
      </c>
      <c r="H2327">
        <v>1.3021162989999999</v>
      </c>
    </row>
    <row r="2329" spans="2:8" x14ac:dyDescent="0.25">
      <c r="B2329">
        <v>2.1040382367586741</v>
      </c>
      <c r="C2329">
        <v>2.104038236758667</v>
      </c>
      <c r="D2329">
        <v>2.104038236758667</v>
      </c>
      <c r="E2329">
        <v>2.104038236758667</v>
      </c>
      <c r="F2329">
        <v>1.052019118379333</v>
      </c>
      <c r="G2329">
        <v>1.052019118379333</v>
      </c>
      <c r="H2329">
        <v>1.052019118379333</v>
      </c>
    </row>
    <row r="2332" spans="2:8" x14ac:dyDescent="0.25">
      <c r="C2332">
        <v>0.12890346599999999</v>
      </c>
      <c r="D2332">
        <v>1.7885896459999999</v>
      </c>
      <c r="E2332">
        <v>1.767995854</v>
      </c>
      <c r="F2332">
        <v>1.742133369</v>
      </c>
      <c r="G2332">
        <v>1.6977841360000001</v>
      </c>
      <c r="H2332">
        <v>1.791947565999999</v>
      </c>
    </row>
    <row r="2334" spans="2:8" x14ac:dyDescent="0.25">
      <c r="B2334">
        <v>6.9929830975818188</v>
      </c>
      <c r="C2334">
        <v>5.4537986154181421</v>
      </c>
      <c r="D2334">
        <v>4.3653960686533919</v>
      </c>
      <c r="E2334">
        <v>4.3653960686533919</v>
      </c>
      <c r="F2334">
        <v>4.3653960686533919</v>
      </c>
      <c r="G2334">
        <v>4.3653960686533919</v>
      </c>
      <c r="H2334">
        <v>3.3695388753943849</v>
      </c>
    </row>
    <row r="2336" spans="2:8" x14ac:dyDescent="0.25">
      <c r="D2336">
        <v>0.24329547800000001</v>
      </c>
      <c r="E2336">
        <v>0.25492728100000001</v>
      </c>
      <c r="F2336">
        <v>0.208666876</v>
      </c>
      <c r="G2336">
        <v>0.26725265600000009</v>
      </c>
      <c r="H2336">
        <v>0.22463140700000001</v>
      </c>
    </row>
    <row r="2337" spans="2:8" x14ac:dyDescent="0.25">
      <c r="B2337">
        <v>0.54317924036828957</v>
      </c>
      <c r="C2337">
        <v>0.5431792403683019</v>
      </c>
      <c r="D2337">
        <v>7.0349245937277191E-2</v>
      </c>
      <c r="E2337">
        <v>7.0349245937277191E-2</v>
      </c>
      <c r="F2337">
        <v>7.0349245937277191E-2</v>
      </c>
      <c r="G2337">
        <v>7.0349245937277191E-2</v>
      </c>
      <c r="H2337">
        <v>7.0349245937277191E-2</v>
      </c>
    </row>
    <row r="2346" spans="2:8" x14ac:dyDescent="0.25">
      <c r="C2346">
        <v>6.0949084759999996</v>
      </c>
      <c r="D2346">
        <v>12.189816260000001</v>
      </c>
      <c r="E2346">
        <v>18.284724390000001</v>
      </c>
      <c r="F2346">
        <v>542.6455674</v>
      </c>
      <c r="G2346">
        <v>548.74047519999988</v>
      </c>
      <c r="H2346">
        <v>552.49048989999994</v>
      </c>
    </row>
    <row r="2348" spans="2:8" x14ac:dyDescent="0.25">
      <c r="B2348">
        <v>837.4454306901315</v>
      </c>
      <c r="C2348">
        <v>837.44543069013025</v>
      </c>
      <c r="D2348">
        <v>837.44543069013025</v>
      </c>
      <c r="E2348">
        <v>837.44543069013025</v>
      </c>
      <c r="F2348">
        <v>418.72271534506513</v>
      </c>
      <c r="G2348">
        <v>418.72271534506513</v>
      </c>
      <c r="H2348">
        <v>418.72271534506513</v>
      </c>
    </row>
    <row r="2351" spans="2:8" x14ac:dyDescent="0.25">
      <c r="C2351">
        <v>9.9940319870000014</v>
      </c>
      <c r="D2351">
        <v>71.554156219999982</v>
      </c>
      <c r="E2351">
        <v>67.263761329999994</v>
      </c>
      <c r="F2351">
        <v>73.0691542</v>
      </c>
      <c r="G2351">
        <v>74.489810250000005</v>
      </c>
      <c r="H2351">
        <v>77.982651970000006</v>
      </c>
    </row>
    <row r="2353" spans="2:8" x14ac:dyDescent="0.25">
      <c r="B2353">
        <v>279.80453029620708</v>
      </c>
      <c r="C2353">
        <v>217.94948520162731</v>
      </c>
      <c r="D2353">
        <v>159.85733902075719</v>
      </c>
      <c r="E2353">
        <v>168.42120053466439</v>
      </c>
      <c r="F2353">
        <v>176.98506204857159</v>
      </c>
      <c r="G2353">
        <v>182.37524074018501</v>
      </c>
      <c r="H2353">
        <v>136.78143055513871</v>
      </c>
    </row>
    <row r="2355" spans="2:8" x14ac:dyDescent="0.25">
      <c r="C2355">
        <v>0.135789734</v>
      </c>
      <c r="D2355">
        <v>7.4396205520000001</v>
      </c>
      <c r="E2355">
        <v>6.9661449900000001</v>
      </c>
      <c r="F2355">
        <v>8.0981252489999971</v>
      </c>
      <c r="G2355">
        <v>6.8625501309999999</v>
      </c>
      <c r="H2355">
        <v>7.0222552360000012</v>
      </c>
    </row>
    <row r="2356" spans="2:8" x14ac:dyDescent="0.25">
      <c r="B2356">
        <v>15.63198838006948</v>
      </c>
      <c r="C2356">
        <v>15.631988380069419</v>
      </c>
      <c r="D2356">
        <v>2.6835044910223189</v>
      </c>
      <c r="E2356">
        <v>2.5023109963132479</v>
      </c>
      <c r="F2356">
        <v>2.3211175016041419</v>
      </c>
      <c r="G2356">
        <v>2.1700027203413939</v>
      </c>
      <c r="H2356">
        <v>2.103171637778551</v>
      </c>
    </row>
    <row r="2365" spans="2:8" x14ac:dyDescent="0.25">
      <c r="C2365">
        <v>0.16038026899999999</v>
      </c>
      <c r="D2365">
        <v>0.32076053900000012</v>
      </c>
      <c r="E2365">
        <v>0.48114080799999992</v>
      </c>
      <c r="F2365">
        <v>8.6825840910000007</v>
      </c>
      <c r="G2365">
        <v>8.8429643599999945</v>
      </c>
      <c r="H2365">
        <v>8.9450657779999982</v>
      </c>
    </row>
    <row r="2367" spans="2:8" x14ac:dyDescent="0.25">
      <c r="B2367">
        <v>12.993236129538239</v>
      </c>
      <c r="C2367">
        <v>12.99323612953874</v>
      </c>
      <c r="D2367">
        <v>12.99323612953874</v>
      </c>
      <c r="E2367">
        <v>12.99323612953874</v>
      </c>
      <c r="F2367">
        <v>6.4966180647693683</v>
      </c>
      <c r="G2367">
        <v>6.4966180647693683</v>
      </c>
      <c r="H2367">
        <v>6.4966180647693683</v>
      </c>
    </row>
    <row r="2370" spans="2:8" x14ac:dyDescent="0.25">
      <c r="C2370">
        <v>1.414973005</v>
      </c>
      <c r="D2370">
        <v>10.543193049999999</v>
      </c>
      <c r="E2370">
        <v>10.83148877</v>
      </c>
      <c r="F2370">
        <v>11.62634044</v>
      </c>
      <c r="G2370">
        <v>10.972867300000001</v>
      </c>
      <c r="H2370">
        <v>12.282085229999989</v>
      </c>
    </row>
    <row r="2372" spans="2:8" x14ac:dyDescent="0.25">
      <c r="B2372">
        <v>39.603405909297543</v>
      </c>
      <c r="C2372">
        <v>30.848470970162449</v>
      </c>
      <c r="D2372">
        <v>19.0642787514665</v>
      </c>
      <c r="E2372">
        <v>19.0642787514665</v>
      </c>
      <c r="F2372">
        <v>20.635427963692141</v>
      </c>
      <c r="G2372">
        <v>22.483118886593019</v>
      </c>
      <c r="H2372">
        <v>17.210968215830238</v>
      </c>
    </row>
    <row r="2374" spans="2:8" x14ac:dyDescent="0.25">
      <c r="C2374">
        <v>6.3873327999999979E-2</v>
      </c>
      <c r="D2374">
        <v>1.865709815</v>
      </c>
      <c r="E2374">
        <v>2.036133462</v>
      </c>
      <c r="F2374">
        <v>2.107974008999999</v>
      </c>
      <c r="G2374">
        <v>1.971948042</v>
      </c>
      <c r="H2374">
        <v>2.3768907409999991</v>
      </c>
    </row>
    <row r="2375" spans="2:8" x14ac:dyDescent="0.25">
      <c r="B2375">
        <v>4.32934266702041</v>
      </c>
      <c r="C2375">
        <v>4.3293426670203914</v>
      </c>
      <c r="D2375">
        <v>0.63991959689669509</v>
      </c>
      <c r="E2375">
        <v>0.57790027926744481</v>
      </c>
      <c r="F2375">
        <v>0.56070992665782748</v>
      </c>
      <c r="G2375">
        <v>0.56070992665782748</v>
      </c>
      <c r="H2375">
        <v>0.56070992665782748</v>
      </c>
    </row>
    <row r="2384" spans="2:8" x14ac:dyDescent="0.25">
      <c r="C2384">
        <v>0.29716811500000001</v>
      </c>
      <c r="D2384">
        <v>0.59433622900000016</v>
      </c>
      <c r="E2384">
        <v>0.89150434400000023</v>
      </c>
      <c r="F2384">
        <v>22.290490019999989</v>
      </c>
      <c r="G2384">
        <v>22.587658139999981</v>
      </c>
      <c r="H2384">
        <v>22.831146989999979</v>
      </c>
    </row>
    <row r="2386" spans="2:8" x14ac:dyDescent="0.25">
      <c r="B2386">
        <v>34.097593556981558</v>
      </c>
      <c r="C2386">
        <v>34.097593556981671</v>
      </c>
      <c r="D2386">
        <v>34.097593556981671</v>
      </c>
      <c r="E2386">
        <v>34.097593556981671</v>
      </c>
      <c r="F2386">
        <v>17.048796778490839</v>
      </c>
      <c r="G2386">
        <v>17.048796778490839</v>
      </c>
      <c r="H2386">
        <v>17.048796778490839</v>
      </c>
    </row>
    <row r="2389" spans="2:8" x14ac:dyDescent="0.25">
      <c r="C2389">
        <v>5.4351911329999973</v>
      </c>
      <c r="D2389">
        <v>42.544958509999987</v>
      </c>
      <c r="E2389">
        <v>44.555402239999992</v>
      </c>
      <c r="F2389">
        <v>43.497899869999991</v>
      </c>
      <c r="G2389">
        <v>46.598601850000009</v>
      </c>
      <c r="H2389">
        <v>48.55563017999998</v>
      </c>
    </row>
    <row r="2391" spans="2:8" x14ac:dyDescent="0.25">
      <c r="B2391">
        <v>165.3526625533477</v>
      </c>
      <c r="C2391">
        <v>128.7989427550344</v>
      </c>
      <c r="D2391">
        <v>83.493053193024494</v>
      </c>
      <c r="E2391">
        <v>87.555665860920712</v>
      </c>
      <c r="F2391">
        <v>91.618278528817157</v>
      </c>
      <c r="G2391">
        <v>97.459570429346655</v>
      </c>
      <c r="H2391">
        <v>77.011085969613276</v>
      </c>
    </row>
    <row r="2393" spans="2:8" x14ac:dyDescent="0.25">
      <c r="C2393">
        <v>0.130239945</v>
      </c>
      <c r="D2393">
        <v>6.0179234070000014</v>
      </c>
      <c r="E2393">
        <v>6.1188316479999996</v>
      </c>
      <c r="F2393">
        <v>5.8035999669999994</v>
      </c>
      <c r="G2393">
        <v>6.6472538099999987</v>
      </c>
      <c r="H2393">
        <v>6.4835158130000003</v>
      </c>
    </row>
    <row r="2394" spans="2:8" x14ac:dyDescent="0.25">
      <c r="B2394">
        <v>12.80417381750604</v>
      </c>
      <c r="C2394">
        <v>12.80417381750617</v>
      </c>
      <c r="D2394">
        <v>3.3323253860047819</v>
      </c>
      <c r="E2394">
        <v>3.2714023394109328</v>
      </c>
      <c r="F2394">
        <v>3.196962729891744</v>
      </c>
      <c r="G2394">
        <v>3.122523120372549</v>
      </c>
      <c r="H2394">
        <v>3.025614871322742</v>
      </c>
    </row>
    <row r="2403" spans="2:8" x14ac:dyDescent="0.25">
      <c r="C2403">
        <v>5.7865734000000002E-2</v>
      </c>
      <c r="D2403">
        <v>0.11573151299999999</v>
      </c>
      <c r="E2403">
        <v>0.17359724800000001</v>
      </c>
      <c r="F2403">
        <v>4.0045034700000004</v>
      </c>
      <c r="G2403">
        <v>4.0623692039999986</v>
      </c>
      <c r="H2403">
        <v>4.1291887889999979</v>
      </c>
    </row>
    <row r="2405" spans="2:8" x14ac:dyDescent="0.25">
      <c r="B2405">
        <v>6.0967068888815836</v>
      </c>
      <c r="C2405">
        <v>6.0967068888815783</v>
      </c>
      <c r="D2405">
        <v>6.0967068888815783</v>
      </c>
      <c r="E2405">
        <v>6.0967068888815783</v>
      </c>
      <c r="F2405">
        <v>3.0483534444407869</v>
      </c>
      <c r="G2405">
        <v>3.0483534444407869</v>
      </c>
      <c r="H2405">
        <v>3.0483534444407869</v>
      </c>
    </row>
    <row r="2408" spans="2:8" x14ac:dyDescent="0.25">
      <c r="C2408">
        <v>1.2837130910000001</v>
      </c>
      <c r="D2408">
        <v>9.6317441549999998</v>
      </c>
      <c r="E2408">
        <v>9.5230938460000001</v>
      </c>
      <c r="F2408">
        <v>10.0997681</v>
      </c>
      <c r="G2408">
        <v>9.9558539060000015</v>
      </c>
      <c r="H2408">
        <v>10.96162429</v>
      </c>
    </row>
    <row r="2410" spans="2:8" x14ac:dyDescent="0.25">
      <c r="B2410">
        <v>35.923344352678093</v>
      </c>
      <c r="C2410">
        <v>27.981942966036058</v>
      </c>
      <c r="D2410">
        <v>17.30012607104219</v>
      </c>
      <c r="E2410">
        <v>18.169385444751001</v>
      </c>
      <c r="F2410">
        <v>19.054074758075611</v>
      </c>
      <c r="G2410">
        <v>19.961684650357089</v>
      </c>
      <c r="H2410">
        <v>16.321333206126909</v>
      </c>
    </row>
    <row r="2412" spans="2:8" x14ac:dyDescent="0.25">
      <c r="C2412">
        <v>1.0048679E-2</v>
      </c>
      <c r="D2412">
        <v>0.44420364499999998</v>
      </c>
      <c r="E2412">
        <v>0.40967514999999988</v>
      </c>
      <c r="F2412">
        <v>0.38692149399999998</v>
      </c>
      <c r="G2412">
        <v>0.39324714599999999</v>
      </c>
      <c r="H2412">
        <v>0.430933183</v>
      </c>
    </row>
    <row r="2413" spans="2:8" x14ac:dyDescent="0.25">
      <c r="B2413">
        <v>0.86684821083566377</v>
      </c>
      <c r="C2413">
        <v>0.86684821083566721</v>
      </c>
      <c r="D2413">
        <v>0.11226886714782799</v>
      </c>
      <c r="E2413">
        <v>0.11226886714782799</v>
      </c>
      <c r="F2413">
        <v>0.11226886714782799</v>
      </c>
      <c r="G2413">
        <v>0.11226886714782799</v>
      </c>
      <c r="H2413">
        <v>0.11226886714782799</v>
      </c>
    </row>
    <row r="2422" spans="2:8" x14ac:dyDescent="0.25">
      <c r="C2422">
        <v>0.25282295199999988</v>
      </c>
      <c r="D2422">
        <v>0.50564590399999987</v>
      </c>
      <c r="E2422">
        <v>0.75846877700000026</v>
      </c>
      <c r="F2422">
        <v>28.631618509999999</v>
      </c>
      <c r="G2422">
        <v>28.884441460000001</v>
      </c>
      <c r="H2422">
        <v>28.97628121</v>
      </c>
    </row>
    <row r="2424" spans="2:8" x14ac:dyDescent="0.25">
      <c r="B2424">
        <v>44.677797318542531</v>
      </c>
      <c r="C2424">
        <v>44.6777973185429</v>
      </c>
      <c r="D2424">
        <v>44.6777973185429</v>
      </c>
      <c r="E2424">
        <v>44.6777973185429</v>
      </c>
      <c r="F2424">
        <v>22.338898659271461</v>
      </c>
      <c r="G2424">
        <v>22.338898659271461</v>
      </c>
      <c r="H2424">
        <v>22.338898659271461</v>
      </c>
    </row>
    <row r="2427" spans="2:8" x14ac:dyDescent="0.25">
      <c r="C2427">
        <v>2.764745767</v>
      </c>
      <c r="D2427">
        <v>25.27527882</v>
      </c>
      <c r="E2427">
        <v>27.017236359999998</v>
      </c>
      <c r="F2427">
        <v>27.94727141000001</v>
      </c>
      <c r="G2427">
        <v>26.58276584</v>
      </c>
      <c r="H2427">
        <v>28.29008236</v>
      </c>
    </row>
    <row r="2429" spans="2:8" x14ac:dyDescent="0.25">
      <c r="B2429">
        <v>102.0526768917149</v>
      </c>
      <c r="C2429">
        <v>79.492381229321253</v>
      </c>
      <c r="D2429">
        <v>55.588897288900093</v>
      </c>
      <c r="E2429">
        <v>57.838866674928887</v>
      </c>
      <c r="F2429">
        <v>60.266097582152312</v>
      </c>
      <c r="G2429">
        <v>61.836198468898132</v>
      </c>
      <c r="H2429">
        <v>47.873424622257133</v>
      </c>
    </row>
    <row r="2431" spans="2:8" x14ac:dyDescent="0.25">
      <c r="C2431">
        <v>4.532401199999999E-2</v>
      </c>
      <c r="D2431">
        <v>2.7132874239999998</v>
      </c>
      <c r="E2431">
        <v>3.202939888</v>
      </c>
      <c r="F2431">
        <v>3.2340015050000011</v>
      </c>
      <c r="G2431">
        <v>3.3958959489999989</v>
      </c>
      <c r="H2431">
        <v>2.939226884</v>
      </c>
    </row>
    <row r="2432" spans="2:8" x14ac:dyDescent="0.25">
      <c r="B2432">
        <v>6.6174035329132384</v>
      </c>
      <c r="C2432">
        <v>6.6174035329132614</v>
      </c>
      <c r="D2432">
        <v>0.85704554593704674</v>
      </c>
      <c r="E2432">
        <v>0.85704554593704674</v>
      </c>
      <c r="F2432">
        <v>0.85704554593704674</v>
      </c>
      <c r="G2432">
        <v>0.85704554593704674</v>
      </c>
      <c r="H2432">
        <v>0.85704554593704674</v>
      </c>
    </row>
    <row r="2440" spans="2:8" x14ac:dyDescent="0.25">
      <c r="B2440">
        <v>2.6777419050645719</v>
      </c>
      <c r="C2440">
        <v>2.6885395570617909</v>
      </c>
      <c r="D2440">
        <v>2.6993372199690699</v>
      </c>
      <c r="E2440">
        <v>2.7101348828763472</v>
      </c>
      <c r="F2440">
        <v>2.7209325403285942</v>
      </c>
      <c r="G2440">
        <v>2.731730203235875</v>
      </c>
      <c r="H2440">
        <v>2.7388278503131658</v>
      </c>
    </row>
    <row r="2441" spans="2:8" x14ac:dyDescent="0.25">
      <c r="B2441">
        <v>2.6777419050645719</v>
      </c>
      <c r="C2441">
        <v>2.6885395570617918</v>
      </c>
      <c r="D2441">
        <v>2.6993372199690699</v>
      </c>
      <c r="E2441">
        <v>2.7101348828763459</v>
      </c>
      <c r="F2441">
        <v>2.7209325403285929</v>
      </c>
      <c r="G2441">
        <v>2.731730203235875</v>
      </c>
      <c r="H2441">
        <v>2.7388278503131658</v>
      </c>
    </row>
    <row r="2442" spans="2:8" x14ac:dyDescent="0.25">
      <c r="B2442">
        <v>2.6777419050645732</v>
      </c>
      <c r="C2442">
        <v>2.6885395570617918</v>
      </c>
      <c r="D2442">
        <v>2.6993372199690699</v>
      </c>
      <c r="E2442">
        <v>2.7101348828763481</v>
      </c>
      <c r="F2442">
        <v>2.7209325403285942</v>
      </c>
      <c r="G2442">
        <v>2.7317302032358759</v>
      </c>
      <c r="H2442">
        <v>2.7388278503131671</v>
      </c>
    </row>
    <row r="2443" spans="2:8" x14ac:dyDescent="0.25">
      <c r="B2443">
        <v>2.6777419050645719</v>
      </c>
      <c r="C2443">
        <v>2.6885395570617918</v>
      </c>
      <c r="D2443">
        <v>2.6993372199690691</v>
      </c>
      <c r="E2443">
        <v>2.7101348828763459</v>
      </c>
      <c r="F2443">
        <v>2.7209325403285929</v>
      </c>
      <c r="G2443">
        <v>2.731730203235875</v>
      </c>
      <c r="H2443">
        <v>2.7388278503131658</v>
      </c>
    </row>
    <row r="2444" spans="2:8" x14ac:dyDescent="0.25">
      <c r="B2444">
        <v>2.6777419050645732</v>
      </c>
      <c r="C2444">
        <v>2.6885395570617918</v>
      </c>
      <c r="D2444">
        <v>2.6993372199690699</v>
      </c>
      <c r="E2444">
        <v>2.7101348828763472</v>
      </c>
      <c r="F2444">
        <v>2.7209325403285929</v>
      </c>
      <c r="G2444">
        <v>2.731730203235875</v>
      </c>
      <c r="H2444">
        <v>2.7388278503131658</v>
      </c>
    </row>
    <row r="2445" spans="2:8" x14ac:dyDescent="0.25">
      <c r="B2445">
        <v>2.6777419050645732</v>
      </c>
      <c r="C2445">
        <v>2.6885395570617918</v>
      </c>
      <c r="D2445">
        <v>2.6993372199690699</v>
      </c>
      <c r="E2445">
        <v>2.7101348828763472</v>
      </c>
      <c r="F2445">
        <v>2.7209325403285942</v>
      </c>
      <c r="G2445">
        <v>2.731730203235875</v>
      </c>
      <c r="H2445">
        <v>2.7388278503131658</v>
      </c>
    </row>
    <row r="2446" spans="2:8" x14ac:dyDescent="0.25">
      <c r="B2446">
        <v>2.6777419050645732</v>
      </c>
      <c r="C2446">
        <v>2.6885395570617918</v>
      </c>
      <c r="D2446">
        <v>2.6993372199690699</v>
      </c>
      <c r="E2446">
        <v>2.7101348828763472</v>
      </c>
      <c r="F2446">
        <v>2.7209325403285929</v>
      </c>
      <c r="G2446">
        <v>2.731730203235875</v>
      </c>
      <c r="H2446">
        <v>2.7388278503131658</v>
      </c>
    </row>
    <row r="2454" spans="2:8" x14ac:dyDescent="0.25">
      <c r="B2454">
        <v>2.246087996027947</v>
      </c>
      <c r="C2454">
        <v>2.2532110397754428</v>
      </c>
      <c r="D2454">
        <v>2.2603340935323302</v>
      </c>
      <c r="E2454">
        <v>2.2674571472892171</v>
      </c>
      <c r="F2454">
        <v>2.2745801910367129</v>
      </c>
      <c r="G2454">
        <v>2.2817032548029932</v>
      </c>
      <c r="H2454">
        <v>2.2844556674673568</v>
      </c>
    </row>
    <row r="2455" spans="2:8" x14ac:dyDescent="0.25">
      <c r="B2455">
        <v>2.246087996027947</v>
      </c>
      <c r="C2455">
        <v>2.2532110397754441</v>
      </c>
      <c r="D2455">
        <v>2.2603340935323311</v>
      </c>
      <c r="E2455">
        <v>2.2674571472892171</v>
      </c>
      <c r="F2455">
        <v>2.2745801910367129</v>
      </c>
      <c r="G2455">
        <v>2.2817032548029919</v>
      </c>
      <c r="H2455">
        <v>2.2844556674673568</v>
      </c>
    </row>
    <row r="2456" spans="2:8" x14ac:dyDescent="0.25">
      <c r="B2456">
        <v>2.2460879960279478</v>
      </c>
      <c r="C2456">
        <v>2.2532110397754428</v>
      </c>
      <c r="D2456">
        <v>2.2603340935323311</v>
      </c>
      <c r="E2456">
        <v>2.2674571472892171</v>
      </c>
      <c r="F2456">
        <v>2.2745801910367129</v>
      </c>
      <c r="G2456">
        <v>2.2817032548029932</v>
      </c>
      <c r="H2456">
        <v>2.2844556674673582</v>
      </c>
    </row>
    <row r="2457" spans="2:8" x14ac:dyDescent="0.25">
      <c r="B2457">
        <v>2.246087996027947</v>
      </c>
      <c r="C2457">
        <v>2.2532110397754428</v>
      </c>
      <c r="D2457">
        <v>2.2603340935323311</v>
      </c>
      <c r="E2457">
        <v>2.2674571472892171</v>
      </c>
      <c r="F2457">
        <v>2.2745801910367121</v>
      </c>
      <c r="G2457">
        <v>2.2817032548029932</v>
      </c>
      <c r="H2457">
        <v>2.2844556674673568</v>
      </c>
    </row>
    <row r="2458" spans="2:8" x14ac:dyDescent="0.25">
      <c r="B2458">
        <v>2.246087996027947</v>
      </c>
      <c r="C2458">
        <v>2.2532110397754441</v>
      </c>
      <c r="D2458">
        <v>2.2603340935323311</v>
      </c>
      <c r="E2458">
        <v>2.2674571472892171</v>
      </c>
      <c r="F2458">
        <v>2.2745801910367129</v>
      </c>
      <c r="G2458">
        <v>2.2817032548029932</v>
      </c>
      <c r="H2458">
        <v>2.2844556674673568</v>
      </c>
    </row>
    <row r="2459" spans="2:8" x14ac:dyDescent="0.25">
      <c r="B2459">
        <v>2.246087996027947</v>
      </c>
      <c r="C2459">
        <v>2.2532110397754428</v>
      </c>
      <c r="D2459">
        <v>2.2603340935323311</v>
      </c>
      <c r="E2459">
        <v>2.2674571472892171</v>
      </c>
      <c r="F2459">
        <v>2.2745801910367129</v>
      </c>
      <c r="G2459">
        <v>2.2817032548029932</v>
      </c>
      <c r="H2459">
        <v>2.2844556674673568</v>
      </c>
    </row>
    <row r="2460" spans="2:8" x14ac:dyDescent="0.25">
      <c r="B2460">
        <v>2.246087996027947</v>
      </c>
      <c r="C2460">
        <v>2.2532110397754441</v>
      </c>
      <c r="D2460">
        <v>2.2603340935323311</v>
      </c>
      <c r="E2460">
        <v>2.2674571472892171</v>
      </c>
      <c r="F2460">
        <v>2.2745801910367129</v>
      </c>
      <c r="G2460">
        <v>2.2817032548029919</v>
      </c>
      <c r="H2460">
        <v>2.2844556674673582</v>
      </c>
    </row>
    <row r="2468" spans="2:8" x14ac:dyDescent="0.25">
      <c r="B2468">
        <v>11.609397163849961</v>
      </c>
      <c r="C2468">
        <v>11.66567151436934</v>
      </c>
      <c r="D2468">
        <v>11.721945874304209</v>
      </c>
      <c r="E2468">
        <v>11.778220234239081</v>
      </c>
      <c r="F2468">
        <v>11.834494575342969</v>
      </c>
      <c r="G2468">
        <v>11.890768935277841</v>
      </c>
      <c r="H2468">
        <v>11.93877472480195</v>
      </c>
    </row>
    <row r="2469" spans="2:8" x14ac:dyDescent="0.25">
      <c r="B2469">
        <v>11.609397163849961</v>
      </c>
      <c r="C2469">
        <v>11.66567151436934</v>
      </c>
      <c r="D2469">
        <v>11.721945874304209</v>
      </c>
      <c r="E2469">
        <v>11.778220234239081</v>
      </c>
      <c r="F2469">
        <v>11.834494575342969</v>
      </c>
      <c r="G2469">
        <v>11.890768935277841</v>
      </c>
      <c r="H2469">
        <v>11.93877472480195</v>
      </c>
    </row>
    <row r="2470" spans="2:8" x14ac:dyDescent="0.25">
      <c r="B2470">
        <v>11.609397163849961</v>
      </c>
      <c r="C2470">
        <v>11.66567151436934</v>
      </c>
      <c r="D2470">
        <v>11.721945874304209</v>
      </c>
      <c r="E2470">
        <v>11.778220234239081</v>
      </c>
      <c r="F2470">
        <v>11.834494575342969</v>
      </c>
      <c r="G2470">
        <v>11.890768935277841</v>
      </c>
      <c r="H2470">
        <v>11.93877472480195</v>
      </c>
    </row>
    <row r="2471" spans="2:8" x14ac:dyDescent="0.25">
      <c r="B2471">
        <v>11.609397163849961</v>
      </c>
      <c r="C2471">
        <v>11.66567151436934</v>
      </c>
      <c r="D2471">
        <v>11.721945874304209</v>
      </c>
      <c r="E2471">
        <v>11.778220234239081</v>
      </c>
      <c r="F2471">
        <v>11.834494575342969</v>
      </c>
      <c r="G2471">
        <v>11.890768935277841</v>
      </c>
      <c r="H2471">
        <v>11.93877472480195</v>
      </c>
    </row>
    <row r="2472" spans="2:8" x14ac:dyDescent="0.25">
      <c r="B2472">
        <v>11.609397163849961</v>
      </c>
      <c r="C2472">
        <v>11.66567151436934</v>
      </c>
      <c r="D2472">
        <v>11.721945874304209</v>
      </c>
      <c r="E2472">
        <v>11.778220234239081</v>
      </c>
      <c r="F2472">
        <v>11.834494575342969</v>
      </c>
      <c r="G2472">
        <v>11.890768935277841</v>
      </c>
      <c r="H2472">
        <v>11.93877472480195</v>
      </c>
    </row>
    <row r="2473" spans="2:8" x14ac:dyDescent="0.25">
      <c r="B2473">
        <v>11.609397163849961</v>
      </c>
      <c r="C2473">
        <v>11.66567151436934</v>
      </c>
      <c r="D2473">
        <v>11.721945874304209</v>
      </c>
      <c r="E2473">
        <v>11.778220234239081</v>
      </c>
      <c r="F2473">
        <v>11.834494575342969</v>
      </c>
      <c r="G2473">
        <v>11.890768935277841</v>
      </c>
      <c r="H2473">
        <v>11.93877472480195</v>
      </c>
    </row>
    <row r="2474" spans="2:8" x14ac:dyDescent="0.25">
      <c r="B2474">
        <v>11.609397163849961</v>
      </c>
      <c r="C2474">
        <v>11.66567151436934</v>
      </c>
      <c r="D2474">
        <v>11.721945874304209</v>
      </c>
      <c r="E2474">
        <v>11.778220234239081</v>
      </c>
      <c r="F2474">
        <v>11.834494575342969</v>
      </c>
      <c r="G2474">
        <v>11.890768935277841</v>
      </c>
      <c r="H2474">
        <v>11.93877472480195</v>
      </c>
    </row>
    <row r="2482" spans="2:8" x14ac:dyDescent="0.25">
      <c r="B2482">
        <v>4.5905451698658766</v>
      </c>
      <c r="C2482">
        <v>4.6372180896268809</v>
      </c>
      <c r="D2482">
        <v>4.6838910190647036</v>
      </c>
      <c r="E2482">
        <v>4.7305639388257079</v>
      </c>
      <c r="F2482">
        <v>4.7772368585867122</v>
      </c>
      <c r="G2482">
        <v>4.8239097880245367</v>
      </c>
      <c r="H2482">
        <v>4.8593882742167489</v>
      </c>
    </row>
    <row r="2483" spans="2:8" x14ac:dyDescent="0.25">
      <c r="B2483">
        <v>4.5905451698658766</v>
      </c>
      <c r="C2483">
        <v>4.6372180896268818</v>
      </c>
      <c r="D2483">
        <v>4.6838910190647054</v>
      </c>
      <c r="E2483">
        <v>4.7305639388257079</v>
      </c>
      <c r="F2483">
        <v>4.7772368585867131</v>
      </c>
      <c r="G2483">
        <v>4.8239097880245367</v>
      </c>
      <c r="H2483">
        <v>4.8593882742167489</v>
      </c>
    </row>
    <row r="2484" spans="2:8" x14ac:dyDescent="0.25">
      <c r="B2484">
        <v>4.5905451698658783</v>
      </c>
      <c r="C2484">
        <v>4.6372180896268818</v>
      </c>
      <c r="D2484">
        <v>4.6838910190647054</v>
      </c>
      <c r="E2484">
        <v>4.7305639388257088</v>
      </c>
      <c r="F2484">
        <v>4.777236858586714</v>
      </c>
      <c r="G2484">
        <v>4.8239097880245367</v>
      </c>
      <c r="H2484">
        <v>4.8593882742167489</v>
      </c>
    </row>
    <row r="2485" spans="2:8" x14ac:dyDescent="0.25">
      <c r="B2485">
        <v>4.5905451698658766</v>
      </c>
      <c r="C2485">
        <v>4.6372180896268809</v>
      </c>
      <c r="D2485">
        <v>4.6838910190647036</v>
      </c>
      <c r="E2485">
        <v>4.7305639388257079</v>
      </c>
      <c r="F2485">
        <v>4.7772368585867122</v>
      </c>
      <c r="G2485">
        <v>4.8239097880245367</v>
      </c>
      <c r="H2485">
        <v>4.859388274216748</v>
      </c>
    </row>
    <row r="2486" spans="2:8" x14ac:dyDescent="0.25">
      <c r="B2486">
        <v>4.5905451698658766</v>
      </c>
      <c r="C2486">
        <v>4.6372180896268809</v>
      </c>
      <c r="D2486">
        <v>4.6838910190647054</v>
      </c>
      <c r="E2486">
        <v>4.7305639388257079</v>
      </c>
      <c r="F2486">
        <v>4.7772368585867122</v>
      </c>
      <c r="G2486">
        <v>4.8239097880245367</v>
      </c>
      <c r="H2486">
        <v>4.859388274216748</v>
      </c>
    </row>
    <row r="2487" spans="2:8" x14ac:dyDescent="0.25">
      <c r="B2487">
        <v>4.5905451698658766</v>
      </c>
      <c r="C2487">
        <v>4.6372180896268818</v>
      </c>
      <c r="D2487">
        <v>4.6838910190647036</v>
      </c>
      <c r="E2487">
        <v>4.7305639388257079</v>
      </c>
      <c r="F2487">
        <v>4.7772368585867131</v>
      </c>
      <c r="G2487">
        <v>4.8239097880245367</v>
      </c>
      <c r="H2487">
        <v>4.8593882742167489</v>
      </c>
    </row>
    <row r="2488" spans="2:8" x14ac:dyDescent="0.25">
      <c r="B2488">
        <v>4.5905451698658766</v>
      </c>
      <c r="C2488">
        <v>4.6372180896268818</v>
      </c>
      <c r="D2488">
        <v>4.6838910190647036</v>
      </c>
      <c r="E2488">
        <v>4.7305639388257088</v>
      </c>
      <c r="F2488">
        <v>4.7772368585867113</v>
      </c>
      <c r="G2488">
        <v>4.8239097880245367</v>
      </c>
      <c r="H2488">
        <v>4.8593882742167489</v>
      </c>
    </row>
    <row r="2496" spans="2:8" x14ac:dyDescent="0.25">
      <c r="B2496">
        <v>0.4568456351731579</v>
      </c>
      <c r="C2496">
        <v>0.4568456351731579</v>
      </c>
      <c r="D2496">
        <v>0.4568456351731579</v>
      </c>
      <c r="E2496">
        <v>0.4568456351731579</v>
      </c>
      <c r="F2496">
        <v>0.4568456351731579</v>
      </c>
      <c r="G2496">
        <v>0.4568456351731579</v>
      </c>
      <c r="H2496">
        <v>0.4568456351731579</v>
      </c>
    </row>
    <row r="2497" spans="2:8" x14ac:dyDescent="0.25">
      <c r="B2497">
        <v>0.45684563517315779</v>
      </c>
      <c r="C2497">
        <v>0.45684563517315779</v>
      </c>
      <c r="D2497">
        <v>0.45684563517315779</v>
      </c>
      <c r="E2497">
        <v>0.45684563517315779</v>
      </c>
      <c r="F2497">
        <v>0.45684563517315779</v>
      </c>
      <c r="G2497">
        <v>0.45684563517315779</v>
      </c>
      <c r="H2497">
        <v>0.45684563517315779</v>
      </c>
    </row>
    <row r="2498" spans="2:8" x14ac:dyDescent="0.25">
      <c r="B2498">
        <v>0.45684563517315802</v>
      </c>
      <c r="C2498">
        <v>0.45684563517315802</v>
      </c>
      <c r="D2498">
        <v>0.45684563517315802</v>
      </c>
      <c r="E2498">
        <v>0.45684563517315802</v>
      </c>
      <c r="F2498">
        <v>0.45684563517315802</v>
      </c>
      <c r="G2498">
        <v>0.45684563517315802</v>
      </c>
      <c r="H2498">
        <v>0.45684563517315802</v>
      </c>
    </row>
    <row r="2499" spans="2:8" x14ac:dyDescent="0.25">
      <c r="B2499">
        <v>0.45684563517315768</v>
      </c>
      <c r="C2499">
        <v>0.45684563517315768</v>
      </c>
      <c r="D2499">
        <v>0.45684563517315768</v>
      </c>
      <c r="E2499">
        <v>0.45684563517315768</v>
      </c>
      <c r="F2499">
        <v>0.45684563517315768</v>
      </c>
      <c r="G2499">
        <v>0.45684563517315768</v>
      </c>
      <c r="H2499">
        <v>0.45684563517315768</v>
      </c>
    </row>
    <row r="2500" spans="2:8" x14ac:dyDescent="0.25">
      <c r="B2500">
        <v>0.45684563517315779</v>
      </c>
      <c r="C2500">
        <v>0.45684563517315779</v>
      </c>
      <c r="D2500">
        <v>0.45684563517315779</v>
      </c>
      <c r="E2500">
        <v>0.45684563517315779</v>
      </c>
      <c r="F2500">
        <v>0.45684563517315779</v>
      </c>
      <c r="G2500">
        <v>0.45684563517315779</v>
      </c>
      <c r="H2500">
        <v>0.45684563517315779</v>
      </c>
    </row>
    <row r="2501" spans="2:8" x14ac:dyDescent="0.25">
      <c r="B2501">
        <v>0.4568456351731579</v>
      </c>
      <c r="C2501">
        <v>0.4568456351731579</v>
      </c>
      <c r="D2501">
        <v>0.4568456351731579</v>
      </c>
      <c r="E2501">
        <v>0.4568456351731579</v>
      </c>
      <c r="F2501">
        <v>0.4568456351731579</v>
      </c>
      <c r="G2501">
        <v>0.4568456351731579</v>
      </c>
      <c r="H2501">
        <v>0.4568456351731579</v>
      </c>
    </row>
    <row r="2502" spans="2:8" x14ac:dyDescent="0.25">
      <c r="B2502">
        <v>0.45684563517315802</v>
      </c>
      <c r="C2502">
        <v>0.45684563517315802</v>
      </c>
      <c r="D2502">
        <v>0.45684563517315802</v>
      </c>
      <c r="E2502">
        <v>0.45684563517315802</v>
      </c>
      <c r="F2502">
        <v>0.45684563517315802</v>
      </c>
      <c r="G2502">
        <v>0.45684563517315802</v>
      </c>
      <c r="H2502">
        <v>0.45684563517315802</v>
      </c>
    </row>
    <row r="2510" spans="2:8" x14ac:dyDescent="0.25">
      <c r="B2510">
        <v>32.486564095032307</v>
      </c>
      <c r="C2510">
        <v>32.677588259975138</v>
      </c>
      <c r="D2510">
        <v>32.868612403234458</v>
      </c>
      <c r="E2510">
        <v>33.059636557335558</v>
      </c>
      <c r="F2510">
        <v>33.25066071143663</v>
      </c>
      <c r="G2510">
        <v>33.441684854695978</v>
      </c>
      <c r="H2510">
        <v>33.559216304979827</v>
      </c>
    </row>
    <row r="2511" spans="2:8" x14ac:dyDescent="0.25">
      <c r="B2511">
        <v>32.486564095032307</v>
      </c>
      <c r="C2511">
        <v>32.677588259975153</v>
      </c>
      <c r="D2511">
        <v>32.868612403234472</v>
      </c>
      <c r="E2511">
        <v>33.059636557335537</v>
      </c>
      <c r="F2511">
        <v>33.25066071143663</v>
      </c>
      <c r="G2511">
        <v>33.441684854695978</v>
      </c>
      <c r="H2511">
        <v>33.55921630497982</v>
      </c>
    </row>
    <row r="2512" spans="2:8" x14ac:dyDescent="0.25">
      <c r="B2512">
        <v>32.486564095032307</v>
      </c>
      <c r="C2512">
        <v>32.677588259975153</v>
      </c>
      <c r="D2512">
        <v>32.868612403234472</v>
      </c>
      <c r="E2512">
        <v>33.059636557335551</v>
      </c>
      <c r="F2512">
        <v>33.250660711436637</v>
      </c>
      <c r="G2512">
        <v>33.441684854695978</v>
      </c>
      <c r="H2512">
        <v>33.559216304979827</v>
      </c>
    </row>
    <row r="2513" spans="2:8" x14ac:dyDescent="0.25">
      <c r="B2513">
        <v>32.486564095032307</v>
      </c>
      <c r="C2513">
        <v>32.677588259975138</v>
      </c>
      <c r="D2513">
        <v>32.868612403234458</v>
      </c>
      <c r="E2513">
        <v>33.059636557335551</v>
      </c>
      <c r="F2513">
        <v>33.250660711436623</v>
      </c>
      <c r="G2513">
        <v>33.441684854695957</v>
      </c>
      <c r="H2513">
        <v>33.559216304979827</v>
      </c>
    </row>
    <row r="2514" spans="2:8" x14ac:dyDescent="0.25">
      <c r="B2514">
        <v>32.486564095032307</v>
      </c>
      <c r="C2514">
        <v>32.677588259975153</v>
      </c>
      <c r="D2514">
        <v>32.868612403234472</v>
      </c>
      <c r="E2514">
        <v>33.059636557335537</v>
      </c>
      <c r="F2514">
        <v>33.250660711436637</v>
      </c>
      <c r="G2514">
        <v>33.441684854695971</v>
      </c>
      <c r="H2514">
        <v>33.55921630497982</v>
      </c>
    </row>
    <row r="2515" spans="2:8" x14ac:dyDescent="0.25">
      <c r="B2515">
        <v>32.486564095032307</v>
      </c>
      <c r="C2515">
        <v>32.677588259975153</v>
      </c>
      <c r="D2515">
        <v>32.868612403234472</v>
      </c>
      <c r="E2515">
        <v>33.059636557335551</v>
      </c>
      <c r="F2515">
        <v>33.250660711436637</v>
      </c>
      <c r="G2515">
        <v>33.441684854695971</v>
      </c>
      <c r="H2515">
        <v>33.559216304979827</v>
      </c>
    </row>
    <row r="2516" spans="2:8" x14ac:dyDescent="0.25">
      <c r="B2516">
        <v>32.486564095032307</v>
      </c>
      <c r="C2516">
        <v>32.677588259975153</v>
      </c>
      <c r="D2516">
        <v>32.868612403234472</v>
      </c>
      <c r="E2516">
        <v>33.059636557335551</v>
      </c>
      <c r="F2516">
        <v>33.250660711436637</v>
      </c>
      <c r="G2516">
        <v>33.441684854695971</v>
      </c>
      <c r="H2516">
        <v>33.55921630497982</v>
      </c>
    </row>
    <row r="2524" spans="2:8" x14ac:dyDescent="0.25">
      <c r="B2524">
        <v>3.6141455276449208</v>
      </c>
      <c r="C2524">
        <v>3.6501878787987789</v>
      </c>
      <c r="D2524">
        <v>3.6862302299526362</v>
      </c>
      <c r="E2524">
        <v>3.7222725811064912</v>
      </c>
      <c r="F2524">
        <v>3.758314932260348</v>
      </c>
      <c r="G2524">
        <v>3.794357283414207</v>
      </c>
      <c r="H2524">
        <v>3.8173025943457439</v>
      </c>
    </row>
    <row r="2525" spans="2:8" x14ac:dyDescent="0.25">
      <c r="B2525">
        <v>3.6141455276449199</v>
      </c>
      <c r="C2525">
        <v>3.650187878798778</v>
      </c>
      <c r="D2525">
        <v>3.6862302299526362</v>
      </c>
      <c r="E2525">
        <v>3.7222725811064912</v>
      </c>
      <c r="F2525">
        <v>3.758314932260348</v>
      </c>
      <c r="G2525">
        <v>3.794357283414207</v>
      </c>
      <c r="H2525">
        <v>3.8173025943457461</v>
      </c>
    </row>
    <row r="2526" spans="2:8" x14ac:dyDescent="0.25">
      <c r="B2526">
        <v>3.6141455276449208</v>
      </c>
      <c r="C2526">
        <v>3.6501878787987789</v>
      </c>
      <c r="D2526">
        <v>3.686230229952637</v>
      </c>
      <c r="E2526">
        <v>3.7222725811064921</v>
      </c>
      <c r="F2526">
        <v>3.7583149322603489</v>
      </c>
      <c r="G2526">
        <v>3.7943572834142079</v>
      </c>
      <c r="H2526">
        <v>3.8173025943457448</v>
      </c>
    </row>
    <row r="2527" spans="2:8" x14ac:dyDescent="0.25">
      <c r="B2527">
        <v>3.6141455276449199</v>
      </c>
      <c r="C2527">
        <v>3.6501878787987772</v>
      </c>
      <c r="D2527">
        <v>3.6862302299526362</v>
      </c>
      <c r="E2527">
        <v>3.7222725811064912</v>
      </c>
      <c r="F2527">
        <v>3.758314932260348</v>
      </c>
      <c r="G2527">
        <v>3.794357283414207</v>
      </c>
      <c r="H2527">
        <v>3.8173025943457439</v>
      </c>
    </row>
    <row r="2528" spans="2:8" x14ac:dyDescent="0.25">
      <c r="B2528">
        <v>3.6141455276449208</v>
      </c>
      <c r="C2528">
        <v>3.6501878787987789</v>
      </c>
      <c r="D2528">
        <v>3.686230229952637</v>
      </c>
      <c r="E2528">
        <v>3.7222725811064912</v>
      </c>
      <c r="F2528">
        <v>3.758314932260348</v>
      </c>
      <c r="G2528">
        <v>3.794357283414207</v>
      </c>
      <c r="H2528">
        <v>3.8173025943457448</v>
      </c>
    </row>
    <row r="2529" spans="2:8" x14ac:dyDescent="0.25">
      <c r="B2529">
        <v>3.6141455276449208</v>
      </c>
      <c r="C2529">
        <v>3.650187878798778</v>
      </c>
      <c r="D2529">
        <v>3.6862302299526362</v>
      </c>
      <c r="E2529">
        <v>3.7222725811064912</v>
      </c>
      <c r="F2529">
        <v>3.758314932260348</v>
      </c>
      <c r="G2529">
        <v>3.794357283414207</v>
      </c>
      <c r="H2529">
        <v>3.8173025943457448</v>
      </c>
    </row>
    <row r="2530" spans="2:8" x14ac:dyDescent="0.25">
      <c r="B2530">
        <v>3.6141455276449221</v>
      </c>
      <c r="C2530">
        <v>3.650187878798778</v>
      </c>
      <c r="D2530">
        <v>3.6862302299526348</v>
      </c>
      <c r="E2530">
        <v>3.7222725811064912</v>
      </c>
      <c r="F2530">
        <v>3.758314932260348</v>
      </c>
      <c r="G2530">
        <v>3.7943572834142079</v>
      </c>
      <c r="H2530">
        <v>3.8173025943457448</v>
      </c>
    </row>
    <row r="2538" spans="2:8" x14ac:dyDescent="0.25">
      <c r="B2538">
        <v>10.69155894201988</v>
      </c>
      <c r="C2538">
        <v>10.76684132953095</v>
      </c>
      <c r="D2538">
        <v>10.842123717042011</v>
      </c>
      <c r="E2538">
        <v>10.91740610455307</v>
      </c>
      <c r="F2538">
        <v>10.99268849206414</v>
      </c>
      <c r="G2538">
        <v>11.067970879575199</v>
      </c>
      <c r="H2538">
        <v>11.12965455602833</v>
      </c>
    </row>
    <row r="2539" spans="2:8" x14ac:dyDescent="0.25">
      <c r="B2539">
        <v>10.69155894201988</v>
      </c>
      <c r="C2539">
        <v>10.76684132953095</v>
      </c>
      <c r="D2539">
        <v>10.842123717042011</v>
      </c>
      <c r="E2539">
        <v>10.91740610455307</v>
      </c>
      <c r="F2539">
        <v>10.99268849206414</v>
      </c>
      <c r="G2539">
        <v>11.067970879575199</v>
      </c>
      <c r="H2539">
        <v>11.12965455602833</v>
      </c>
    </row>
    <row r="2540" spans="2:8" x14ac:dyDescent="0.25">
      <c r="B2540">
        <v>10.69155894201989</v>
      </c>
      <c r="C2540">
        <v>10.76684132953095</v>
      </c>
      <c r="D2540">
        <v>10.842123717042011</v>
      </c>
      <c r="E2540">
        <v>10.91740610455307</v>
      </c>
      <c r="F2540">
        <v>10.99268849206414</v>
      </c>
      <c r="G2540">
        <v>11.067970879575199</v>
      </c>
      <c r="H2540">
        <v>11.12965455602833</v>
      </c>
    </row>
    <row r="2541" spans="2:8" x14ac:dyDescent="0.25">
      <c r="B2541">
        <v>10.69155894201988</v>
      </c>
      <c r="C2541">
        <v>10.76684132953095</v>
      </c>
      <c r="D2541">
        <v>10.842123717042011</v>
      </c>
      <c r="E2541">
        <v>10.91740610455307</v>
      </c>
      <c r="F2541">
        <v>10.99268849206414</v>
      </c>
      <c r="G2541">
        <v>11.067970879575199</v>
      </c>
      <c r="H2541">
        <v>11.12965455602833</v>
      </c>
    </row>
    <row r="2542" spans="2:8" x14ac:dyDescent="0.25">
      <c r="B2542">
        <v>10.69155894201988</v>
      </c>
      <c r="C2542">
        <v>10.76684132953095</v>
      </c>
      <c r="D2542">
        <v>10.842123717042011</v>
      </c>
      <c r="E2542">
        <v>10.91740610455307</v>
      </c>
      <c r="F2542">
        <v>10.99268849206414</v>
      </c>
      <c r="G2542">
        <v>11.067970879575199</v>
      </c>
      <c r="H2542">
        <v>11.12965455602833</v>
      </c>
    </row>
    <row r="2543" spans="2:8" x14ac:dyDescent="0.25">
      <c r="B2543">
        <v>10.69155894201988</v>
      </c>
      <c r="C2543">
        <v>10.76684132953095</v>
      </c>
      <c r="D2543">
        <v>10.842123717042011</v>
      </c>
      <c r="E2543">
        <v>10.91740610455307</v>
      </c>
      <c r="F2543">
        <v>10.99268849206414</v>
      </c>
      <c r="G2543">
        <v>11.067970879575199</v>
      </c>
      <c r="H2543">
        <v>11.12965455602834</v>
      </c>
    </row>
    <row r="2544" spans="2:8" x14ac:dyDescent="0.25">
      <c r="B2544">
        <v>10.69155894201988</v>
      </c>
      <c r="C2544">
        <v>10.76684132953095</v>
      </c>
      <c r="D2544">
        <v>10.842123717042011</v>
      </c>
      <c r="E2544">
        <v>10.91740610455307</v>
      </c>
      <c r="F2544">
        <v>10.99268849206414</v>
      </c>
      <c r="G2544">
        <v>11.06797087957519</v>
      </c>
      <c r="H2544">
        <v>11.12965455602834</v>
      </c>
    </row>
    <row r="2552" spans="2:8" x14ac:dyDescent="0.25">
      <c r="B2552">
        <v>1.966044875447303</v>
      </c>
      <c r="C2552">
        <v>1.981121129030524</v>
      </c>
      <c r="D2552">
        <v>1.996197394295907</v>
      </c>
      <c r="E2552">
        <v>2.0112736478791282</v>
      </c>
      <c r="F2552">
        <v>2.0263499014623481</v>
      </c>
      <c r="G2552">
        <v>2.041426155045567</v>
      </c>
      <c r="H2552">
        <v>2.0588352316994252</v>
      </c>
    </row>
    <row r="2553" spans="2:8" x14ac:dyDescent="0.25">
      <c r="B2553">
        <v>1.966044875447303</v>
      </c>
      <c r="C2553">
        <v>1.9811211290305231</v>
      </c>
      <c r="D2553">
        <v>1.996197394295907</v>
      </c>
      <c r="E2553">
        <v>2.0112736478791282</v>
      </c>
      <c r="F2553">
        <v>2.0263499014623481</v>
      </c>
      <c r="G2553">
        <v>2.041426155045567</v>
      </c>
      <c r="H2553">
        <v>2.0588352316994238</v>
      </c>
    </row>
    <row r="2554" spans="2:8" x14ac:dyDescent="0.25">
      <c r="B2554">
        <v>1.966044875447303</v>
      </c>
      <c r="C2554">
        <v>1.981121129030524</v>
      </c>
      <c r="D2554">
        <v>1.9961973942959079</v>
      </c>
      <c r="E2554">
        <v>2.0112736478791282</v>
      </c>
      <c r="F2554">
        <v>2.0263499014623481</v>
      </c>
      <c r="G2554">
        <v>2.0414261550455679</v>
      </c>
      <c r="H2554">
        <v>2.0588352316994252</v>
      </c>
    </row>
    <row r="2555" spans="2:8" x14ac:dyDescent="0.25">
      <c r="B2555">
        <v>1.966044875447303</v>
      </c>
      <c r="C2555">
        <v>1.9811211290305231</v>
      </c>
      <c r="D2555">
        <v>1.996197394295907</v>
      </c>
      <c r="E2555">
        <v>2.0112736478791282</v>
      </c>
      <c r="F2555">
        <v>2.0263499014623481</v>
      </c>
      <c r="G2555">
        <v>2.041426155045567</v>
      </c>
      <c r="H2555">
        <v>2.0588352316994238</v>
      </c>
    </row>
    <row r="2556" spans="2:8" x14ac:dyDescent="0.25">
      <c r="B2556">
        <v>1.966044875447303</v>
      </c>
      <c r="C2556">
        <v>1.981121129030524</v>
      </c>
      <c r="D2556">
        <v>1.996197394295907</v>
      </c>
      <c r="E2556">
        <v>2.0112736478791282</v>
      </c>
      <c r="F2556">
        <v>2.0263499014623481</v>
      </c>
      <c r="G2556">
        <v>2.041426155045567</v>
      </c>
      <c r="H2556">
        <v>2.0588352316994252</v>
      </c>
    </row>
    <row r="2557" spans="2:8" x14ac:dyDescent="0.25">
      <c r="B2557">
        <v>1.966044875447303</v>
      </c>
      <c r="C2557">
        <v>1.9811211290305231</v>
      </c>
      <c r="D2557">
        <v>1.996197394295907</v>
      </c>
      <c r="E2557">
        <v>2.0112736478791282</v>
      </c>
      <c r="F2557">
        <v>2.0263499014623481</v>
      </c>
      <c r="G2557">
        <v>2.041426155045567</v>
      </c>
      <c r="H2557">
        <v>2.0588352316994252</v>
      </c>
    </row>
    <row r="2558" spans="2:8" x14ac:dyDescent="0.25">
      <c r="B2558">
        <v>1.966044875447303</v>
      </c>
      <c r="C2558">
        <v>1.9811211290305231</v>
      </c>
      <c r="D2558">
        <v>1.9961973942959079</v>
      </c>
      <c r="E2558">
        <v>2.0112736478791282</v>
      </c>
      <c r="F2558">
        <v>2.0263499014623481</v>
      </c>
      <c r="G2558">
        <v>2.041426155045567</v>
      </c>
      <c r="H2558">
        <v>2.0588352316994252</v>
      </c>
    </row>
    <row r="2566" spans="2:8" x14ac:dyDescent="0.25">
      <c r="B2566">
        <v>7.0027895483609557</v>
      </c>
      <c r="C2566">
        <v>7.0348396023073319</v>
      </c>
      <c r="D2566">
        <v>7.0668896562537062</v>
      </c>
      <c r="E2566">
        <v>7.0989397001977776</v>
      </c>
      <c r="F2566">
        <v>7.1309897541441538</v>
      </c>
      <c r="G2566">
        <v>7.1630398080905282</v>
      </c>
      <c r="H2566">
        <v>7.1746822203620777</v>
      </c>
    </row>
    <row r="2567" spans="2:8" x14ac:dyDescent="0.25">
      <c r="B2567">
        <v>7.0027895483609566</v>
      </c>
      <c r="C2567">
        <v>7.0348396023073319</v>
      </c>
      <c r="D2567">
        <v>7.0668896562537071</v>
      </c>
      <c r="E2567">
        <v>7.0989397001977768</v>
      </c>
      <c r="F2567">
        <v>7.1309897541441529</v>
      </c>
      <c r="G2567">
        <v>7.1630398080905264</v>
      </c>
      <c r="H2567">
        <v>7.1746822203620786</v>
      </c>
    </row>
    <row r="2568" spans="2:8" x14ac:dyDescent="0.25">
      <c r="B2568">
        <v>7.0027895483609566</v>
      </c>
      <c r="C2568">
        <v>7.0348396023073327</v>
      </c>
      <c r="D2568">
        <v>7.066889656253708</v>
      </c>
      <c r="E2568">
        <v>7.0989397001977776</v>
      </c>
      <c r="F2568">
        <v>7.1309897541441556</v>
      </c>
      <c r="G2568">
        <v>7.1630398080905282</v>
      </c>
      <c r="H2568">
        <v>7.1746822203620786</v>
      </c>
    </row>
    <row r="2569" spans="2:8" x14ac:dyDescent="0.25">
      <c r="B2569">
        <v>7.0027895483609539</v>
      </c>
      <c r="C2569">
        <v>7.0348396023073319</v>
      </c>
      <c r="D2569">
        <v>7.0668896562537071</v>
      </c>
      <c r="E2569">
        <v>7.0989397001977759</v>
      </c>
      <c r="F2569">
        <v>7.130989754144152</v>
      </c>
      <c r="G2569">
        <v>7.1630398080905264</v>
      </c>
      <c r="H2569">
        <v>7.1746822203620786</v>
      </c>
    </row>
    <row r="2570" spans="2:8" x14ac:dyDescent="0.25">
      <c r="B2570">
        <v>7.0027895483609548</v>
      </c>
      <c r="C2570">
        <v>7.0348396023073319</v>
      </c>
      <c r="D2570">
        <v>7.0668896562537071</v>
      </c>
      <c r="E2570">
        <v>7.0989397001977776</v>
      </c>
      <c r="F2570">
        <v>7.1309897541441538</v>
      </c>
      <c r="G2570">
        <v>7.1630398080905264</v>
      </c>
      <c r="H2570">
        <v>7.1746822203620786</v>
      </c>
    </row>
    <row r="2571" spans="2:8" x14ac:dyDescent="0.25">
      <c r="B2571">
        <v>7.0027895483609566</v>
      </c>
      <c r="C2571">
        <v>7.0348396023073319</v>
      </c>
      <c r="D2571">
        <v>7.0668896562537071</v>
      </c>
      <c r="E2571">
        <v>7.0989397001977776</v>
      </c>
      <c r="F2571">
        <v>7.1309897541441529</v>
      </c>
      <c r="G2571">
        <v>7.1630398080905273</v>
      </c>
      <c r="H2571">
        <v>7.1746822203620786</v>
      </c>
    </row>
    <row r="2572" spans="2:8" x14ac:dyDescent="0.25">
      <c r="B2572">
        <v>7.0027895483609566</v>
      </c>
      <c r="C2572">
        <v>7.0348396023073319</v>
      </c>
      <c r="D2572">
        <v>7.066889656253708</v>
      </c>
      <c r="E2572">
        <v>7.0989397001977776</v>
      </c>
      <c r="F2572">
        <v>7.1309897541441538</v>
      </c>
      <c r="G2572">
        <v>7.1630398080905282</v>
      </c>
      <c r="H2572">
        <v>7.1746822203620786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1E68-AB4A-4BD1-84C4-585EB66B0DB9}">
  <sheetPr>
    <tabColor rgb="FFFF0000"/>
  </sheetPr>
  <dimension ref="A1:K21"/>
  <sheetViews>
    <sheetView workbookViewId="0">
      <selection activeCell="C49" sqref="C49"/>
    </sheetView>
  </sheetViews>
  <sheetFormatPr defaultRowHeight="15" x14ac:dyDescent="0.25"/>
  <cols>
    <col min="1" max="1" width="20.42578125" bestFit="1" customWidth="1"/>
  </cols>
  <sheetData>
    <row r="1" spans="1:11" x14ac:dyDescent="0.25">
      <c r="A1" s="9" t="s">
        <v>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</row>
    <row r="2" spans="1:11" x14ac:dyDescent="0.25">
      <c r="A2" t="str">
        <f>PASTRA_Split_Tech!B2</f>
        <v>PASTRARAIREG___GOR</v>
      </c>
      <c r="B2">
        <f>SUMIFS(Activity_EX!B:B,Activity_EX!$A:$A,$A2&amp;"*")</f>
        <v>5.1619850718319169</v>
      </c>
      <c r="C2">
        <f>SUMIFS(Activity_EX!C:C,Activity_EX!$A:$A,$A2&amp;"*")</f>
        <v>5.1753044803405226</v>
      </c>
      <c r="D2">
        <f>SUMIFS(Activity_EX!D:D,Activity_EX!$A:$A,$A2&amp;"*")</f>
        <v>5.1728898948634594</v>
      </c>
      <c r="E2">
        <f>SUMIFS(Activity_EX!E:E,Activity_EX!$A:$A,$A2&amp;"*")</f>
        <v>5.1259854506853229</v>
      </c>
      <c r="F2">
        <f>SUMIFS(Activity_EX!F:F,Activity_EX!$A:$A,$A2&amp;"*")</f>
        <v>4.6761418325624931</v>
      </c>
      <c r="G2">
        <f>SUMIFS(Activity_EX!G:G,Activity_EX!$A:$A,$A2&amp;"*")</f>
        <v>4.6739522426512083</v>
      </c>
      <c r="H2">
        <f>SUMIFS(Activity_EX!H:H,Activity_EX!$A:$A,$A2&amp;"*")</f>
        <v>4.6784792152540993</v>
      </c>
      <c r="I2">
        <f>SUMIFS(Activity_EX!I:I,Activity_EX!$A:$A,$A2&amp;"*")</f>
        <v>1.670949790563792</v>
      </c>
      <c r="J2">
        <f>SUMIFS(Activity_EX!J:J,Activity_EX!$A:$A,$A2&amp;"*")</f>
        <v>1.10295488135646</v>
      </c>
      <c r="K2">
        <f>IF(PASTRA_Split_Tech!L2="",0,IF(K$1=2016,0,IFERROR((PASTRA_Split_Tech!L2*(SUMIFS('AGG Activity_16'!B:B,'AGG Activity_16'!$A:$A,$B2)+SUMIFS('AGG Activity_EX'!B:B,'AGG Activity_EX'!$A:$A,$B2))-SUMIFS(Activity_EX!B:B,Activity_EX!$A:$A,$A2))/(SUMIFS('AGG Activity_16'!B:B,'AGG Activity_16'!$A:$A,$B2)),0)))</f>
        <v>0</v>
      </c>
    </row>
    <row r="3" spans="1:11" x14ac:dyDescent="0.25">
      <c r="A3" t="str">
        <f>PASTRA_Split_Tech!B4</f>
        <v>PASTRARAIREG___UPX</v>
      </c>
      <c r="B3">
        <f>SUMIFS(Activity_EX!B:B,Activity_EX!$A:$A,$A3&amp;"*")</f>
        <v>0.68527787204557877</v>
      </c>
      <c r="C3">
        <f>SUMIFS(Activity_EX!C:C,Activity_EX!$A:$A,$A3&amp;"*")</f>
        <v>0.67476101972913127</v>
      </c>
      <c r="D3">
        <f>SUMIFS(Activity_EX!D:D,Activity_EX!$A:$A,$A3&amp;"*")</f>
        <v>0.66412580673991761</v>
      </c>
      <c r="E3">
        <f>SUMIFS(Activity_EX!E:E,Activity_EX!$A:$A,$A3&amp;"*")</f>
        <v>0.65344006589162296</v>
      </c>
      <c r="F3">
        <f>SUMIFS(Activity_EX!F:F,Activity_EX!$A:$A,$A3&amp;"*")</f>
        <v>0.63185381340785918</v>
      </c>
      <c r="G3">
        <f>SUMIFS(Activity_EX!G:G,Activity_EX!$A:$A,$A3&amp;"*")</f>
        <v>0.62992016180192822</v>
      </c>
      <c r="H3">
        <f>SUMIFS(Activity_EX!H:H,Activity_EX!$A:$A,$A3&amp;"*")</f>
        <v>0.62655994568912909</v>
      </c>
      <c r="I3">
        <f>SUMIFS(Activity_EX!I:I,Activity_EX!$A:$A,$A3&amp;"*")</f>
        <v>0.2429763636459312</v>
      </c>
      <c r="J3">
        <f>SUMIFS(Activity_EX!J:J,Activity_EX!$A:$A,$A3&amp;"*")</f>
        <v>0.15476141102908461</v>
      </c>
      <c r="K3">
        <f>IF(PASTRA_Split_Tech!L10="",0,IF(K$1=2016,0,IFERROR((PASTRA_Split_Tech!L10*(SUMIFS('AGG Activity_16'!B:B,'AGG Activity_16'!$A:$A,$B3)+SUMIFS('AGG Activity_EX'!B:B,'AGG Activity_EX'!$A:$A,$B3))-SUMIFS(Activity_EX!B:B,Activity_EX!$A:$A,$A3))/(SUMIFS('AGG Activity_16'!B:B,'AGG Activity_16'!$A:$A,$B3)),0)))</f>
        <v>0</v>
      </c>
    </row>
    <row r="4" spans="1:11" x14ac:dyDescent="0.25">
      <c r="A4" t="str">
        <f>PASTRA_Split_Tech!B6</f>
        <v>PASTRARAISUB___TSU</v>
      </c>
      <c r="B4">
        <f>SUMIFS(Activity_EX!B:B,Activity_EX!$A:$A,$A4&amp;"*")</f>
        <v>86.415234816263521</v>
      </c>
      <c r="C4">
        <f>SUMIFS(Activity_EX!C:C,Activity_EX!$A:$A,$A4&amp;"*")</f>
        <v>86.44420157511442</v>
      </c>
      <c r="D4">
        <f>SUMIFS(Activity_EX!D:D,Activity_EX!$A:$A,$A4&amp;"*")</f>
        <v>86.461275872527636</v>
      </c>
      <c r="E4">
        <f>SUMIFS(Activity_EX!E:E,Activity_EX!$A:$A,$A4&amp;"*")</f>
        <v>86.449365064205722</v>
      </c>
      <c r="F4">
        <f>SUMIFS(Activity_EX!F:F,Activity_EX!$A:$A,$A4&amp;"*")</f>
        <v>72.060665545327936</v>
      </c>
      <c r="G4">
        <f>SUMIFS(Activity_EX!G:G,Activity_EX!$A:$A,$A4&amp;"*")</f>
        <v>72.062344652762846</v>
      </c>
      <c r="H4">
        <f>SUMIFS(Activity_EX!H:H,Activity_EX!$A:$A,$A4&amp;"*")</f>
        <v>72.063346984269714</v>
      </c>
      <c r="I4">
        <f>SUMIFS(Activity_EX!I:I,Activity_EX!$A:$A,$A4&amp;"*")</f>
        <v>44.398733648467378</v>
      </c>
      <c r="J4">
        <f>SUMIFS(Activity_EX!J:J,Activity_EX!$A:$A,$A4&amp;"*")</f>
        <v>25.338476696129511</v>
      </c>
      <c r="K4">
        <f>IF(PASTRA_Split_Tech!L14="",0,IF(K$1=2016,0,IFERROR((PASTRA_Split_Tech!L14*(SUMIFS('AGG Activity_16'!B:B,'AGG Activity_16'!$A:$A,$B4)+SUMIFS('AGG Activity_EX'!B:B,'AGG Activity_EX'!$A:$A,$B4))-SUMIFS(Activity_EX!B:B,Activity_EX!$A:$A,$A4))/(SUMIFS('AGG Activity_16'!B:B,'AGG Activity_16'!$A:$A,$B4)),0)))</f>
        <v>0</v>
      </c>
    </row>
    <row r="5" spans="1:11" x14ac:dyDescent="0.25">
      <c r="A5" t="str">
        <f>PASTRA_Split_Tech!B8</f>
        <v>PASTRARAITRM___TST</v>
      </c>
      <c r="B5">
        <f>SUMIFS(Activity_EX!B:B,Activity_EX!$A:$A,$A5&amp;"*")</f>
        <v>13.09295147410451</v>
      </c>
      <c r="C5">
        <f>SUMIFS(Activity_EX!C:C,Activity_EX!$A:$A,$A5&amp;"*")</f>
        <v>13.051892844717811</v>
      </c>
      <c r="D5">
        <f>SUMIFS(Activity_EX!D:D,Activity_EX!$A:$A,$A5&amp;"*")</f>
        <v>13.00110792873593</v>
      </c>
      <c r="E5">
        <f>SUMIFS(Activity_EX!E:E,Activity_EX!$A:$A,$A5&amp;"*")</f>
        <v>12.916964816790751</v>
      </c>
      <c r="F5">
        <f>SUMIFS(Activity_EX!F:F,Activity_EX!$A:$A,$A5&amp;"*")</f>
        <v>10.94623781425279</v>
      </c>
      <c r="G5">
        <f>SUMIFS(Activity_EX!G:G,Activity_EX!$A:$A,$A5&amp;"*")</f>
        <v>10.94614663102147</v>
      </c>
      <c r="H5">
        <f>SUMIFS(Activity_EX!H:H,Activity_EX!$A:$A,$A5&amp;"*")</f>
        <v>10.943482258821311</v>
      </c>
      <c r="I5">
        <f>SUMIFS(Activity_EX!I:I,Activity_EX!$A:$A,$A5&amp;"*")</f>
        <v>2.9662666388913892</v>
      </c>
      <c r="J5">
        <f>SUMIFS(Activity_EX!J:J,Activity_EX!$A:$A,$A5&amp;"*")</f>
        <v>1.6950255731033339</v>
      </c>
      <c r="K5">
        <f>IF(PASTRA_Split_Tech!L19="",0,IF(K$1=2016,0,IFERROR((PASTRA_Split_Tech!L19*(SUMIFS('AGG Activity_16'!B:B,'AGG Activity_16'!$A:$A,$B5)+SUMIFS('AGG Activity_EX'!B:B,'AGG Activity_EX'!$A:$A,$B5))-SUMIFS(Activity_EX!B:B,Activity_EX!$A:$A,$A5))/(SUMIFS('AGG Activity_16'!B:B,'AGG Activity_16'!$A:$A,$B5)),0)))</f>
        <v>0</v>
      </c>
    </row>
    <row r="6" spans="1:11" x14ac:dyDescent="0.25">
      <c r="A6" t="str">
        <f>PASTRA_Split_Tech!B10</f>
        <v>PASTRAROABUSIUBGOB</v>
      </c>
      <c r="B6">
        <f>SUMIFS(Activity_EX!B:B,Activity_EX!$A:$A,$A6&amp;"*")</f>
        <v>3.1502335922214439</v>
      </c>
      <c r="C6">
        <f>SUMIFS(Activity_EX!C:C,Activity_EX!$A:$A,$A6&amp;"*")</f>
        <v>3.1524061965199559</v>
      </c>
      <c r="D6">
        <f>SUMIFS(Activity_EX!D:D,Activity_EX!$A:$A,$A6&amp;"*")</f>
        <v>3.1528197075412612</v>
      </c>
      <c r="E6">
        <f>SUMIFS(Activity_EX!E:E,Activity_EX!$A:$A,$A6&amp;"*")</f>
        <v>3.1525407977202149</v>
      </c>
      <c r="F6">
        <f>SUMIFS(Activity_EX!F:F,Activity_EX!$A:$A,$A6&amp;"*")</f>
        <v>2.3649608207760742</v>
      </c>
      <c r="G6">
        <f>SUMIFS(Activity_EX!G:G,Activity_EX!$A:$A,$A6&amp;"*")</f>
        <v>2.3649271567584562</v>
      </c>
      <c r="H6">
        <f>SUMIFS(Activity_EX!H:H,Activity_EX!$A:$A,$A6&amp;"*")</f>
        <v>2.3650065726451599</v>
      </c>
      <c r="I6">
        <f>SUMIFS(Activity_EX!I:I,Activity_EX!$A:$A,$A6&amp;"*")</f>
        <v>0.3390332520071393</v>
      </c>
      <c r="J6">
        <f>SUMIFS(Activity_EX!J:J,Activity_EX!$A:$A,$A6&amp;"*")</f>
        <v>0.1878324046005363</v>
      </c>
      <c r="K6">
        <f>IF(PASTRA_Split_Tech!L25="",0,IF(K$1=2016,0,IFERROR((PASTRA_Split_Tech!L25*(SUMIFS('AGG Activity_16'!B:B,'AGG Activity_16'!$A:$A,$B6)+SUMIFS('AGG Activity_EX'!B:B,'AGG Activity_EX'!$A:$A,$B6))-SUMIFS(Activity_EX!B:B,Activity_EX!$A:$A,$A6))/(SUMIFS('AGG Activity_16'!B:B,'AGG Activity_16'!$A:$A,$B6)),0)))</f>
        <v>0</v>
      </c>
    </row>
    <row r="7" spans="1:11" x14ac:dyDescent="0.25">
      <c r="A7" t="str">
        <f>PASTRA_Split_Tech!B12</f>
        <v>PASTRAROABUSURBTBU</v>
      </c>
      <c r="B7">
        <f>SUMIFS(Activity_EX!B:B,Activity_EX!$A:$A,$A7&amp;"*")</f>
        <v>138.58832765523761</v>
      </c>
      <c r="C7">
        <f>SUMIFS(Activity_EX!C:C,Activity_EX!$A:$A,$A7&amp;"*")</f>
        <v>138.60429148105081</v>
      </c>
      <c r="D7">
        <f>SUMIFS(Activity_EX!D:D,Activity_EX!$A:$A,$A7&amp;"*")</f>
        <v>138.60474115555621</v>
      </c>
      <c r="E7">
        <f>SUMIFS(Activity_EX!E:E,Activity_EX!$A:$A,$A7&amp;"*")</f>
        <v>138.60376779004139</v>
      </c>
      <c r="F7">
        <f>SUMIFS(Activity_EX!F:F,Activity_EX!$A:$A,$A7&amp;"*")</f>
        <v>103.95418918330699</v>
      </c>
      <c r="G7">
        <f>SUMIFS(Activity_EX!G:G,Activity_EX!$A:$A,$A7&amp;"*")</f>
        <v>103.9541064943503</v>
      </c>
      <c r="H7">
        <f>SUMIFS(Activity_EX!H:H,Activity_EX!$A:$A,$A7&amp;"*")</f>
        <v>103.9544531102156</v>
      </c>
      <c r="I7">
        <f>SUMIFS(Activity_EX!I:I,Activity_EX!$A:$A,$A7&amp;"*")</f>
        <v>97.377686162931965</v>
      </c>
      <c r="J7">
        <f>SUMIFS(Activity_EX!J:J,Activity_EX!$A:$A,$A7&amp;"*")</f>
        <v>89.58229307661972</v>
      </c>
      <c r="K7">
        <f>IF(PASTRA_Split_Tech!L27="",0,IF(K$1=2016,0,IFERROR((PASTRA_Split_Tech!L27*(SUMIFS('AGG Activity_16'!B:B,'AGG Activity_16'!$A:$A,$B7)+SUMIFS('AGG Activity_EX'!B:B,'AGG Activity_EX'!$A:$A,$B7))-SUMIFS(Activity_EX!B:B,Activity_EX!$A:$A,$A7))/(SUMIFS('AGG Activity_16'!B:B,'AGG Activity_16'!$A:$A,$B7)),0)))</f>
        <v>0</v>
      </c>
    </row>
    <row r="8" spans="1:11" x14ac:dyDescent="0.25">
      <c r="A8" t="str">
        <f>PASTRA_Split_Tech!B15</f>
        <v>PASTRAROABUSURBWTB</v>
      </c>
      <c r="B8">
        <f>SUMIFS(Activity_EX!B:B,Activity_EX!$A:$A,$A8&amp;"*")</f>
        <v>26.56876296596014</v>
      </c>
      <c r="C8">
        <f>SUMIFS(Activity_EX!C:C,Activity_EX!$A:$A,$A8&amp;"*")</f>
        <v>26.57297707370212</v>
      </c>
      <c r="D8">
        <f>SUMIFS(Activity_EX!D:D,Activity_EX!$A:$A,$A8&amp;"*")</f>
        <v>26.576045100274769</v>
      </c>
      <c r="E8">
        <f>SUMIFS(Activity_EX!E:E,Activity_EX!$A:$A,$A8&amp;"*")</f>
        <v>26.574810957851739</v>
      </c>
      <c r="F8">
        <f>SUMIFS(Activity_EX!F:F,Activity_EX!$A:$A,$A8&amp;"*")</f>
        <v>19.933207496598751</v>
      </c>
      <c r="G8">
        <f>SUMIFS(Activity_EX!G:G,Activity_EX!$A:$A,$A8&amp;"*")</f>
        <v>19.933163955604851</v>
      </c>
      <c r="H8">
        <f>SUMIFS(Activity_EX!H:H,Activity_EX!$A:$A,$A8&amp;"*")</f>
        <v>19.93342363116464</v>
      </c>
      <c r="I8">
        <f>SUMIFS(Activity_EX!I:I,Activity_EX!$A:$A,$A8&amp;"*")</f>
        <v>15.12456553946803</v>
      </c>
      <c r="J8">
        <f>SUMIFS(Activity_EX!J:J,Activity_EX!$A:$A,$A8&amp;"*")</f>
        <v>10.22315760743958</v>
      </c>
      <c r="K8">
        <f>IF(PASTRA_Split_Tech!L31="",0,IF(K$1=2016,0,IFERROR((PASTRA_Split_Tech!L31*(SUMIFS('AGG Activity_16'!B:B,'AGG Activity_16'!$A:$A,$B8)+SUMIFS('AGG Activity_EX'!B:B,'AGG Activity_EX'!$A:$A,$B8))-SUMIFS(Activity_EX!B:B,Activity_EX!$A:$A,$A8))/(SUMIFS('AGG Activity_16'!B:B,'AGG Activity_16'!$A:$A,$B8)),0)))</f>
        <v>0</v>
      </c>
    </row>
    <row r="9" spans="1:11" x14ac:dyDescent="0.25">
      <c r="A9" t="str">
        <f>PASTRA_Split_Tech!B18</f>
        <v>PASTRAROABUSIUBMWAY</v>
      </c>
      <c r="B9">
        <f>SUMIFS(Activity_EX!B:B,Activity_EX!$A:$A,$A9&amp;"*")</f>
        <v>2.7891614541209191</v>
      </c>
      <c r="C9">
        <f>SUMIFS(Activity_EX!C:C,Activity_EX!$A:$A,$A9&amp;"*")</f>
        <v>2.7924569880118049</v>
      </c>
      <c r="D9">
        <f>SUMIFS(Activity_EX!D:D,Activity_EX!$A:$A,$A9&amp;"*")</f>
        <v>2.7925187072885169</v>
      </c>
      <c r="E9">
        <f>SUMIFS(Activity_EX!E:E,Activity_EX!$A:$A,$A9&amp;"*")</f>
        <v>2.792242849197732</v>
      </c>
      <c r="F9">
        <f>SUMIFS(Activity_EX!F:F,Activity_EX!$A:$A,$A9&amp;"*")</f>
        <v>2.0949462481322252</v>
      </c>
      <c r="G9">
        <f>SUMIFS(Activity_EX!G:G,Activity_EX!$A:$A,$A9&amp;"*")</f>
        <v>2.094920507838995</v>
      </c>
      <c r="H9">
        <f>SUMIFS(Activity_EX!H:H,Activity_EX!$A:$A,$A9&amp;"*")</f>
        <v>2.0950181654541842</v>
      </c>
      <c r="I9">
        <f>SUMIFS(Activity_EX!I:I,Activity_EX!$A:$A,$A9&amp;"*")</f>
        <v>0.30417980456903548</v>
      </c>
      <c r="J9">
        <f>SUMIFS(Activity_EX!J:J,Activity_EX!$A:$A,$A9&amp;"*")</f>
        <v>0.17014210467087629</v>
      </c>
      <c r="K9">
        <f>IF(PASTRA_Split_Tech!L33="",0,IF(K$1=2016,0,IFERROR((PASTRA_Split_Tech!L33*(SUMIFS('AGG Activity_16'!B:B,'AGG Activity_16'!$A:$A,$B9)+SUMIFS('AGG Activity_EX'!B:B,'AGG Activity_EX'!$A:$A,$B9))-SUMIFS(Activity_EX!B:B,Activity_EX!$A:$A,$A9))/(SUMIFS('AGG Activity_16'!B:B,'AGG Activity_16'!$A:$A,$B9)),0)))</f>
        <v>0</v>
      </c>
    </row>
    <row r="10" spans="1:11" x14ac:dyDescent="0.25">
      <c r="A10" t="str">
        <f>PASTRA_Split_Tech!B20</f>
        <v>PASTRAROABUSIUBVIVA</v>
      </c>
      <c r="B10">
        <f>SUMIFS(Activity_EX!B:B,Activity_EX!$A:$A,$A10&amp;"*")</f>
        <v>0.38800951181663068</v>
      </c>
      <c r="C10">
        <f>SUMIFS(Activity_EX!C:C,Activity_EX!$A:$A,$A10&amp;"*")</f>
        <v>0.38909809893988961</v>
      </c>
      <c r="D10">
        <f>SUMIFS(Activity_EX!D:D,Activity_EX!$A:$A,$A10&amp;"*")</f>
        <v>0.38944507805244533</v>
      </c>
      <c r="E10">
        <f>SUMIFS(Activity_EX!E:E,Activity_EX!$A:$A,$A10&amp;"*")</f>
        <v>0.38861615274555122</v>
      </c>
      <c r="F10">
        <f>SUMIFS(Activity_EX!F:F,Activity_EX!$A:$A,$A10&amp;"*")</f>
        <v>0.29251033972377899</v>
      </c>
      <c r="G10">
        <f>SUMIFS(Activity_EX!G:G,Activity_EX!$A:$A,$A10&amp;"*")</f>
        <v>0.29246624991396192</v>
      </c>
      <c r="H10">
        <f>SUMIFS(Activity_EX!H:H,Activity_EX!$A:$A,$A10&amp;"*")</f>
        <v>0.29252017625777449</v>
      </c>
      <c r="I10">
        <f>SUMIFS(Activity_EX!I:I,Activity_EX!$A:$A,$A10&amp;"*")</f>
        <v>4.0090750765472298E-2</v>
      </c>
      <c r="J10">
        <f>SUMIFS(Activity_EX!J:J,Activity_EX!$A:$A,$A10&amp;"*")</f>
        <v>2.2819637730299221E-2</v>
      </c>
      <c r="K10">
        <f>IF(PASTRA_Split_Tech!L35="",0,IF(K$1=2016,0,IFERROR((PASTRA_Split_Tech!L35*(SUMIFS('AGG Activity_16'!B:B,'AGG Activity_16'!$A:$A,$B10)+SUMIFS('AGG Activity_EX'!B:B,'AGG Activity_EX'!$A:$A,$B10))-SUMIFS(Activity_EX!B:B,Activity_EX!$A:$A,$A10))/(SUMIFS('AGG Activity_16'!B:B,'AGG Activity_16'!$A:$A,$B10)),0)))</f>
        <v>0</v>
      </c>
    </row>
    <row r="11" spans="1:11" x14ac:dyDescent="0.25">
      <c r="A11" t="str">
        <f>PASTRA_Split_Tech!B22</f>
        <v>PASTRAROABUSIUBDURT</v>
      </c>
      <c r="B11">
        <f>SUMIFS(Activity_EX!B:B,Activity_EX!$A:$A,$A11&amp;"*")</f>
        <v>0.24714440046078909</v>
      </c>
      <c r="C11">
        <f>SUMIFS(Activity_EX!C:C,Activity_EX!$A:$A,$A11&amp;"*")</f>
        <v>0.2478837658756477</v>
      </c>
      <c r="D11">
        <f>SUMIFS(Activity_EX!D:D,Activity_EX!$A:$A,$A11&amp;"*")</f>
        <v>0.24806112411013881</v>
      </c>
      <c r="E11">
        <f>SUMIFS(Activity_EX!E:E,Activity_EX!$A:$A,$A11&amp;"*")</f>
        <v>0.2471514729800395</v>
      </c>
      <c r="F11">
        <f>SUMIFS(Activity_EX!F:F,Activity_EX!$A:$A,$A11&amp;"*")</f>
        <v>0.18648932981221489</v>
      </c>
      <c r="G11">
        <f>SUMIFS(Activity_EX!G:G,Activity_EX!$A:$A,$A11&amp;"*")</f>
        <v>0.18646078961391491</v>
      </c>
      <c r="H11">
        <f>SUMIFS(Activity_EX!H:H,Activity_EX!$A:$A,$A11&amp;"*")</f>
        <v>0.18652877205462581</v>
      </c>
      <c r="I11">
        <f>SUMIFS(Activity_EX!I:I,Activity_EX!$A:$A,$A11&amp;"*")</f>
        <v>2.53244426699075E-2</v>
      </c>
      <c r="J11">
        <f>SUMIFS(Activity_EX!J:J,Activity_EX!$A:$A,$A11&amp;"*")</f>
        <v>1.440321167002119E-2</v>
      </c>
      <c r="K11">
        <f>IF(PASTRA_Split_Tech!L37="",0,IF(K$1=2016,0,IFERROR((PASTRA_Split_Tech!L37*(SUMIFS('AGG Activity_16'!B:B,'AGG Activity_16'!$A:$A,$B11)+SUMIFS('AGG Activity_EX'!B:B,'AGG Activity_EX'!$A:$A,$B11))-SUMIFS(Activity_EX!B:B,Activity_EX!$A:$A,$A11))/(SUMIFS('AGG Activity_16'!B:B,'AGG Activity_16'!$A:$A,$B11)),0)))</f>
        <v>0</v>
      </c>
    </row>
    <row r="12" spans="1:11" x14ac:dyDescent="0.25">
      <c r="A12" t="str">
        <f>PASTRA_Split_Tech!B24</f>
        <v>PASTRAROABUSSCB___</v>
      </c>
      <c r="B12">
        <f>SUMIFS(Activity_EX!B:B,Activity_EX!$A:$A,$A12&amp;"*")</f>
        <v>7.5362924931975446</v>
      </c>
      <c r="C12">
        <f>SUMIFS(Activity_EX!C:C,Activity_EX!$A:$A,$A12&amp;"*")</f>
        <v>7.5377013426178348</v>
      </c>
      <c r="D12">
        <f>SUMIFS(Activity_EX!D:D,Activity_EX!$A:$A,$A12&amp;"*")</f>
        <v>7.5373066351447839</v>
      </c>
      <c r="E12">
        <f>SUMIFS(Activity_EX!E:E,Activity_EX!$A:$A,$A12&amp;"*")</f>
        <v>7.5363863917589091</v>
      </c>
      <c r="F12">
        <f>SUMIFS(Activity_EX!F:F,Activity_EX!$A:$A,$A12&amp;"*")</f>
        <v>5.654042397018884</v>
      </c>
      <c r="G12">
        <f>SUMIFS(Activity_EX!G:G,Activity_EX!$A:$A,$A12&amp;"*")</f>
        <v>5.653936259894758</v>
      </c>
      <c r="H12">
        <f>SUMIFS(Activity_EX!H:H,Activity_EX!$A:$A,$A12&amp;"*")</f>
        <v>5.6542707872519689</v>
      </c>
      <c r="I12">
        <f>SUMIFS(Activity_EX!I:I,Activity_EX!$A:$A,$A12&amp;"*")</f>
        <v>1.4983565087296917</v>
      </c>
      <c r="J12">
        <f>SUMIFS(Activity_EX!J:J,Activity_EX!$A:$A,$A12&amp;"*")</f>
        <v>0.98526940244116634</v>
      </c>
      <c r="K12">
        <f>IF(PASTRA_Split_Tech!L39="",0,IF(K$1=2016,0,IFERROR((PASTRA_Split_Tech!L39*(SUMIFS('AGG Activity_16'!B:B,'AGG Activity_16'!$A:$A,$B12)+SUMIFS('AGG Activity_EX'!B:B,'AGG Activity_EX'!$A:$A,$B12))-SUMIFS(Activity_EX!B:B,Activity_EX!$A:$A,$A12))/(SUMIFS('AGG Activity_16'!B:B,'AGG Activity_16'!$A:$A,$B12)),0)))</f>
        <v>0</v>
      </c>
    </row>
    <row r="13" spans="1:11" x14ac:dyDescent="0.25">
      <c r="A13" t="str">
        <f>PASTRA_Split_Tech!B27</f>
        <v>PASTRAROACAR___RSH</v>
      </c>
      <c r="B13">
        <f>SUMIFS(Activity_EX!B:B,Activity_EX!$A:$A,$A13&amp;"*")</f>
        <v>49.338814917694485</v>
      </c>
      <c r="C13">
        <f>SUMIFS(Activity_EX!C:C,Activity_EX!$A:$A,$A13&amp;"*")</f>
        <v>49.345345333206417</v>
      </c>
      <c r="D13">
        <f>SUMIFS(Activity_EX!D:D,Activity_EX!$A:$A,$A13&amp;"*")</f>
        <v>49.345489491624669</v>
      </c>
      <c r="E13">
        <f>SUMIFS(Activity_EX!E:E,Activity_EX!$A:$A,$A13&amp;"*")</f>
        <v>49.345029956580987</v>
      </c>
      <c r="F13">
        <f>SUMIFS(Activity_EX!F:F,Activity_EX!$A:$A,$A13&amp;"*")</f>
        <v>37.009282702199414</v>
      </c>
      <c r="G13">
        <f>SUMIFS(Activity_EX!G:G,Activity_EX!$A:$A,$A13&amp;"*")</f>
        <v>37.009180424504152</v>
      </c>
      <c r="H13">
        <f>SUMIFS(Activity_EX!H:H,Activity_EX!$A:$A,$A13&amp;"*")</f>
        <v>37.00975179477151</v>
      </c>
      <c r="I13">
        <f>SUMIFS(Activity_EX!I:I,Activity_EX!$A:$A,$A13&amp;"*")</f>
        <v>7.044271775205547</v>
      </c>
      <c r="J13">
        <f>SUMIFS(Activity_EX!J:J,Activity_EX!$A:$A,$A13&amp;"*")</f>
        <v>3.9140553359869021</v>
      </c>
      <c r="K13">
        <f>IF(PASTRA_Split_Tech!L43="",0,IF(K$1=2016,0,IFERROR((PASTRA_Split_Tech!L43*(SUMIFS('AGG Activity_16'!B:B,'AGG Activity_16'!$A:$A,$B13)+SUMIFS('AGG Activity_EX'!B:B,'AGG Activity_EX'!$A:$A,$B13))-SUMIFS(Activity_EX!B:B,Activity_EX!$A:$A,$A13))/(SUMIFS('AGG Activity_16'!B:B,'AGG Activity_16'!$A:$A,$B13)),0)))</f>
        <v>0</v>
      </c>
    </row>
    <row r="14" spans="1:11" x14ac:dyDescent="0.25">
      <c r="A14" t="str">
        <f>PASTRA_Split_Tech!B31</f>
        <v>PASTRAROACAR___TAX</v>
      </c>
      <c r="B14">
        <f>SUMIFS(Activity_EX!B:B,Activity_EX!$A:$A,$A14&amp;"*")</f>
        <v>83.824899737260608</v>
      </c>
      <c r="C14">
        <f>SUMIFS(Activity_EX!C:C,Activity_EX!$A:$A,$A14&amp;"*")</f>
        <v>83.832084821303553</v>
      </c>
      <c r="D14">
        <f>SUMIFS(Activity_EX!D:D,Activity_EX!$A:$A,$A14&amp;"*")</f>
        <v>83.832163407398795</v>
      </c>
      <c r="E14">
        <f>SUMIFS(Activity_EX!E:E,Activity_EX!$A:$A,$A14&amp;"*")</f>
        <v>83.83189525056325</v>
      </c>
      <c r="F14">
        <f>SUMIFS(Activity_EX!F:F,Activity_EX!$A:$A,$A14&amp;"*")</f>
        <v>62.874205417680315</v>
      </c>
      <c r="G14">
        <f>SUMIFS(Activity_EX!G:G,Activity_EX!$A:$A,$A14&amp;"*")</f>
        <v>62.874090767058782</v>
      </c>
      <c r="H14">
        <f>SUMIFS(Activity_EX!H:H,Activity_EX!$A:$A,$A14&amp;"*")</f>
        <v>62.874702757446975</v>
      </c>
      <c r="I14">
        <f>SUMIFS(Activity_EX!I:I,Activity_EX!$A:$A,$A14&amp;"*")</f>
        <v>13.914469958097492</v>
      </c>
      <c r="J14">
        <f>SUMIFS(Activity_EX!J:J,Activity_EX!$A:$A,$A14&amp;"*")</f>
        <v>7.0986398336637873</v>
      </c>
      <c r="K14">
        <f>IF(PASTRA_Split_Tech!L47="",0,IF(K$1=2016,0,IFERROR((PASTRA_Split_Tech!L47*(SUMIFS('AGG Activity_16'!B:B,'AGG Activity_16'!$A:$A,$B14)+SUMIFS('AGG Activity_EX'!B:B,'AGG Activity_EX'!$A:$A,$B14))-SUMIFS(Activity_EX!B:B,Activity_EX!$A:$A,$A14))/(SUMIFS('AGG Activity_16'!B:B,'AGG Activity_16'!$A:$A,$B14)),0)))</f>
        <v>0</v>
      </c>
    </row>
    <row r="15" spans="1:11" x14ac:dyDescent="0.25">
      <c r="A15" t="str">
        <f>PASTRA_Split_Tech!B35</f>
        <v>PASTRAROACAR___ADR</v>
      </c>
      <c r="B15">
        <f>SUMIFS(Activity_EX!B:B,Activity_EX!$A:$A,$A15&amp;"*")</f>
        <v>6201.4866475436593</v>
      </c>
      <c r="C15">
        <f>SUMIFS(Activity_EX!C:C,Activity_EX!$A:$A,$A15&amp;"*")</f>
        <v>6201.4955022632812</v>
      </c>
      <c r="D15">
        <f>SUMIFS(Activity_EX!D:D,Activity_EX!$A:$A,$A15&amp;"*")</f>
        <v>6201.4955480351891</v>
      </c>
      <c r="E15">
        <f>SUMIFS(Activity_EX!E:E,Activity_EX!$A:$A,$A15&amp;"*")</f>
        <v>6201.4953417708684</v>
      </c>
      <c r="F15">
        <f>SUMIFS(Activity_EX!F:F,Activity_EX!$A:$A,$A15&amp;"*")</f>
        <v>4651.1215505689843</v>
      </c>
      <c r="G15">
        <f>SUMIFS(Activity_EX!G:G,Activity_EX!$A:$A,$A15&amp;"*")</f>
        <v>4651.121424051843</v>
      </c>
      <c r="H15">
        <f>SUMIFS(Activity_EX!H:H,Activity_EX!$A:$A,$A15&amp;"*")</f>
        <v>4651.1221605659302</v>
      </c>
      <c r="I15">
        <f>SUMIFS(Activity_EX!I:I,Activity_EX!$A:$A,$A15&amp;"*")</f>
        <v>4296.7949009646845</v>
      </c>
      <c r="J15">
        <f>SUMIFS(Activity_EX!J:J,Activity_EX!$A:$A,$A15&amp;"*")</f>
        <v>3891.7771510080534</v>
      </c>
      <c r="K15">
        <f>IF(PASTRA_Split_Tech!L51="",0,IF(K$1=2016,0,IFERROR((PASTRA_Split_Tech!L51*(SUMIFS('AGG Activity_16'!B:B,'AGG Activity_16'!$A:$A,$B15)+SUMIFS('AGG Activity_EX'!B:B,'AGG Activity_EX'!$A:$A,$B15))-SUMIFS(Activity_EX!B:B,Activity_EX!$A:$A,$A15))/(SUMIFS('AGG Activity_16'!B:B,'AGG Activity_16'!$A:$A,$B15)),0)))</f>
        <v>0</v>
      </c>
    </row>
    <row r="16" spans="1:11" x14ac:dyDescent="0.25">
      <c r="A16" t="str">
        <f>PASTRA_Split_Tech!B39</f>
        <v>PASTRAROACAR___APG</v>
      </c>
      <c r="B16">
        <f>SUMIFS(Activity_EX!B:B,Activity_EX!$A:$A,$A16&amp;"*")</f>
        <v>785.52243285142742</v>
      </c>
      <c r="C16">
        <f>SUMIFS(Activity_EX!C:C,Activity_EX!$A:$A,$A16&amp;"*")</f>
        <v>785.53072182774895</v>
      </c>
      <c r="D16">
        <f>SUMIFS(Activity_EX!D:D,Activity_EX!$A:$A,$A16&amp;"*")</f>
        <v>785.53075444249259</v>
      </c>
      <c r="E16">
        <f>SUMIFS(Activity_EX!E:E,Activity_EX!$A:$A,$A16&amp;"*")</f>
        <v>785.53057965354458</v>
      </c>
      <c r="F16">
        <f>SUMIFS(Activity_EX!F:F,Activity_EX!$A:$A,$A16&amp;"*")</f>
        <v>589.14808658666504</v>
      </c>
      <c r="G16">
        <f>SUMIFS(Activity_EX!G:G,Activity_EX!$A:$A,$A16&amp;"*")</f>
        <v>589.14796362506456</v>
      </c>
      <c r="H16">
        <f>SUMIFS(Activity_EX!H:H,Activity_EX!$A:$A,$A16&amp;"*")</f>
        <v>589.14865706162789</v>
      </c>
      <c r="I16">
        <f>SUMIFS(Activity_EX!I:I,Activity_EX!$A:$A,$A16&amp;"*")</f>
        <v>432.7840433285819</v>
      </c>
      <c r="J16">
        <f>SUMIFS(Activity_EX!J:J,Activity_EX!$A:$A,$A16&amp;"*")</f>
        <v>288.77938262570916</v>
      </c>
      <c r="K16">
        <f>IF(PASTRA_Split_Tech!L55="",0,IF(K$1=2016,0,IFERROR((PASTRA_Split_Tech!L55*(SUMIFS('AGG Activity_16'!B:B,'AGG Activity_16'!$A:$A,$B16)+SUMIFS('AGG Activity_EX'!B:B,'AGG Activity_EX'!$A:$A,$B16))-SUMIFS(Activity_EX!B:B,Activity_EX!$A:$A,$A16))/(SUMIFS('AGG Activity_16'!B:B,'AGG Activity_16'!$A:$A,$B16)),0)))</f>
        <v>0</v>
      </c>
    </row>
    <row r="17" spans="1:11" x14ac:dyDescent="0.25">
      <c r="A17" t="str">
        <f>PASTRA_Split_Tech!B43</f>
        <v>PASTRAROATRULGTRSH</v>
      </c>
      <c r="B17">
        <f>SUMIFS(Activity_EX!B:B,Activity_EX!$A:$A,$A17&amp;"*")</f>
        <v>49.357631539731841</v>
      </c>
      <c r="C17">
        <f>SUMIFS(Activity_EX!C:C,Activity_EX!$A:$A,$A17&amp;"*")</f>
        <v>49.36613636566161</v>
      </c>
      <c r="D17">
        <f>SUMIFS(Activity_EX!D:D,Activity_EX!$A:$A,$A17&amp;"*")</f>
        <v>49.366401009906234</v>
      </c>
      <c r="E17">
        <f>SUMIFS(Activity_EX!E:E,Activity_EX!$A:$A,$A17&amp;"*")</f>
        <v>49.36588621797295</v>
      </c>
      <c r="F17">
        <f>SUMIFS(Activity_EX!F:F,Activity_EX!$A:$A,$A17&amp;"*")</f>
        <v>37.02500576029766</v>
      </c>
      <c r="G17">
        <f>SUMIFS(Activity_EX!G:G,Activity_EX!$A:$A,$A17&amp;"*")</f>
        <v>37.024929397966446</v>
      </c>
      <c r="H17">
        <f>SUMIFS(Activity_EX!H:H,Activity_EX!$A:$A,$A17&amp;"*")</f>
        <v>37.025382815094432</v>
      </c>
      <c r="I17">
        <f>SUMIFS(Activity_EX!I:I,Activity_EX!$A:$A,$A17&amp;"*")</f>
        <v>6.8672006848958604</v>
      </c>
      <c r="J17">
        <f>SUMIFS(Activity_EX!J:J,Activity_EX!$A:$A,$A17&amp;"*")</f>
        <v>3.6755396282346422</v>
      </c>
      <c r="K17">
        <f>IF(PASTRA_Split_Tech!L59="",0,IF(K$1=2016,0,IFERROR((PASTRA_Split_Tech!L59*(SUMIFS('AGG Activity_16'!B:B,'AGG Activity_16'!$A:$A,$B17)+SUMIFS('AGG Activity_EX'!B:B,'AGG Activity_EX'!$A:$A,$B17))-SUMIFS(Activity_EX!B:B,Activity_EX!$A:$A,$A17))/(SUMIFS('AGG Activity_16'!B:B,'AGG Activity_16'!$A:$A,$B17)),0)))</f>
        <v>0</v>
      </c>
    </row>
    <row r="18" spans="1:11" x14ac:dyDescent="0.25">
      <c r="A18" t="str">
        <f>PASTRA_Split_Tech!B47</f>
        <v>PASTRAROATRULGTTAX</v>
      </c>
      <c r="B18">
        <f>SUMIFS(Activity_EX!B:B,Activity_EX!$A:$A,$A18&amp;"*")</f>
        <v>27.061142659235866</v>
      </c>
      <c r="C18">
        <f>SUMIFS(Activity_EX!C:C,Activity_EX!$A:$A,$A18&amp;"*")</f>
        <v>27.06850962750628</v>
      </c>
      <c r="D18">
        <f>SUMIFS(Activity_EX!D:D,Activity_EX!$A:$A,$A18&amp;"*")</f>
        <v>27.068662355240626</v>
      </c>
      <c r="E18">
        <f>SUMIFS(Activity_EX!E:E,Activity_EX!$A:$A,$A18&amp;"*")</f>
        <v>27.068125310935908</v>
      </c>
      <c r="F18">
        <f>SUMIFS(Activity_EX!F:F,Activity_EX!$A:$A,$A18&amp;"*")</f>
        <v>20.302044344470048</v>
      </c>
      <c r="G18">
        <f>SUMIFS(Activity_EX!G:G,Activity_EX!$A:$A,$A18&amp;"*")</f>
        <v>20.30193828569049</v>
      </c>
      <c r="H18">
        <f>SUMIFS(Activity_EX!H:H,Activity_EX!$A:$A,$A18&amp;"*")</f>
        <v>20.302348051730419</v>
      </c>
      <c r="I18">
        <f>SUMIFS(Activity_EX!I:I,Activity_EX!$A:$A,$A18&amp;"*")</f>
        <v>3.3838292106053656</v>
      </c>
      <c r="J18">
        <f>SUMIFS(Activity_EX!J:J,Activity_EX!$A:$A,$A18&amp;"*")</f>
        <v>1.9145345432878449</v>
      </c>
      <c r="K18">
        <f>IF(PASTRA_Split_Tech!L63="",0,IF(K$1=2016,0,IFERROR((PASTRA_Split_Tech!L63*(SUMIFS('AGG Activity_16'!B:B,'AGG Activity_16'!$A:$A,$B18)+SUMIFS('AGG Activity_EX'!B:B,'AGG Activity_EX'!$A:$A,$B18))-SUMIFS(Activity_EX!B:B,Activity_EX!$A:$A,$A18))/(SUMIFS('AGG Activity_16'!B:B,'AGG Activity_16'!$A:$A,$B18)),0)))</f>
        <v>0</v>
      </c>
    </row>
    <row r="19" spans="1:11" x14ac:dyDescent="0.25">
      <c r="A19" t="str">
        <f>PASTRA_Split_Tech!B51</f>
        <v>PASTRAROATRULGTADR</v>
      </c>
      <c r="B19">
        <f>SUMIFS(Activity_EX!B:B,Activity_EX!$A:$A,$A19&amp;"*")</f>
        <v>6247.3950649087747</v>
      </c>
      <c r="C19">
        <f>SUMIFS(Activity_EX!C:C,Activity_EX!$A:$A,$A19&amp;"*")</f>
        <v>6247.4074715700863</v>
      </c>
      <c r="D19">
        <f>SUMIFS(Activity_EX!D:D,Activity_EX!$A:$A,$A19&amp;"*")</f>
        <v>6247.4075198945284</v>
      </c>
      <c r="E19">
        <f>SUMIFS(Activity_EX!E:E,Activity_EX!$A:$A,$A19&amp;"*")</f>
        <v>6247.4073093450688</v>
      </c>
      <c r="F19">
        <f>SUMIFS(Activity_EX!F:F,Activity_EX!$A:$A,$A19&amp;"*")</f>
        <v>4685.5555495486688</v>
      </c>
      <c r="G19">
        <f>SUMIFS(Activity_EX!G:G,Activity_EX!$A:$A,$A19&amp;"*")</f>
        <v>4685.5554351702312</v>
      </c>
      <c r="H19">
        <f>SUMIFS(Activity_EX!H:H,Activity_EX!$A:$A,$A19&amp;"*")</f>
        <v>4685.5561398943973</v>
      </c>
      <c r="I19">
        <f>SUMIFS(Activity_EX!I:I,Activity_EX!$A:$A,$A19&amp;"*")</f>
        <v>4358.4392318257533</v>
      </c>
      <c r="J19">
        <f>SUMIFS(Activity_EX!J:J,Activity_EX!$A:$A,$A19&amp;"*")</f>
        <v>3958.0714768207854</v>
      </c>
      <c r="K19">
        <f>IF(PASTRA_Split_Tech!L67="",0,IF(K$1=2016,0,IFERROR((PASTRA_Split_Tech!L67*(SUMIFS('AGG Activity_16'!B:B,'AGG Activity_16'!$A:$A,$B19)+SUMIFS('AGG Activity_EX'!B:B,'AGG Activity_EX'!$A:$A,$B19))-SUMIFS(Activity_EX!B:B,Activity_EX!$A:$A,$A19))/(SUMIFS('AGG Activity_16'!B:B,'AGG Activity_16'!$A:$A,$B19)),0)))</f>
        <v>0</v>
      </c>
    </row>
    <row r="20" spans="1:11" x14ac:dyDescent="0.25">
      <c r="A20" t="str">
        <f>PASTRA_Split_Tech!B55</f>
        <v>PASTRAROATRULGTAPG</v>
      </c>
      <c r="B20">
        <f>SUMIFS(Activity_EX!B:B,Activity_EX!$A:$A,$A20&amp;"*")</f>
        <v>791.63438099245775</v>
      </c>
      <c r="C20">
        <f>SUMIFS(Activity_EX!C:C,Activity_EX!$A:$A,$A20&amp;"*")</f>
        <v>791.64588990047309</v>
      </c>
      <c r="D20">
        <f>SUMIFS(Activity_EX!D:D,Activity_EX!$A:$A,$A20&amp;"*")</f>
        <v>791.64598569785448</v>
      </c>
      <c r="E20">
        <f>SUMIFS(Activity_EX!E:E,Activity_EX!$A:$A,$A20&amp;"*")</f>
        <v>791.64588701309083</v>
      </c>
      <c r="F20">
        <f>SUMIFS(Activity_EX!F:F,Activity_EX!$A:$A,$A20&amp;"*")</f>
        <v>593.73448841299933</v>
      </c>
      <c r="G20">
        <f>SUMIFS(Activity_EX!G:G,Activity_EX!$A:$A,$A20&amp;"*")</f>
        <v>593.73438560247007</v>
      </c>
      <c r="H20">
        <f>SUMIFS(Activity_EX!H:H,Activity_EX!$A:$A,$A20&amp;"*")</f>
        <v>593.73500866304335</v>
      </c>
      <c r="I20">
        <f>SUMIFS(Activity_EX!I:I,Activity_EX!$A:$A,$A20&amp;"*")</f>
        <v>461.70150434812382</v>
      </c>
      <c r="J20">
        <f>SUMIFS(Activity_EX!J:J,Activity_EX!$A:$A,$A20&amp;"*")</f>
        <v>335.7393667239046</v>
      </c>
      <c r="K20">
        <f>IF(PASTRA_Split_Tech!L71="",0,IF(K$1=2016,0,IFERROR((PASTRA_Split_Tech!L71*(SUMIFS('AGG Activity_16'!B:B,'AGG Activity_16'!$A:$A,$B20)+SUMIFS('AGG Activity_EX'!B:B,'AGG Activity_EX'!$A:$A,$B20))-SUMIFS(Activity_EX!B:B,Activity_EX!$A:$A,$A20))/(SUMIFS('AGG Activity_16'!B:B,'AGG Activity_16'!$A:$A,$B20)),0)))</f>
        <v>0</v>
      </c>
    </row>
    <row r="21" spans="1:11" x14ac:dyDescent="0.25">
      <c r="A21" t="str">
        <f>PASTRA_Split_Tech!B59</f>
        <v>PASTRAROAMOR______</v>
      </c>
      <c r="B21">
        <f>SUMIFS(Activity_EX!B:B,Activity_EX!$A:$A,$A21&amp;"*")</f>
        <v>42.425945668844399</v>
      </c>
      <c r="C21">
        <f>SUMIFS(Activity_EX!C:C,Activity_EX!$A:$A,$A21&amp;"*")</f>
        <v>42.427821508436871</v>
      </c>
      <c r="D21">
        <f>SUMIFS(Activity_EX!D:D,Activity_EX!$A:$A,$A21&amp;"*")</f>
        <v>42.427812187751243</v>
      </c>
      <c r="E21">
        <f>SUMIFS(Activity_EX!E:E,Activity_EX!$A:$A,$A21&amp;"*")</f>
        <v>42.427765998519547</v>
      </c>
      <c r="F21">
        <f>SUMIFS(Activity_EX!F:F,Activity_EX!$A:$A,$A21&amp;"*")</f>
        <v>31.820903228839079</v>
      </c>
      <c r="G21">
        <f>SUMIFS(Activity_EX!G:G,Activity_EX!$A:$A,$A21&amp;"*")</f>
        <v>31.82088824321233</v>
      </c>
      <c r="H21">
        <f>SUMIFS(Activity_EX!H:H,Activity_EX!$A:$A,$A21&amp;"*")</f>
        <v>31.820952178057041</v>
      </c>
      <c r="I21">
        <f>SUMIFS(Activity_EX!I:I,Activity_EX!$A:$A,$A21&amp;"*")</f>
        <v>18.458952585942711</v>
      </c>
      <c r="J21">
        <f>SUMIFS(Activity_EX!J:J,Activity_EX!$A:$A,$A21&amp;"*")</f>
        <v>11.924134605519869</v>
      </c>
      <c r="K21">
        <f>IF(PASTRA_Split_Tech!L75="",0,IF(K$1=2016,0,IFERROR((PASTRA_Split_Tech!L75*(SUMIFS('AGG Activity_16'!B:B,'AGG Activity_16'!$A:$A,$B21)+SUMIFS('AGG Activity_EX'!B:B,'AGG Activity_EX'!$A:$A,$B21))-SUMIFS(Activity_EX!B:B,Activity_EX!$A:$A,$A21))/(SUMIFS('AGG Activity_16'!B:B,'AGG Activity_16'!$A:$A,$B21)),0)))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74C0-002A-4811-844A-3867321479A5}">
  <sheetPr>
    <tabColor rgb="FFFF0000"/>
  </sheetPr>
  <dimension ref="A1:K21"/>
  <sheetViews>
    <sheetView workbookViewId="0">
      <selection activeCell="C49" sqref="C49"/>
    </sheetView>
  </sheetViews>
  <sheetFormatPr defaultRowHeight="15" x14ac:dyDescent="0.25"/>
  <cols>
    <col min="1" max="1" width="23.85546875" customWidth="1"/>
  </cols>
  <sheetData>
    <row r="1" spans="1:11" x14ac:dyDescent="0.25">
      <c r="A1" s="9" t="s">
        <v>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</row>
    <row r="2" spans="1:11" x14ac:dyDescent="0.25">
      <c r="A2" t="str">
        <f>'AGG Activity_EX'!A2</f>
        <v>PASTRARAIREG___GOR</v>
      </c>
      <c r="B2">
        <f>SUMIFS(Activity_16!B:B,Activity_16!$A:$A,$A2&amp;"*")</f>
        <v>3.8014919168639028E-2</v>
      </c>
      <c r="C2">
        <f>SUMIFS(Activity_16!C:C,Activity_16!$A:$A,$A2&amp;"*")</f>
        <v>8.2888405354509254E-2</v>
      </c>
      <c r="D2">
        <f>SUMIFS(Activity_16!D:D,Activity_16!$A:$A,$A2&amp;"*")</f>
        <v>0.14204494139824719</v>
      </c>
      <c r="E2">
        <f>SUMIFS(Activity_16!E:E,Activity_16!$A:$A,$A2&amp;"*")</f>
        <v>0.2463930913707793</v>
      </c>
      <c r="F2">
        <f>SUMIFS(Activity_16!F:F,Activity_16!$A:$A,$A2&amp;"*")</f>
        <v>0.75221830876594087</v>
      </c>
      <c r="G2">
        <f>SUMIFS(Activity_16!G:G,Activity_16!$A:$A,$A2&amp;"*")</f>
        <v>0.80945162720573838</v>
      </c>
      <c r="H2">
        <f>SUMIFS(Activity_16!H:H,Activity_16!$A:$A,$A2&amp;"*")</f>
        <v>0.84518849872461443</v>
      </c>
      <c r="I2">
        <f>SUMIFS(Activity_16!I:I,Activity_16!$A:$A,$A2&amp;"*")</f>
        <v>0.71163506815762712</v>
      </c>
      <c r="J2">
        <f>SUMIFS(Activity_16!J:J,Activity_16!$A:$A,$A2&amp;"*")</f>
        <v>0.71612339043274376</v>
      </c>
      <c r="K2">
        <f>IF(PASTRA_Split_Tech!L2="",0,IF(K$1=2016,0,IFERROR((PASTRA_Split_Tech!L2*(SUMIFS('AGG Activity_16'!B:B,'AGG Activity_16'!$A:$A,$B2)+SUMIFS('AGG Activity_EX'!B:B,'AGG Activity_EX'!$A:$A,$B2))-SUMIFS(Activity_EX!B:B,Activity_EX!$A:$A,$A2))/(SUMIFS('AGG Activity_16'!B:B,'AGG Activity_16'!$A:$A,$B2)),0)))</f>
        <v>0</v>
      </c>
    </row>
    <row r="3" spans="1:11" x14ac:dyDescent="0.25">
      <c r="A3" t="str">
        <f>'AGG Activity_EX'!A3</f>
        <v>PASTRARAIREG___UPX</v>
      </c>
      <c r="B3">
        <f>SUMIFS(Activity_16!B:B,Activity_16!$A:$A,$A3&amp;"*")</f>
        <v>1.8661727933575296E-2</v>
      </c>
      <c r="C3">
        <f>SUMIFS(Activity_16!C:C,Activity_16!$A:$A,$A3&amp;"*")</f>
        <v>3.7056327153434473E-2</v>
      </c>
      <c r="D3">
        <f>SUMIFS(Activity_16!D:D,Activity_16!$A:$A,$A3&amp;"*")</f>
        <v>5.537286840131414E-2</v>
      </c>
      <c r="E3">
        <f>SUMIFS(Activity_16!E:E,Activity_16!$A:$A,$A3&amp;"*")</f>
        <v>7.3834936145154462E-2</v>
      </c>
      <c r="F3">
        <f>SUMIFS(Activity_16!F:F,Activity_16!$A:$A,$A3&amp;"*")</f>
        <v>0.10299958577645185</v>
      </c>
      <c r="G3">
        <f>SUMIFS(Activity_16!G:G,Activity_16!$A:$A,$A3&amp;"*")</f>
        <v>0.11238467434075045</v>
      </c>
      <c r="H3">
        <f>SUMIFS(Activity_16!H:H,Activity_16!$A:$A,$A3&amp;"*")</f>
        <v>0.12119552890997752</v>
      </c>
      <c r="I3">
        <f>SUMIFS(Activity_16!I:I,Activity_16!$A:$A,$A3&amp;"*")</f>
        <v>0.11467664006677857</v>
      </c>
      <c r="J3">
        <f>SUMIFS(Activity_16!J:J,Activity_16!$A:$A,$A3&amp;"*")</f>
        <v>0.12066819028894454</v>
      </c>
      <c r="K3">
        <f>IF(PASTRA_Split_Tech!L3="",0,IF(K$1=2016,0,IFERROR((PASTRA_Split_Tech!L3*(SUMIFS('AGG Activity_16'!B:B,'AGG Activity_16'!$A:$A,$B3)+SUMIFS('AGG Activity_EX'!B:B,'AGG Activity_EX'!$A:$A,$B3))-SUMIFS(Activity_EX!B:B,Activity_EX!$A:$A,$A3))/(SUMIFS('AGG Activity_16'!B:B,'AGG Activity_16'!$A:$A,$B3)),0)))</f>
        <v>0</v>
      </c>
    </row>
    <row r="4" spans="1:11" x14ac:dyDescent="0.25">
      <c r="A4" t="str">
        <f>'AGG Activity_EX'!A4</f>
        <v>PASTRARAISUB___TSU</v>
      </c>
      <c r="B4">
        <f>SUMIFS(Activity_16!B:B,Activity_16!$A:$A,$A4&amp;"*")</f>
        <v>6.176502479800982E-2</v>
      </c>
      <c r="C4">
        <f>SUMIFS(Activity_16!C:C,Activity_16!$A:$A,$A4&amp;"*")</f>
        <v>0.14194781263561088</v>
      </c>
      <c r="D4">
        <f>SUMIFS(Activity_16!D:D,Activity_16!$A:$A,$A4&amp;"*")</f>
        <v>0.25160208499997527</v>
      </c>
      <c r="E4">
        <f>SUMIFS(Activity_16!E:E,Activity_16!$A:$A,$A4&amp;"*")</f>
        <v>0.41448928668375362</v>
      </c>
      <c r="F4">
        <f>SUMIFS(Activity_16!F:F,Activity_16!$A:$A,$A4&amp;"*")</f>
        <v>14.963268357808179</v>
      </c>
      <c r="G4">
        <f>SUMIFS(Activity_16!G:G,Activity_16!$A:$A,$A4&amp;"*")</f>
        <v>15.144415486211422</v>
      </c>
      <c r="H4">
        <f>SUMIFS(Activity_16!H:H,Activity_16!$A:$A,$A4&amp;"*")</f>
        <v>15.215326913652358</v>
      </c>
      <c r="I4">
        <f>SUMIFS(Activity_16!I:I,Activity_16!$A:$A,$A4&amp;"*")</f>
        <v>11.371092747361949</v>
      </c>
      <c r="J4">
        <f>SUMIFS(Activity_16!J:J,Activity_16!$A:$A,$A4&amp;"*")</f>
        <v>10.726016194444469</v>
      </c>
      <c r="K4">
        <f>IF(PASTRA_Split_Tech!L4="",0,IF(K$1=2016,0,IFERROR((PASTRA_Split_Tech!L4*(SUMIFS('AGG Activity_16'!B:B,'AGG Activity_16'!$A:$A,$B4)+SUMIFS('AGG Activity_EX'!B:B,'AGG Activity_EX'!$A:$A,$B4))-SUMIFS(Activity_EX!B:B,Activity_EX!$A:$A,$A4))/(SUMIFS('AGG Activity_16'!B:B,'AGG Activity_16'!$A:$A,$B4)),0)))</f>
        <v>0</v>
      </c>
    </row>
    <row r="5" spans="1:11" x14ac:dyDescent="0.25">
      <c r="A5" t="str">
        <f>'AGG Activity_EX'!A5</f>
        <v>PASTRARAITRM___TST</v>
      </c>
      <c r="B5">
        <f>SUMIFS(Activity_16!B:B,Activity_16!$A:$A,$A5&amp;"*")</f>
        <v>4.4048517501662353E-2</v>
      </c>
      <c r="C5">
        <f>SUMIFS(Activity_16!C:C,Activity_16!$A:$A,$A5&amp;"*")</f>
        <v>9.4620702309788765E-2</v>
      </c>
      <c r="D5">
        <f>SUMIFS(Activity_16!D:D,Activity_16!$A:$A,$A5&amp;"*")</f>
        <v>0.15793298642588946</v>
      </c>
      <c r="E5">
        <f>SUMIFS(Activity_16!E:E,Activity_16!$A:$A,$A5&amp;"*")</f>
        <v>0.25839056351750211</v>
      </c>
      <c r="F5">
        <f>SUMIFS(Activity_16!F:F,Activity_16!$A:$A,$A5&amp;"*")</f>
        <v>2.2470900067385458</v>
      </c>
      <c r="G5">
        <f>SUMIFS(Activity_16!G:G,Activity_16!$A:$A,$A5&amp;"*")</f>
        <v>2.2689247845674836</v>
      </c>
      <c r="H5">
        <f>SUMIFS(Activity_16!H:H,Activity_16!$A:$A,$A5&amp;"*")</f>
        <v>2.2775939504982108</v>
      </c>
      <c r="I5">
        <f>SUMIFS(Activity_16!I:I,Activity_16!$A:$A,$A5&amp;"*")</f>
        <v>1.7528687742410658</v>
      </c>
      <c r="J5">
        <f>SUMIFS(Activity_16!J:J,Activity_16!$A:$A,$A5&amp;"*")</f>
        <v>1.6858511317062426</v>
      </c>
      <c r="K5">
        <f>IF(PASTRA_Split_Tech!L5="",0,IF(K$1=2016,0,IFERROR((PASTRA_Split_Tech!L5*(SUMIFS('AGG Activity_16'!B:B,'AGG Activity_16'!$A:$A,$B5)+SUMIFS('AGG Activity_EX'!B:B,'AGG Activity_EX'!$A:$A,$B5))-SUMIFS(Activity_EX!B:B,Activity_EX!$A:$A,$A5))/(SUMIFS('AGG Activity_16'!B:B,'AGG Activity_16'!$A:$A,$B5)),0)))</f>
        <v>0</v>
      </c>
    </row>
    <row r="6" spans="1:11" x14ac:dyDescent="0.25">
      <c r="A6" t="str">
        <f>'AGG Activity_EX'!A6</f>
        <v>PASTRAROABUSIUBGOB</v>
      </c>
      <c r="B6">
        <f>SUMIFS(Activity_16!B:B,Activity_16!$A:$A,$A6&amp;"*")</f>
        <v>3.164297968891441E-3</v>
      </c>
      <c r="C6">
        <f>SUMIFS(Activity_16!C:C,Activity_16!$A:$A,$A6&amp;"*")</f>
        <v>1.0605334486403554E-2</v>
      </c>
      <c r="D6">
        <f>SUMIFS(Activity_16!D:D,Activity_16!$A:$A,$A6&amp;"*")</f>
        <v>2.017282950877014E-2</v>
      </c>
      <c r="E6">
        <f>SUMIFS(Activity_16!E:E,Activity_16!$A:$A,$A6&amp;"*")</f>
        <v>3.1234423090710964E-2</v>
      </c>
      <c r="F6">
        <f>SUMIFS(Activity_16!F:F,Activity_16!$A:$A,$A6&amp;"*")</f>
        <v>0.82970976870152779</v>
      </c>
      <c r="G6">
        <f>SUMIFS(Activity_16!G:G,Activity_16!$A:$A,$A6&amp;"*")</f>
        <v>0.84121668207545885</v>
      </c>
      <c r="H6">
        <f>SUMIFS(Activity_16!H:H,Activity_16!$A:$A,$A6&amp;"*")</f>
        <v>0.84768110610439029</v>
      </c>
      <c r="I6">
        <f>SUMIFS(Activity_16!I:I,Activity_16!$A:$A,$A6&amp;"*")</f>
        <v>0.46859136338749557</v>
      </c>
      <c r="J6">
        <f>SUMIFS(Activity_16!J:J,Activity_16!$A:$A,$A6&amp;"*")</f>
        <v>0.34362549117766938</v>
      </c>
      <c r="K6">
        <f>IF(PASTRA_Split_Tech!L6="",0,IF(K$1=2016,0,IFERROR((PASTRA_Split_Tech!L6*(SUMIFS('AGG Activity_16'!B:B,'AGG Activity_16'!$A:$A,$B6)+SUMIFS('AGG Activity_EX'!B:B,'AGG Activity_EX'!$A:$A,$B6))-SUMIFS(Activity_EX!B:B,Activity_EX!$A:$A,$A6))/(SUMIFS('AGG Activity_16'!B:B,'AGG Activity_16'!$A:$A,$B6)),0)))</f>
        <v>0</v>
      </c>
    </row>
    <row r="7" spans="1:11" x14ac:dyDescent="0.25">
      <c r="A7" t="str">
        <f>'AGG Activity_EX'!A7</f>
        <v>PASTRAROABUSURBTBU</v>
      </c>
      <c r="B7">
        <f>SUMIFS(Activity_16!B:B,Activity_16!$A:$A,$A7&amp;"*")</f>
        <v>1.7672108300782662E-2</v>
      </c>
      <c r="C7">
        <f>SUMIFS(Activity_16!C:C,Activity_16!$A:$A,$A7&amp;"*")</f>
        <v>0.43754982975395951</v>
      </c>
      <c r="D7">
        <f>SUMIFS(Activity_16!D:D,Activity_16!$A:$A,$A7&amp;"*")</f>
        <v>0.88844400722872041</v>
      </c>
      <c r="E7">
        <f>SUMIFS(Activity_16!E:E,Activity_16!$A:$A,$A7&amp;"*")</f>
        <v>1.3758040406610881</v>
      </c>
      <c r="F7">
        <f>SUMIFS(Activity_16!F:F,Activity_16!$A:$A,$A7&amp;"*")</f>
        <v>36.516205504732646</v>
      </c>
      <c r="G7">
        <f>SUMIFS(Activity_16!G:G,Activity_16!$A:$A,$A7&amp;"*")</f>
        <v>37.03191849675072</v>
      </c>
      <c r="H7">
        <f>SUMIFS(Activity_16!H:H,Activity_16!$A:$A,$A7&amp;"*")</f>
        <v>37.328446476013347</v>
      </c>
      <c r="I7">
        <f>SUMIFS(Activity_16!I:I,Activity_16!$A:$A,$A7&amp;"*")</f>
        <v>30.886866024355186</v>
      </c>
      <c r="J7">
        <f>SUMIFS(Activity_16!J:J,Activity_16!$A:$A,$A7&amp;"*")</f>
        <v>28.715401490333907</v>
      </c>
      <c r="K7">
        <f>IF(PASTRA_Split_Tech!L7="",0,IF(K$1=2016,0,IFERROR((PASTRA_Split_Tech!L7*(SUMIFS('AGG Activity_16'!B:B,'AGG Activity_16'!$A:$A,$B7)+SUMIFS('AGG Activity_EX'!B:B,'AGG Activity_EX'!$A:$A,$B7))-SUMIFS(Activity_EX!B:B,Activity_EX!$A:$A,$A7))/(SUMIFS('AGG Activity_16'!B:B,'AGG Activity_16'!$A:$A,$B7)),0)))</f>
        <v>0</v>
      </c>
    </row>
    <row r="8" spans="1:11" x14ac:dyDescent="0.25">
      <c r="A8" t="str">
        <f>'AGG Activity_EX'!A8</f>
        <v>PASTRAROABUSURBWTB</v>
      </c>
      <c r="B8">
        <f>SUMIFS(Activity_16!B:B,Activity_16!$A:$A,$A8&amp;"*")</f>
        <v>9.2890582716289513E-3</v>
      </c>
      <c r="C8">
        <f>SUMIFS(Activity_16!C:C,Activity_16!$A:$A,$A8&amp;"*")</f>
        <v>2.4322249612736439E-2</v>
      </c>
      <c r="D8">
        <f>SUMIFS(Activity_16!D:D,Activity_16!$A:$A,$A8&amp;"*")</f>
        <v>4.6598901778767347E-2</v>
      </c>
      <c r="E8">
        <f>SUMIFS(Activity_16!E:E,Activity_16!$A:$A,$A8&amp;"*")</f>
        <v>8.0839566783242639E-2</v>
      </c>
      <c r="F8">
        <f>SUMIFS(Activity_16!F:F,Activity_16!$A:$A,$A8&amp;"*")</f>
        <v>6.7588038749798525</v>
      </c>
      <c r="G8">
        <f>SUMIFS(Activity_16!G:G,Activity_16!$A:$A,$A8&amp;"*")</f>
        <v>6.8028378511140879</v>
      </c>
      <c r="H8">
        <f>SUMIFS(Activity_16!H:H,Activity_16!$A:$A,$A8&amp;"*")</f>
        <v>6.8147267390647697</v>
      </c>
      <c r="I8">
        <f>SUMIFS(Activity_16!I:I,Activity_16!$A:$A,$A8&amp;"*")</f>
        <v>5.0279495891676058</v>
      </c>
      <c r="J8">
        <f>SUMIFS(Activity_16!J:J,Activity_16!$A:$A,$A8&amp;"*")</f>
        <v>4.8994239894878255</v>
      </c>
      <c r="K8">
        <f>IF(PASTRA_Split_Tech!L8="",0,IF(K$1=2016,0,IFERROR((PASTRA_Split_Tech!L8*(SUMIFS('AGG Activity_16'!B:B,'AGG Activity_16'!$A:$A,$B8)+SUMIFS('AGG Activity_EX'!B:B,'AGG Activity_EX'!$A:$A,$B8))-SUMIFS(Activity_EX!B:B,Activity_EX!$A:$A,$A8))/(SUMIFS('AGG Activity_16'!B:B,'AGG Activity_16'!$A:$A,$B8)),0)))</f>
        <v>0</v>
      </c>
    </row>
    <row r="9" spans="1:11" x14ac:dyDescent="0.25">
      <c r="A9" t="str">
        <f>'AGG Activity_EX'!A9</f>
        <v>PASTRAROABUSIUBMWAY</v>
      </c>
      <c r="B9">
        <f>SUMIFS(Activity_16!B:B,Activity_16!$A:$A,$A9&amp;"*")</f>
        <v>4.2270712217844448E-3</v>
      </c>
      <c r="C9">
        <f>SUMIFS(Activity_16!C:C,Activity_16!$A:$A,$A9&amp;"*")</f>
        <v>3.2192184586057923E-2</v>
      </c>
      <c r="D9">
        <f>SUMIFS(Activity_16!D:D,Activity_16!$A:$A,$A9&amp;"*")</f>
        <v>6.2611679639302587E-2</v>
      </c>
      <c r="E9">
        <f>SUMIFS(Activity_16!E:E,Activity_16!$A:$A,$A9&amp;"*")</f>
        <v>9.374572790829841E-2</v>
      </c>
      <c r="F9">
        <f>SUMIFS(Activity_16!F:F,Activity_16!$A:$A,$A9&amp;"*")</f>
        <v>0.8211150897561954</v>
      </c>
      <c r="G9">
        <f>SUMIFS(Activity_16!G:G,Activity_16!$A:$A,$A9&amp;"*")</f>
        <v>0.8507097695540774</v>
      </c>
      <c r="H9">
        <f>SUMIFS(Activity_16!H:H,Activity_16!$A:$A,$A9&amp;"*")</f>
        <v>0.87224144930813563</v>
      </c>
      <c r="I9">
        <f>SUMIFS(Activity_16!I:I,Activity_16!$A:$A,$A9&amp;"*")</f>
        <v>0.49895001110511095</v>
      </c>
      <c r="J9">
        <f>SUMIFS(Activity_16!J:J,Activity_16!$A:$A,$A9&amp;"*")</f>
        <v>0.38545543818088557</v>
      </c>
      <c r="K9">
        <f>IF(PASTRA_Split_Tech!L9="",0,IF(K$1=2016,0,IFERROR((PASTRA_Split_Tech!L9*(SUMIFS('AGG Activity_16'!B:B,'AGG Activity_16'!$A:$A,$B9)+SUMIFS('AGG Activity_EX'!B:B,'AGG Activity_EX'!$A:$A,$B9))-SUMIFS(Activity_EX!B:B,Activity_EX!$A:$A,$A9))/(SUMIFS('AGG Activity_16'!B:B,'AGG Activity_16'!$A:$A,$B9)),0)))</f>
        <v>0</v>
      </c>
    </row>
    <row r="10" spans="1:11" x14ac:dyDescent="0.25">
      <c r="A10" t="str">
        <f>'AGG Activity_EX'!A10</f>
        <v>PASTRAROABUSIUBVIVA</v>
      </c>
      <c r="B10">
        <f>SUMIFS(Activity_16!B:B,Activity_16!$A:$A,$A10&amp;"*")</f>
        <v>2.0784534404906857E-3</v>
      </c>
      <c r="C10">
        <f>SUMIFS(Activity_16!C:C,Activity_16!$A:$A,$A10&amp;"*")</f>
        <v>5.3553181480265367E-3</v>
      </c>
      <c r="D10">
        <f>SUMIFS(Activity_16!D:D,Activity_16!$A:$A,$A10&amp;"*")</f>
        <v>9.2649453833569193E-3</v>
      </c>
      <c r="E10">
        <f>SUMIFS(Activity_16!E:E,Activity_16!$A:$A,$A10&amp;"*")</f>
        <v>1.4403120716145579E-2</v>
      </c>
      <c r="F10">
        <f>SUMIFS(Activity_16!F:F,Activity_16!$A:$A,$A10&amp;"*")</f>
        <v>0.11470850061540559</v>
      </c>
      <c r="G10">
        <f>SUMIFS(Activity_16!G:G,Activity_16!$A:$A,$A10&amp;"*")</f>
        <v>0.11888180025582151</v>
      </c>
      <c r="H10">
        <f>SUMIFS(Activity_16!H:H,Activity_16!$A:$A,$A10&amp;"*")</f>
        <v>0.12184834370113903</v>
      </c>
      <c r="I10">
        <f>SUMIFS(Activity_16!I:I,Activity_16!$A:$A,$A10&amp;"*")</f>
        <v>6.9687715332612532E-2</v>
      </c>
      <c r="J10">
        <f>SUMIFS(Activity_16!J:J,Activity_16!$A:$A,$A10&amp;"*")</f>
        <v>5.5121166335463566E-2</v>
      </c>
      <c r="K10">
        <f>IF(PASTRA_Split_Tech!L10="",0,IF(K$1=2016,0,IFERROR((PASTRA_Split_Tech!L10*(SUMIFS('AGG Activity_16'!B:B,'AGG Activity_16'!$A:$A,$B10)+SUMIFS('AGG Activity_EX'!B:B,'AGG Activity_EX'!$A:$A,$B10))-SUMIFS(Activity_EX!B:B,Activity_EX!$A:$A,$A10))/(SUMIFS('AGG Activity_16'!B:B,'AGG Activity_16'!$A:$A,$B10)),0)))</f>
        <v>0</v>
      </c>
    </row>
    <row r="11" spans="1:11" x14ac:dyDescent="0.25">
      <c r="A11" t="str">
        <f>'AGG Activity_EX'!A11</f>
        <v>PASTRAROABUSIUBDURT</v>
      </c>
      <c r="B11">
        <f>SUMIFS(Activity_16!B:B,Activity_16!$A:$A,$A11&amp;"*")</f>
        <v>1.6232343318453766E-3</v>
      </c>
      <c r="C11">
        <f>SUMIFS(Activity_16!C:C,Activity_16!$A:$A,$A11&amp;"*")</f>
        <v>3.6678129030696524E-3</v>
      </c>
      <c r="D11">
        <f>SUMIFS(Activity_16!D:D,Activity_16!$A:$A,$A11&amp;"*")</f>
        <v>6.2049855810494539E-3</v>
      </c>
      <c r="E11">
        <f>SUMIFS(Activity_16!E:E,Activity_16!$A:$A,$A11&amp;"*")</f>
        <v>9.8627394046656817E-3</v>
      </c>
      <c r="F11">
        <f>SUMIFS(Activity_16!F:F,Activity_16!$A:$A,$A11&amp;"*")</f>
        <v>7.320303856221011E-2</v>
      </c>
      <c r="G11">
        <f>SUMIFS(Activity_16!G:G,Activity_16!$A:$A,$A11&amp;"*")</f>
        <v>7.5864866883071341E-2</v>
      </c>
      <c r="H11">
        <f>SUMIFS(Activity_16!H:H,Activity_16!$A:$A,$A11&amp;"*")</f>
        <v>7.7723104234107193E-2</v>
      </c>
      <c r="I11">
        <f>SUMIFS(Activity_16!I:I,Activity_16!$A:$A,$A11&amp;"*")</f>
        <v>4.5863655848546681E-2</v>
      </c>
      <c r="J11">
        <f>SUMIFS(Activity_16!J:J,Activity_16!$A:$A,$A11&amp;"*")</f>
        <v>3.7050778715948092E-2</v>
      </c>
      <c r="K11">
        <f>IF(PASTRA_Split_Tech!L11="",0,IF(K$1=2016,0,IFERROR((PASTRA_Split_Tech!L11*(SUMIFS('AGG Activity_16'!B:B,'AGG Activity_16'!$A:$A,$B11)+SUMIFS('AGG Activity_EX'!B:B,'AGG Activity_EX'!$A:$A,$B11))-SUMIFS(Activity_EX!B:B,Activity_EX!$A:$A,$A11))/(SUMIFS('AGG Activity_16'!B:B,'AGG Activity_16'!$A:$A,$B11)),0)))</f>
        <v>0</v>
      </c>
    </row>
    <row r="12" spans="1:11" x14ac:dyDescent="0.25">
      <c r="A12" t="str">
        <f>'AGG Activity_EX'!A12</f>
        <v>PASTRAROABUSSCB___</v>
      </c>
      <c r="B12">
        <f>SUMIFS(Activity_16!B:B,Activity_16!$A:$A,$A12&amp;"*")</f>
        <v>2.8351034127408001E-3</v>
      </c>
      <c r="C12">
        <f>SUMIFS(Activity_16!C:C,Activity_16!$A:$A,$A12&amp;"*")</f>
        <v>1.6760139847269019E-2</v>
      </c>
      <c r="D12">
        <f>SUMIFS(Activity_16!D:D,Activity_16!$A:$A,$A12&amp;"*")</f>
        <v>3.3738656876193845E-2</v>
      </c>
      <c r="E12">
        <f>SUMIFS(Activity_16!E:E,Activity_16!$A:$A,$A12&amp;"*")</f>
        <v>5.3271424767665825E-2</v>
      </c>
      <c r="F12">
        <f>SUMIFS(Activity_16!F:F,Activity_16!$A:$A,$A12&amp;"*")</f>
        <v>1.954795113359469</v>
      </c>
      <c r="G12">
        <f>SUMIFS(Activity_16!G:G,Activity_16!$A:$A,$A12&amp;"*")</f>
        <v>1.9758041910463942</v>
      </c>
      <c r="H12">
        <f>SUMIFS(Activity_16!H:H,Activity_16!$A:$A,$A12&amp;"*")</f>
        <v>1.9857891955462745</v>
      </c>
      <c r="I12">
        <f>SUMIFS(Activity_16!I:I,Activity_16!$A:$A,$A12&amp;"*")</f>
        <v>0.59725626560830358</v>
      </c>
      <c r="J12">
        <f>SUMIFS(Activity_16!J:J,Activity_16!$A:$A,$A12&amp;"*")</f>
        <v>0.35923289258438029</v>
      </c>
      <c r="K12">
        <f>IF(PASTRA_Split_Tech!L12="",0,IF(K$1=2016,0,IFERROR((PASTRA_Split_Tech!L12*(SUMIFS('AGG Activity_16'!B:B,'AGG Activity_16'!$A:$A,$B12)+SUMIFS('AGG Activity_EX'!B:B,'AGG Activity_EX'!$A:$A,$B12))-SUMIFS(Activity_EX!B:B,Activity_EX!$A:$A,$A12))/(SUMIFS('AGG Activity_16'!B:B,'AGG Activity_16'!$A:$A,$B12)),0)))</f>
        <v>0</v>
      </c>
    </row>
    <row r="13" spans="1:11" x14ac:dyDescent="0.25">
      <c r="A13" t="str">
        <f>'AGG Activity_EX'!A13</f>
        <v>PASTRAROACAR___RSH</v>
      </c>
      <c r="B13">
        <f>SUMIFS(Activity_16!B:B,Activity_16!$A:$A,$A13&amp;"*")</f>
        <v>7.5844515745890993E-3</v>
      </c>
      <c r="C13">
        <f>SUMIFS(Activity_16!C:C,Activity_16!$A:$A,$A13&amp;"*")</f>
        <v>0.30689210434966979</v>
      </c>
      <c r="D13">
        <f>SUMIFS(Activity_16!D:D,Activity_16!$A:$A,$A13&amp;"*")</f>
        <v>0.61078606682812098</v>
      </c>
      <c r="E13">
        <f>SUMIFS(Activity_16!E:E,Activity_16!$A:$A,$A13&amp;"*")</f>
        <v>0.92555251697452878</v>
      </c>
      <c r="F13">
        <f>SUMIFS(Activity_16!F:F,Activity_16!$A:$A,$A13&amp;"*")</f>
        <v>13.571321764658709</v>
      </c>
      <c r="G13">
        <f>SUMIFS(Activity_16!G:G,Activity_16!$A:$A,$A13&amp;"*")</f>
        <v>13.883549326431062</v>
      </c>
      <c r="H13">
        <f>SUMIFS(Activity_16!H:H,Activity_16!$A:$A,$A13&amp;"*")</f>
        <v>14.093553114680599</v>
      </c>
      <c r="I13">
        <f>SUMIFS(Activity_16!I:I,Activity_16!$A:$A,$A13&amp;"*")</f>
        <v>4.7136833528557363</v>
      </c>
      <c r="J13">
        <f>SUMIFS(Activity_16!J:J,Activity_16!$A:$A,$A13&amp;"*")</f>
        <v>3.129240945848319</v>
      </c>
      <c r="K13">
        <f>IF(PASTRA_Split_Tech!L13="",0,IF(K$1=2016,0,IFERROR((PASTRA_Split_Tech!L13*(SUMIFS('AGG Activity_16'!B:B,'AGG Activity_16'!$A:$A,$B13)+SUMIFS('AGG Activity_EX'!B:B,'AGG Activity_EX'!$A:$A,$B13))-SUMIFS(Activity_EX!B:B,Activity_EX!$A:$A,$A13))/(SUMIFS('AGG Activity_16'!B:B,'AGG Activity_16'!$A:$A,$B13)),0)))</f>
        <v>0</v>
      </c>
    </row>
    <row r="14" spans="1:11" x14ac:dyDescent="0.25">
      <c r="A14" t="str">
        <f>'AGG Activity_EX'!A14</f>
        <v>PASTRAROACAR___TAX</v>
      </c>
      <c r="B14">
        <f>SUMIFS(Activity_16!B:B,Activity_16!$A:$A,$A14&amp;"*")</f>
        <v>8.1047036989366824E-3</v>
      </c>
      <c r="C14">
        <f>SUMIFS(Activity_16!C:C,Activity_16!$A:$A,$A14&amp;"*")</f>
        <v>0.50719723189046606</v>
      </c>
      <c r="D14">
        <f>SUMIFS(Activity_16!D:D,Activity_16!$A:$A,$A14&amp;"*")</f>
        <v>1.0109844821254252</v>
      </c>
      <c r="E14">
        <f>SUMIFS(Activity_16!E:E,Activity_16!$A:$A,$A14&amp;"*")</f>
        <v>1.5327586409656282</v>
      </c>
      <c r="F14">
        <f>SUMIFS(Activity_16!F:F,Activity_16!$A:$A,$A14&amp;"*")</f>
        <v>23.005192647727661</v>
      </c>
      <c r="G14">
        <f>SUMIFS(Activity_16!G:G,Activity_16!$A:$A,$A14&amp;"*")</f>
        <v>23.524218680033833</v>
      </c>
      <c r="H14">
        <f>SUMIFS(Activity_16!H:H,Activity_16!$A:$A,$A14&amp;"*")</f>
        <v>23.872087267529924</v>
      </c>
      <c r="I14">
        <f>SUMIFS(Activity_16!I:I,Activity_16!$A:$A,$A14&amp;"*")</f>
        <v>8.8694649866064559</v>
      </c>
      <c r="J14">
        <f>SUMIFS(Activity_16!J:J,Activity_16!$A:$A,$A14&amp;"*")</f>
        <v>5.5730253622508528</v>
      </c>
      <c r="K14">
        <f>IF(PASTRA_Split_Tech!L14="",0,IF(K$1=2016,0,IFERROR((PASTRA_Split_Tech!L14*(SUMIFS('AGG Activity_16'!B:B,'AGG Activity_16'!$A:$A,$B14)+SUMIFS('AGG Activity_EX'!B:B,'AGG Activity_EX'!$A:$A,$B14))-SUMIFS(Activity_EX!B:B,Activity_EX!$A:$A,$A14))/(SUMIFS('AGG Activity_16'!B:B,'AGG Activity_16'!$A:$A,$B14)),0)))</f>
        <v>0</v>
      </c>
    </row>
    <row r="15" spans="1:11" x14ac:dyDescent="0.25">
      <c r="A15" t="str">
        <f>'AGG Activity_EX'!A15</f>
        <v>PASTRAROACAR___ADR</v>
      </c>
      <c r="B15">
        <f>SUMIFS(Activity_16!B:B,Activity_16!$A:$A,$A15&amp;"*")</f>
        <v>9.611701218533544E-3</v>
      </c>
      <c r="C15">
        <f>SUMIFS(Activity_16!C:C,Activity_16!$A:$A,$A15&amp;"*")</f>
        <v>38.285104957988445</v>
      </c>
      <c r="D15">
        <f>SUMIFS(Activity_16!D:D,Activity_16!$A:$A,$A15&amp;"*")</f>
        <v>76.350544406699385</v>
      </c>
      <c r="E15">
        <f>SUMIFS(Activity_16!E:E,Activity_16!$A:$A,$A15&amp;"*")</f>
        <v>115.70895766777524</v>
      </c>
      <c r="F15">
        <f>SUMIFS(Activity_16!F:F,Activity_16!$A:$A,$A15&amp;"*")</f>
        <v>1704.9083414888908</v>
      </c>
      <c r="G15">
        <f>SUMIFS(Activity_16!G:G,Activity_16!$A:$A,$A15&amp;"*")</f>
        <v>1744.0051373209949</v>
      </c>
      <c r="H15">
        <f>SUMIFS(Activity_16!H:H,Activity_16!$A:$A,$A15&amp;"*")</f>
        <v>1770.3627339399741</v>
      </c>
      <c r="I15">
        <f>SUMIFS(Activity_16!I:I,Activity_16!$A:$A,$A15&amp;"*")</f>
        <v>1624.9295184895532</v>
      </c>
      <c r="J15">
        <f>SUMIFS(Activity_16!J:J,Activity_16!$A:$A,$A15&amp;"*")</f>
        <v>1608.0511320586552</v>
      </c>
      <c r="K15">
        <f>IF(PASTRA_Split_Tech!L15="",0,IF(K$1=2016,0,IFERROR((PASTRA_Split_Tech!L15*(SUMIFS('AGG Activity_16'!B:B,'AGG Activity_16'!$A:$A,$B15)+SUMIFS('AGG Activity_EX'!B:B,'AGG Activity_EX'!$A:$A,$B15))-SUMIFS(Activity_EX!B:B,Activity_EX!$A:$A,$A15))/(SUMIFS('AGG Activity_16'!B:B,'AGG Activity_16'!$A:$A,$B15)),0)))</f>
        <v>0</v>
      </c>
    </row>
    <row r="16" spans="1:11" x14ac:dyDescent="0.25">
      <c r="A16" t="str">
        <f>'AGG Activity_EX'!A16</f>
        <v>PASTRAROACAR___APG</v>
      </c>
      <c r="B16">
        <f>SUMIFS(Activity_16!B:B,Activity_16!$A:$A,$A16&amp;"*")</f>
        <v>9.1649627740758924E-3</v>
      </c>
      <c r="C16">
        <f>SUMIFS(Activity_16!C:C,Activity_16!$A:$A,$A16&amp;"*")</f>
        <v>4.267294607968835</v>
      </c>
      <c r="D16">
        <f>SUMIFS(Activity_16!D:D,Activity_16!$A:$A,$A16&amp;"*")</f>
        <v>8.534277295472906</v>
      </c>
      <c r="E16">
        <f>SUMIFS(Activity_16!E:E,Activity_16!$A:$A,$A16&amp;"*")</f>
        <v>12.973753969617565</v>
      </c>
      <c r="F16">
        <f>SUMIFS(Activity_16!F:F,Activity_16!$A:$A,$A16&amp;"*")</f>
        <v>213.75077429298639</v>
      </c>
      <c r="G16">
        <f>SUMIFS(Activity_16!G:G,Activity_16!$A:$A,$A16&amp;"*")</f>
        <v>218.20579631058843</v>
      </c>
      <c r="H16">
        <f>SUMIFS(Activity_16!H:H,Activity_16!$A:$A,$A16&amp;"*")</f>
        <v>221.13804316244057</v>
      </c>
      <c r="I16">
        <f>SUMIFS(Activity_16!I:I,Activity_16!$A:$A,$A16&amp;"*")</f>
        <v>165.25288289883235</v>
      </c>
      <c r="J16">
        <f>SUMIFS(Activity_16!J:J,Activity_16!$A:$A,$A16&amp;"*")</f>
        <v>160.28510933355645</v>
      </c>
      <c r="K16">
        <f>IF(PASTRA_Split_Tech!L16="",0,IF(K$1=2016,0,IFERROR((PASTRA_Split_Tech!L16*(SUMIFS('AGG Activity_16'!B:B,'AGG Activity_16'!$A:$A,$B16)+SUMIFS('AGG Activity_EX'!B:B,'AGG Activity_EX'!$A:$A,$B16))-SUMIFS(Activity_EX!B:B,Activity_EX!$A:$A,$A16))/(SUMIFS('AGG Activity_16'!B:B,'AGG Activity_16'!$A:$A,$B16)),0)))</f>
        <v>0</v>
      </c>
    </row>
    <row r="17" spans="1:11" x14ac:dyDescent="0.25">
      <c r="A17" t="str">
        <f>'AGG Activity_EX'!A17</f>
        <v>PASTRAROATRULGTRSH</v>
      </c>
      <c r="B17">
        <f>SUMIFS(Activity_16!B:B,Activity_16!$A:$A,$A17&amp;"*")</f>
        <v>9.6112002838880748E-3</v>
      </c>
      <c r="C17">
        <f>SUMIFS(Activity_16!C:C,Activity_16!$A:$A,$A17&amp;"*")</f>
        <v>0.30707363034444002</v>
      </c>
      <c r="D17">
        <f>SUMIFS(Activity_16!D:D,Activity_16!$A:$A,$A17&amp;"*")</f>
        <v>0.61097552675439226</v>
      </c>
      <c r="E17">
        <f>SUMIFS(Activity_16!E:E,Activity_16!$A:$A,$A17&amp;"*")</f>
        <v>0.9259299927629755</v>
      </c>
      <c r="F17">
        <f>SUMIFS(Activity_16!F:F,Activity_16!$A:$A,$A17&amp;"*")</f>
        <v>13.576963393204023</v>
      </c>
      <c r="G17">
        <f>SUMIFS(Activity_16!G:G,Activity_16!$A:$A,$A17&amp;"*")</f>
        <v>13.889296880479614</v>
      </c>
      <c r="H17">
        <f>SUMIFS(Activity_16!H:H,Activity_16!$A:$A,$A17&amp;"*")</f>
        <v>14.099507563264277</v>
      </c>
      <c r="I17">
        <f>SUMIFS(Activity_16!I:I,Activity_16!$A:$A,$A17&amp;"*")</f>
        <v>6.9817757781978758</v>
      </c>
      <c r="J17">
        <f>SUMIFS(Activity_16!J:J,Activity_16!$A:$A,$A17&amp;"*")</f>
        <v>5.0093058736735943</v>
      </c>
      <c r="K17">
        <f>IF(PASTRA_Split_Tech!L17="",0,IF(K$1=2016,0,IFERROR((PASTRA_Split_Tech!L17*(SUMIFS('AGG Activity_16'!B:B,'AGG Activity_16'!$A:$A,$B17)+SUMIFS('AGG Activity_EX'!B:B,'AGG Activity_EX'!$A:$A,$B17))-SUMIFS(Activity_EX!B:B,Activity_EX!$A:$A,$A17))/(SUMIFS('AGG Activity_16'!B:B,'AGG Activity_16'!$A:$A,$B17)),0)))</f>
        <v>0</v>
      </c>
    </row>
    <row r="18" spans="1:11" x14ac:dyDescent="0.25">
      <c r="A18" t="str">
        <f>'AGG Activity_EX'!A18</f>
        <v>PASTRAROATRULGTTAX</v>
      </c>
      <c r="B18">
        <f>SUMIFS(Activity_16!B:B,Activity_16!$A:$A,$A18&amp;"*")</f>
        <v>8.7392442185402382E-3</v>
      </c>
      <c r="C18">
        <f>SUMIFS(Activity_16!C:C,Activity_16!$A:$A,$A18&amp;"*")</f>
        <v>0.16485055445416358</v>
      </c>
      <c r="D18">
        <f>SUMIFS(Activity_16!D:D,Activity_16!$A:$A,$A18&amp;"*")</f>
        <v>0.32739733822325406</v>
      </c>
      <c r="E18">
        <f>SUMIFS(Activity_16!E:E,Activity_16!$A:$A,$A18&amp;"*")</f>
        <v>0.49632994471931069</v>
      </c>
      <c r="F18">
        <f>SUMIFS(Activity_16!F:F,Activity_16!$A:$A,$A18&amp;"*")</f>
        <v>7.4286230624976239</v>
      </c>
      <c r="G18">
        <f>SUMIFS(Activity_16!G:G,Activity_16!$A:$A,$A18&amp;"*")</f>
        <v>7.596286871346039</v>
      </c>
      <c r="H18">
        <f>SUMIFS(Activity_16!H:H,Activity_16!$A:$A,$A18&amp;"*")</f>
        <v>7.7084023358722007</v>
      </c>
      <c r="I18">
        <f>SUMIFS(Activity_16!I:I,Activity_16!$A:$A,$A18&amp;"*")</f>
        <v>3.6145406518343539</v>
      </c>
      <c r="J18">
        <f>SUMIFS(Activity_16!J:J,Activity_16!$A:$A,$A18&amp;"*")</f>
        <v>2.6283837277011939</v>
      </c>
      <c r="K18">
        <f>IF(PASTRA_Split_Tech!L18="",0,IF(K$1=2016,0,IFERROR((PASTRA_Split_Tech!L18*(SUMIFS('AGG Activity_16'!B:B,'AGG Activity_16'!$A:$A,$B18)+SUMIFS('AGG Activity_EX'!B:B,'AGG Activity_EX'!$A:$A,$B18))-SUMIFS(Activity_EX!B:B,Activity_EX!$A:$A,$A18))/(SUMIFS('AGG Activity_16'!B:B,'AGG Activity_16'!$A:$A,$B18)),0)))</f>
        <v>0</v>
      </c>
    </row>
    <row r="19" spans="1:11" x14ac:dyDescent="0.25">
      <c r="A19" t="str">
        <f>'AGG Activity_EX'!A19</f>
        <v>PASTRAROATRULGTADR</v>
      </c>
      <c r="B19">
        <f>SUMIFS(Activity_16!B:B,Activity_16!$A:$A,$A19&amp;"*")</f>
        <v>1.3164813608136658E-2</v>
      </c>
      <c r="C19">
        <f>SUMIFS(Activity_16!C:C,Activity_16!$A:$A,$A19&amp;"*")</f>
        <v>38.568539153481268</v>
      </c>
      <c r="D19">
        <f>SUMIFS(Activity_16!D:D,Activity_16!$A:$A,$A19&amp;"*")</f>
        <v>76.915788945773798</v>
      </c>
      <c r="E19">
        <f>SUMIFS(Activity_16!E:E,Activity_16!$A:$A,$A19&amp;"*")</f>
        <v>116.56558993396732</v>
      </c>
      <c r="F19">
        <f>SUMIFS(Activity_16!F:F,Activity_16!$A:$A,$A19&amp;"*")</f>
        <v>1717.5303824904161</v>
      </c>
      <c r="G19">
        <f>SUMIFS(Activity_16!G:G,Activity_16!$A:$A,$A19&amp;"*")</f>
        <v>1756.9166132928815</v>
      </c>
      <c r="H19">
        <f>SUMIFS(Activity_16!H:H,Activity_16!$A:$A,$A19&amp;"*")</f>
        <v>1783.4693823089624</v>
      </c>
      <c r="I19">
        <f>SUMIFS(Activity_16!I:I,Activity_16!$A:$A,$A19&amp;"*")</f>
        <v>1634.3887557336514</v>
      </c>
      <c r="J19">
        <f>SUMIFS(Activity_16!J:J,Activity_16!$A:$A,$A19&amp;"*")</f>
        <v>1621.0173722382183</v>
      </c>
      <c r="K19">
        <f>IF(PASTRA_Split_Tech!L19="",0,IF(K$1=2016,0,IFERROR((PASTRA_Split_Tech!L19*(SUMIFS('AGG Activity_16'!B:B,'AGG Activity_16'!$A:$A,$B19)+SUMIFS('AGG Activity_EX'!B:B,'AGG Activity_EX'!$A:$A,$B19))-SUMIFS(Activity_EX!B:B,Activity_EX!$A:$A,$A19))/(SUMIFS('AGG Activity_16'!B:B,'AGG Activity_16'!$A:$A,$B19)),0)))</f>
        <v>0</v>
      </c>
    </row>
    <row r="20" spans="1:11" x14ac:dyDescent="0.25">
      <c r="A20" t="str">
        <f>'AGG Activity_EX'!A20</f>
        <v>PASTRAROATRULGTAPG</v>
      </c>
      <c r="B20">
        <f>SUMIFS(Activity_16!B:B,Activity_16!$A:$A,$A20&amp;"*")</f>
        <v>1.2351013414743876E-2</v>
      </c>
      <c r="C20">
        <f>SUMIFS(Activity_16!C:C,Activity_16!$A:$A,$A20&amp;"*")</f>
        <v>4.3007031541072704</v>
      </c>
      <c r="D20">
        <f>SUMIFS(Activity_16!D:D,Activity_16!$A:$A,$A20&amp;"*")</f>
        <v>8.6010585955481318</v>
      </c>
      <c r="E20">
        <f>SUMIFS(Activity_16!E:E,Activity_16!$A:$A,$A20&amp;"*")</f>
        <v>13.075232941922746</v>
      </c>
      <c r="F20">
        <f>SUMIFS(Activity_16!F:F,Activity_16!$A:$A,$A20&amp;"*")</f>
        <v>215.41557506267128</v>
      </c>
      <c r="G20">
        <f>SUMIFS(Activity_16!G:G,Activity_16!$A:$A,$A20&amp;"*")</f>
        <v>219.90545292694492</v>
      </c>
      <c r="H20">
        <f>SUMIFS(Activity_16!H:H,Activity_16!$A:$A,$A20&amp;"*")</f>
        <v>222.86076208222966</v>
      </c>
      <c r="I20">
        <f>SUMIFS(Activity_16!I:I,Activity_16!$A:$A,$A20&amp;"*")</f>
        <v>169.28857282446907</v>
      </c>
      <c r="J20">
        <f>SUMIFS(Activity_16!J:J,Activity_16!$A:$A,$A20&amp;"*")</f>
        <v>166.50389589808697</v>
      </c>
      <c r="K20">
        <f>IF(PASTRA_Split_Tech!L20="",0,IF(K$1=2016,0,IFERROR((PASTRA_Split_Tech!L20*(SUMIFS('AGG Activity_16'!B:B,'AGG Activity_16'!$A:$A,$B20)+SUMIFS('AGG Activity_EX'!B:B,'AGG Activity_EX'!$A:$A,$B20))-SUMIFS(Activity_EX!B:B,Activity_EX!$A:$A,$A20))/(SUMIFS('AGG Activity_16'!B:B,'AGG Activity_16'!$A:$A,$B20)),0)))</f>
        <v>0</v>
      </c>
    </row>
    <row r="21" spans="1:11" x14ac:dyDescent="0.25">
      <c r="A21" t="str">
        <f>'AGG Activity_EX'!A21</f>
        <v>PASTRAROAMOR______</v>
      </c>
      <c r="B21">
        <f>SUMIFS(Activity_16!B:B,Activity_16!$A:$A,$A21&amp;"*")</f>
        <v>1.9992628687932972E-3</v>
      </c>
      <c r="C21">
        <f>SUMIFS(Activity_16!C:C,Activity_16!$A:$A,$A21&amp;"*")</f>
        <v>0.25635088748647777</v>
      </c>
      <c r="D21">
        <f>SUMIFS(Activity_16!D:D,Activity_16!$A:$A,$A21&amp;"*")</f>
        <v>0.51136707947996529</v>
      </c>
      <c r="E21">
        <f>SUMIFS(Activity_16!E:E,Activity_16!$A:$A,$A21&amp;"*")</f>
        <v>0.77534783142645003</v>
      </c>
      <c r="F21">
        <f>SUMIFS(Activity_16!F:F,Activity_16!$A:$A,$A21&amp;"*")</f>
        <v>11.642723011258671</v>
      </c>
      <c r="G21">
        <f>SUMIFS(Activity_16!G:G,Activity_16!$A:$A,$A21&amp;"*")</f>
        <v>11.90535942536394</v>
      </c>
      <c r="H21">
        <f>SUMIFS(Activity_16!H:H,Activity_16!$A:$A,$A21&amp;"*")</f>
        <v>12.08166176362403</v>
      </c>
      <c r="I21">
        <f>SUMIFS(Activity_16!I:I,Activity_16!$A:$A,$A21&amp;"*")</f>
        <v>9.046922991748497</v>
      </c>
      <c r="J21">
        <f>SUMIFS(Activity_16!J:J,Activity_16!$A:$A,$A21&amp;"*")</f>
        <v>8.1845617569949738</v>
      </c>
      <c r="K21">
        <f>IF(PASTRA_Split_Tech!L21="",0,IF(K$1=2016,0,IFERROR((PASTRA_Split_Tech!L21*(SUMIFS('AGG Activity_16'!B:B,'AGG Activity_16'!$A:$A,$B21)+SUMIFS('AGG Activity_EX'!B:B,'AGG Activity_EX'!$A:$A,$B21))-SUMIFS(Activity_EX!B:B,Activity_EX!$A:$A,$A21))/(SUMIFS('AGG Activity_16'!B:B,'AGG Activity_16'!$A:$A,$B21)),0)))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89A5-67D6-439E-B894-D3BB4E0C033B}">
  <sheetPr>
    <tabColor rgb="FFFF0000"/>
  </sheetPr>
  <dimension ref="A1:V59"/>
  <sheetViews>
    <sheetView topLeftCell="A7" workbookViewId="0">
      <selection activeCell="O42" sqref="O42"/>
    </sheetView>
  </sheetViews>
  <sheetFormatPr defaultRowHeight="15" x14ac:dyDescent="0.25"/>
  <cols>
    <col min="1" max="1" width="32" bestFit="1" customWidth="1"/>
    <col min="2" max="2" width="24.42578125" bestFit="1" customWidth="1"/>
    <col min="22" max="22" width="12" bestFit="1" customWidth="1"/>
  </cols>
  <sheetData>
    <row r="1" spans="1:22" x14ac:dyDescent="0.25">
      <c r="A1" s="9" t="str">
        <f>PASTRA_Split_Tech!A1</f>
        <v>Label  Tech</v>
      </c>
      <c r="B1" s="9" t="str">
        <f>PASTRA_Split_Tech!B1</f>
        <v>Label EU</v>
      </c>
      <c r="C1" s="9" t="str">
        <f>PASTRA_Split_Tech!C1</f>
        <v>Owner</v>
      </c>
      <c r="D1" s="9" t="str">
        <f>PASTRA_Split_Tech!D1</f>
        <v>Sector</v>
      </c>
      <c r="E1" s="9" t="str">
        <f>PASTRA_Split_Tech!E1</f>
        <v>Mode</v>
      </c>
      <c r="F1" s="9" t="str">
        <f>PASTRA_Split_Tech!F1</f>
        <v>Type 1</v>
      </c>
      <c r="G1" s="9" t="str">
        <f>PASTRA_Split_Tech!G1</f>
        <v>Type 2</v>
      </c>
      <c r="H1" s="9" t="str">
        <f>PASTRA_Split_Tech!H1</f>
        <v>Name</v>
      </c>
      <c r="I1" s="9" t="str">
        <f>PASTRA_Split_Tech!I1</f>
        <v>Year</v>
      </c>
      <c r="J1" s="9" t="str">
        <f>PASTRA_Split_Tech!J1</f>
        <v>Efficiency</v>
      </c>
      <c r="K1" s="9" t="str">
        <f>PASTRA_Split_Tech!K1</f>
        <v>Cat Fuel</v>
      </c>
      <c r="L1" s="9" t="str">
        <f>PASTRA_Split_Tech!L1</f>
        <v>Energy 2</v>
      </c>
      <c r="M1" s="9">
        <v>2016</v>
      </c>
      <c r="N1" s="9">
        <v>2017</v>
      </c>
      <c r="O1" s="9">
        <v>2018</v>
      </c>
      <c r="P1" s="9">
        <v>2019</v>
      </c>
      <c r="Q1" s="9">
        <v>2020</v>
      </c>
      <c r="R1" s="9">
        <v>2021</v>
      </c>
      <c r="S1" s="9">
        <v>2022</v>
      </c>
      <c r="T1" s="9">
        <v>2023</v>
      </c>
      <c r="U1" s="9">
        <v>2024</v>
      </c>
      <c r="V1" s="9">
        <v>2025</v>
      </c>
    </row>
    <row r="2" spans="1:22" x14ac:dyDescent="0.25">
      <c r="A2" t="str">
        <f>PASTRA_Split_Tech!A2</f>
        <v>PASTRARAIREG___GOR___DSL</v>
      </c>
      <c r="B2" t="str">
        <f>PASTRA_Split_Tech!B2</f>
        <v>PASTRARAIREG___GOR</v>
      </c>
      <c r="C2" t="str">
        <f>PASTRA_Split_Tech!C2</f>
        <v>PAS</v>
      </c>
      <c r="D2" t="str">
        <f>PASTRA_Split_Tech!D2</f>
        <v>TRA</v>
      </c>
      <c r="E2" t="str">
        <f>PASTRA_Split_Tech!E2</f>
        <v>RAI</v>
      </c>
      <c r="F2" t="str">
        <f>PASTRA_Split_Tech!F2</f>
        <v>REG</v>
      </c>
      <c r="G2" t="str">
        <f>PASTRA_Split_Tech!G2</f>
        <v>___</v>
      </c>
      <c r="H2" t="str">
        <f>PASTRA_Split_Tech!H2</f>
        <v>GOR</v>
      </c>
      <c r="I2">
        <f>PASTRA_Split_Tech!I2</f>
        <v>16</v>
      </c>
      <c r="J2" t="str">
        <f>PASTRA_Split_Tech!J2</f>
        <v>___</v>
      </c>
      <c r="K2" t="str">
        <f>PASTRA_Split_Tech!K2</f>
        <v>DSL</v>
      </c>
      <c r="L2" t="str">
        <f>PASTRA_Split_Tech!L2</f>
        <v>___</v>
      </c>
      <c r="M2" s="10">
        <f>IF(PASTRA_Split_Tech!L2="",0,IF(M$1=2016,0,IFERROR((PASTRA_Split_Tech!L2*(SUMIFS('AGG Activity_16'!B:B,'AGG Activity_16'!$A:$A,$B2)+SUMIFS('AGG Activity_EX'!B:B,'AGG Activity_EX'!$A:$A,$B2))-SUMIFS(Activity_EX!B:B,Activity_EX!$A:$A,$A2))/(SUMIFS('AGG Activity_16'!B:B,'AGG Activity_16'!$A:$A,$B2)),0)))</f>
        <v>0</v>
      </c>
      <c r="N2" s="10">
        <f>IF(PASTRA_Split_Tech!M2="",0,IF(N$1=2016,0,IFERROR((PASTRA_Split_Tech!M2*(SUMIFS('AGG Activity_16'!C:C,'AGG Activity_16'!$A:$A,$B2)+SUMIFS('AGG Activity_EX'!C:C,'AGG Activity_EX'!$A:$A,$B2))-SUMIFS(Activity_EX!C:C,Activity_EX!$A:$A,$A2))/(SUMIFS('AGG Activity_16'!C:C,'AGG Activity_16'!$A:$A,$B2)),0)))</f>
        <v>1.000000000000004</v>
      </c>
      <c r="O2" s="10">
        <f>IF(PASTRA_Split_Tech!N2="",0,IF(O$1=2016,0,IFERROR((PASTRA_Split_Tech!N2*(SUMIFS('AGG Activity_16'!D:D,'AGG Activity_16'!$A:$A,$B2)+SUMIFS('AGG Activity_EX'!D:D,'AGG Activity_EX'!$A:$A,$B2))-SUMIFS(Activity_EX!D:D,Activity_EX!$A:$A,$A2))/(SUMIFS('AGG Activity_16'!D:D,'AGG Activity_16'!$A:$A,$B2)),0)))</f>
        <v>0.99999999999999689</v>
      </c>
      <c r="P2" s="10">
        <f>IF(PASTRA_Split_Tech!O2="",0,IF(P$1=2016,0,IFERROR((PASTRA_Split_Tech!O2*(SUMIFS('AGG Activity_16'!E:E,'AGG Activity_16'!$A:$A,$B2)+SUMIFS('AGG Activity_EX'!E:E,'AGG Activity_EX'!$A:$A,$B2))-SUMIFS(Activity_EX!E:E,Activity_EX!$A:$A,$A2))/(SUMIFS('AGG Activity_16'!E:E,'AGG Activity_16'!$A:$A,$B2)),0)))</f>
        <v>1.0000000000000016</v>
      </c>
      <c r="Q2" s="10">
        <f>IF(PASTRA_Split_Tech!P2="",0,IF(Q$1=2016,0,IFERROR((PASTRA_Split_Tech!P2*(SUMIFS('AGG Activity_16'!F:F,'AGG Activity_16'!$A:$A,$B2)+SUMIFS('AGG Activity_EX'!F:F,'AGG Activity_EX'!$A:$A,$B2))-SUMIFS(Activity_EX!F:F,Activity_EX!$A:$A,$A2))/(SUMIFS('AGG Activity_16'!F:F,'AGG Activity_16'!$A:$A,$B2)),0)))</f>
        <v>1</v>
      </c>
      <c r="R2" s="10">
        <f>IF(PASTRA_Split_Tech!Q2="",0,IF(R$1=2016,0,IFERROR((PASTRA_Split_Tech!Q2*(SUMIFS('AGG Activity_16'!G:G,'AGG Activity_16'!$A:$A,$B2)+SUMIFS('AGG Activity_EX'!G:G,'AGG Activity_EX'!$A:$A,$B2))-SUMIFS(Activity_EX!G:G,Activity_EX!$A:$A,$A2))/(SUMIFS('AGG Activity_16'!G:G,'AGG Activity_16'!$A:$A,$B2)),0)))</f>
        <v>0.99999999999999978</v>
      </c>
      <c r="S2" s="10">
        <f>IF(PASTRA_Split_Tech!R2="",0,IF(S$1=2016,0,IFERROR((PASTRA_Split_Tech!R2*(SUMIFS('AGG Activity_16'!H:H,'AGG Activity_16'!$A:$A,$B2)+SUMIFS('AGG Activity_EX'!H:H,'AGG Activity_EX'!$A:$A,$B2))-SUMIFS(Activity_EX!H:H,Activity_EX!$A:$A,$A2))/(SUMIFS('AGG Activity_16'!H:H,'AGG Activity_16'!$A:$A,$B2)),0)))</f>
        <v>1.0000000000000004</v>
      </c>
      <c r="T2" s="10">
        <f>IF(PASTRA_Split_Tech!S2="",0,IF(T$1=2016,0,IFERROR((PASTRA_Split_Tech!S2*(SUMIFS('AGG Activity_16'!I:I,'AGG Activity_16'!$A:$A,$B2)+SUMIFS('AGG Activity_EX'!I:I,'AGG Activity_EX'!$A:$A,$B2))-SUMIFS(Activity_EX!I:I,Activity_EX!$A:$A,$A2))/(SUMIFS('AGG Activity_16'!I:I,'AGG Activity_16'!$A:$A,$B2)),0)))</f>
        <v>0.99999999999999967</v>
      </c>
      <c r="U2" s="10">
        <f>IF(PASTRA_Split_Tech!T2="",0,IF(U$1=2016,0,IFERROR((PASTRA_Split_Tech!T2*(SUMIFS('AGG Activity_16'!J:J,'AGG Activity_16'!$A:$A,$B2)+SUMIFS('AGG Activity_EX'!J:J,'AGG Activity_EX'!$A:$A,$B2))-SUMIFS(Activity_EX!J:J,Activity_EX!$A:$A,$A2))/(SUMIFS('AGG Activity_16'!J:J,'AGG Activity_16'!$A:$A,$B2)),0)))</f>
        <v>0</v>
      </c>
      <c r="V2" s="10">
        <f>IF(PASTRA_Split_Tech!U2="",0,IF(V$1=2016,0,IFERROR((PASTRA_Split_Tech!U2*(SUMIFS('AGG Activity_16'!K:K,'AGG Activity_16'!$A:$A,$B2)+SUMIFS('AGG Activity_EX'!K:K,'AGG Activity_EX'!$A:$A,$B2))-SUMIFS(Activity_EX!K:K,Activity_EX!$A:$A,$A2))/(SUMIFS('AGG Activity_16'!K:K,'AGG Activity_16'!$A:$A,$B2)),0)))</f>
        <v>0</v>
      </c>
    </row>
    <row r="3" spans="1:22" x14ac:dyDescent="0.25">
      <c r="A3" t="str">
        <f>PASTRA_Split_Tech!A3</f>
        <v>PASTRARAIREG___GOR___ELC</v>
      </c>
      <c r="B3" t="str">
        <f>PASTRA_Split_Tech!B3</f>
        <v>PASTRARAIREG___GOR</v>
      </c>
      <c r="C3" t="str">
        <f>PASTRA_Split_Tech!C3</f>
        <v>PAS</v>
      </c>
      <c r="D3" t="str">
        <f>PASTRA_Split_Tech!D3</f>
        <v>TRA</v>
      </c>
      <c r="E3" t="str">
        <f>PASTRA_Split_Tech!E3</f>
        <v>RAI</v>
      </c>
      <c r="F3" t="str">
        <f>PASTRA_Split_Tech!F3</f>
        <v>REG</v>
      </c>
      <c r="G3" t="str">
        <f>PASTRA_Split_Tech!G3</f>
        <v>___</v>
      </c>
      <c r="H3" t="str">
        <f>PASTRA_Split_Tech!H3</f>
        <v>GOR</v>
      </c>
      <c r="I3">
        <f>PASTRA_Split_Tech!I3</f>
        <v>16</v>
      </c>
      <c r="J3" t="str">
        <f>PASTRA_Split_Tech!J3</f>
        <v>___</v>
      </c>
      <c r="K3" t="str">
        <f>PASTRA_Split_Tech!K3</f>
        <v>ELC</v>
      </c>
      <c r="L3" t="str">
        <f>PASTRA_Split_Tech!L3</f>
        <v>___</v>
      </c>
      <c r="M3" s="10">
        <f>IF(PASTRA_Split_Tech!L3="",0,IF(M$1=2016,0,IFERROR((PASTRA_Split_Tech!L3*(SUMIFS('AGG Activity_16'!B:B,'AGG Activity_16'!$A:$A,$B3)+SUMIFS('AGG Activity_EX'!B:B,'AGG Activity_EX'!$A:$A,$B3))-SUMIFS(Activity_EX!B:B,Activity_EX!$A:$A,$A3))/(SUMIFS('AGG Activity_16'!B:B,'AGG Activity_16'!$A:$A,$B3)),0)))</f>
        <v>0</v>
      </c>
      <c r="N3" s="10">
        <f>IF(PASTRA_Split_Tech!M3="",0,IF(N$1=2016,0,IFERROR((PASTRA_Split_Tech!M3*(SUMIFS('AGG Activity_16'!C:C,'AGG Activity_16'!$A:$A,$B3)+SUMIFS('AGG Activity_EX'!C:C,'AGG Activity_EX'!$A:$A,$B3))-SUMIFS(Activity_EX!C:C,Activity_EX!$A:$A,$A3))/(SUMIFS('AGG Activity_16'!C:C,'AGG Activity_16'!$A:$A,$B3)),0)))</f>
        <v>0</v>
      </c>
      <c r="O3" s="10">
        <f>IF(PASTRA_Split_Tech!N3="",0,IF(O$1=2016,0,IFERROR((PASTRA_Split_Tech!N3*(SUMIFS('AGG Activity_16'!D:D,'AGG Activity_16'!$A:$A,$B3)+SUMIFS('AGG Activity_EX'!D:D,'AGG Activity_EX'!$A:$A,$B3))-SUMIFS(Activity_EX!D:D,Activity_EX!$A:$A,$A3))/(SUMIFS('AGG Activity_16'!D:D,'AGG Activity_16'!$A:$A,$B3)),0)))</f>
        <v>0</v>
      </c>
      <c r="P3" s="10">
        <f>IF(PASTRA_Split_Tech!O3="",0,IF(P$1=2016,0,IFERROR((PASTRA_Split_Tech!O3*(SUMIFS('AGG Activity_16'!E:E,'AGG Activity_16'!$A:$A,$B3)+SUMIFS('AGG Activity_EX'!E:E,'AGG Activity_EX'!$A:$A,$B3))-SUMIFS(Activity_EX!E:E,Activity_EX!$A:$A,$A3))/(SUMIFS('AGG Activity_16'!E:E,'AGG Activity_16'!$A:$A,$B3)),0)))</f>
        <v>0</v>
      </c>
      <c r="Q3" s="10">
        <f>IF(PASTRA_Split_Tech!P3="",0,IF(Q$1=2016,0,IFERROR((PASTRA_Split_Tech!P3*(SUMIFS('AGG Activity_16'!F:F,'AGG Activity_16'!$A:$A,$B3)+SUMIFS('AGG Activity_EX'!F:F,'AGG Activity_EX'!$A:$A,$B3))-SUMIFS(Activity_EX!F:F,Activity_EX!$A:$A,$A3))/(SUMIFS('AGG Activity_16'!F:F,'AGG Activity_16'!$A:$A,$B3)),0)))</f>
        <v>0</v>
      </c>
      <c r="R3" s="10">
        <f>IF(PASTRA_Split_Tech!Q3="",0,IF(R$1=2016,0,IFERROR((PASTRA_Split_Tech!Q3*(SUMIFS('AGG Activity_16'!G:G,'AGG Activity_16'!$A:$A,$B3)+SUMIFS('AGG Activity_EX'!G:G,'AGG Activity_EX'!$A:$A,$B3))-SUMIFS(Activity_EX!G:G,Activity_EX!$A:$A,$A3))/(SUMIFS('AGG Activity_16'!G:G,'AGG Activity_16'!$A:$A,$B3)),0)))</f>
        <v>0</v>
      </c>
      <c r="S3" s="10">
        <f>IF(PASTRA_Split_Tech!R3="",0,IF(S$1=2016,0,IFERROR((PASTRA_Split_Tech!R3*(SUMIFS('AGG Activity_16'!H:H,'AGG Activity_16'!$A:$A,$B3)+SUMIFS('AGG Activity_EX'!H:H,'AGG Activity_EX'!$A:$A,$B3))-SUMIFS(Activity_EX!H:H,Activity_EX!$A:$A,$A3))/(SUMIFS('AGG Activity_16'!H:H,'AGG Activity_16'!$A:$A,$B3)),0)))</f>
        <v>0</v>
      </c>
      <c r="T3" s="10">
        <f>IF(PASTRA_Split_Tech!S3="",0,IF(T$1=2016,0,IFERROR((PASTRA_Split_Tech!S3*(SUMIFS('AGG Activity_16'!I:I,'AGG Activity_16'!$A:$A,$B3)+SUMIFS('AGG Activity_EX'!I:I,'AGG Activity_EX'!$A:$A,$B3))-SUMIFS(Activity_EX!I:I,Activity_EX!$A:$A,$A3))/(SUMIFS('AGG Activity_16'!I:I,'AGG Activity_16'!$A:$A,$B3)),0)))</f>
        <v>0</v>
      </c>
      <c r="U3" s="10">
        <f>IF(PASTRA_Split_Tech!T3="",0,IF(U$1=2016,0,IFERROR((PASTRA_Split_Tech!T3*(SUMIFS('AGG Activity_16'!J:J,'AGG Activity_16'!$A:$A,$B3)+SUMIFS('AGG Activity_EX'!J:J,'AGG Activity_EX'!$A:$A,$B3))-SUMIFS(Activity_EX!J:J,Activity_EX!$A:$A,$A3))/(SUMIFS('AGG Activity_16'!J:J,'AGG Activity_16'!$A:$A,$B3)),0)))</f>
        <v>0</v>
      </c>
      <c r="V3" s="10">
        <f>IF(PASTRA_Split_Tech!U3="",0,IF(V$1=2016,0,IFERROR((PASTRA_Split_Tech!U3*(SUMIFS('AGG Activity_16'!K:K,'AGG Activity_16'!$A:$A,$B3)+SUMIFS('AGG Activity_EX'!K:K,'AGG Activity_EX'!$A:$A,$B3))-SUMIFS(Activity_EX!K:K,Activity_EX!$A:$A,$A3))/(SUMIFS('AGG Activity_16'!K:K,'AGG Activity_16'!$A:$A,$B3)),0)))</f>
        <v>0</v>
      </c>
    </row>
    <row r="4" spans="1:22" x14ac:dyDescent="0.25">
      <c r="A4" t="str">
        <f>PASTRA_Split_Tech!A4</f>
        <v>PASTRARAIREG___UPX___DSL</v>
      </c>
      <c r="B4" t="str">
        <f>PASTRA_Split_Tech!B4</f>
        <v>PASTRARAIREG___UPX</v>
      </c>
      <c r="C4" t="str">
        <f>PASTRA_Split_Tech!C4</f>
        <v>PAS</v>
      </c>
      <c r="D4" t="str">
        <f>PASTRA_Split_Tech!D4</f>
        <v>TRA</v>
      </c>
      <c r="E4" t="str">
        <f>PASTRA_Split_Tech!E4</f>
        <v>RAI</v>
      </c>
      <c r="F4" t="str">
        <f>PASTRA_Split_Tech!F4</f>
        <v>REG</v>
      </c>
      <c r="G4" t="str">
        <f>PASTRA_Split_Tech!G4</f>
        <v>___</v>
      </c>
      <c r="H4" t="str">
        <f>PASTRA_Split_Tech!H4</f>
        <v>UPX</v>
      </c>
      <c r="I4">
        <f>PASTRA_Split_Tech!I4</f>
        <v>16</v>
      </c>
      <c r="J4" t="str">
        <f>PASTRA_Split_Tech!J4</f>
        <v>___</v>
      </c>
      <c r="K4" t="str">
        <f>PASTRA_Split_Tech!K4</f>
        <v>DSL</v>
      </c>
      <c r="L4" t="str">
        <f>PASTRA_Split_Tech!L4</f>
        <v>___</v>
      </c>
      <c r="M4" s="10">
        <f>IF(PASTRA_Split_Tech!L4="",0,IF(M$1=2016,0,IFERROR((PASTRA_Split_Tech!L4*(SUMIFS('AGG Activity_16'!B:B,'AGG Activity_16'!$A:$A,$B4)+SUMIFS('AGG Activity_EX'!B:B,'AGG Activity_EX'!$A:$A,$B4))-SUMIFS(Activity_EX!B:B,Activity_EX!$A:$A,$A4))/(SUMIFS('AGG Activity_16'!B:B,'AGG Activity_16'!$A:$A,$B4)),0)))</f>
        <v>0</v>
      </c>
      <c r="N4" s="10">
        <f>IF(PASTRA_Split_Tech!M4="",0,IF(N$1=2016,0,IFERROR((PASTRA_Split_Tech!M4*(SUMIFS('AGG Activity_16'!C:C,'AGG Activity_16'!$A:$A,$B4)+SUMIFS('AGG Activity_EX'!C:C,'AGG Activity_EX'!$A:$A,$B4))-SUMIFS(Activity_EX!C:C,Activity_EX!$A:$A,$A4))/(SUMIFS('AGG Activity_16'!C:C,'AGG Activity_16'!$A:$A,$B4)),0)))</f>
        <v>0.99999999999999889</v>
      </c>
      <c r="O4" s="10">
        <f>IF(PASTRA_Split_Tech!N4="",0,IF(O$1=2016,0,IFERROR((PASTRA_Split_Tech!N4*(SUMIFS('AGG Activity_16'!D:D,'AGG Activity_16'!$A:$A,$B4)+SUMIFS('AGG Activity_EX'!D:D,'AGG Activity_EX'!$A:$A,$B4))-SUMIFS(Activity_EX!D:D,Activity_EX!$A:$A,$A4))/(SUMIFS('AGG Activity_16'!D:D,'AGG Activity_16'!$A:$A,$B4)),0)))</f>
        <v>1.0000000000000004</v>
      </c>
      <c r="P4" s="10">
        <f>IF(PASTRA_Split_Tech!O4="",0,IF(P$1=2016,0,IFERROR((PASTRA_Split_Tech!O4*(SUMIFS('AGG Activity_16'!E:E,'AGG Activity_16'!$A:$A,$B4)+SUMIFS('AGG Activity_EX'!E:E,'AGG Activity_EX'!$A:$A,$B4))-SUMIFS(Activity_EX!E:E,Activity_EX!$A:$A,$A4))/(SUMIFS('AGG Activity_16'!E:E,'AGG Activity_16'!$A:$A,$B4)),0)))</f>
        <v>1</v>
      </c>
      <c r="Q4" s="10">
        <f>IF(PASTRA_Split_Tech!P4="",0,IF(Q$1=2016,0,IFERROR((PASTRA_Split_Tech!P4*(SUMIFS('AGG Activity_16'!F:F,'AGG Activity_16'!$A:$A,$B4)+SUMIFS('AGG Activity_EX'!F:F,'AGG Activity_EX'!$A:$A,$B4))-SUMIFS(Activity_EX!F:F,Activity_EX!$A:$A,$A4))/(SUMIFS('AGG Activity_16'!F:F,'AGG Activity_16'!$A:$A,$B4)),0)))</f>
        <v>1</v>
      </c>
      <c r="R4" s="10">
        <f>IF(PASTRA_Split_Tech!Q4="",0,IF(R$1=2016,0,IFERROR((PASTRA_Split_Tech!Q4*(SUMIFS('AGG Activity_16'!G:G,'AGG Activity_16'!$A:$A,$B4)+SUMIFS('AGG Activity_EX'!G:G,'AGG Activity_EX'!$A:$A,$B4))-SUMIFS(Activity_EX!G:G,Activity_EX!$A:$A,$A4))/(SUMIFS('AGG Activity_16'!G:G,'AGG Activity_16'!$A:$A,$B4)),0)))</f>
        <v>1.0000000000000004</v>
      </c>
      <c r="S4" s="10">
        <f>IF(PASTRA_Split_Tech!R4="",0,IF(S$1=2016,0,IFERROR((PASTRA_Split_Tech!R4*(SUMIFS('AGG Activity_16'!H:H,'AGG Activity_16'!$A:$A,$B4)+SUMIFS('AGG Activity_EX'!H:H,'AGG Activity_EX'!$A:$A,$B4))-SUMIFS(Activity_EX!H:H,Activity_EX!$A:$A,$A4))/(SUMIFS('AGG Activity_16'!H:H,'AGG Activity_16'!$A:$A,$B4)),0)))</f>
        <v>1.0000000000000002</v>
      </c>
      <c r="T4" s="10">
        <f>IF(PASTRA_Split_Tech!S4="",0,IF(T$1=2016,0,IFERROR((PASTRA_Split_Tech!S4*(SUMIFS('AGG Activity_16'!I:I,'AGG Activity_16'!$A:$A,$B4)+SUMIFS('AGG Activity_EX'!I:I,'AGG Activity_EX'!$A:$A,$B4))-SUMIFS(Activity_EX!I:I,Activity_EX!$A:$A,$A4))/(SUMIFS('AGG Activity_16'!I:I,'AGG Activity_16'!$A:$A,$B4)),0)))</f>
        <v>0.99999999999999989</v>
      </c>
      <c r="U4" s="10">
        <f>IF(PASTRA_Split_Tech!T4="",0,IF(U$1=2016,0,IFERROR((PASTRA_Split_Tech!T4*(SUMIFS('AGG Activity_16'!J:J,'AGG Activity_16'!$A:$A,$B4)+SUMIFS('AGG Activity_EX'!J:J,'AGG Activity_EX'!$A:$A,$B4))-SUMIFS(Activity_EX!J:J,Activity_EX!$A:$A,$A4))/(SUMIFS('AGG Activity_16'!J:J,'AGG Activity_16'!$A:$A,$B4)),0)))</f>
        <v>0</v>
      </c>
      <c r="V4" s="10">
        <f>IF(PASTRA_Split_Tech!U4="",0,IF(V$1=2016,0,IFERROR((PASTRA_Split_Tech!U4*(SUMIFS('AGG Activity_16'!K:K,'AGG Activity_16'!$A:$A,$B4)+SUMIFS('AGG Activity_EX'!K:K,'AGG Activity_EX'!$A:$A,$B4))-SUMIFS(Activity_EX!K:K,Activity_EX!$A:$A,$A4))/(SUMIFS('AGG Activity_16'!K:K,'AGG Activity_16'!$A:$A,$B4)),0)))</f>
        <v>0</v>
      </c>
    </row>
    <row r="5" spans="1:22" x14ac:dyDescent="0.25">
      <c r="A5" t="str">
        <f>PASTRA_Split_Tech!A5</f>
        <v>PASTRARAIREG___UPX___ELC</v>
      </c>
      <c r="B5" t="str">
        <f>PASTRA_Split_Tech!B5</f>
        <v>PASTRARAIREG___UPX</v>
      </c>
      <c r="C5" t="str">
        <f>PASTRA_Split_Tech!C5</f>
        <v>PAS</v>
      </c>
      <c r="D5" t="str">
        <f>PASTRA_Split_Tech!D5</f>
        <v>TRA</v>
      </c>
      <c r="E5" t="str">
        <f>PASTRA_Split_Tech!E5</f>
        <v>RAI</v>
      </c>
      <c r="F5" t="str">
        <f>PASTRA_Split_Tech!F5</f>
        <v>REG</v>
      </c>
      <c r="G5" t="str">
        <f>PASTRA_Split_Tech!G5</f>
        <v>___</v>
      </c>
      <c r="H5" t="str">
        <f>PASTRA_Split_Tech!H5</f>
        <v>UPX</v>
      </c>
      <c r="I5">
        <f>PASTRA_Split_Tech!I5</f>
        <v>16</v>
      </c>
      <c r="J5" t="str">
        <f>PASTRA_Split_Tech!J5</f>
        <v>___</v>
      </c>
      <c r="K5" t="str">
        <f>PASTRA_Split_Tech!K5</f>
        <v>ELC</v>
      </c>
      <c r="L5" t="str">
        <f>PASTRA_Split_Tech!L5</f>
        <v>___</v>
      </c>
      <c r="M5" s="10">
        <f>IF(PASTRA_Split_Tech!L5="",0,IF(M$1=2016,0,IFERROR((PASTRA_Split_Tech!L5*(SUMIFS('AGG Activity_16'!B:B,'AGG Activity_16'!$A:$A,$B5)+SUMIFS('AGG Activity_EX'!B:B,'AGG Activity_EX'!$A:$A,$B5))-SUMIFS(Activity_EX!B:B,Activity_EX!$A:$A,$A5))/(SUMIFS('AGG Activity_16'!B:B,'AGG Activity_16'!$A:$A,$B5)),0)))</f>
        <v>0</v>
      </c>
      <c r="N5" s="10">
        <f>IF(PASTRA_Split_Tech!M5="",0,IF(N$1=2016,0,IFERROR((PASTRA_Split_Tech!M5*(SUMIFS('AGG Activity_16'!C:C,'AGG Activity_16'!$A:$A,$B5)+SUMIFS('AGG Activity_EX'!C:C,'AGG Activity_EX'!$A:$A,$B5))-SUMIFS(Activity_EX!C:C,Activity_EX!$A:$A,$A5))/(SUMIFS('AGG Activity_16'!C:C,'AGG Activity_16'!$A:$A,$B5)),0)))</f>
        <v>0</v>
      </c>
      <c r="O5" s="10">
        <f>IF(PASTRA_Split_Tech!N5="",0,IF(O$1=2016,0,IFERROR((PASTRA_Split_Tech!N5*(SUMIFS('AGG Activity_16'!D:D,'AGG Activity_16'!$A:$A,$B5)+SUMIFS('AGG Activity_EX'!D:D,'AGG Activity_EX'!$A:$A,$B5))-SUMIFS(Activity_EX!D:D,Activity_EX!$A:$A,$A5))/(SUMIFS('AGG Activity_16'!D:D,'AGG Activity_16'!$A:$A,$B5)),0)))</f>
        <v>0</v>
      </c>
      <c r="P5" s="10">
        <f>IF(PASTRA_Split_Tech!O5="",0,IF(P$1=2016,0,IFERROR((PASTRA_Split_Tech!O5*(SUMIFS('AGG Activity_16'!E:E,'AGG Activity_16'!$A:$A,$B5)+SUMIFS('AGG Activity_EX'!E:E,'AGG Activity_EX'!$A:$A,$B5))-SUMIFS(Activity_EX!E:E,Activity_EX!$A:$A,$A5))/(SUMIFS('AGG Activity_16'!E:E,'AGG Activity_16'!$A:$A,$B5)),0)))</f>
        <v>0</v>
      </c>
      <c r="Q5" s="10">
        <f>IF(PASTRA_Split_Tech!P5="",0,IF(Q$1=2016,0,IFERROR((PASTRA_Split_Tech!P5*(SUMIFS('AGG Activity_16'!F:F,'AGG Activity_16'!$A:$A,$B5)+SUMIFS('AGG Activity_EX'!F:F,'AGG Activity_EX'!$A:$A,$B5))-SUMIFS(Activity_EX!F:F,Activity_EX!$A:$A,$A5))/(SUMIFS('AGG Activity_16'!F:F,'AGG Activity_16'!$A:$A,$B5)),0)))</f>
        <v>0</v>
      </c>
      <c r="R5" s="10">
        <f>IF(PASTRA_Split_Tech!Q5="",0,IF(R$1=2016,0,IFERROR((PASTRA_Split_Tech!Q5*(SUMIFS('AGG Activity_16'!G:G,'AGG Activity_16'!$A:$A,$B5)+SUMIFS('AGG Activity_EX'!G:G,'AGG Activity_EX'!$A:$A,$B5))-SUMIFS(Activity_EX!G:G,Activity_EX!$A:$A,$A5))/(SUMIFS('AGG Activity_16'!G:G,'AGG Activity_16'!$A:$A,$B5)),0)))</f>
        <v>0</v>
      </c>
      <c r="S5" s="10">
        <f>IF(PASTRA_Split_Tech!R5="",0,IF(S$1=2016,0,IFERROR((PASTRA_Split_Tech!R5*(SUMIFS('AGG Activity_16'!H:H,'AGG Activity_16'!$A:$A,$B5)+SUMIFS('AGG Activity_EX'!H:H,'AGG Activity_EX'!$A:$A,$B5))-SUMIFS(Activity_EX!H:H,Activity_EX!$A:$A,$A5))/(SUMIFS('AGG Activity_16'!H:H,'AGG Activity_16'!$A:$A,$B5)),0)))</f>
        <v>0</v>
      </c>
      <c r="T5" s="10">
        <f>IF(PASTRA_Split_Tech!S5="",0,IF(T$1=2016,0,IFERROR((PASTRA_Split_Tech!S5*(SUMIFS('AGG Activity_16'!I:I,'AGG Activity_16'!$A:$A,$B5)+SUMIFS('AGG Activity_EX'!I:I,'AGG Activity_EX'!$A:$A,$B5))-SUMIFS(Activity_EX!I:I,Activity_EX!$A:$A,$A5))/(SUMIFS('AGG Activity_16'!I:I,'AGG Activity_16'!$A:$A,$B5)),0)))</f>
        <v>0</v>
      </c>
      <c r="U5" s="10">
        <f>IF(PASTRA_Split_Tech!T5="",0,IF(U$1=2016,0,IFERROR((PASTRA_Split_Tech!T5*(SUMIFS('AGG Activity_16'!J:J,'AGG Activity_16'!$A:$A,$B5)+SUMIFS('AGG Activity_EX'!J:J,'AGG Activity_EX'!$A:$A,$B5))-SUMIFS(Activity_EX!J:J,Activity_EX!$A:$A,$A5))/(SUMIFS('AGG Activity_16'!J:J,'AGG Activity_16'!$A:$A,$B5)),0)))</f>
        <v>0</v>
      </c>
      <c r="V5" s="10">
        <f>IF(PASTRA_Split_Tech!U5="",0,IF(V$1=2016,0,IFERROR((PASTRA_Split_Tech!U5*(SUMIFS('AGG Activity_16'!K:K,'AGG Activity_16'!$A:$A,$B5)+SUMIFS('AGG Activity_EX'!K:K,'AGG Activity_EX'!$A:$A,$B5))-SUMIFS(Activity_EX!K:K,Activity_EX!$A:$A,$A5))/(SUMIFS('AGG Activity_16'!K:K,'AGG Activity_16'!$A:$A,$B5)),0)))</f>
        <v>0</v>
      </c>
    </row>
    <row r="6" spans="1:22" x14ac:dyDescent="0.25">
      <c r="A6" t="str">
        <f>PASTRA_Split_Tech!A6</f>
        <v>PASTRARAISUB___TSU___DSL</v>
      </c>
      <c r="B6" t="str">
        <f>PASTRA_Split_Tech!B6</f>
        <v>PASTRARAISUB___TSU</v>
      </c>
      <c r="C6" t="str">
        <f>PASTRA_Split_Tech!C6</f>
        <v>PAS</v>
      </c>
      <c r="D6" t="str">
        <f>PASTRA_Split_Tech!D6</f>
        <v>TRA</v>
      </c>
      <c r="E6" t="str">
        <f>PASTRA_Split_Tech!E6</f>
        <v>RAI</v>
      </c>
      <c r="F6" t="str">
        <f>PASTRA_Split_Tech!F6</f>
        <v>SUB</v>
      </c>
      <c r="G6" t="str">
        <f>PASTRA_Split_Tech!G6</f>
        <v>___</v>
      </c>
      <c r="H6" t="str">
        <f>PASTRA_Split_Tech!H6</f>
        <v>TSU</v>
      </c>
      <c r="I6">
        <f>PASTRA_Split_Tech!I6</f>
        <v>16</v>
      </c>
      <c r="J6" t="str">
        <f>PASTRA_Split_Tech!J6</f>
        <v>___</v>
      </c>
      <c r="K6" t="str">
        <f>PASTRA_Split_Tech!K6</f>
        <v>DSL</v>
      </c>
      <c r="L6" t="str">
        <f>PASTRA_Split_Tech!L6</f>
        <v>___</v>
      </c>
      <c r="M6" s="10">
        <f>IF(PASTRA_Split_Tech!L6="",0,IF(M$1=2016,0,IFERROR((PASTRA_Split_Tech!L6*(SUMIFS('AGG Activity_16'!B:B,'AGG Activity_16'!$A:$A,$B6)+SUMIFS('AGG Activity_EX'!B:B,'AGG Activity_EX'!$A:$A,$B6))-SUMIFS(Activity_EX!B:B,Activity_EX!$A:$A,$A6))/(SUMIFS('AGG Activity_16'!B:B,'AGG Activity_16'!$A:$A,$B6)),0)))</f>
        <v>0</v>
      </c>
      <c r="N6" s="10">
        <f>IF(PASTRA_Split_Tech!M6="",0,IF(N$1=2016,0,IFERROR((PASTRA_Split_Tech!M6*(SUMIFS('AGG Activity_16'!C:C,'AGG Activity_16'!$A:$A,$B6)+SUMIFS('AGG Activity_EX'!C:C,'AGG Activity_EX'!$A:$A,$B6))-SUMIFS(Activity_EX!C:C,Activity_EX!$A:$A,$A6))/(SUMIFS('AGG Activity_16'!C:C,'AGG Activity_16'!$A:$A,$B6)),0)))</f>
        <v>0</v>
      </c>
      <c r="O6" s="10">
        <f>IF(PASTRA_Split_Tech!N6="",0,IF(O$1=2016,0,IFERROR((PASTRA_Split_Tech!N6*(SUMIFS('AGG Activity_16'!D:D,'AGG Activity_16'!$A:$A,$B6)+SUMIFS('AGG Activity_EX'!D:D,'AGG Activity_EX'!$A:$A,$B6))-SUMIFS(Activity_EX!D:D,Activity_EX!$A:$A,$A6))/(SUMIFS('AGG Activity_16'!D:D,'AGG Activity_16'!$A:$A,$B6)),0)))</f>
        <v>0</v>
      </c>
      <c r="P6" s="10">
        <f>IF(PASTRA_Split_Tech!O6="",0,IF(P$1=2016,0,IFERROR((PASTRA_Split_Tech!O6*(SUMIFS('AGG Activity_16'!E:E,'AGG Activity_16'!$A:$A,$B6)+SUMIFS('AGG Activity_EX'!E:E,'AGG Activity_EX'!$A:$A,$B6))-SUMIFS(Activity_EX!E:E,Activity_EX!$A:$A,$A6))/(SUMIFS('AGG Activity_16'!E:E,'AGG Activity_16'!$A:$A,$B6)),0)))</f>
        <v>0</v>
      </c>
      <c r="Q6" s="10">
        <f>IF(PASTRA_Split_Tech!P6="",0,IF(Q$1=2016,0,IFERROR((PASTRA_Split_Tech!P6*(SUMIFS('AGG Activity_16'!F:F,'AGG Activity_16'!$A:$A,$B6)+SUMIFS('AGG Activity_EX'!F:F,'AGG Activity_EX'!$A:$A,$B6))-SUMIFS(Activity_EX!F:F,Activity_EX!$A:$A,$A6))/(SUMIFS('AGG Activity_16'!F:F,'AGG Activity_16'!$A:$A,$B6)),0)))</f>
        <v>0</v>
      </c>
      <c r="R6" s="10">
        <f>IF(PASTRA_Split_Tech!Q6="",0,IF(R$1=2016,0,IFERROR((PASTRA_Split_Tech!Q6*(SUMIFS('AGG Activity_16'!G:G,'AGG Activity_16'!$A:$A,$B6)+SUMIFS('AGG Activity_EX'!G:G,'AGG Activity_EX'!$A:$A,$B6))-SUMIFS(Activity_EX!G:G,Activity_EX!$A:$A,$A6))/(SUMIFS('AGG Activity_16'!G:G,'AGG Activity_16'!$A:$A,$B6)),0)))</f>
        <v>0</v>
      </c>
      <c r="S6" s="10">
        <f>IF(PASTRA_Split_Tech!R6="",0,IF(S$1=2016,0,IFERROR((PASTRA_Split_Tech!R6*(SUMIFS('AGG Activity_16'!H:H,'AGG Activity_16'!$A:$A,$B6)+SUMIFS('AGG Activity_EX'!H:H,'AGG Activity_EX'!$A:$A,$B6))-SUMIFS(Activity_EX!H:H,Activity_EX!$A:$A,$A6))/(SUMIFS('AGG Activity_16'!H:H,'AGG Activity_16'!$A:$A,$B6)),0)))</f>
        <v>0</v>
      </c>
      <c r="T6" s="10">
        <f>IF(PASTRA_Split_Tech!S6="",0,IF(T$1=2016,0,IFERROR((PASTRA_Split_Tech!S6*(SUMIFS('AGG Activity_16'!I:I,'AGG Activity_16'!$A:$A,$B6)+SUMIFS('AGG Activity_EX'!I:I,'AGG Activity_EX'!$A:$A,$B6))-SUMIFS(Activity_EX!I:I,Activity_EX!$A:$A,$A6))/(SUMIFS('AGG Activity_16'!I:I,'AGG Activity_16'!$A:$A,$B6)),0)))</f>
        <v>0</v>
      </c>
      <c r="U6" s="10">
        <f>IF(PASTRA_Split_Tech!T6="",0,IF(U$1=2016,0,IFERROR((PASTRA_Split_Tech!T6*(SUMIFS('AGG Activity_16'!J:J,'AGG Activity_16'!$A:$A,$B6)+SUMIFS('AGG Activity_EX'!J:J,'AGG Activity_EX'!$A:$A,$B6))-SUMIFS(Activity_EX!J:J,Activity_EX!$A:$A,$A6))/(SUMIFS('AGG Activity_16'!J:J,'AGG Activity_16'!$A:$A,$B6)),0)))</f>
        <v>0</v>
      </c>
      <c r="V6" s="10">
        <f>IF(PASTRA_Split_Tech!U6="",0,IF(V$1=2016,0,IFERROR((PASTRA_Split_Tech!U6*(SUMIFS('AGG Activity_16'!K:K,'AGG Activity_16'!$A:$A,$B6)+SUMIFS('AGG Activity_EX'!K:K,'AGG Activity_EX'!$A:$A,$B6))-SUMIFS(Activity_EX!K:K,Activity_EX!$A:$A,$A6))/(SUMIFS('AGG Activity_16'!K:K,'AGG Activity_16'!$A:$A,$B6)),0)))</f>
        <v>0</v>
      </c>
    </row>
    <row r="7" spans="1:22" x14ac:dyDescent="0.25">
      <c r="A7" t="str">
        <f>PASTRA_Split_Tech!A7</f>
        <v>PASTRARAISUB___TSU___ELC</v>
      </c>
      <c r="B7" t="str">
        <f>PASTRA_Split_Tech!B7</f>
        <v>PASTRARAISUB___TSU</v>
      </c>
      <c r="C7" t="str">
        <f>PASTRA_Split_Tech!C7</f>
        <v>PAS</v>
      </c>
      <c r="D7" t="str">
        <f>PASTRA_Split_Tech!D7</f>
        <v>TRA</v>
      </c>
      <c r="E7" t="str">
        <f>PASTRA_Split_Tech!E7</f>
        <v>RAI</v>
      </c>
      <c r="F7" t="str">
        <f>PASTRA_Split_Tech!F7</f>
        <v>SUB</v>
      </c>
      <c r="G7" t="str">
        <f>PASTRA_Split_Tech!G7</f>
        <v>___</v>
      </c>
      <c r="H7" t="str">
        <f>PASTRA_Split_Tech!H7</f>
        <v>TSU</v>
      </c>
      <c r="I7">
        <f>PASTRA_Split_Tech!I7</f>
        <v>16</v>
      </c>
      <c r="J7" t="str">
        <f>PASTRA_Split_Tech!J7</f>
        <v>___</v>
      </c>
      <c r="K7" t="str">
        <f>PASTRA_Split_Tech!K7</f>
        <v>ELC</v>
      </c>
      <c r="L7" t="str">
        <f>PASTRA_Split_Tech!L7</f>
        <v>___</v>
      </c>
      <c r="M7" s="10">
        <f>IF(PASTRA_Split_Tech!L7="",0,IF(M$1=2016,0,IFERROR((PASTRA_Split_Tech!L7*(SUMIFS('AGG Activity_16'!B:B,'AGG Activity_16'!$A:$A,$B7)+SUMIFS('AGG Activity_EX'!B:B,'AGG Activity_EX'!$A:$A,$B7))-SUMIFS(Activity_EX!B:B,Activity_EX!$A:$A,$A7))/(SUMIFS('AGG Activity_16'!B:B,'AGG Activity_16'!$A:$A,$B7)),0)))</f>
        <v>0</v>
      </c>
      <c r="N7" s="10">
        <f>IF(PASTRA_Split_Tech!M7="",0,IF(N$1=2016,0,IFERROR((PASTRA_Split_Tech!M7*(SUMIFS('AGG Activity_16'!C:C,'AGG Activity_16'!$A:$A,$B7)+SUMIFS('AGG Activity_EX'!C:C,'AGG Activity_EX'!$A:$A,$B7))-SUMIFS(Activity_EX!C:C,Activity_EX!$A:$A,$A7))/(SUMIFS('AGG Activity_16'!C:C,'AGG Activity_16'!$A:$A,$B7)),0)))</f>
        <v>0.99999999999997169</v>
      </c>
      <c r="O7" s="10">
        <f>IF(PASTRA_Split_Tech!N7="",0,IF(O$1=2016,0,IFERROR((PASTRA_Split_Tech!N7*(SUMIFS('AGG Activity_16'!D:D,'AGG Activity_16'!$A:$A,$B7)+SUMIFS('AGG Activity_EX'!D:D,'AGG Activity_EX'!$A:$A,$B7))-SUMIFS(Activity_EX!D:D,Activity_EX!$A:$A,$A7))/(SUMIFS('AGG Activity_16'!D:D,'AGG Activity_16'!$A:$A,$B7)),0)))</f>
        <v>0.99999999999999245</v>
      </c>
      <c r="P7" s="10">
        <f>IF(PASTRA_Split_Tech!O7="",0,IF(P$1=2016,0,IFERROR((PASTRA_Split_Tech!O7*(SUMIFS('AGG Activity_16'!E:E,'AGG Activity_16'!$A:$A,$B7)+SUMIFS('AGG Activity_EX'!E:E,'AGG Activity_EX'!$A:$A,$B7))-SUMIFS(Activity_EX!E:E,Activity_EX!$A:$A,$A7))/(SUMIFS('AGG Activity_16'!E:E,'AGG Activity_16'!$A:$A,$B7)),0)))</f>
        <v>0.99999999999998312</v>
      </c>
      <c r="Q7" s="10">
        <f>IF(PASTRA_Split_Tech!P7="",0,IF(Q$1=2016,0,IFERROR((PASTRA_Split_Tech!P7*(SUMIFS('AGG Activity_16'!F:F,'AGG Activity_16'!$A:$A,$B7)+SUMIFS('AGG Activity_EX'!F:F,'AGG Activity_EX'!$A:$A,$B7))-SUMIFS(Activity_EX!F:F,Activity_EX!$A:$A,$A7))/(SUMIFS('AGG Activity_16'!F:F,'AGG Activity_16'!$A:$A,$B7)),0)))</f>
        <v>0.99999999999999978</v>
      </c>
      <c r="R7" s="10">
        <f>IF(PASTRA_Split_Tech!Q7="",0,IF(R$1=2016,0,IFERROR((PASTRA_Split_Tech!Q7*(SUMIFS('AGG Activity_16'!G:G,'AGG Activity_16'!$A:$A,$B7)+SUMIFS('AGG Activity_EX'!G:G,'AGG Activity_EX'!$A:$A,$B7))-SUMIFS(Activity_EX!G:G,Activity_EX!$A:$A,$A7))/(SUMIFS('AGG Activity_16'!G:G,'AGG Activity_16'!$A:$A,$B7)),0)))</f>
        <v>0.99999999999999956</v>
      </c>
      <c r="S7" s="10">
        <f>IF(PASTRA_Split_Tech!R7="",0,IF(S$1=2016,0,IFERROR((PASTRA_Split_Tech!R7*(SUMIFS('AGG Activity_16'!H:H,'AGG Activity_16'!$A:$A,$B7)+SUMIFS('AGG Activity_EX'!H:H,'AGG Activity_EX'!$A:$A,$B7))-SUMIFS(Activity_EX!H:H,Activity_EX!$A:$A,$A7))/(SUMIFS('AGG Activity_16'!H:H,'AGG Activity_16'!$A:$A,$B7)),0)))</f>
        <v>1.0000000000000002</v>
      </c>
      <c r="T7" s="10">
        <f>IF(PASTRA_Split_Tech!S7="",0,IF(T$1=2016,0,IFERROR((PASTRA_Split_Tech!S7*(SUMIFS('AGG Activity_16'!I:I,'AGG Activity_16'!$A:$A,$B7)+SUMIFS('AGG Activity_EX'!I:I,'AGG Activity_EX'!$A:$A,$B7))-SUMIFS(Activity_EX!I:I,Activity_EX!$A:$A,$A7))/(SUMIFS('AGG Activity_16'!I:I,'AGG Activity_16'!$A:$A,$B7)),0)))</f>
        <v>1</v>
      </c>
      <c r="U7" s="10">
        <f>IF(PASTRA_Split_Tech!T7="",0,IF(U$1=2016,0,IFERROR((PASTRA_Split_Tech!T7*(SUMIFS('AGG Activity_16'!J:J,'AGG Activity_16'!$A:$A,$B7)+SUMIFS('AGG Activity_EX'!J:J,'AGG Activity_EX'!$A:$A,$B7))-SUMIFS(Activity_EX!J:J,Activity_EX!$A:$A,$A7))/(SUMIFS('AGG Activity_16'!J:J,'AGG Activity_16'!$A:$A,$B7)),0)))</f>
        <v>0</v>
      </c>
      <c r="V7" s="10">
        <f>IF(PASTRA_Split_Tech!U7="",0,IF(V$1=2016,0,IFERROR((PASTRA_Split_Tech!U7*(SUMIFS('AGG Activity_16'!K:K,'AGG Activity_16'!$A:$A,$B7)+SUMIFS('AGG Activity_EX'!K:K,'AGG Activity_EX'!$A:$A,$B7))-SUMIFS(Activity_EX!K:K,Activity_EX!$A:$A,$A7))/(SUMIFS('AGG Activity_16'!K:K,'AGG Activity_16'!$A:$A,$B7)),0)))</f>
        <v>0</v>
      </c>
    </row>
    <row r="8" spans="1:22" x14ac:dyDescent="0.25">
      <c r="A8" t="str">
        <f>PASTRA_Split_Tech!A8</f>
        <v>PASTRARAITRM___TST___DSL</v>
      </c>
      <c r="B8" t="str">
        <f>PASTRA_Split_Tech!B8</f>
        <v>PASTRARAITRM___TST</v>
      </c>
      <c r="C8" t="str">
        <f>PASTRA_Split_Tech!C8</f>
        <v>PAS</v>
      </c>
      <c r="D8" t="str">
        <f>PASTRA_Split_Tech!D8</f>
        <v>TRA</v>
      </c>
      <c r="E8" t="str">
        <f>PASTRA_Split_Tech!E8</f>
        <v>RAI</v>
      </c>
      <c r="F8" t="str">
        <f>PASTRA_Split_Tech!F8</f>
        <v>TRM</v>
      </c>
      <c r="G8" t="str">
        <f>PASTRA_Split_Tech!G8</f>
        <v>___</v>
      </c>
      <c r="H8" t="str">
        <f>PASTRA_Split_Tech!H8</f>
        <v>TST</v>
      </c>
      <c r="I8">
        <f>PASTRA_Split_Tech!I8</f>
        <v>16</v>
      </c>
      <c r="J8" t="str">
        <f>PASTRA_Split_Tech!J8</f>
        <v>___</v>
      </c>
      <c r="K8" t="str">
        <f>PASTRA_Split_Tech!K8</f>
        <v>DSL</v>
      </c>
      <c r="L8" t="str">
        <f>PASTRA_Split_Tech!L8</f>
        <v>___</v>
      </c>
      <c r="M8" s="10">
        <f>IF(PASTRA_Split_Tech!L8="",0,IF(M$1=2016,0,IFERROR((PASTRA_Split_Tech!L8*(SUMIFS('AGG Activity_16'!B:B,'AGG Activity_16'!$A:$A,$B8)+SUMIFS('AGG Activity_EX'!B:B,'AGG Activity_EX'!$A:$A,$B8))-SUMIFS(Activity_EX!B:B,Activity_EX!$A:$A,$A8))/(SUMIFS('AGG Activity_16'!B:B,'AGG Activity_16'!$A:$A,$B8)),0)))</f>
        <v>0</v>
      </c>
      <c r="N8" s="10">
        <f>IF(PASTRA_Split_Tech!M8="",0,IF(N$1=2016,0,IFERROR((PASTRA_Split_Tech!M8*(SUMIFS('AGG Activity_16'!C:C,'AGG Activity_16'!$A:$A,$B8)+SUMIFS('AGG Activity_EX'!C:C,'AGG Activity_EX'!$A:$A,$B8))-SUMIFS(Activity_EX!C:C,Activity_EX!$A:$A,$A8))/(SUMIFS('AGG Activity_16'!C:C,'AGG Activity_16'!$A:$A,$B8)),0)))</f>
        <v>0</v>
      </c>
      <c r="O8" s="10">
        <f>IF(PASTRA_Split_Tech!N8="",0,IF(O$1=2016,0,IFERROR((PASTRA_Split_Tech!N8*(SUMIFS('AGG Activity_16'!D:D,'AGG Activity_16'!$A:$A,$B8)+SUMIFS('AGG Activity_EX'!D:D,'AGG Activity_EX'!$A:$A,$B8))-SUMIFS(Activity_EX!D:D,Activity_EX!$A:$A,$A8))/(SUMIFS('AGG Activity_16'!D:D,'AGG Activity_16'!$A:$A,$B8)),0)))</f>
        <v>0</v>
      </c>
      <c r="P8" s="10">
        <f>IF(PASTRA_Split_Tech!O8="",0,IF(P$1=2016,0,IFERROR((PASTRA_Split_Tech!O8*(SUMIFS('AGG Activity_16'!E:E,'AGG Activity_16'!$A:$A,$B8)+SUMIFS('AGG Activity_EX'!E:E,'AGG Activity_EX'!$A:$A,$B8))-SUMIFS(Activity_EX!E:E,Activity_EX!$A:$A,$A8))/(SUMIFS('AGG Activity_16'!E:E,'AGG Activity_16'!$A:$A,$B8)),0)))</f>
        <v>0</v>
      </c>
      <c r="Q8" s="10">
        <f>IF(PASTRA_Split_Tech!P8="",0,IF(Q$1=2016,0,IFERROR((PASTRA_Split_Tech!P8*(SUMIFS('AGG Activity_16'!F:F,'AGG Activity_16'!$A:$A,$B8)+SUMIFS('AGG Activity_EX'!F:F,'AGG Activity_EX'!$A:$A,$B8))-SUMIFS(Activity_EX!F:F,Activity_EX!$A:$A,$A8))/(SUMIFS('AGG Activity_16'!F:F,'AGG Activity_16'!$A:$A,$B8)),0)))</f>
        <v>0</v>
      </c>
      <c r="R8" s="10">
        <f>IF(PASTRA_Split_Tech!Q8="",0,IF(R$1=2016,0,IFERROR((PASTRA_Split_Tech!Q8*(SUMIFS('AGG Activity_16'!G:G,'AGG Activity_16'!$A:$A,$B8)+SUMIFS('AGG Activity_EX'!G:G,'AGG Activity_EX'!$A:$A,$B8))-SUMIFS(Activity_EX!G:G,Activity_EX!$A:$A,$A8))/(SUMIFS('AGG Activity_16'!G:G,'AGG Activity_16'!$A:$A,$B8)),0)))</f>
        <v>0</v>
      </c>
      <c r="S8" s="10">
        <f>IF(PASTRA_Split_Tech!R8="",0,IF(S$1=2016,0,IFERROR((PASTRA_Split_Tech!R8*(SUMIFS('AGG Activity_16'!H:H,'AGG Activity_16'!$A:$A,$B8)+SUMIFS('AGG Activity_EX'!H:H,'AGG Activity_EX'!$A:$A,$B8))-SUMIFS(Activity_EX!H:H,Activity_EX!$A:$A,$A8))/(SUMIFS('AGG Activity_16'!H:H,'AGG Activity_16'!$A:$A,$B8)),0)))</f>
        <v>0</v>
      </c>
      <c r="T8" s="10">
        <f>IF(PASTRA_Split_Tech!S8="",0,IF(T$1=2016,0,IFERROR((PASTRA_Split_Tech!S8*(SUMIFS('AGG Activity_16'!I:I,'AGG Activity_16'!$A:$A,$B8)+SUMIFS('AGG Activity_EX'!I:I,'AGG Activity_EX'!$A:$A,$B8))-SUMIFS(Activity_EX!I:I,Activity_EX!$A:$A,$A8))/(SUMIFS('AGG Activity_16'!I:I,'AGG Activity_16'!$A:$A,$B8)),0)))</f>
        <v>0</v>
      </c>
      <c r="U8" s="10">
        <f>IF(PASTRA_Split_Tech!T8="",0,IF(U$1=2016,0,IFERROR((PASTRA_Split_Tech!T8*(SUMIFS('AGG Activity_16'!J:J,'AGG Activity_16'!$A:$A,$B8)+SUMIFS('AGG Activity_EX'!J:J,'AGG Activity_EX'!$A:$A,$B8))-SUMIFS(Activity_EX!J:J,Activity_EX!$A:$A,$A8))/(SUMIFS('AGG Activity_16'!J:J,'AGG Activity_16'!$A:$A,$B8)),0)))</f>
        <v>0</v>
      </c>
      <c r="V8" s="10">
        <f>IF(PASTRA_Split_Tech!U8="",0,IF(V$1=2016,0,IFERROR((PASTRA_Split_Tech!U8*(SUMIFS('AGG Activity_16'!K:K,'AGG Activity_16'!$A:$A,$B8)+SUMIFS('AGG Activity_EX'!K:K,'AGG Activity_EX'!$A:$A,$B8))-SUMIFS(Activity_EX!K:K,Activity_EX!$A:$A,$A8))/(SUMIFS('AGG Activity_16'!K:K,'AGG Activity_16'!$A:$A,$B8)),0)))</f>
        <v>0</v>
      </c>
    </row>
    <row r="9" spans="1:22" x14ac:dyDescent="0.25">
      <c r="A9" t="str">
        <f>PASTRA_Split_Tech!A9</f>
        <v>PASTRARAITRM___TST___ELC</v>
      </c>
      <c r="B9" t="str">
        <f>PASTRA_Split_Tech!B9</f>
        <v>PASTRARAITRM___TST</v>
      </c>
      <c r="C9" t="str">
        <f>PASTRA_Split_Tech!C9</f>
        <v>PAS</v>
      </c>
      <c r="D9" t="str">
        <f>PASTRA_Split_Tech!D9</f>
        <v>TRA</v>
      </c>
      <c r="E9" t="str">
        <f>PASTRA_Split_Tech!E9</f>
        <v>RAI</v>
      </c>
      <c r="F9" t="str">
        <f>PASTRA_Split_Tech!F9</f>
        <v>TRM</v>
      </c>
      <c r="G9" t="str">
        <f>PASTRA_Split_Tech!G9</f>
        <v>___</v>
      </c>
      <c r="H9" t="str">
        <f>PASTRA_Split_Tech!H9</f>
        <v>TST</v>
      </c>
      <c r="I9">
        <f>PASTRA_Split_Tech!I9</f>
        <v>16</v>
      </c>
      <c r="J9" t="str">
        <f>PASTRA_Split_Tech!J9</f>
        <v>___</v>
      </c>
      <c r="K9" t="str">
        <f>PASTRA_Split_Tech!K9</f>
        <v>ELC</v>
      </c>
      <c r="L9" t="str">
        <f>PASTRA_Split_Tech!L9</f>
        <v>___</v>
      </c>
      <c r="M9" s="10">
        <f>IF(PASTRA_Split_Tech!L9="",0,IF(M$1=2016,0,IFERROR((PASTRA_Split_Tech!L9*(SUMIFS('AGG Activity_16'!B:B,'AGG Activity_16'!$A:$A,$B9)+SUMIFS('AGG Activity_EX'!B:B,'AGG Activity_EX'!$A:$A,$B9))-SUMIFS(Activity_EX!B:B,Activity_EX!$A:$A,$A9))/(SUMIFS('AGG Activity_16'!B:B,'AGG Activity_16'!$A:$A,$B9)),0)))</f>
        <v>0</v>
      </c>
      <c r="N9" s="10">
        <f>IF(PASTRA_Split_Tech!M9="",0,IF(N$1=2016,0,IFERROR((PASTRA_Split_Tech!M9*(SUMIFS('AGG Activity_16'!C:C,'AGG Activity_16'!$A:$A,$B9)+SUMIFS('AGG Activity_EX'!C:C,'AGG Activity_EX'!$A:$A,$B9))-SUMIFS(Activity_EX!C:C,Activity_EX!$A:$A,$A9))/(SUMIFS('AGG Activity_16'!C:C,'AGG Activity_16'!$A:$A,$B9)),0)))</f>
        <v>0.99999999999999223</v>
      </c>
      <c r="O9" s="10">
        <f>IF(PASTRA_Split_Tech!N9="",0,IF(O$1=2016,0,IFERROR((PASTRA_Split_Tech!N9*(SUMIFS('AGG Activity_16'!D:D,'AGG Activity_16'!$A:$A,$B9)+SUMIFS('AGG Activity_EX'!D:D,'AGG Activity_EX'!$A:$A,$B9))-SUMIFS(Activity_EX!D:D,Activity_EX!$A:$A,$A9))/(SUMIFS('AGG Activity_16'!D:D,'AGG Activity_16'!$A:$A,$B9)),0)))</f>
        <v>0.99999999999999811</v>
      </c>
      <c r="P9" s="10">
        <f>IF(PASTRA_Split_Tech!O9="",0,IF(P$1=2016,0,IFERROR((PASTRA_Split_Tech!O9*(SUMIFS('AGG Activity_16'!E:E,'AGG Activity_16'!$A:$A,$B9)+SUMIFS('AGG Activity_EX'!E:E,'AGG Activity_EX'!$A:$A,$B9))-SUMIFS(Activity_EX!E:E,Activity_EX!$A:$A,$A9))/(SUMIFS('AGG Activity_16'!E:E,'AGG Activity_16'!$A:$A,$B9)),0)))</f>
        <v>0.99999999999999745</v>
      </c>
      <c r="Q9" s="10">
        <f>IF(PASTRA_Split_Tech!P9="",0,IF(Q$1=2016,0,IFERROR((PASTRA_Split_Tech!P9*(SUMIFS('AGG Activity_16'!F:F,'AGG Activity_16'!$A:$A,$B9)+SUMIFS('AGG Activity_EX'!F:F,'AGG Activity_EX'!$A:$A,$B9))-SUMIFS(Activity_EX!F:F,Activity_EX!$A:$A,$A9))/(SUMIFS('AGG Activity_16'!F:F,'AGG Activity_16'!$A:$A,$B9)),0)))</f>
        <v>1</v>
      </c>
      <c r="R9" s="10">
        <f>IF(PASTRA_Split_Tech!Q9="",0,IF(R$1=2016,0,IFERROR((PASTRA_Split_Tech!Q9*(SUMIFS('AGG Activity_16'!G:G,'AGG Activity_16'!$A:$A,$B9)+SUMIFS('AGG Activity_EX'!G:G,'AGG Activity_EX'!$A:$A,$B9))-SUMIFS(Activity_EX!G:G,Activity_EX!$A:$A,$A9))/(SUMIFS('AGG Activity_16'!G:G,'AGG Activity_16'!$A:$A,$B9)),0)))</f>
        <v>0.99999999999999978</v>
      </c>
      <c r="S9" s="10">
        <f>IF(PASTRA_Split_Tech!R9="",0,IF(S$1=2016,0,IFERROR((PASTRA_Split_Tech!R9*(SUMIFS('AGG Activity_16'!H:H,'AGG Activity_16'!$A:$A,$B9)+SUMIFS('AGG Activity_EX'!H:H,'AGG Activity_EX'!$A:$A,$B9))-SUMIFS(Activity_EX!H:H,Activity_EX!$A:$A,$A9))/(SUMIFS('AGG Activity_16'!H:H,'AGG Activity_16'!$A:$A,$B9)),0)))</f>
        <v>1.0000000000000002</v>
      </c>
      <c r="T9" s="10">
        <f>IF(PASTRA_Split_Tech!S9="",0,IF(T$1=2016,0,IFERROR((PASTRA_Split_Tech!S9*(SUMIFS('AGG Activity_16'!I:I,'AGG Activity_16'!$A:$A,$B9)+SUMIFS('AGG Activity_EX'!I:I,'AGG Activity_EX'!$A:$A,$B9))-SUMIFS(Activity_EX!I:I,Activity_EX!$A:$A,$A9))/(SUMIFS('AGG Activity_16'!I:I,'AGG Activity_16'!$A:$A,$B9)),0)))</f>
        <v>1</v>
      </c>
      <c r="U9" s="10">
        <f>IF(PASTRA_Split_Tech!T9="",0,IF(U$1=2016,0,IFERROR((PASTRA_Split_Tech!T9*(SUMIFS('AGG Activity_16'!J:J,'AGG Activity_16'!$A:$A,$B9)+SUMIFS('AGG Activity_EX'!J:J,'AGG Activity_EX'!$A:$A,$B9))-SUMIFS(Activity_EX!J:J,Activity_EX!$A:$A,$A9))/(SUMIFS('AGG Activity_16'!J:J,'AGG Activity_16'!$A:$A,$B9)),0)))</f>
        <v>0</v>
      </c>
      <c r="V9" s="10">
        <f>IF(PASTRA_Split_Tech!U9="",0,IF(V$1=2016,0,IFERROR((PASTRA_Split_Tech!U9*(SUMIFS('AGG Activity_16'!K:K,'AGG Activity_16'!$A:$A,$B9)+SUMIFS('AGG Activity_EX'!K:K,'AGG Activity_EX'!$A:$A,$B9))-SUMIFS(Activity_EX!K:K,Activity_EX!$A:$A,$A9))/(SUMIFS('AGG Activity_16'!K:K,'AGG Activity_16'!$A:$A,$B9)),0)))</f>
        <v>0</v>
      </c>
    </row>
    <row r="10" spans="1:22" x14ac:dyDescent="0.25">
      <c r="A10" t="str">
        <f>PASTRA_Split_Tech!A10</f>
        <v>PASTRAROABUSIUBGOBCONVDSL</v>
      </c>
      <c r="B10" t="str">
        <f>PASTRA_Split_Tech!B10</f>
        <v>PASTRAROABUSIUBGOB</v>
      </c>
      <c r="C10" t="str">
        <f>PASTRA_Split_Tech!C10</f>
        <v>PAS</v>
      </c>
      <c r="D10" t="str">
        <f>PASTRA_Split_Tech!D10</f>
        <v>TRA</v>
      </c>
      <c r="E10" t="str">
        <f>PASTRA_Split_Tech!E10</f>
        <v>ROA</v>
      </c>
      <c r="F10" t="str">
        <f>PASTRA_Split_Tech!F10</f>
        <v>BUS</v>
      </c>
      <c r="G10" t="str">
        <f>PASTRA_Split_Tech!G10</f>
        <v>IUB</v>
      </c>
      <c r="H10" t="str">
        <f>PASTRA_Split_Tech!H10</f>
        <v>GOB</v>
      </c>
      <c r="I10">
        <f>PASTRA_Split_Tech!I10</f>
        <v>16</v>
      </c>
      <c r="J10" t="str">
        <f>PASTRA_Split_Tech!J10</f>
        <v>CONV</v>
      </c>
      <c r="K10" t="str">
        <f>PASTRA_Split_Tech!K10</f>
        <v>DSL</v>
      </c>
      <c r="L10" t="str">
        <f>PASTRA_Split_Tech!L10</f>
        <v>___</v>
      </c>
      <c r="M10" s="10">
        <f>IF(PASTRA_Split_Tech!L10="",0,IF(M$1=2016,0,IFERROR((PASTRA_Split_Tech!L10*(SUMIFS('AGG Activity_16'!B:B,'AGG Activity_16'!$A:$A,$B10)+SUMIFS('AGG Activity_EX'!B:B,'AGG Activity_EX'!$A:$A,$B10))-SUMIFS(Activity_EX!B:B,Activity_EX!$A:$A,$A10))/(SUMIFS('AGG Activity_16'!B:B,'AGG Activity_16'!$A:$A,$B10)),0)))</f>
        <v>0</v>
      </c>
      <c r="N10" s="10">
        <f>IF(PASTRA_Split_Tech!M10="",0,IF(N$1=2016,0,IFERROR((PASTRA_Split_Tech!M10*(SUMIFS('AGG Activity_16'!C:C,'AGG Activity_16'!$A:$A,$B10)+SUMIFS('AGG Activity_EX'!C:C,'AGG Activity_EX'!$A:$A,$B10))-SUMIFS(Activity_EX!C:C,Activity_EX!$A:$A,$A10))/(SUMIFS('AGG Activity_16'!C:C,'AGG Activity_16'!$A:$A,$B10)),0)))</f>
        <v>0.99999999999998923</v>
      </c>
      <c r="O10" s="10">
        <f>IF(PASTRA_Split_Tech!N10="",0,IF(O$1=2016,0,IFERROR((PASTRA_Split_Tech!N10*(SUMIFS('AGG Activity_16'!D:D,'AGG Activity_16'!$A:$A,$B10)+SUMIFS('AGG Activity_EX'!D:D,'AGG Activity_EX'!$A:$A,$B10))-SUMIFS(Activity_EX!D:D,Activity_EX!$A:$A,$A10))/(SUMIFS('AGG Activity_16'!D:D,'AGG Activity_16'!$A:$A,$B10)),0)))</f>
        <v>1.0000000000000027</v>
      </c>
      <c r="P10" s="10">
        <f>IF(PASTRA_Split_Tech!O10="",0,IF(P$1=2016,0,IFERROR((PASTRA_Split_Tech!O10*(SUMIFS('AGG Activity_16'!E:E,'AGG Activity_16'!$A:$A,$B10)+SUMIFS('AGG Activity_EX'!E:E,'AGG Activity_EX'!$A:$A,$B10))-SUMIFS(Activity_EX!E:E,Activity_EX!$A:$A,$A10))/(SUMIFS('AGG Activity_16'!E:E,'AGG Activity_16'!$A:$A,$B10)),0)))</f>
        <v>0.99999999999999778</v>
      </c>
      <c r="Q10" s="10">
        <f>IF(PASTRA_Split_Tech!P10="",0,IF(Q$1=2016,0,IFERROR((PASTRA_Split_Tech!P10*(SUMIFS('AGG Activity_16'!F:F,'AGG Activity_16'!$A:$A,$B10)+SUMIFS('AGG Activity_EX'!F:F,'AGG Activity_EX'!$A:$A,$B10))-SUMIFS(Activity_EX!F:F,Activity_EX!$A:$A,$A10))/(SUMIFS('AGG Activity_16'!F:F,'AGG Activity_16'!$A:$A,$B10)),0)))</f>
        <v>1.0000000000000002</v>
      </c>
      <c r="R10" s="10">
        <f>IF(PASTRA_Split_Tech!Q10="",0,IF(R$1=2016,0,IFERROR((PASTRA_Split_Tech!Q10*(SUMIFS('AGG Activity_16'!G:G,'AGG Activity_16'!$A:$A,$B10)+SUMIFS('AGG Activity_EX'!G:G,'AGG Activity_EX'!$A:$A,$B10))-SUMIFS(Activity_EX!G:G,Activity_EX!$A:$A,$A10))/(SUMIFS('AGG Activity_16'!G:G,'AGG Activity_16'!$A:$A,$B10)),0)))</f>
        <v>1.0000000000000002</v>
      </c>
      <c r="S10" s="10">
        <f>IF(PASTRA_Split_Tech!R10="",0,IF(S$1=2016,0,IFERROR((PASTRA_Split_Tech!R10*(SUMIFS('AGG Activity_16'!H:H,'AGG Activity_16'!$A:$A,$B10)+SUMIFS('AGG Activity_EX'!H:H,'AGG Activity_EX'!$A:$A,$B10))-SUMIFS(Activity_EX!H:H,Activity_EX!$A:$A,$A10))/(SUMIFS('AGG Activity_16'!H:H,'AGG Activity_16'!$A:$A,$B10)),0)))</f>
        <v>1</v>
      </c>
      <c r="T10" s="10">
        <f>IF(PASTRA_Split_Tech!S10="",0,IF(T$1=2016,0,IFERROR((PASTRA_Split_Tech!S10*(SUMIFS('AGG Activity_16'!I:I,'AGG Activity_16'!$A:$A,$B10)+SUMIFS('AGG Activity_EX'!I:I,'AGG Activity_EX'!$A:$A,$B10))-SUMIFS(Activity_EX!I:I,Activity_EX!$A:$A,$A10))/(SUMIFS('AGG Activity_16'!I:I,'AGG Activity_16'!$A:$A,$B10)),0)))</f>
        <v>1.0000000000000002</v>
      </c>
      <c r="U10" s="10">
        <f>IF(PASTRA_Split_Tech!T10="",0,IF(U$1=2016,0,IFERROR((PASTRA_Split_Tech!T10*(SUMIFS('AGG Activity_16'!J:J,'AGG Activity_16'!$A:$A,$B10)+SUMIFS('AGG Activity_EX'!J:J,'AGG Activity_EX'!$A:$A,$B10))-SUMIFS(Activity_EX!J:J,Activity_EX!$A:$A,$A10))/(SUMIFS('AGG Activity_16'!J:J,'AGG Activity_16'!$A:$A,$B10)),0)))</f>
        <v>0</v>
      </c>
      <c r="V10" s="10">
        <f>IF(PASTRA_Split_Tech!U10="",0,IF(V$1=2016,0,IFERROR((PASTRA_Split_Tech!U10*(SUMIFS('AGG Activity_16'!K:K,'AGG Activity_16'!$A:$A,$B10)+SUMIFS('AGG Activity_EX'!K:K,'AGG Activity_EX'!$A:$A,$B10))-SUMIFS(Activity_EX!K:K,Activity_EX!$A:$A,$A10))/(SUMIFS('AGG Activity_16'!K:K,'AGG Activity_16'!$A:$A,$B10)),0)))</f>
        <v>0</v>
      </c>
    </row>
    <row r="11" spans="1:22" x14ac:dyDescent="0.25">
      <c r="A11" t="str">
        <f>PASTRA_Split_Tech!A11</f>
        <v>PASTRAROABUSIUBGOBCONVGAS</v>
      </c>
      <c r="B11" t="str">
        <f>PASTRA_Split_Tech!B11</f>
        <v>PASTRAROABUSIUBGOB</v>
      </c>
      <c r="C11" t="str">
        <f>PASTRA_Split_Tech!C11</f>
        <v>PAS</v>
      </c>
      <c r="D11" t="str">
        <f>PASTRA_Split_Tech!D11</f>
        <v>TRA</v>
      </c>
      <c r="E11" t="str">
        <f>PASTRA_Split_Tech!E11</f>
        <v>ROA</v>
      </c>
      <c r="F11" t="str">
        <f>PASTRA_Split_Tech!F11</f>
        <v>BUS</v>
      </c>
      <c r="G11" t="str">
        <f>PASTRA_Split_Tech!G11</f>
        <v>IUB</v>
      </c>
      <c r="H11" t="str">
        <f>PASTRA_Split_Tech!H11</f>
        <v>GOB</v>
      </c>
      <c r="I11">
        <f>PASTRA_Split_Tech!I11</f>
        <v>16</v>
      </c>
      <c r="J11" t="str">
        <f>PASTRA_Split_Tech!J11</f>
        <v>CONV</v>
      </c>
      <c r="K11" t="str">
        <f>PASTRA_Split_Tech!K11</f>
        <v>GAS</v>
      </c>
      <c r="L11" t="str">
        <f>PASTRA_Split_Tech!L11</f>
        <v>___</v>
      </c>
      <c r="M11" s="10">
        <f>IF(PASTRA_Split_Tech!L11="",0,IF(M$1=2016,0,IFERROR((PASTRA_Split_Tech!L11*(SUMIFS('AGG Activity_16'!B:B,'AGG Activity_16'!$A:$A,$B11)+SUMIFS('AGG Activity_EX'!B:B,'AGG Activity_EX'!$A:$A,$B11))-SUMIFS(Activity_EX!B:B,Activity_EX!$A:$A,$A11))/(SUMIFS('AGG Activity_16'!B:B,'AGG Activity_16'!$A:$A,$B11)),0)))</f>
        <v>0</v>
      </c>
      <c r="N11" s="10">
        <f>IF(PASTRA_Split_Tech!M11="",0,IF(N$1=2016,0,IFERROR((PASTRA_Split_Tech!M11*(SUMIFS('AGG Activity_16'!C:C,'AGG Activity_16'!$A:$A,$B11)+SUMIFS('AGG Activity_EX'!C:C,'AGG Activity_EX'!$A:$A,$B11))-SUMIFS(Activity_EX!C:C,Activity_EX!$A:$A,$A11))/(SUMIFS('AGG Activity_16'!C:C,'AGG Activity_16'!$A:$A,$B11)),0)))</f>
        <v>0</v>
      </c>
      <c r="O11" s="10">
        <f>IF(PASTRA_Split_Tech!N11="",0,IF(O$1=2016,0,IFERROR((PASTRA_Split_Tech!N11*(SUMIFS('AGG Activity_16'!D:D,'AGG Activity_16'!$A:$A,$B11)+SUMIFS('AGG Activity_EX'!D:D,'AGG Activity_EX'!$A:$A,$B11))-SUMIFS(Activity_EX!D:D,Activity_EX!$A:$A,$A11))/(SUMIFS('AGG Activity_16'!D:D,'AGG Activity_16'!$A:$A,$B11)),0)))</f>
        <v>0</v>
      </c>
      <c r="P11" s="10">
        <f>IF(PASTRA_Split_Tech!O11="",0,IF(P$1=2016,0,IFERROR((PASTRA_Split_Tech!O11*(SUMIFS('AGG Activity_16'!E:E,'AGG Activity_16'!$A:$A,$B11)+SUMIFS('AGG Activity_EX'!E:E,'AGG Activity_EX'!$A:$A,$B11))-SUMIFS(Activity_EX!E:E,Activity_EX!$A:$A,$A11))/(SUMIFS('AGG Activity_16'!E:E,'AGG Activity_16'!$A:$A,$B11)),0)))</f>
        <v>0</v>
      </c>
      <c r="Q11" s="10">
        <f>IF(PASTRA_Split_Tech!P11="",0,IF(Q$1=2016,0,IFERROR((PASTRA_Split_Tech!P11*(SUMIFS('AGG Activity_16'!F:F,'AGG Activity_16'!$A:$A,$B11)+SUMIFS('AGG Activity_EX'!F:F,'AGG Activity_EX'!$A:$A,$B11))-SUMIFS(Activity_EX!F:F,Activity_EX!$A:$A,$A11))/(SUMIFS('AGG Activity_16'!F:F,'AGG Activity_16'!$A:$A,$B11)),0)))</f>
        <v>0</v>
      </c>
      <c r="R11" s="10">
        <f>IF(PASTRA_Split_Tech!Q11="",0,IF(R$1=2016,0,IFERROR((PASTRA_Split_Tech!Q11*(SUMIFS('AGG Activity_16'!G:G,'AGG Activity_16'!$A:$A,$B11)+SUMIFS('AGG Activity_EX'!G:G,'AGG Activity_EX'!$A:$A,$B11))-SUMIFS(Activity_EX!G:G,Activity_EX!$A:$A,$A11))/(SUMIFS('AGG Activity_16'!G:G,'AGG Activity_16'!$A:$A,$B11)),0)))</f>
        <v>0</v>
      </c>
      <c r="S11" s="10">
        <f>IF(PASTRA_Split_Tech!R11="",0,IF(S$1=2016,0,IFERROR((PASTRA_Split_Tech!R11*(SUMIFS('AGG Activity_16'!H:H,'AGG Activity_16'!$A:$A,$B11)+SUMIFS('AGG Activity_EX'!H:H,'AGG Activity_EX'!$A:$A,$B11))-SUMIFS(Activity_EX!H:H,Activity_EX!$A:$A,$A11))/(SUMIFS('AGG Activity_16'!H:H,'AGG Activity_16'!$A:$A,$B11)),0)))</f>
        <v>0</v>
      </c>
      <c r="T11" s="10">
        <f>IF(PASTRA_Split_Tech!S11="",0,IF(T$1=2016,0,IFERROR((PASTRA_Split_Tech!S11*(SUMIFS('AGG Activity_16'!I:I,'AGG Activity_16'!$A:$A,$B11)+SUMIFS('AGG Activity_EX'!I:I,'AGG Activity_EX'!$A:$A,$B11))-SUMIFS(Activity_EX!I:I,Activity_EX!$A:$A,$A11))/(SUMIFS('AGG Activity_16'!I:I,'AGG Activity_16'!$A:$A,$B11)),0)))</f>
        <v>0</v>
      </c>
      <c r="U11" s="10">
        <f>IF(PASTRA_Split_Tech!T11="",0,IF(U$1=2016,0,IFERROR((PASTRA_Split_Tech!T11*(SUMIFS('AGG Activity_16'!J:J,'AGG Activity_16'!$A:$A,$B11)+SUMIFS('AGG Activity_EX'!J:J,'AGG Activity_EX'!$A:$A,$B11))-SUMIFS(Activity_EX!J:J,Activity_EX!$A:$A,$A11))/(SUMIFS('AGG Activity_16'!J:J,'AGG Activity_16'!$A:$A,$B11)),0)))</f>
        <v>0</v>
      </c>
      <c r="V11" s="10">
        <f>IF(PASTRA_Split_Tech!U11="",0,IF(V$1=2016,0,IFERROR((PASTRA_Split_Tech!U11*(SUMIFS('AGG Activity_16'!K:K,'AGG Activity_16'!$A:$A,$B11)+SUMIFS('AGG Activity_EX'!K:K,'AGG Activity_EX'!$A:$A,$B11))-SUMIFS(Activity_EX!K:K,Activity_EX!$A:$A,$A11))/(SUMIFS('AGG Activity_16'!K:K,'AGG Activity_16'!$A:$A,$B11)),0)))</f>
        <v>0</v>
      </c>
    </row>
    <row r="12" spans="1:22" x14ac:dyDescent="0.25">
      <c r="A12" t="str">
        <f>PASTRA_Split_Tech!A12</f>
        <v>PASTRAROABUSURBTBUCONVDSL</v>
      </c>
      <c r="B12" t="str">
        <f>PASTRA_Split_Tech!B12</f>
        <v>PASTRAROABUSURBTBU</v>
      </c>
      <c r="C12" t="str">
        <f>PASTRA_Split_Tech!C12</f>
        <v>PAS</v>
      </c>
      <c r="D12" t="str">
        <f>PASTRA_Split_Tech!D12</f>
        <v>TRA</v>
      </c>
      <c r="E12" t="str">
        <f>PASTRA_Split_Tech!E12</f>
        <v>ROA</v>
      </c>
      <c r="F12" t="str">
        <f>PASTRA_Split_Tech!F12</f>
        <v>BUS</v>
      </c>
      <c r="G12" t="str">
        <f>PASTRA_Split_Tech!G12</f>
        <v>URB</v>
      </c>
      <c r="H12" t="str">
        <f>PASTRA_Split_Tech!H12</f>
        <v>TBU</v>
      </c>
      <c r="I12">
        <f>PASTRA_Split_Tech!I12</f>
        <v>16</v>
      </c>
      <c r="J12" t="str">
        <f>PASTRA_Split_Tech!J12</f>
        <v>CONV</v>
      </c>
      <c r="K12" t="str">
        <f>PASTRA_Split_Tech!K12</f>
        <v>DSL</v>
      </c>
      <c r="L12" t="str">
        <f>PASTRA_Split_Tech!L12</f>
        <v>___</v>
      </c>
      <c r="M12" s="10">
        <f>IF(PASTRA_Split_Tech!L12="",0,IF(M$1=2016,0,IFERROR((PASTRA_Split_Tech!L12*(SUMIFS('AGG Activity_16'!B:B,'AGG Activity_16'!$A:$A,$B12)+SUMIFS('AGG Activity_EX'!B:B,'AGG Activity_EX'!$A:$A,$B12))-SUMIFS(Activity_EX!B:B,Activity_EX!$A:$A,$A12))/(SUMIFS('AGG Activity_16'!B:B,'AGG Activity_16'!$A:$A,$B12)),0)))</f>
        <v>0</v>
      </c>
      <c r="N12" s="10">
        <f>IF(PASTRA_Split_Tech!M12="",0,IF(N$1=2016,0,IFERROR((PASTRA_Split_Tech!M12*(SUMIFS('AGG Activity_16'!C:C,'AGG Activity_16'!$A:$A,$B12)+SUMIFS('AGG Activity_EX'!C:C,'AGG Activity_EX'!$A:$A,$B12))-SUMIFS(Activity_EX!C:C,Activity_EX!$A:$A,$A12))/(SUMIFS('AGG Activity_16'!C:C,'AGG Activity_16'!$A:$A,$B12)),0)))</f>
        <v>0.99999999999997358</v>
      </c>
      <c r="O12" s="10">
        <f>IF(PASTRA_Split_Tech!N12="",0,IF(O$1=2016,0,IFERROR((PASTRA_Split_Tech!N12*(SUMIFS('AGG Activity_16'!D:D,'AGG Activity_16'!$A:$A,$B12)+SUMIFS('AGG Activity_EX'!D:D,'AGG Activity_EX'!$A:$A,$B12))-SUMIFS(Activity_EX!D:D,Activity_EX!$A:$A,$A12))/(SUMIFS('AGG Activity_16'!D:D,'AGG Activity_16'!$A:$A,$B12)),0)))</f>
        <v>0.99999999999999212</v>
      </c>
      <c r="P12" s="10">
        <f>IF(PASTRA_Split_Tech!O12="",0,IF(P$1=2016,0,IFERROR((PASTRA_Split_Tech!O12*(SUMIFS('AGG Activity_16'!E:E,'AGG Activity_16'!$A:$A,$B12)+SUMIFS('AGG Activity_EX'!E:E,'AGG Activity_EX'!$A:$A,$B12))-SUMIFS(Activity_EX!E:E,Activity_EX!$A:$A,$A12))/(SUMIFS('AGG Activity_16'!E:E,'AGG Activity_16'!$A:$A,$B12)),0)))</f>
        <v>0.99999999999999434</v>
      </c>
      <c r="Q12" s="10">
        <f>IF(PASTRA_Split_Tech!P12="",0,IF(Q$1=2016,0,IFERROR((PASTRA_Split_Tech!P12*(SUMIFS('AGG Activity_16'!F:F,'AGG Activity_16'!$A:$A,$B12)+SUMIFS('AGG Activity_EX'!F:F,'AGG Activity_EX'!$A:$A,$B12))-SUMIFS(Activity_EX!F:F,Activity_EX!$A:$A,$A12))/(SUMIFS('AGG Activity_16'!F:F,'AGG Activity_16'!$A:$A,$B12)),0)))</f>
        <v>1.0000000000000002</v>
      </c>
      <c r="R12" s="10">
        <f>IF(PASTRA_Split_Tech!Q12="",0,IF(R$1=2016,0,IFERROR((PASTRA_Split_Tech!Q12*(SUMIFS('AGG Activity_16'!G:G,'AGG Activity_16'!$A:$A,$B12)+SUMIFS('AGG Activity_EX'!G:G,'AGG Activity_EX'!$A:$A,$B12))-SUMIFS(Activity_EX!G:G,Activity_EX!$A:$A,$A12))/(SUMIFS('AGG Activity_16'!G:G,'AGG Activity_16'!$A:$A,$B12)),0)))</f>
        <v>1.0000000000000004</v>
      </c>
      <c r="S12" s="10">
        <f>IF(PASTRA_Split_Tech!R12="",0,IF(S$1=2016,0,IFERROR((PASTRA_Split_Tech!R12*(SUMIFS('AGG Activity_16'!H:H,'AGG Activity_16'!$A:$A,$B12)+SUMIFS('AGG Activity_EX'!H:H,'AGG Activity_EX'!$A:$A,$B12))-SUMIFS(Activity_EX!H:H,Activity_EX!$A:$A,$A12))/(SUMIFS('AGG Activity_16'!H:H,'AGG Activity_16'!$A:$A,$B12)),0)))</f>
        <v>1.0000000000000002</v>
      </c>
      <c r="T12" s="10">
        <f>IF(PASTRA_Split_Tech!S12="",0,IF(T$1=2016,0,IFERROR((PASTRA_Split_Tech!S12*(SUMIFS('AGG Activity_16'!I:I,'AGG Activity_16'!$A:$A,$B12)+SUMIFS('AGG Activity_EX'!I:I,'AGG Activity_EX'!$A:$A,$B12))-SUMIFS(Activity_EX!I:I,Activity_EX!$A:$A,$A12))/(SUMIFS('AGG Activity_16'!I:I,'AGG Activity_16'!$A:$A,$B12)),0)))</f>
        <v>1.0000000000000004</v>
      </c>
      <c r="U12" s="10">
        <f>IF(PASTRA_Split_Tech!T12="",0,IF(U$1=2016,0,IFERROR((PASTRA_Split_Tech!T12*(SUMIFS('AGG Activity_16'!J:J,'AGG Activity_16'!$A:$A,$B12)+SUMIFS('AGG Activity_EX'!J:J,'AGG Activity_EX'!$A:$A,$B12))-SUMIFS(Activity_EX!J:J,Activity_EX!$A:$A,$A12))/(SUMIFS('AGG Activity_16'!J:J,'AGG Activity_16'!$A:$A,$B12)),0)))</f>
        <v>0</v>
      </c>
      <c r="V12" s="10">
        <f>IF(PASTRA_Split_Tech!U12="",0,IF(V$1=2016,0,IFERROR((PASTRA_Split_Tech!U12*(SUMIFS('AGG Activity_16'!K:K,'AGG Activity_16'!$A:$A,$B12)+SUMIFS('AGG Activity_EX'!K:K,'AGG Activity_EX'!$A:$A,$B12))-SUMIFS(Activity_EX!K:K,Activity_EX!$A:$A,$A12))/(SUMIFS('AGG Activity_16'!K:K,'AGG Activity_16'!$A:$A,$B12)),0)))</f>
        <v>0</v>
      </c>
    </row>
    <row r="13" spans="1:22" x14ac:dyDescent="0.25">
      <c r="A13" t="str">
        <f>PASTRA_Split_Tech!A13</f>
        <v>PASTRAROABUSURBTBUCONVGAS</v>
      </c>
      <c r="B13" t="str">
        <f>PASTRA_Split_Tech!B13</f>
        <v>PASTRAROABUSURBTBU</v>
      </c>
      <c r="C13" t="str">
        <f>PASTRA_Split_Tech!C13</f>
        <v>PAS</v>
      </c>
      <c r="D13" t="str">
        <f>PASTRA_Split_Tech!D13</f>
        <v>TRA</v>
      </c>
      <c r="E13" t="str">
        <f>PASTRA_Split_Tech!E13</f>
        <v>ROA</v>
      </c>
      <c r="F13" t="str">
        <f>PASTRA_Split_Tech!F13</f>
        <v>BUS</v>
      </c>
      <c r="G13" t="str">
        <f>PASTRA_Split_Tech!G13</f>
        <v>URB</v>
      </c>
      <c r="H13" t="str">
        <f>PASTRA_Split_Tech!H13</f>
        <v>TBU</v>
      </c>
      <c r="I13">
        <f>PASTRA_Split_Tech!I13</f>
        <v>16</v>
      </c>
      <c r="J13" t="str">
        <f>PASTRA_Split_Tech!J13</f>
        <v>CONV</v>
      </c>
      <c r="K13" t="str">
        <f>PASTRA_Split_Tech!K13</f>
        <v>GAS</v>
      </c>
      <c r="L13" t="str">
        <f>PASTRA_Split_Tech!L13</f>
        <v>___</v>
      </c>
      <c r="M13" s="10">
        <f>IF(PASTRA_Split_Tech!L13="",0,IF(M$1=2016,0,IFERROR((PASTRA_Split_Tech!L13*(SUMIFS('AGG Activity_16'!B:B,'AGG Activity_16'!$A:$A,$B13)+SUMIFS('AGG Activity_EX'!B:B,'AGG Activity_EX'!$A:$A,$B13))-SUMIFS(Activity_EX!B:B,Activity_EX!$A:$A,$A13))/(SUMIFS('AGG Activity_16'!B:B,'AGG Activity_16'!$A:$A,$B13)),0)))</f>
        <v>0</v>
      </c>
      <c r="N13" s="10">
        <f>IF(PASTRA_Split_Tech!M13="",0,IF(N$1=2016,0,IFERROR((PASTRA_Split_Tech!M13*(SUMIFS('AGG Activity_16'!C:C,'AGG Activity_16'!$A:$A,$B13)+SUMIFS('AGG Activity_EX'!C:C,'AGG Activity_EX'!$A:$A,$B13))-SUMIFS(Activity_EX!C:C,Activity_EX!$A:$A,$A13))/(SUMIFS('AGG Activity_16'!C:C,'AGG Activity_16'!$A:$A,$B13)),0)))</f>
        <v>0</v>
      </c>
      <c r="O13" s="10">
        <f>IF(PASTRA_Split_Tech!N13="",0,IF(O$1=2016,0,IFERROR((PASTRA_Split_Tech!N13*(SUMIFS('AGG Activity_16'!D:D,'AGG Activity_16'!$A:$A,$B13)+SUMIFS('AGG Activity_EX'!D:D,'AGG Activity_EX'!$A:$A,$B13))-SUMIFS(Activity_EX!D:D,Activity_EX!$A:$A,$A13))/(SUMIFS('AGG Activity_16'!D:D,'AGG Activity_16'!$A:$A,$B13)),0)))</f>
        <v>0</v>
      </c>
      <c r="P13" s="10">
        <f>IF(PASTRA_Split_Tech!O13="",0,IF(P$1=2016,0,IFERROR((PASTRA_Split_Tech!O13*(SUMIFS('AGG Activity_16'!E:E,'AGG Activity_16'!$A:$A,$B13)+SUMIFS('AGG Activity_EX'!E:E,'AGG Activity_EX'!$A:$A,$B13))-SUMIFS(Activity_EX!E:E,Activity_EX!$A:$A,$A13))/(SUMIFS('AGG Activity_16'!E:E,'AGG Activity_16'!$A:$A,$B13)),0)))</f>
        <v>0</v>
      </c>
      <c r="Q13" s="10">
        <f>IF(PASTRA_Split_Tech!P13="",0,IF(Q$1=2016,0,IFERROR((PASTRA_Split_Tech!P13*(SUMIFS('AGG Activity_16'!F:F,'AGG Activity_16'!$A:$A,$B13)+SUMIFS('AGG Activity_EX'!F:F,'AGG Activity_EX'!$A:$A,$B13))-SUMIFS(Activity_EX!F:F,Activity_EX!$A:$A,$A13))/(SUMIFS('AGG Activity_16'!F:F,'AGG Activity_16'!$A:$A,$B13)),0)))</f>
        <v>0</v>
      </c>
      <c r="R13" s="10">
        <f>IF(PASTRA_Split_Tech!Q13="",0,IF(R$1=2016,0,IFERROR((PASTRA_Split_Tech!Q13*(SUMIFS('AGG Activity_16'!G:G,'AGG Activity_16'!$A:$A,$B13)+SUMIFS('AGG Activity_EX'!G:G,'AGG Activity_EX'!$A:$A,$B13))-SUMIFS(Activity_EX!G:G,Activity_EX!$A:$A,$A13))/(SUMIFS('AGG Activity_16'!G:G,'AGG Activity_16'!$A:$A,$B13)),0)))</f>
        <v>0</v>
      </c>
      <c r="S13" s="10">
        <f>IF(PASTRA_Split_Tech!R13="",0,IF(S$1=2016,0,IFERROR((PASTRA_Split_Tech!R13*(SUMIFS('AGG Activity_16'!H:H,'AGG Activity_16'!$A:$A,$B13)+SUMIFS('AGG Activity_EX'!H:H,'AGG Activity_EX'!$A:$A,$B13))-SUMIFS(Activity_EX!H:H,Activity_EX!$A:$A,$A13))/(SUMIFS('AGG Activity_16'!H:H,'AGG Activity_16'!$A:$A,$B13)),0)))</f>
        <v>0</v>
      </c>
      <c r="T13" s="10">
        <f>IF(PASTRA_Split_Tech!S13="",0,IF(T$1=2016,0,IFERROR((PASTRA_Split_Tech!S13*(SUMIFS('AGG Activity_16'!I:I,'AGG Activity_16'!$A:$A,$B13)+SUMIFS('AGG Activity_EX'!I:I,'AGG Activity_EX'!$A:$A,$B13))-SUMIFS(Activity_EX!I:I,Activity_EX!$A:$A,$A13))/(SUMIFS('AGG Activity_16'!I:I,'AGG Activity_16'!$A:$A,$B13)),0)))</f>
        <v>0</v>
      </c>
      <c r="U13" s="10">
        <f>IF(PASTRA_Split_Tech!T13="",0,IF(U$1=2016,0,IFERROR((PASTRA_Split_Tech!T13*(SUMIFS('AGG Activity_16'!J:J,'AGG Activity_16'!$A:$A,$B13)+SUMIFS('AGG Activity_EX'!J:J,'AGG Activity_EX'!$A:$A,$B13))-SUMIFS(Activity_EX!J:J,Activity_EX!$A:$A,$A13))/(SUMIFS('AGG Activity_16'!J:J,'AGG Activity_16'!$A:$A,$B13)),0)))</f>
        <v>0</v>
      </c>
      <c r="V13" s="10">
        <f>IF(PASTRA_Split_Tech!U13="",0,IF(V$1=2016,0,IFERROR((PASTRA_Split_Tech!U13*(SUMIFS('AGG Activity_16'!K:K,'AGG Activity_16'!$A:$A,$B13)+SUMIFS('AGG Activity_EX'!K:K,'AGG Activity_EX'!$A:$A,$B13))-SUMIFS(Activity_EX!K:K,Activity_EX!$A:$A,$A13))/(SUMIFS('AGG Activity_16'!K:K,'AGG Activity_16'!$A:$A,$B13)),0)))</f>
        <v>0</v>
      </c>
    </row>
    <row r="14" spans="1:22" x14ac:dyDescent="0.25">
      <c r="A14" t="str">
        <f>PASTRA_Split_Tech!A14</f>
        <v>PASTRAROABUSURBTBUCONVNGA</v>
      </c>
      <c r="B14" t="str">
        <f>PASTRA_Split_Tech!B14</f>
        <v>PASTRAROABUSURBTBU</v>
      </c>
      <c r="C14" t="str">
        <f>PASTRA_Split_Tech!C14</f>
        <v>PAS</v>
      </c>
      <c r="D14" t="str">
        <f>PASTRA_Split_Tech!D14</f>
        <v>TRA</v>
      </c>
      <c r="E14" t="str">
        <f>PASTRA_Split_Tech!E14</f>
        <v>ROA</v>
      </c>
      <c r="F14" t="str">
        <f>PASTRA_Split_Tech!F14</f>
        <v>BUS</v>
      </c>
      <c r="G14" t="str">
        <f>PASTRA_Split_Tech!G14</f>
        <v>URB</v>
      </c>
      <c r="H14" t="str">
        <f>PASTRA_Split_Tech!H14</f>
        <v>TBU</v>
      </c>
      <c r="I14">
        <f>PASTRA_Split_Tech!I14</f>
        <v>16</v>
      </c>
      <c r="J14" t="str">
        <f>PASTRA_Split_Tech!J14</f>
        <v>CONV</v>
      </c>
      <c r="K14" t="str">
        <f>PASTRA_Split_Tech!K14</f>
        <v>NGA</v>
      </c>
      <c r="L14" t="str">
        <f>PASTRA_Split_Tech!L14</f>
        <v>___</v>
      </c>
      <c r="M14" s="10">
        <f>IF(PASTRA_Split_Tech!L14="",0,IF(M$1=2016,0,IFERROR((PASTRA_Split_Tech!L14*(SUMIFS('AGG Activity_16'!B:B,'AGG Activity_16'!$A:$A,$B14)+SUMIFS('AGG Activity_EX'!B:B,'AGG Activity_EX'!$A:$A,$B14))-SUMIFS(Activity_EX!B:B,Activity_EX!$A:$A,$A14))/(SUMIFS('AGG Activity_16'!B:B,'AGG Activity_16'!$A:$A,$B14)),0)))</f>
        <v>0</v>
      </c>
      <c r="N14" s="10">
        <f>IF(PASTRA_Split_Tech!M14="",0,IF(N$1=2016,0,IFERROR((PASTRA_Split_Tech!M14*(SUMIFS('AGG Activity_16'!C:C,'AGG Activity_16'!$A:$A,$B14)+SUMIFS('AGG Activity_EX'!C:C,'AGG Activity_EX'!$A:$A,$B14))-SUMIFS(Activity_EX!C:C,Activity_EX!$A:$A,$A14))/(SUMIFS('AGG Activity_16'!C:C,'AGG Activity_16'!$A:$A,$B14)),0)))</f>
        <v>0</v>
      </c>
      <c r="O14" s="10">
        <f>IF(PASTRA_Split_Tech!N14="",0,IF(O$1=2016,0,IFERROR((PASTRA_Split_Tech!N14*(SUMIFS('AGG Activity_16'!D:D,'AGG Activity_16'!$A:$A,$B14)+SUMIFS('AGG Activity_EX'!D:D,'AGG Activity_EX'!$A:$A,$B14))-SUMIFS(Activity_EX!D:D,Activity_EX!$A:$A,$A14))/(SUMIFS('AGG Activity_16'!D:D,'AGG Activity_16'!$A:$A,$B14)),0)))</f>
        <v>0</v>
      </c>
      <c r="P14" s="10">
        <f>IF(PASTRA_Split_Tech!O14="",0,IF(P$1=2016,0,IFERROR((PASTRA_Split_Tech!O14*(SUMIFS('AGG Activity_16'!E:E,'AGG Activity_16'!$A:$A,$B14)+SUMIFS('AGG Activity_EX'!E:E,'AGG Activity_EX'!$A:$A,$B14))-SUMIFS(Activity_EX!E:E,Activity_EX!$A:$A,$A14))/(SUMIFS('AGG Activity_16'!E:E,'AGG Activity_16'!$A:$A,$B14)),0)))</f>
        <v>0</v>
      </c>
      <c r="Q14" s="10">
        <f>IF(PASTRA_Split_Tech!P14="",0,IF(Q$1=2016,0,IFERROR((PASTRA_Split_Tech!P14*(SUMIFS('AGG Activity_16'!F:F,'AGG Activity_16'!$A:$A,$B14)+SUMIFS('AGG Activity_EX'!F:F,'AGG Activity_EX'!$A:$A,$B14))-SUMIFS(Activity_EX!F:F,Activity_EX!$A:$A,$A14))/(SUMIFS('AGG Activity_16'!F:F,'AGG Activity_16'!$A:$A,$B14)),0)))</f>
        <v>0</v>
      </c>
      <c r="R14" s="10">
        <f>IF(PASTRA_Split_Tech!Q14="",0,IF(R$1=2016,0,IFERROR((PASTRA_Split_Tech!Q14*(SUMIFS('AGG Activity_16'!G:G,'AGG Activity_16'!$A:$A,$B14)+SUMIFS('AGG Activity_EX'!G:G,'AGG Activity_EX'!$A:$A,$B14))-SUMIFS(Activity_EX!G:G,Activity_EX!$A:$A,$A14))/(SUMIFS('AGG Activity_16'!G:G,'AGG Activity_16'!$A:$A,$B14)),0)))</f>
        <v>0</v>
      </c>
      <c r="S14" s="10">
        <f>IF(PASTRA_Split_Tech!R14="",0,IF(S$1=2016,0,IFERROR((PASTRA_Split_Tech!R14*(SUMIFS('AGG Activity_16'!H:H,'AGG Activity_16'!$A:$A,$B14)+SUMIFS('AGG Activity_EX'!H:H,'AGG Activity_EX'!$A:$A,$B14))-SUMIFS(Activity_EX!H:H,Activity_EX!$A:$A,$A14))/(SUMIFS('AGG Activity_16'!H:H,'AGG Activity_16'!$A:$A,$B14)),0)))</f>
        <v>0</v>
      </c>
      <c r="T14" s="10">
        <f>IF(PASTRA_Split_Tech!S14="",0,IF(T$1=2016,0,IFERROR((PASTRA_Split_Tech!S14*(SUMIFS('AGG Activity_16'!I:I,'AGG Activity_16'!$A:$A,$B14)+SUMIFS('AGG Activity_EX'!I:I,'AGG Activity_EX'!$A:$A,$B14))-SUMIFS(Activity_EX!I:I,Activity_EX!$A:$A,$A14))/(SUMIFS('AGG Activity_16'!I:I,'AGG Activity_16'!$A:$A,$B14)),0)))</f>
        <v>0</v>
      </c>
      <c r="U14" s="10">
        <f>IF(PASTRA_Split_Tech!T14="",0,IF(U$1=2016,0,IFERROR((PASTRA_Split_Tech!T14*(SUMIFS('AGG Activity_16'!J:J,'AGG Activity_16'!$A:$A,$B14)+SUMIFS('AGG Activity_EX'!J:J,'AGG Activity_EX'!$A:$A,$B14))-SUMIFS(Activity_EX!J:J,Activity_EX!$A:$A,$A14))/(SUMIFS('AGG Activity_16'!J:J,'AGG Activity_16'!$A:$A,$B14)),0)))</f>
        <v>0</v>
      </c>
      <c r="V14" s="10">
        <f>IF(PASTRA_Split_Tech!U14="",0,IF(V$1=2016,0,IFERROR((PASTRA_Split_Tech!U14*(SUMIFS('AGG Activity_16'!K:K,'AGG Activity_16'!$A:$A,$B14)+SUMIFS('AGG Activity_EX'!K:K,'AGG Activity_EX'!$A:$A,$B14))-SUMIFS(Activity_EX!K:K,Activity_EX!$A:$A,$A14))/(SUMIFS('AGG Activity_16'!K:K,'AGG Activity_16'!$A:$A,$B14)),0)))</f>
        <v>0</v>
      </c>
    </row>
    <row r="15" spans="1:22" x14ac:dyDescent="0.25">
      <c r="A15" t="str">
        <f>PASTRA_Split_Tech!A15</f>
        <v>PASTRAROABUSURBWTBCONVDSL</v>
      </c>
      <c r="B15" t="str">
        <f>PASTRA_Split_Tech!B15</f>
        <v>PASTRAROABUSURBWTB</v>
      </c>
      <c r="C15" t="str">
        <f>PASTRA_Split_Tech!C15</f>
        <v>PAS</v>
      </c>
      <c r="D15" t="str">
        <f>PASTRA_Split_Tech!D15</f>
        <v>TRA</v>
      </c>
      <c r="E15" t="str">
        <f>PASTRA_Split_Tech!E15</f>
        <v>ROA</v>
      </c>
      <c r="F15" t="str">
        <f>PASTRA_Split_Tech!F15</f>
        <v>BUS</v>
      </c>
      <c r="G15" t="str">
        <f>PASTRA_Split_Tech!G15</f>
        <v>URB</v>
      </c>
      <c r="H15" t="str">
        <f>PASTRA_Split_Tech!H15</f>
        <v>WTB</v>
      </c>
      <c r="I15">
        <f>PASTRA_Split_Tech!I15</f>
        <v>16</v>
      </c>
      <c r="J15" t="str">
        <f>PASTRA_Split_Tech!J15</f>
        <v>CONV</v>
      </c>
      <c r="K15" t="str">
        <f>PASTRA_Split_Tech!K15</f>
        <v>DSL</v>
      </c>
      <c r="L15" t="str">
        <f>PASTRA_Split_Tech!L15</f>
        <v>___</v>
      </c>
      <c r="M15" s="10">
        <f>IF(PASTRA_Split_Tech!L15="",0,IF(M$1=2016,0,IFERROR((PASTRA_Split_Tech!L15*(SUMIFS('AGG Activity_16'!B:B,'AGG Activity_16'!$A:$A,$B15)+SUMIFS('AGG Activity_EX'!B:B,'AGG Activity_EX'!$A:$A,$B15))-SUMIFS(Activity_EX!B:B,Activity_EX!$A:$A,$A15))/(SUMIFS('AGG Activity_16'!B:B,'AGG Activity_16'!$A:$A,$B15)),0)))</f>
        <v>0</v>
      </c>
      <c r="N15" s="10">
        <f>IF(PASTRA_Split_Tech!M15="",0,IF(N$1=2016,0,IFERROR((PASTRA_Split_Tech!M15*(SUMIFS('AGG Activity_16'!C:C,'AGG Activity_16'!$A:$A,$B15)+SUMIFS('AGG Activity_EX'!C:C,'AGG Activity_EX'!$A:$A,$B15))-SUMIFS(Activity_EX!C:C,Activity_EX!$A:$A,$A15))/(SUMIFS('AGG Activity_16'!C:C,'AGG Activity_16'!$A:$A,$B15)),0)))</f>
        <v>1.0000000000000364</v>
      </c>
      <c r="O15" s="10">
        <f>IF(PASTRA_Split_Tech!N15="",0,IF(O$1=2016,0,IFERROR((PASTRA_Split_Tech!N15*(SUMIFS('AGG Activity_16'!D:D,'AGG Activity_16'!$A:$A,$B15)+SUMIFS('AGG Activity_EX'!D:D,'AGG Activity_EX'!$A:$A,$B15))-SUMIFS(Activity_EX!D:D,Activity_EX!$A:$A,$A15))/(SUMIFS('AGG Activity_16'!D:D,'AGG Activity_16'!$A:$A,$B15)),0)))</f>
        <v>1.000000000000024</v>
      </c>
      <c r="P15" s="10">
        <f>IF(PASTRA_Split_Tech!O15="",0,IF(P$1=2016,0,IFERROR((PASTRA_Split_Tech!O15*(SUMIFS('AGG Activity_16'!E:E,'AGG Activity_16'!$A:$A,$B15)+SUMIFS('AGG Activity_EX'!E:E,'AGG Activity_EX'!$A:$A,$B15))-SUMIFS(Activity_EX!E:E,Activity_EX!$A:$A,$A15))/(SUMIFS('AGG Activity_16'!E:E,'AGG Activity_16'!$A:$A,$B15)),0)))</f>
        <v>1.0000000000000113</v>
      </c>
      <c r="Q15" s="10">
        <f>IF(PASTRA_Split_Tech!P15="",0,IF(Q$1=2016,0,IFERROR((PASTRA_Split_Tech!P15*(SUMIFS('AGG Activity_16'!F:F,'AGG Activity_16'!$A:$A,$B15)+SUMIFS('AGG Activity_EX'!F:F,'AGG Activity_EX'!$A:$A,$B15))-SUMIFS(Activity_EX!F:F,Activity_EX!$A:$A,$A15))/(SUMIFS('AGG Activity_16'!F:F,'AGG Activity_16'!$A:$A,$B15)),0)))</f>
        <v>0.99999999999999978</v>
      </c>
      <c r="R15" s="10">
        <f>IF(PASTRA_Split_Tech!Q15="",0,IF(R$1=2016,0,IFERROR((PASTRA_Split_Tech!Q15*(SUMIFS('AGG Activity_16'!G:G,'AGG Activity_16'!$A:$A,$B15)+SUMIFS('AGG Activity_EX'!G:G,'AGG Activity_EX'!$A:$A,$B15))-SUMIFS(Activity_EX!G:G,Activity_EX!$A:$A,$A15))/(SUMIFS('AGG Activity_16'!G:G,'AGG Activity_16'!$A:$A,$B15)),0)))</f>
        <v>1</v>
      </c>
      <c r="S15" s="10">
        <f>IF(PASTRA_Split_Tech!R15="",0,IF(S$1=2016,0,IFERROR((PASTRA_Split_Tech!R15*(SUMIFS('AGG Activity_16'!H:H,'AGG Activity_16'!$A:$A,$B15)+SUMIFS('AGG Activity_EX'!H:H,'AGG Activity_EX'!$A:$A,$B15))-SUMIFS(Activity_EX!H:H,Activity_EX!$A:$A,$A15))/(SUMIFS('AGG Activity_16'!H:H,'AGG Activity_16'!$A:$A,$B15)),0)))</f>
        <v>1.0000000000000002</v>
      </c>
      <c r="T15" s="10">
        <f>IF(PASTRA_Split_Tech!S15="",0,IF(T$1=2016,0,IFERROR((PASTRA_Split_Tech!S15*(SUMIFS('AGG Activity_16'!I:I,'AGG Activity_16'!$A:$A,$B15)+SUMIFS('AGG Activity_EX'!I:I,'AGG Activity_EX'!$A:$A,$B15))-SUMIFS(Activity_EX!I:I,Activity_EX!$A:$A,$A15))/(SUMIFS('AGG Activity_16'!I:I,'AGG Activity_16'!$A:$A,$B15)),0)))</f>
        <v>0.99999999999999978</v>
      </c>
      <c r="U15" s="10">
        <f>IF(PASTRA_Split_Tech!T15="",0,IF(U$1=2016,0,IFERROR((PASTRA_Split_Tech!T15*(SUMIFS('AGG Activity_16'!J:J,'AGG Activity_16'!$A:$A,$B15)+SUMIFS('AGG Activity_EX'!J:J,'AGG Activity_EX'!$A:$A,$B15))-SUMIFS(Activity_EX!J:J,Activity_EX!$A:$A,$A15))/(SUMIFS('AGG Activity_16'!J:J,'AGG Activity_16'!$A:$A,$B15)),0)))</f>
        <v>0</v>
      </c>
      <c r="V15" s="10">
        <f>IF(PASTRA_Split_Tech!U15="",0,IF(V$1=2016,0,IFERROR((PASTRA_Split_Tech!U15*(SUMIFS('AGG Activity_16'!K:K,'AGG Activity_16'!$A:$A,$B15)+SUMIFS('AGG Activity_EX'!K:K,'AGG Activity_EX'!$A:$A,$B15))-SUMIFS(Activity_EX!K:K,Activity_EX!$A:$A,$A15))/(SUMIFS('AGG Activity_16'!K:K,'AGG Activity_16'!$A:$A,$B15)),0)))</f>
        <v>0</v>
      </c>
    </row>
    <row r="16" spans="1:22" x14ac:dyDescent="0.25">
      <c r="A16" t="str">
        <f>PASTRA_Split_Tech!A16</f>
        <v>PASTRAROABUSURBWTBCONVGAS</v>
      </c>
      <c r="B16" t="str">
        <f>PASTRA_Split_Tech!B16</f>
        <v>PASTRAROABUSURBWTB</v>
      </c>
      <c r="C16" t="str">
        <f>PASTRA_Split_Tech!C16</f>
        <v>PAS</v>
      </c>
      <c r="D16" t="str">
        <f>PASTRA_Split_Tech!D16</f>
        <v>TRA</v>
      </c>
      <c r="E16" t="str">
        <f>PASTRA_Split_Tech!E16</f>
        <v>ROA</v>
      </c>
      <c r="F16" t="str">
        <f>PASTRA_Split_Tech!F16</f>
        <v>BUS</v>
      </c>
      <c r="G16" t="str">
        <f>PASTRA_Split_Tech!G16</f>
        <v>URB</v>
      </c>
      <c r="H16" t="str">
        <f>PASTRA_Split_Tech!H16</f>
        <v>WTB</v>
      </c>
      <c r="I16">
        <f>PASTRA_Split_Tech!I16</f>
        <v>16</v>
      </c>
      <c r="J16" t="str">
        <f>PASTRA_Split_Tech!J16</f>
        <v>CONV</v>
      </c>
      <c r="K16" t="str">
        <f>PASTRA_Split_Tech!K16</f>
        <v>GAS</v>
      </c>
      <c r="L16" t="str">
        <f>PASTRA_Split_Tech!L16</f>
        <v>___</v>
      </c>
      <c r="M16" s="10">
        <f>IF(PASTRA_Split_Tech!L16="",0,IF(M$1=2016,0,IFERROR((PASTRA_Split_Tech!L16*(SUMIFS('AGG Activity_16'!B:B,'AGG Activity_16'!$A:$A,$B16)+SUMIFS('AGG Activity_EX'!B:B,'AGG Activity_EX'!$A:$A,$B16))-SUMIFS(Activity_EX!B:B,Activity_EX!$A:$A,$A16))/(SUMIFS('AGG Activity_16'!B:B,'AGG Activity_16'!$A:$A,$B16)),0)))</f>
        <v>0</v>
      </c>
      <c r="N16" s="10">
        <f>IF(PASTRA_Split_Tech!M16="",0,IF(N$1=2016,0,IFERROR((PASTRA_Split_Tech!M16*(SUMIFS('AGG Activity_16'!C:C,'AGG Activity_16'!$A:$A,$B16)+SUMIFS('AGG Activity_EX'!C:C,'AGG Activity_EX'!$A:$A,$B16))-SUMIFS(Activity_EX!C:C,Activity_EX!$A:$A,$A16))/(SUMIFS('AGG Activity_16'!C:C,'AGG Activity_16'!$A:$A,$B16)),0)))</f>
        <v>0</v>
      </c>
      <c r="O16" s="10">
        <f>IF(PASTRA_Split_Tech!N16="",0,IF(O$1=2016,0,IFERROR((PASTRA_Split_Tech!N16*(SUMIFS('AGG Activity_16'!D:D,'AGG Activity_16'!$A:$A,$B16)+SUMIFS('AGG Activity_EX'!D:D,'AGG Activity_EX'!$A:$A,$B16))-SUMIFS(Activity_EX!D:D,Activity_EX!$A:$A,$A16))/(SUMIFS('AGG Activity_16'!D:D,'AGG Activity_16'!$A:$A,$B16)),0)))</f>
        <v>0</v>
      </c>
      <c r="P16" s="10">
        <f>IF(PASTRA_Split_Tech!O16="",0,IF(P$1=2016,0,IFERROR((PASTRA_Split_Tech!O16*(SUMIFS('AGG Activity_16'!E:E,'AGG Activity_16'!$A:$A,$B16)+SUMIFS('AGG Activity_EX'!E:E,'AGG Activity_EX'!$A:$A,$B16))-SUMIFS(Activity_EX!E:E,Activity_EX!$A:$A,$A16))/(SUMIFS('AGG Activity_16'!E:E,'AGG Activity_16'!$A:$A,$B16)),0)))</f>
        <v>0</v>
      </c>
      <c r="Q16" s="10">
        <f>IF(PASTRA_Split_Tech!P16="",0,IF(Q$1=2016,0,IFERROR((PASTRA_Split_Tech!P16*(SUMIFS('AGG Activity_16'!F:F,'AGG Activity_16'!$A:$A,$B16)+SUMIFS('AGG Activity_EX'!F:F,'AGG Activity_EX'!$A:$A,$B16))-SUMIFS(Activity_EX!F:F,Activity_EX!$A:$A,$A16))/(SUMIFS('AGG Activity_16'!F:F,'AGG Activity_16'!$A:$A,$B16)),0)))</f>
        <v>0</v>
      </c>
      <c r="R16" s="10">
        <f>IF(PASTRA_Split_Tech!Q16="",0,IF(R$1=2016,0,IFERROR((PASTRA_Split_Tech!Q16*(SUMIFS('AGG Activity_16'!G:G,'AGG Activity_16'!$A:$A,$B16)+SUMIFS('AGG Activity_EX'!G:G,'AGG Activity_EX'!$A:$A,$B16))-SUMIFS(Activity_EX!G:G,Activity_EX!$A:$A,$A16))/(SUMIFS('AGG Activity_16'!G:G,'AGG Activity_16'!$A:$A,$B16)),0)))</f>
        <v>0</v>
      </c>
      <c r="S16" s="10">
        <f>IF(PASTRA_Split_Tech!R16="",0,IF(S$1=2016,0,IFERROR((PASTRA_Split_Tech!R16*(SUMIFS('AGG Activity_16'!H:H,'AGG Activity_16'!$A:$A,$B16)+SUMIFS('AGG Activity_EX'!H:H,'AGG Activity_EX'!$A:$A,$B16))-SUMIFS(Activity_EX!H:H,Activity_EX!$A:$A,$A16))/(SUMIFS('AGG Activity_16'!H:H,'AGG Activity_16'!$A:$A,$B16)),0)))</f>
        <v>0</v>
      </c>
      <c r="T16" s="10">
        <f>IF(PASTRA_Split_Tech!S16="",0,IF(T$1=2016,0,IFERROR((PASTRA_Split_Tech!S16*(SUMIFS('AGG Activity_16'!I:I,'AGG Activity_16'!$A:$A,$B16)+SUMIFS('AGG Activity_EX'!I:I,'AGG Activity_EX'!$A:$A,$B16))-SUMIFS(Activity_EX!I:I,Activity_EX!$A:$A,$A16))/(SUMIFS('AGG Activity_16'!I:I,'AGG Activity_16'!$A:$A,$B16)),0)))</f>
        <v>0</v>
      </c>
      <c r="U16" s="10">
        <f>IF(PASTRA_Split_Tech!T16="",0,IF(U$1=2016,0,IFERROR((PASTRA_Split_Tech!T16*(SUMIFS('AGG Activity_16'!J:J,'AGG Activity_16'!$A:$A,$B16)+SUMIFS('AGG Activity_EX'!J:J,'AGG Activity_EX'!$A:$A,$B16))-SUMIFS(Activity_EX!J:J,Activity_EX!$A:$A,$A16))/(SUMIFS('AGG Activity_16'!J:J,'AGG Activity_16'!$A:$A,$B16)),0)))</f>
        <v>0</v>
      </c>
      <c r="V16" s="10">
        <f>IF(PASTRA_Split_Tech!U16="",0,IF(V$1=2016,0,IFERROR((PASTRA_Split_Tech!U16*(SUMIFS('AGG Activity_16'!K:K,'AGG Activity_16'!$A:$A,$B16)+SUMIFS('AGG Activity_EX'!K:K,'AGG Activity_EX'!$A:$A,$B16))-SUMIFS(Activity_EX!K:K,Activity_EX!$A:$A,$A16))/(SUMIFS('AGG Activity_16'!K:K,'AGG Activity_16'!$A:$A,$B16)),0)))</f>
        <v>0</v>
      </c>
    </row>
    <row r="17" spans="1:22" x14ac:dyDescent="0.25">
      <c r="A17" t="str">
        <f>PASTRA_Split_Tech!A17</f>
        <v>PASTRAROABUSURBWTBCONVNGA</v>
      </c>
      <c r="B17" t="str">
        <f>PASTRA_Split_Tech!B17</f>
        <v>PASTRAROABUSURBWTB</v>
      </c>
      <c r="C17" t="str">
        <f>PASTRA_Split_Tech!C17</f>
        <v>PAS</v>
      </c>
      <c r="D17" t="str">
        <f>PASTRA_Split_Tech!D17</f>
        <v>TRA</v>
      </c>
      <c r="E17" t="str">
        <f>PASTRA_Split_Tech!E17</f>
        <v>ROA</v>
      </c>
      <c r="F17" t="str">
        <f>PASTRA_Split_Tech!F17</f>
        <v>BUS</v>
      </c>
      <c r="G17" t="str">
        <f>PASTRA_Split_Tech!G17</f>
        <v>URB</v>
      </c>
      <c r="H17" t="str">
        <f>PASTRA_Split_Tech!H17</f>
        <v>WTB</v>
      </c>
      <c r="I17">
        <f>PASTRA_Split_Tech!I17</f>
        <v>16</v>
      </c>
      <c r="J17" t="str">
        <f>PASTRA_Split_Tech!J17</f>
        <v>CONV</v>
      </c>
      <c r="K17" t="str">
        <f>PASTRA_Split_Tech!K17</f>
        <v>NGA</v>
      </c>
      <c r="L17" t="str">
        <f>PASTRA_Split_Tech!L17</f>
        <v>___</v>
      </c>
      <c r="M17" s="10">
        <f>IF(PASTRA_Split_Tech!L17="",0,IF(M$1=2016,0,IFERROR((PASTRA_Split_Tech!L17*(SUMIFS('AGG Activity_16'!B:B,'AGG Activity_16'!$A:$A,$B17)+SUMIFS('AGG Activity_EX'!B:B,'AGG Activity_EX'!$A:$A,$B17))-SUMIFS(Activity_EX!B:B,Activity_EX!$A:$A,$A17))/(SUMIFS('AGG Activity_16'!B:B,'AGG Activity_16'!$A:$A,$B17)),0)))</f>
        <v>0</v>
      </c>
      <c r="N17" s="10">
        <f>IF(PASTRA_Split_Tech!M17="",0,IF(N$1=2016,0,IFERROR((PASTRA_Split_Tech!M17*(SUMIFS('AGG Activity_16'!C:C,'AGG Activity_16'!$A:$A,$B17)+SUMIFS('AGG Activity_EX'!C:C,'AGG Activity_EX'!$A:$A,$B17))-SUMIFS(Activity_EX!C:C,Activity_EX!$A:$A,$A17))/(SUMIFS('AGG Activity_16'!C:C,'AGG Activity_16'!$A:$A,$B17)),0)))</f>
        <v>0</v>
      </c>
      <c r="O17" s="10">
        <f>IF(PASTRA_Split_Tech!N17="",0,IF(O$1=2016,0,IFERROR((PASTRA_Split_Tech!N17*(SUMIFS('AGG Activity_16'!D:D,'AGG Activity_16'!$A:$A,$B17)+SUMIFS('AGG Activity_EX'!D:D,'AGG Activity_EX'!$A:$A,$B17))-SUMIFS(Activity_EX!D:D,Activity_EX!$A:$A,$A17))/(SUMIFS('AGG Activity_16'!D:D,'AGG Activity_16'!$A:$A,$B17)),0)))</f>
        <v>0</v>
      </c>
      <c r="P17" s="10">
        <f>IF(PASTRA_Split_Tech!O17="",0,IF(P$1=2016,0,IFERROR((PASTRA_Split_Tech!O17*(SUMIFS('AGG Activity_16'!E:E,'AGG Activity_16'!$A:$A,$B17)+SUMIFS('AGG Activity_EX'!E:E,'AGG Activity_EX'!$A:$A,$B17))-SUMIFS(Activity_EX!E:E,Activity_EX!$A:$A,$A17))/(SUMIFS('AGG Activity_16'!E:E,'AGG Activity_16'!$A:$A,$B17)),0)))</f>
        <v>0</v>
      </c>
      <c r="Q17" s="10">
        <f>IF(PASTRA_Split_Tech!P17="",0,IF(Q$1=2016,0,IFERROR((PASTRA_Split_Tech!P17*(SUMIFS('AGG Activity_16'!F:F,'AGG Activity_16'!$A:$A,$B17)+SUMIFS('AGG Activity_EX'!F:F,'AGG Activity_EX'!$A:$A,$B17))-SUMIFS(Activity_EX!F:F,Activity_EX!$A:$A,$A17))/(SUMIFS('AGG Activity_16'!F:F,'AGG Activity_16'!$A:$A,$B17)),0)))</f>
        <v>0</v>
      </c>
      <c r="R17" s="10">
        <f>IF(PASTRA_Split_Tech!Q17="",0,IF(R$1=2016,0,IFERROR((PASTRA_Split_Tech!Q17*(SUMIFS('AGG Activity_16'!G:G,'AGG Activity_16'!$A:$A,$B17)+SUMIFS('AGG Activity_EX'!G:G,'AGG Activity_EX'!$A:$A,$B17))-SUMIFS(Activity_EX!G:G,Activity_EX!$A:$A,$A17))/(SUMIFS('AGG Activity_16'!G:G,'AGG Activity_16'!$A:$A,$B17)),0)))</f>
        <v>0</v>
      </c>
      <c r="S17" s="10">
        <f>IF(PASTRA_Split_Tech!R17="",0,IF(S$1=2016,0,IFERROR((PASTRA_Split_Tech!R17*(SUMIFS('AGG Activity_16'!H:H,'AGG Activity_16'!$A:$A,$B17)+SUMIFS('AGG Activity_EX'!H:H,'AGG Activity_EX'!$A:$A,$B17))-SUMIFS(Activity_EX!H:H,Activity_EX!$A:$A,$A17))/(SUMIFS('AGG Activity_16'!H:H,'AGG Activity_16'!$A:$A,$B17)),0)))</f>
        <v>0</v>
      </c>
      <c r="T17" s="10">
        <f>IF(PASTRA_Split_Tech!S17="",0,IF(T$1=2016,0,IFERROR((PASTRA_Split_Tech!S17*(SUMIFS('AGG Activity_16'!I:I,'AGG Activity_16'!$A:$A,$B17)+SUMIFS('AGG Activity_EX'!I:I,'AGG Activity_EX'!$A:$A,$B17))-SUMIFS(Activity_EX!I:I,Activity_EX!$A:$A,$A17))/(SUMIFS('AGG Activity_16'!I:I,'AGG Activity_16'!$A:$A,$B17)),0)))</f>
        <v>0</v>
      </c>
      <c r="U17" s="10">
        <f>IF(PASTRA_Split_Tech!T17="",0,IF(U$1=2016,0,IFERROR((PASTRA_Split_Tech!T17*(SUMIFS('AGG Activity_16'!J:J,'AGG Activity_16'!$A:$A,$B17)+SUMIFS('AGG Activity_EX'!J:J,'AGG Activity_EX'!$A:$A,$B17))-SUMIFS(Activity_EX!J:J,Activity_EX!$A:$A,$A17))/(SUMIFS('AGG Activity_16'!J:J,'AGG Activity_16'!$A:$A,$B17)),0)))</f>
        <v>0</v>
      </c>
      <c r="V17" s="10">
        <f>IF(PASTRA_Split_Tech!U17="",0,IF(V$1=2016,0,IFERROR((PASTRA_Split_Tech!U17*(SUMIFS('AGG Activity_16'!K:K,'AGG Activity_16'!$A:$A,$B17)+SUMIFS('AGG Activity_EX'!K:K,'AGG Activity_EX'!$A:$A,$B17))-SUMIFS(Activity_EX!K:K,Activity_EX!$A:$A,$A17))/(SUMIFS('AGG Activity_16'!K:K,'AGG Activity_16'!$A:$A,$B17)),0)))</f>
        <v>0</v>
      </c>
    </row>
    <row r="18" spans="1:22" x14ac:dyDescent="0.25">
      <c r="A18" t="str">
        <f>PASTRA_Split_Tech!A18</f>
        <v>PASTRAROABUSIUBMWAYCONVDSL</v>
      </c>
      <c r="B18" t="str">
        <f>PASTRA_Split_Tech!B18</f>
        <v>PASTRAROABUSIUBMWAY</v>
      </c>
      <c r="C18" t="str">
        <f>PASTRA_Split_Tech!C18</f>
        <v>PAS</v>
      </c>
      <c r="D18" t="str">
        <f>PASTRA_Split_Tech!D18</f>
        <v>TRA</v>
      </c>
      <c r="E18" t="str">
        <f>PASTRA_Split_Tech!E18</f>
        <v>ROA</v>
      </c>
      <c r="F18" t="str">
        <f>PASTRA_Split_Tech!F18</f>
        <v>BUS</v>
      </c>
      <c r="G18" t="str">
        <f>PASTRA_Split_Tech!G18</f>
        <v>IUB</v>
      </c>
      <c r="H18" t="str">
        <f>PASTRA_Split_Tech!H18</f>
        <v>MWAY</v>
      </c>
      <c r="I18">
        <f>PASTRA_Split_Tech!I18</f>
        <v>16</v>
      </c>
      <c r="J18" t="str">
        <f>PASTRA_Split_Tech!J18</f>
        <v>CONV</v>
      </c>
      <c r="K18" t="str">
        <f>PASTRA_Split_Tech!K18</f>
        <v>DSL</v>
      </c>
      <c r="L18" t="str">
        <f>PASTRA_Split_Tech!L18</f>
        <v>___</v>
      </c>
      <c r="M18" s="10">
        <f>IF(PASTRA_Split_Tech!L18="",0,IF(M$1=2016,0,IFERROR((PASTRA_Split_Tech!L18*(SUMIFS('AGG Activity_16'!B:B,'AGG Activity_16'!$A:$A,$B18)+SUMIFS('AGG Activity_EX'!B:B,'AGG Activity_EX'!$A:$A,$B18))-SUMIFS(Activity_EX!B:B,Activity_EX!$A:$A,$A18))/(SUMIFS('AGG Activity_16'!B:B,'AGG Activity_16'!$A:$A,$B18)),0)))</f>
        <v>0</v>
      </c>
      <c r="N18" s="10">
        <f>IF(PASTRA_Split_Tech!M18="",0,IF(N$1=2016,0,IFERROR((PASTRA_Split_Tech!M18*(SUMIFS('AGG Activity_16'!C:C,'AGG Activity_16'!$A:$A,$B18)+SUMIFS('AGG Activity_EX'!C:C,'AGG Activity_EX'!$A:$A,$B18))-SUMIFS(Activity_EX!C:C,Activity_EX!$A:$A,$A18))/(SUMIFS('AGG Activity_16'!C:C,'AGG Activity_16'!$A:$A,$B18)),0)))</f>
        <v>0.99999999999999523</v>
      </c>
      <c r="O18" s="10">
        <f>IF(PASTRA_Split_Tech!N18="",0,IF(O$1=2016,0,IFERROR((PASTRA_Split_Tech!N18*(SUMIFS('AGG Activity_16'!D:D,'AGG Activity_16'!$A:$A,$B18)+SUMIFS('AGG Activity_EX'!D:D,'AGG Activity_EX'!$A:$A,$B18))-SUMIFS(Activity_EX!D:D,Activity_EX!$A:$A,$A18))/(SUMIFS('AGG Activity_16'!D:D,'AGG Activity_16'!$A:$A,$B18)),0)))</f>
        <v>1</v>
      </c>
      <c r="P18" s="10">
        <f>IF(PASTRA_Split_Tech!O18="",0,IF(P$1=2016,0,IFERROR((PASTRA_Split_Tech!O18*(SUMIFS('AGG Activity_16'!E:E,'AGG Activity_16'!$A:$A,$B18)+SUMIFS('AGG Activity_EX'!E:E,'AGG Activity_EX'!$A:$A,$B18))-SUMIFS(Activity_EX!E:E,Activity_EX!$A:$A,$A18))/(SUMIFS('AGG Activity_16'!E:E,'AGG Activity_16'!$A:$A,$B18)),0)))</f>
        <v>0.99999999999999856</v>
      </c>
      <c r="Q18" s="10">
        <f>IF(PASTRA_Split_Tech!P18="",0,IF(Q$1=2016,0,IFERROR((PASTRA_Split_Tech!P18*(SUMIFS('AGG Activity_16'!F:F,'AGG Activity_16'!$A:$A,$B18)+SUMIFS('AGG Activity_EX'!F:F,'AGG Activity_EX'!$A:$A,$B18))-SUMIFS(Activity_EX!F:F,Activity_EX!$A:$A,$A18))/(SUMIFS('AGG Activity_16'!F:F,'AGG Activity_16'!$A:$A,$B18)),0)))</f>
        <v>0.99999999999999978</v>
      </c>
      <c r="R18" s="10">
        <f>IF(PASTRA_Split_Tech!Q18="",0,IF(R$1=2016,0,IFERROR((PASTRA_Split_Tech!Q18*(SUMIFS('AGG Activity_16'!G:G,'AGG Activity_16'!$A:$A,$B18)+SUMIFS('AGG Activity_EX'!G:G,'AGG Activity_EX'!$A:$A,$B18))-SUMIFS(Activity_EX!G:G,Activity_EX!$A:$A,$A18))/(SUMIFS('AGG Activity_16'!G:G,'AGG Activity_16'!$A:$A,$B18)),0)))</f>
        <v>1.0000000000000002</v>
      </c>
      <c r="S18" s="10">
        <f>IF(PASTRA_Split_Tech!R18="",0,IF(S$1=2016,0,IFERROR((PASTRA_Split_Tech!R18*(SUMIFS('AGG Activity_16'!H:H,'AGG Activity_16'!$A:$A,$B18)+SUMIFS('AGG Activity_EX'!H:H,'AGG Activity_EX'!$A:$A,$B18))-SUMIFS(Activity_EX!H:H,Activity_EX!$A:$A,$A18))/(SUMIFS('AGG Activity_16'!H:H,'AGG Activity_16'!$A:$A,$B18)),0)))</f>
        <v>0.99999999999999978</v>
      </c>
      <c r="T18" s="10">
        <f>IF(PASTRA_Split_Tech!S18="",0,IF(T$1=2016,0,IFERROR((PASTRA_Split_Tech!S18*(SUMIFS('AGG Activity_16'!I:I,'AGG Activity_16'!$A:$A,$B18)+SUMIFS('AGG Activity_EX'!I:I,'AGG Activity_EX'!$A:$A,$B18))-SUMIFS(Activity_EX!I:I,Activity_EX!$A:$A,$A18))/(SUMIFS('AGG Activity_16'!I:I,'AGG Activity_16'!$A:$A,$B18)),0)))</f>
        <v>1</v>
      </c>
      <c r="U18" s="10">
        <f>IF(PASTRA_Split_Tech!T18="",0,IF(U$1=2016,0,IFERROR((PASTRA_Split_Tech!T18*(SUMIFS('AGG Activity_16'!J:J,'AGG Activity_16'!$A:$A,$B18)+SUMIFS('AGG Activity_EX'!J:J,'AGG Activity_EX'!$A:$A,$B18))-SUMIFS(Activity_EX!J:J,Activity_EX!$A:$A,$A18))/(SUMIFS('AGG Activity_16'!J:J,'AGG Activity_16'!$A:$A,$B18)),0)))</f>
        <v>0</v>
      </c>
      <c r="V18" s="10">
        <f>IF(PASTRA_Split_Tech!U18="",0,IF(V$1=2016,0,IFERROR((PASTRA_Split_Tech!U18*(SUMIFS('AGG Activity_16'!K:K,'AGG Activity_16'!$A:$A,$B18)+SUMIFS('AGG Activity_EX'!K:K,'AGG Activity_EX'!$A:$A,$B18))-SUMIFS(Activity_EX!K:K,Activity_EX!$A:$A,$A18))/(SUMIFS('AGG Activity_16'!K:K,'AGG Activity_16'!$A:$A,$B18)),0)))</f>
        <v>0</v>
      </c>
    </row>
    <row r="19" spans="1:22" x14ac:dyDescent="0.25">
      <c r="A19" t="str">
        <f>PASTRA_Split_Tech!A19</f>
        <v>PASTRAROABUSIUBMWAYCONVGAS</v>
      </c>
      <c r="B19" t="str">
        <f>PASTRA_Split_Tech!B19</f>
        <v>PASTRAROABUSIUBMWAY</v>
      </c>
      <c r="C19" t="str">
        <f>PASTRA_Split_Tech!C19</f>
        <v>PAS</v>
      </c>
      <c r="D19" t="str">
        <f>PASTRA_Split_Tech!D19</f>
        <v>TRA</v>
      </c>
      <c r="E19" t="str">
        <f>PASTRA_Split_Tech!E19</f>
        <v>ROA</v>
      </c>
      <c r="F19" t="str">
        <f>PASTRA_Split_Tech!F19</f>
        <v>BUS</v>
      </c>
      <c r="G19" t="str">
        <f>PASTRA_Split_Tech!G19</f>
        <v>IUB</v>
      </c>
      <c r="H19" t="str">
        <f>PASTRA_Split_Tech!H19</f>
        <v>MWAY</v>
      </c>
      <c r="I19">
        <f>PASTRA_Split_Tech!I19</f>
        <v>16</v>
      </c>
      <c r="J19" t="str">
        <f>PASTRA_Split_Tech!J19</f>
        <v>CONV</v>
      </c>
      <c r="K19" t="str">
        <f>PASTRA_Split_Tech!K19</f>
        <v>GAS</v>
      </c>
      <c r="L19" t="str">
        <f>PASTRA_Split_Tech!L19</f>
        <v>___</v>
      </c>
      <c r="M19" s="10">
        <f>IF(PASTRA_Split_Tech!L19="",0,IF(M$1=2016,0,IFERROR((PASTRA_Split_Tech!L19*(SUMIFS('AGG Activity_16'!B:B,'AGG Activity_16'!$A:$A,$B19)+SUMIFS('AGG Activity_EX'!B:B,'AGG Activity_EX'!$A:$A,$B19))-SUMIFS(Activity_EX!B:B,Activity_EX!$A:$A,$A19))/(SUMIFS('AGG Activity_16'!B:B,'AGG Activity_16'!$A:$A,$B19)),0)))</f>
        <v>0</v>
      </c>
      <c r="N19" s="10">
        <f>IF(PASTRA_Split_Tech!M19="",0,IF(N$1=2016,0,IFERROR((PASTRA_Split_Tech!M19*(SUMIFS('AGG Activity_16'!C:C,'AGG Activity_16'!$A:$A,$B19)+SUMIFS('AGG Activity_EX'!C:C,'AGG Activity_EX'!$A:$A,$B19))-SUMIFS(Activity_EX!C:C,Activity_EX!$A:$A,$A19))/(SUMIFS('AGG Activity_16'!C:C,'AGG Activity_16'!$A:$A,$B19)),0)))</f>
        <v>0</v>
      </c>
      <c r="O19" s="10">
        <f>IF(PASTRA_Split_Tech!N19="",0,IF(O$1=2016,0,IFERROR((PASTRA_Split_Tech!N19*(SUMIFS('AGG Activity_16'!D:D,'AGG Activity_16'!$A:$A,$B19)+SUMIFS('AGG Activity_EX'!D:D,'AGG Activity_EX'!$A:$A,$B19))-SUMIFS(Activity_EX!D:D,Activity_EX!$A:$A,$A19))/(SUMIFS('AGG Activity_16'!D:D,'AGG Activity_16'!$A:$A,$B19)),0)))</f>
        <v>0</v>
      </c>
      <c r="P19" s="10">
        <f>IF(PASTRA_Split_Tech!O19="",0,IF(P$1=2016,0,IFERROR((PASTRA_Split_Tech!O19*(SUMIFS('AGG Activity_16'!E:E,'AGG Activity_16'!$A:$A,$B19)+SUMIFS('AGG Activity_EX'!E:E,'AGG Activity_EX'!$A:$A,$B19))-SUMIFS(Activity_EX!E:E,Activity_EX!$A:$A,$A19))/(SUMIFS('AGG Activity_16'!E:E,'AGG Activity_16'!$A:$A,$B19)),0)))</f>
        <v>0</v>
      </c>
      <c r="Q19" s="10">
        <f>IF(PASTRA_Split_Tech!P19="",0,IF(Q$1=2016,0,IFERROR((PASTRA_Split_Tech!P19*(SUMIFS('AGG Activity_16'!F:F,'AGG Activity_16'!$A:$A,$B19)+SUMIFS('AGG Activity_EX'!F:F,'AGG Activity_EX'!$A:$A,$B19))-SUMIFS(Activity_EX!F:F,Activity_EX!$A:$A,$A19))/(SUMIFS('AGG Activity_16'!F:F,'AGG Activity_16'!$A:$A,$B19)),0)))</f>
        <v>0</v>
      </c>
      <c r="R19" s="10">
        <f>IF(PASTRA_Split_Tech!Q19="",0,IF(R$1=2016,0,IFERROR((PASTRA_Split_Tech!Q19*(SUMIFS('AGG Activity_16'!G:G,'AGG Activity_16'!$A:$A,$B19)+SUMIFS('AGG Activity_EX'!G:G,'AGG Activity_EX'!$A:$A,$B19))-SUMIFS(Activity_EX!G:G,Activity_EX!$A:$A,$A19))/(SUMIFS('AGG Activity_16'!G:G,'AGG Activity_16'!$A:$A,$B19)),0)))</f>
        <v>0</v>
      </c>
      <c r="S19" s="10">
        <f>IF(PASTRA_Split_Tech!R19="",0,IF(S$1=2016,0,IFERROR((PASTRA_Split_Tech!R19*(SUMIFS('AGG Activity_16'!H:H,'AGG Activity_16'!$A:$A,$B19)+SUMIFS('AGG Activity_EX'!H:H,'AGG Activity_EX'!$A:$A,$B19))-SUMIFS(Activity_EX!H:H,Activity_EX!$A:$A,$A19))/(SUMIFS('AGG Activity_16'!H:H,'AGG Activity_16'!$A:$A,$B19)),0)))</f>
        <v>0</v>
      </c>
      <c r="T19" s="10">
        <f>IF(PASTRA_Split_Tech!S19="",0,IF(T$1=2016,0,IFERROR((PASTRA_Split_Tech!S19*(SUMIFS('AGG Activity_16'!I:I,'AGG Activity_16'!$A:$A,$B19)+SUMIFS('AGG Activity_EX'!I:I,'AGG Activity_EX'!$A:$A,$B19))-SUMIFS(Activity_EX!I:I,Activity_EX!$A:$A,$A19))/(SUMIFS('AGG Activity_16'!I:I,'AGG Activity_16'!$A:$A,$B19)),0)))</f>
        <v>0</v>
      </c>
      <c r="U19" s="10">
        <f>IF(PASTRA_Split_Tech!T19="",0,IF(U$1=2016,0,IFERROR((PASTRA_Split_Tech!T19*(SUMIFS('AGG Activity_16'!J:J,'AGG Activity_16'!$A:$A,$B19)+SUMIFS('AGG Activity_EX'!J:J,'AGG Activity_EX'!$A:$A,$B19))-SUMIFS(Activity_EX!J:J,Activity_EX!$A:$A,$A19))/(SUMIFS('AGG Activity_16'!J:J,'AGG Activity_16'!$A:$A,$B19)),0)))</f>
        <v>0</v>
      </c>
      <c r="V19" s="10">
        <f>IF(PASTRA_Split_Tech!U19="",0,IF(V$1=2016,0,IFERROR((PASTRA_Split_Tech!U19*(SUMIFS('AGG Activity_16'!K:K,'AGG Activity_16'!$A:$A,$B19)+SUMIFS('AGG Activity_EX'!K:K,'AGG Activity_EX'!$A:$A,$B19))-SUMIFS(Activity_EX!K:K,Activity_EX!$A:$A,$A19))/(SUMIFS('AGG Activity_16'!K:K,'AGG Activity_16'!$A:$A,$B19)),0)))</f>
        <v>0</v>
      </c>
    </row>
    <row r="20" spans="1:22" x14ac:dyDescent="0.25">
      <c r="A20" t="str">
        <f>PASTRA_Split_Tech!A20</f>
        <v>PASTRAROABUSIUBVIVACONVDSL</v>
      </c>
      <c r="B20" t="str">
        <f>PASTRA_Split_Tech!B20</f>
        <v>PASTRAROABUSIUBVIVA</v>
      </c>
      <c r="C20" t="str">
        <f>PASTRA_Split_Tech!C20</f>
        <v>PAS</v>
      </c>
      <c r="D20" t="str">
        <f>PASTRA_Split_Tech!D20</f>
        <v>TRA</v>
      </c>
      <c r="E20" t="str">
        <f>PASTRA_Split_Tech!E20</f>
        <v>ROA</v>
      </c>
      <c r="F20" t="str">
        <f>PASTRA_Split_Tech!F20</f>
        <v>BUS</v>
      </c>
      <c r="G20" t="str">
        <f>PASTRA_Split_Tech!G20</f>
        <v>IUB</v>
      </c>
      <c r="H20" t="str">
        <f>PASTRA_Split_Tech!H20</f>
        <v>VIVA</v>
      </c>
      <c r="I20">
        <f>PASTRA_Split_Tech!I20</f>
        <v>16</v>
      </c>
      <c r="J20" t="str">
        <f>PASTRA_Split_Tech!J20</f>
        <v>CONV</v>
      </c>
      <c r="K20" t="str">
        <f>PASTRA_Split_Tech!K20</f>
        <v>DSL</v>
      </c>
      <c r="L20" t="str">
        <f>PASTRA_Split_Tech!L20</f>
        <v>___</v>
      </c>
      <c r="M20" s="10">
        <f>IF(PASTRA_Split_Tech!L20="",0,IF(M$1=2016,0,IFERROR((PASTRA_Split_Tech!L20*(SUMIFS('AGG Activity_16'!B:B,'AGG Activity_16'!$A:$A,$B20)+SUMIFS('AGG Activity_EX'!B:B,'AGG Activity_EX'!$A:$A,$B20))-SUMIFS(Activity_EX!B:B,Activity_EX!$A:$A,$A20))/(SUMIFS('AGG Activity_16'!B:B,'AGG Activity_16'!$A:$A,$B20)),0)))</f>
        <v>0</v>
      </c>
      <c r="N20" s="10">
        <f>IF(PASTRA_Split_Tech!M20="",0,IF(N$1=2016,0,IFERROR((PASTRA_Split_Tech!M20*(SUMIFS('AGG Activity_16'!C:C,'AGG Activity_16'!$A:$A,$B20)+SUMIFS('AGG Activity_EX'!C:C,'AGG Activity_EX'!$A:$A,$B20))-SUMIFS(Activity_EX!C:C,Activity_EX!$A:$A,$A20))/(SUMIFS('AGG Activity_16'!C:C,'AGG Activity_16'!$A:$A,$B20)),0)))</f>
        <v>0.99999999999999933</v>
      </c>
      <c r="O20" s="10">
        <f>IF(PASTRA_Split_Tech!N20="",0,IF(O$1=2016,0,IFERROR((PASTRA_Split_Tech!N20*(SUMIFS('AGG Activity_16'!D:D,'AGG Activity_16'!$A:$A,$B20)+SUMIFS('AGG Activity_EX'!D:D,'AGG Activity_EX'!$A:$A,$B20))-SUMIFS(Activity_EX!D:D,Activity_EX!$A:$A,$A20))/(SUMIFS('AGG Activity_16'!D:D,'AGG Activity_16'!$A:$A,$B20)),0)))</f>
        <v>1.0000000000000007</v>
      </c>
      <c r="P20" s="10">
        <f>IF(PASTRA_Split_Tech!O20="",0,IF(P$1=2016,0,IFERROR((PASTRA_Split_Tech!O20*(SUMIFS('AGG Activity_16'!E:E,'AGG Activity_16'!$A:$A,$B20)+SUMIFS('AGG Activity_EX'!E:E,'AGG Activity_EX'!$A:$A,$B20))-SUMIFS(Activity_EX!E:E,Activity_EX!$A:$A,$A20))/(SUMIFS('AGG Activity_16'!E:E,'AGG Activity_16'!$A:$A,$B20)),0)))</f>
        <v>1</v>
      </c>
      <c r="Q20" s="10">
        <f>IF(PASTRA_Split_Tech!P20="",0,IF(Q$1=2016,0,IFERROR((PASTRA_Split_Tech!P20*(SUMIFS('AGG Activity_16'!F:F,'AGG Activity_16'!$A:$A,$B20)+SUMIFS('AGG Activity_EX'!F:F,'AGG Activity_EX'!$A:$A,$B20))-SUMIFS(Activity_EX!F:F,Activity_EX!$A:$A,$A20))/(SUMIFS('AGG Activity_16'!F:F,'AGG Activity_16'!$A:$A,$B20)),0)))</f>
        <v>1.0000000000000002</v>
      </c>
      <c r="R20" s="10">
        <f>IF(PASTRA_Split_Tech!Q20="",0,IF(R$1=2016,0,IFERROR((PASTRA_Split_Tech!Q20*(SUMIFS('AGG Activity_16'!G:G,'AGG Activity_16'!$A:$A,$B20)+SUMIFS('AGG Activity_EX'!G:G,'AGG Activity_EX'!$A:$A,$B20))-SUMIFS(Activity_EX!G:G,Activity_EX!$A:$A,$A20))/(SUMIFS('AGG Activity_16'!G:G,'AGG Activity_16'!$A:$A,$B20)),0)))</f>
        <v>1</v>
      </c>
      <c r="S20" s="10">
        <f>IF(PASTRA_Split_Tech!R20="",0,IF(S$1=2016,0,IFERROR((PASTRA_Split_Tech!R20*(SUMIFS('AGG Activity_16'!H:H,'AGG Activity_16'!$A:$A,$B20)+SUMIFS('AGG Activity_EX'!H:H,'AGG Activity_EX'!$A:$A,$B20))-SUMIFS(Activity_EX!H:H,Activity_EX!$A:$A,$A20))/(SUMIFS('AGG Activity_16'!H:H,'AGG Activity_16'!$A:$A,$B20)),0)))</f>
        <v>1.0000000000000002</v>
      </c>
      <c r="T20" s="10">
        <f>IF(PASTRA_Split_Tech!S20="",0,IF(T$1=2016,0,IFERROR((PASTRA_Split_Tech!S20*(SUMIFS('AGG Activity_16'!I:I,'AGG Activity_16'!$A:$A,$B20)+SUMIFS('AGG Activity_EX'!I:I,'AGG Activity_EX'!$A:$A,$B20))-SUMIFS(Activity_EX!I:I,Activity_EX!$A:$A,$A20))/(SUMIFS('AGG Activity_16'!I:I,'AGG Activity_16'!$A:$A,$B20)),0)))</f>
        <v>1</v>
      </c>
      <c r="U20" s="10">
        <f>IF(PASTRA_Split_Tech!T20="",0,IF(U$1=2016,0,IFERROR((PASTRA_Split_Tech!T20*(SUMIFS('AGG Activity_16'!J:J,'AGG Activity_16'!$A:$A,$B20)+SUMIFS('AGG Activity_EX'!J:J,'AGG Activity_EX'!$A:$A,$B20))-SUMIFS(Activity_EX!J:J,Activity_EX!$A:$A,$A20))/(SUMIFS('AGG Activity_16'!J:J,'AGG Activity_16'!$A:$A,$B20)),0)))</f>
        <v>0</v>
      </c>
      <c r="V20" s="10">
        <f>IF(PASTRA_Split_Tech!U20="",0,IF(V$1=2016,0,IFERROR((PASTRA_Split_Tech!U20*(SUMIFS('AGG Activity_16'!K:K,'AGG Activity_16'!$A:$A,$B20)+SUMIFS('AGG Activity_EX'!K:K,'AGG Activity_EX'!$A:$A,$B20))-SUMIFS(Activity_EX!K:K,Activity_EX!$A:$A,$A20))/(SUMIFS('AGG Activity_16'!K:K,'AGG Activity_16'!$A:$A,$B20)),0)))</f>
        <v>0</v>
      </c>
    </row>
    <row r="21" spans="1:22" x14ac:dyDescent="0.25">
      <c r="A21" t="str">
        <f>PASTRA_Split_Tech!A21</f>
        <v>PASTRAROABUSIUBVIVACONVGAS</v>
      </c>
      <c r="B21" t="str">
        <f>PASTRA_Split_Tech!B21</f>
        <v>PASTRAROABUSIUBVIVA</v>
      </c>
      <c r="C21" t="str">
        <f>PASTRA_Split_Tech!C21</f>
        <v>PAS</v>
      </c>
      <c r="D21" t="str">
        <f>PASTRA_Split_Tech!D21</f>
        <v>TRA</v>
      </c>
      <c r="E21" t="str">
        <f>PASTRA_Split_Tech!E21</f>
        <v>ROA</v>
      </c>
      <c r="F21" t="str">
        <f>PASTRA_Split_Tech!F21</f>
        <v>BUS</v>
      </c>
      <c r="G21" t="str">
        <f>PASTRA_Split_Tech!G21</f>
        <v>IUB</v>
      </c>
      <c r="H21" t="str">
        <f>PASTRA_Split_Tech!H21</f>
        <v>VIVA</v>
      </c>
      <c r="I21">
        <f>PASTRA_Split_Tech!I21</f>
        <v>16</v>
      </c>
      <c r="J21" t="str">
        <f>PASTRA_Split_Tech!J21</f>
        <v>CONV</v>
      </c>
      <c r="K21" t="str">
        <f>PASTRA_Split_Tech!K21</f>
        <v>GAS</v>
      </c>
      <c r="L21" t="str">
        <f>PASTRA_Split_Tech!L21</f>
        <v>___</v>
      </c>
      <c r="M21" s="10">
        <f>IF(PASTRA_Split_Tech!L21="",0,IF(M$1=2016,0,IFERROR((PASTRA_Split_Tech!L21*(SUMIFS('AGG Activity_16'!B:B,'AGG Activity_16'!$A:$A,$B21)+SUMIFS('AGG Activity_EX'!B:B,'AGG Activity_EX'!$A:$A,$B21))-SUMIFS(Activity_EX!B:B,Activity_EX!$A:$A,$A21))/(SUMIFS('AGG Activity_16'!B:B,'AGG Activity_16'!$A:$A,$B21)),0)))</f>
        <v>0</v>
      </c>
      <c r="N21" s="10">
        <f>IF(PASTRA_Split_Tech!M21="",0,IF(N$1=2016,0,IFERROR((PASTRA_Split_Tech!M21*(SUMIFS('AGG Activity_16'!C:C,'AGG Activity_16'!$A:$A,$B21)+SUMIFS('AGG Activity_EX'!C:C,'AGG Activity_EX'!$A:$A,$B21))-SUMIFS(Activity_EX!C:C,Activity_EX!$A:$A,$A21))/(SUMIFS('AGG Activity_16'!C:C,'AGG Activity_16'!$A:$A,$B21)),0)))</f>
        <v>0</v>
      </c>
      <c r="O21" s="10">
        <f>IF(PASTRA_Split_Tech!N21="",0,IF(O$1=2016,0,IFERROR((PASTRA_Split_Tech!N21*(SUMIFS('AGG Activity_16'!D:D,'AGG Activity_16'!$A:$A,$B21)+SUMIFS('AGG Activity_EX'!D:D,'AGG Activity_EX'!$A:$A,$B21))-SUMIFS(Activity_EX!D:D,Activity_EX!$A:$A,$A21))/(SUMIFS('AGG Activity_16'!D:D,'AGG Activity_16'!$A:$A,$B21)),0)))</f>
        <v>0</v>
      </c>
      <c r="P21" s="10">
        <f>IF(PASTRA_Split_Tech!O21="",0,IF(P$1=2016,0,IFERROR((PASTRA_Split_Tech!O21*(SUMIFS('AGG Activity_16'!E:E,'AGG Activity_16'!$A:$A,$B21)+SUMIFS('AGG Activity_EX'!E:E,'AGG Activity_EX'!$A:$A,$B21))-SUMIFS(Activity_EX!E:E,Activity_EX!$A:$A,$A21))/(SUMIFS('AGG Activity_16'!E:E,'AGG Activity_16'!$A:$A,$B21)),0)))</f>
        <v>0</v>
      </c>
      <c r="Q21" s="10">
        <f>IF(PASTRA_Split_Tech!P21="",0,IF(Q$1=2016,0,IFERROR((PASTRA_Split_Tech!P21*(SUMIFS('AGG Activity_16'!F:F,'AGG Activity_16'!$A:$A,$B21)+SUMIFS('AGG Activity_EX'!F:F,'AGG Activity_EX'!$A:$A,$B21))-SUMIFS(Activity_EX!F:F,Activity_EX!$A:$A,$A21))/(SUMIFS('AGG Activity_16'!F:F,'AGG Activity_16'!$A:$A,$B21)),0)))</f>
        <v>0</v>
      </c>
      <c r="R21" s="10">
        <f>IF(PASTRA_Split_Tech!Q21="",0,IF(R$1=2016,0,IFERROR((PASTRA_Split_Tech!Q21*(SUMIFS('AGG Activity_16'!G:G,'AGG Activity_16'!$A:$A,$B21)+SUMIFS('AGG Activity_EX'!G:G,'AGG Activity_EX'!$A:$A,$B21))-SUMIFS(Activity_EX!G:G,Activity_EX!$A:$A,$A21))/(SUMIFS('AGG Activity_16'!G:G,'AGG Activity_16'!$A:$A,$B21)),0)))</f>
        <v>0</v>
      </c>
      <c r="S21" s="10">
        <f>IF(PASTRA_Split_Tech!R21="",0,IF(S$1=2016,0,IFERROR((PASTRA_Split_Tech!R21*(SUMIFS('AGG Activity_16'!H:H,'AGG Activity_16'!$A:$A,$B21)+SUMIFS('AGG Activity_EX'!H:H,'AGG Activity_EX'!$A:$A,$B21))-SUMIFS(Activity_EX!H:H,Activity_EX!$A:$A,$A21))/(SUMIFS('AGG Activity_16'!H:H,'AGG Activity_16'!$A:$A,$B21)),0)))</f>
        <v>0</v>
      </c>
      <c r="T21" s="10">
        <f>IF(PASTRA_Split_Tech!S21="",0,IF(T$1=2016,0,IFERROR((PASTRA_Split_Tech!S21*(SUMIFS('AGG Activity_16'!I:I,'AGG Activity_16'!$A:$A,$B21)+SUMIFS('AGG Activity_EX'!I:I,'AGG Activity_EX'!$A:$A,$B21))-SUMIFS(Activity_EX!I:I,Activity_EX!$A:$A,$A21))/(SUMIFS('AGG Activity_16'!I:I,'AGG Activity_16'!$A:$A,$B21)),0)))</f>
        <v>0</v>
      </c>
      <c r="U21" s="10">
        <f>IF(PASTRA_Split_Tech!T21="",0,IF(U$1=2016,0,IFERROR((PASTRA_Split_Tech!T21*(SUMIFS('AGG Activity_16'!J:J,'AGG Activity_16'!$A:$A,$B21)+SUMIFS('AGG Activity_EX'!J:J,'AGG Activity_EX'!$A:$A,$B21))-SUMIFS(Activity_EX!J:J,Activity_EX!$A:$A,$A21))/(SUMIFS('AGG Activity_16'!J:J,'AGG Activity_16'!$A:$A,$B21)),0)))</f>
        <v>0</v>
      </c>
      <c r="V21" s="10">
        <f>IF(PASTRA_Split_Tech!U21="",0,IF(V$1=2016,0,IFERROR((PASTRA_Split_Tech!U21*(SUMIFS('AGG Activity_16'!K:K,'AGG Activity_16'!$A:$A,$B21)+SUMIFS('AGG Activity_EX'!K:K,'AGG Activity_EX'!$A:$A,$B21))-SUMIFS(Activity_EX!K:K,Activity_EX!$A:$A,$A21))/(SUMIFS('AGG Activity_16'!K:K,'AGG Activity_16'!$A:$A,$B21)),0)))</f>
        <v>0</v>
      </c>
    </row>
    <row r="22" spans="1:22" x14ac:dyDescent="0.25">
      <c r="A22" t="str">
        <f>PASTRA_Split_Tech!A22</f>
        <v>PASTRAROABUSIUBDURTCONVDSL</v>
      </c>
      <c r="B22" t="str">
        <f>PASTRA_Split_Tech!B22</f>
        <v>PASTRAROABUSIUBDURT</v>
      </c>
      <c r="C22" t="str">
        <f>PASTRA_Split_Tech!C22</f>
        <v>PAS</v>
      </c>
      <c r="D22" t="str">
        <f>PASTRA_Split_Tech!D22</f>
        <v>TRA</v>
      </c>
      <c r="E22" t="str">
        <f>PASTRA_Split_Tech!E22</f>
        <v>ROA</v>
      </c>
      <c r="F22" t="str">
        <f>PASTRA_Split_Tech!F22</f>
        <v>BUS</v>
      </c>
      <c r="G22" t="str">
        <f>PASTRA_Split_Tech!G22</f>
        <v>IUB</v>
      </c>
      <c r="H22" t="str">
        <f>PASTRA_Split_Tech!H22</f>
        <v>DURT</v>
      </c>
      <c r="I22">
        <f>PASTRA_Split_Tech!I22</f>
        <v>16</v>
      </c>
      <c r="J22" t="str">
        <f>PASTRA_Split_Tech!J22</f>
        <v>CONV</v>
      </c>
      <c r="K22" t="str">
        <f>PASTRA_Split_Tech!K22</f>
        <v>DSL</v>
      </c>
      <c r="L22" t="str">
        <f>PASTRA_Split_Tech!L22</f>
        <v>___</v>
      </c>
      <c r="M22" s="10">
        <f>IF(PASTRA_Split_Tech!L22="",0,IF(M$1=2016,0,IFERROR((PASTRA_Split_Tech!L22*(SUMIFS('AGG Activity_16'!B:B,'AGG Activity_16'!$A:$A,$B22)+SUMIFS('AGG Activity_EX'!B:B,'AGG Activity_EX'!$A:$A,$B22))-SUMIFS(Activity_EX!B:B,Activity_EX!$A:$A,$A22))/(SUMIFS('AGG Activity_16'!B:B,'AGG Activity_16'!$A:$A,$B22)),0)))</f>
        <v>0</v>
      </c>
      <c r="N22" s="10">
        <f>IF(PASTRA_Split_Tech!M22="",0,IF(N$1=2016,0,IFERROR((PASTRA_Split_Tech!M22*(SUMIFS('AGG Activity_16'!C:C,'AGG Activity_16'!$A:$A,$B22)+SUMIFS('AGG Activity_EX'!C:C,'AGG Activity_EX'!$A:$A,$B22))-SUMIFS(Activity_EX!C:C,Activity_EX!$A:$A,$A22))/(SUMIFS('AGG Activity_16'!C:C,'AGG Activity_16'!$A:$A,$B22)),0)))</f>
        <v>1.000000000000004</v>
      </c>
      <c r="O22" s="10">
        <f>IF(PASTRA_Split_Tech!N22="",0,IF(O$1=2016,0,IFERROR((PASTRA_Split_Tech!N22*(SUMIFS('AGG Activity_16'!D:D,'AGG Activity_16'!$A:$A,$B22)+SUMIFS('AGG Activity_EX'!D:D,'AGG Activity_EX'!$A:$A,$B22))-SUMIFS(Activity_EX!D:D,Activity_EX!$A:$A,$A22))/(SUMIFS('AGG Activity_16'!D:D,'AGG Activity_16'!$A:$A,$B22)),0)))</f>
        <v>0.99999999999999567</v>
      </c>
      <c r="P22" s="10">
        <f>IF(PASTRA_Split_Tech!O22="",0,IF(P$1=2016,0,IFERROR((PASTRA_Split_Tech!O22*(SUMIFS('AGG Activity_16'!E:E,'AGG Activity_16'!$A:$A,$B22)+SUMIFS('AGG Activity_EX'!E:E,'AGG Activity_EX'!$A:$A,$B22))-SUMIFS(Activity_EX!E:E,Activity_EX!$A:$A,$A22))/(SUMIFS('AGG Activity_16'!E:E,'AGG Activity_16'!$A:$A,$B22)),0)))</f>
        <v>0.99999999999999889</v>
      </c>
      <c r="Q22" s="10">
        <f>IF(PASTRA_Split_Tech!P22="",0,IF(Q$1=2016,0,IFERROR((PASTRA_Split_Tech!P22*(SUMIFS('AGG Activity_16'!F:F,'AGG Activity_16'!$A:$A,$B22)+SUMIFS('AGG Activity_EX'!F:F,'AGG Activity_EX'!$A:$A,$B22))-SUMIFS(Activity_EX!F:F,Activity_EX!$A:$A,$A22))/(SUMIFS('AGG Activity_16'!F:F,'AGG Activity_16'!$A:$A,$B22)),0)))</f>
        <v>1</v>
      </c>
      <c r="R22" s="10">
        <f>IF(PASTRA_Split_Tech!Q22="",0,IF(R$1=2016,0,IFERROR((PASTRA_Split_Tech!Q22*(SUMIFS('AGG Activity_16'!G:G,'AGG Activity_16'!$A:$A,$B22)+SUMIFS('AGG Activity_EX'!G:G,'AGG Activity_EX'!$A:$A,$B22))-SUMIFS(Activity_EX!G:G,Activity_EX!$A:$A,$A22))/(SUMIFS('AGG Activity_16'!G:G,'AGG Activity_16'!$A:$A,$B22)),0)))</f>
        <v>1</v>
      </c>
      <c r="S22" s="10">
        <f>IF(PASTRA_Split_Tech!R22="",0,IF(S$1=2016,0,IFERROR((PASTRA_Split_Tech!R22*(SUMIFS('AGG Activity_16'!H:H,'AGG Activity_16'!$A:$A,$B22)+SUMIFS('AGG Activity_EX'!H:H,'AGG Activity_EX'!$A:$A,$B22))-SUMIFS(Activity_EX!H:H,Activity_EX!$A:$A,$A22))/(SUMIFS('AGG Activity_16'!H:H,'AGG Activity_16'!$A:$A,$B22)),0)))</f>
        <v>1.0000000000000004</v>
      </c>
      <c r="T22" s="10">
        <f>IF(PASTRA_Split_Tech!S22="",0,IF(T$1=2016,0,IFERROR((PASTRA_Split_Tech!S22*(SUMIFS('AGG Activity_16'!I:I,'AGG Activity_16'!$A:$A,$B22)+SUMIFS('AGG Activity_EX'!I:I,'AGG Activity_EX'!$A:$A,$B22))-SUMIFS(Activity_EX!I:I,Activity_EX!$A:$A,$A22))/(SUMIFS('AGG Activity_16'!I:I,'AGG Activity_16'!$A:$A,$B22)),0)))</f>
        <v>0.99999999999999989</v>
      </c>
      <c r="U22" s="10">
        <f>IF(PASTRA_Split_Tech!T22="",0,IF(U$1=2016,0,IFERROR((PASTRA_Split_Tech!T22*(SUMIFS('AGG Activity_16'!J:J,'AGG Activity_16'!$A:$A,$B22)+SUMIFS('AGG Activity_EX'!J:J,'AGG Activity_EX'!$A:$A,$B22))-SUMIFS(Activity_EX!J:J,Activity_EX!$A:$A,$A22))/(SUMIFS('AGG Activity_16'!J:J,'AGG Activity_16'!$A:$A,$B22)),0)))</f>
        <v>0</v>
      </c>
      <c r="V22" s="10">
        <f>IF(PASTRA_Split_Tech!U22="",0,IF(V$1=2016,0,IFERROR((PASTRA_Split_Tech!U22*(SUMIFS('AGG Activity_16'!K:K,'AGG Activity_16'!$A:$A,$B22)+SUMIFS('AGG Activity_EX'!K:K,'AGG Activity_EX'!$A:$A,$B22))-SUMIFS(Activity_EX!K:K,Activity_EX!$A:$A,$A22))/(SUMIFS('AGG Activity_16'!K:K,'AGG Activity_16'!$A:$A,$B22)),0)))</f>
        <v>0</v>
      </c>
    </row>
    <row r="23" spans="1:22" x14ac:dyDescent="0.25">
      <c r="A23" t="str">
        <f>PASTRA_Split_Tech!A23</f>
        <v>PASTRAROABUSIUBDURTCONVGAS</v>
      </c>
      <c r="B23" t="str">
        <f>PASTRA_Split_Tech!B23</f>
        <v>PASTRAROABUSIUBDURT</v>
      </c>
      <c r="C23" t="str">
        <f>PASTRA_Split_Tech!C23</f>
        <v>PAS</v>
      </c>
      <c r="D23" t="str">
        <f>PASTRA_Split_Tech!D23</f>
        <v>TRA</v>
      </c>
      <c r="E23" t="str">
        <f>PASTRA_Split_Tech!E23</f>
        <v>ROA</v>
      </c>
      <c r="F23" t="str">
        <f>PASTRA_Split_Tech!F23</f>
        <v>BUS</v>
      </c>
      <c r="G23" t="str">
        <f>PASTRA_Split_Tech!G23</f>
        <v>IUB</v>
      </c>
      <c r="H23" t="str">
        <f>PASTRA_Split_Tech!H23</f>
        <v>DURT</v>
      </c>
      <c r="I23">
        <f>PASTRA_Split_Tech!I23</f>
        <v>16</v>
      </c>
      <c r="J23" t="str">
        <f>PASTRA_Split_Tech!J23</f>
        <v>CONV</v>
      </c>
      <c r="K23" t="str">
        <f>PASTRA_Split_Tech!K23</f>
        <v>GAS</v>
      </c>
      <c r="L23" t="str">
        <f>PASTRA_Split_Tech!L23</f>
        <v>___</v>
      </c>
      <c r="M23" s="10">
        <f>IF(PASTRA_Split_Tech!L23="",0,IF(M$1=2016,0,IFERROR((PASTRA_Split_Tech!L23*(SUMIFS('AGG Activity_16'!B:B,'AGG Activity_16'!$A:$A,$B23)+SUMIFS('AGG Activity_EX'!B:B,'AGG Activity_EX'!$A:$A,$B23))-SUMIFS(Activity_EX!B:B,Activity_EX!$A:$A,$A23))/(SUMIFS('AGG Activity_16'!B:B,'AGG Activity_16'!$A:$A,$B23)),0)))</f>
        <v>0</v>
      </c>
      <c r="N23" s="10">
        <f>IF(PASTRA_Split_Tech!M23="",0,IF(N$1=2016,0,IFERROR((PASTRA_Split_Tech!M23*(SUMIFS('AGG Activity_16'!C:C,'AGG Activity_16'!$A:$A,$B23)+SUMIFS('AGG Activity_EX'!C:C,'AGG Activity_EX'!$A:$A,$B23))-SUMIFS(Activity_EX!C:C,Activity_EX!$A:$A,$A23))/(SUMIFS('AGG Activity_16'!C:C,'AGG Activity_16'!$A:$A,$B23)),0)))</f>
        <v>0</v>
      </c>
      <c r="O23" s="10">
        <f>IF(PASTRA_Split_Tech!N23="",0,IF(O$1=2016,0,IFERROR((PASTRA_Split_Tech!N23*(SUMIFS('AGG Activity_16'!D:D,'AGG Activity_16'!$A:$A,$B23)+SUMIFS('AGG Activity_EX'!D:D,'AGG Activity_EX'!$A:$A,$B23))-SUMIFS(Activity_EX!D:D,Activity_EX!$A:$A,$A23))/(SUMIFS('AGG Activity_16'!D:D,'AGG Activity_16'!$A:$A,$B23)),0)))</f>
        <v>0</v>
      </c>
      <c r="P23" s="10">
        <f>IF(PASTRA_Split_Tech!O23="",0,IF(P$1=2016,0,IFERROR((PASTRA_Split_Tech!O23*(SUMIFS('AGG Activity_16'!E:E,'AGG Activity_16'!$A:$A,$B23)+SUMIFS('AGG Activity_EX'!E:E,'AGG Activity_EX'!$A:$A,$B23))-SUMIFS(Activity_EX!E:E,Activity_EX!$A:$A,$A23))/(SUMIFS('AGG Activity_16'!E:E,'AGG Activity_16'!$A:$A,$B23)),0)))</f>
        <v>0</v>
      </c>
      <c r="Q23" s="10">
        <f>IF(PASTRA_Split_Tech!P23="",0,IF(Q$1=2016,0,IFERROR((PASTRA_Split_Tech!P23*(SUMIFS('AGG Activity_16'!F:F,'AGG Activity_16'!$A:$A,$B23)+SUMIFS('AGG Activity_EX'!F:F,'AGG Activity_EX'!$A:$A,$B23))-SUMIFS(Activity_EX!F:F,Activity_EX!$A:$A,$A23))/(SUMIFS('AGG Activity_16'!F:F,'AGG Activity_16'!$A:$A,$B23)),0)))</f>
        <v>0</v>
      </c>
      <c r="R23" s="10">
        <f>IF(PASTRA_Split_Tech!Q23="",0,IF(R$1=2016,0,IFERROR((PASTRA_Split_Tech!Q23*(SUMIFS('AGG Activity_16'!G:G,'AGG Activity_16'!$A:$A,$B23)+SUMIFS('AGG Activity_EX'!G:G,'AGG Activity_EX'!$A:$A,$B23))-SUMIFS(Activity_EX!G:G,Activity_EX!$A:$A,$A23))/(SUMIFS('AGG Activity_16'!G:G,'AGG Activity_16'!$A:$A,$B23)),0)))</f>
        <v>0</v>
      </c>
      <c r="S23" s="10">
        <f>IF(PASTRA_Split_Tech!R23="",0,IF(S$1=2016,0,IFERROR((PASTRA_Split_Tech!R23*(SUMIFS('AGG Activity_16'!H:H,'AGG Activity_16'!$A:$A,$B23)+SUMIFS('AGG Activity_EX'!H:H,'AGG Activity_EX'!$A:$A,$B23))-SUMIFS(Activity_EX!H:H,Activity_EX!$A:$A,$A23))/(SUMIFS('AGG Activity_16'!H:H,'AGG Activity_16'!$A:$A,$B23)),0)))</f>
        <v>0</v>
      </c>
      <c r="T23" s="10">
        <f>IF(PASTRA_Split_Tech!S23="",0,IF(T$1=2016,0,IFERROR((PASTRA_Split_Tech!S23*(SUMIFS('AGG Activity_16'!I:I,'AGG Activity_16'!$A:$A,$B23)+SUMIFS('AGG Activity_EX'!I:I,'AGG Activity_EX'!$A:$A,$B23))-SUMIFS(Activity_EX!I:I,Activity_EX!$A:$A,$A23))/(SUMIFS('AGG Activity_16'!I:I,'AGG Activity_16'!$A:$A,$B23)),0)))</f>
        <v>0</v>
      </c>
      <c r="U23" s="10">
        <f>IF(PASTRA_Split_Tech!T23="",0,IF(U$1=2016,0,IFERROR((PASTRA_Split_Tech!T23*(SUMIFS('AGG Activity_16'!J:J,'AGG Activity_16'!$A:$A,$B23)+SUMIFS('AGG Activity_EX'!J:J,'AGG Activity_EX'!$A:$A,$B23))-SUMIFS(Activity_EX!J:J,Activity_EX!$A:$A,$A23))/(SUMIFS('AGG Activity_16'!J:J,'AGG Activity_16'!$A:$A,$B23)),0)))</f>
        <v>0</v>
      </c>
      <c r="V23" s="10">
        <f>IF(PASTRA_Split_Tech!U23="",0,IF(V$1=2016,0,IFERROR((PASTRA_Split_Tech!U23*(SUMIFS('AGG Activity_16'!K:K,'AGG Activity_16'!$A:$A,$B23)+SUMIFS('AGG Activity_EX'!K:K,'AGG Activity_EX'!$A:$A,$B23))-SUMIFS(Activity_EX!K:K,Activity_EX!$A:$A,$A23))/(SUMIFS('AGG Activity_16'!K:K,'AGG Activity_16'!$A:$A,$B23)),0)))</f>
        <v>0</v>
      </c>
    </row>
    <row r="24" spans="1:22" x14ac:dyDescent="0.25">
      <c r="A24" t="str">
        <f>PASTRA_Split_Tech!A24</f>
        <v>PASTRAROABUSSCB___CONVDSL</v>
      </c>
      <c r="B24" t="str">
        <f>PASTRA_Split_Tech!B24</f>
        <v>PASTRAROABUSSCB___</v>
      </c>
      <c r="C24" t="str">
        <f>PASTRA_Split_Tech!C24</f>
        <v>PAS</v>
      </c>
      <c r="D24" t="str">
        <f>PASTRA_Split_Tech!D24</f>
        <v>TRA</v>
      </c>
      <c r="E24" t="str">
        <f>PASTRA_Split_Tech!E24</f>
        <v>ROA</v>
      </c>
      <c r="F24" t="str">
        <f>PASTRA_Split_Tech!F24</f>
        <v>BUS</v>
      </c>
      <c r="G24" t="str">
        <f>PASTRA_Split_Tech!G24</f>
        <v>SCB</v>
      </c>
      <c r="H24" t="str">
        <f>PASTRA_Split_Tech!H24</f>
        <v>___</v>
      </c>
      <c r="I24">
        <f>PASTRA_Split_Tech!I24</f>
        <v>16</v>
      </c>
      <c r="J24" t="str">
        <f>PASTRA_Split_Tech!J24</f>
        <v>CONV</v>
      </c>
      <c r="K24" t="str">
        <f>PASTRA_Split_Tech!K24</f>
        <v>DSL</v>
      </c>
      <c r="L24" t="str">
        <f>PASTRA_Split_Tech!L24</f>
        <v>___</v>
      </c>
      <c r="M24" s="10">
        <f>IF(PASTRA_Split_Tech!L24="",0,IF(M$1=2016,0,IFERROR((PASTRA_Split_Tech!L24*(SUMIFS('AGG Activity_16'!B:B,'AGG Activity_16'!$A:$A,$B24)+SUMIFS('AGG Activity_EX'!B:B,'AGG Activity_EX'!$A:$A,$B24))-SUMIFS(Activity_EX!B:B,Activity_EX!$A:$A,$A24))/(SUMIFS('AGG Activity_16'!B:B,'AGG Activity_16'!$A:$A,$B24)),0)))</f>
        <v>0</v>
      </c>
      <c r="N24" s="10">
        <f>IF(PASTRA_Split_Tech!M24="",0,IF(N$1=2016,0,IFERROR((PASTRA_Split_Tech!M24*(SUMIFS('AGG Activity_16'!C:C,'AGG Activity_16'!$A:$A,$B24)+SUMIFS('AGG Activity_EX'!C:C,'AGG Activity_EX'!$A:$A,$B24))-SUMIFS(Activity_EX!C:C,Activity_EX!$A:$A,$A24))/(SUMIFS('AGG Activity_16'!C:C,'AGG Activity_16'!$A:$A,$B24)),0)))</f>
        <v>0.81136853013322052</v>
      </c>
      <c r="O24" s="10">
        <f>IF(PASTRA_Split_Tech!N24="",0,IF(O$1=2016,0,IFERROR((PASTRA_Split_Tech!N24*(SUMIFS('AGG Activity_16'!D:D,'AGG Activity_16'!$A:$A,$B24)+SUMIFS('AGG Activity_EX'!D:D,'AGG Activity_EX'!$A:$A,$B24))-SUMIFS(Activity_EX!D:D,Activity_EX!$A:$A,$A24))/(SUMIFS('AGG Activity_16'!D:D,'AGG Activity_16'!$A:$A,$B24)),0)))</f>
        <v>0.82787539875629557</v>
      </c>
      <c r="P24" s="10">
        <f>IF(PASTRA_Split_Tech!O24="",0,IF(P$1=2016,0,IFERROR((PASTRA_Split_Tech!O24*(SUMIFS('AGG Activity_16'!E:E,'AGG Activity_16'!$A:$A,$B24)+SUMIFS('AGG Activity_EX'!E:E,'AGG Activity_EX'!$A:$A,$B24))-SUMIFS(Activity_EX!E:E,Activity_EX!$A:$A,$A24))/(SUMIFS('AGG Activity_16'!E:E,'AGG Activity_16'!$A:$A,$B24)),0)))</f>
        <v>0.82956995651872034</v>
      </c>
      <c r="Q24" s="10">
        <f>IF(PASTRA_Split_Tech!P24="",0,IF(Q$1=2016,0,IFERROR((PASTRA_Split_Tech!P24*(SUMIFS('AGG Activity_16'!F:F,'AGG Activity_16'!$A:$A,$B24)+SUMIFS('AGG Activity_EX'!F:F,'AGG Activity_EX'!$A:$A,$B24))-SUMIFS(Activity_EX!F:F,Activity_EX!$A:$A,$A24))/(SUMIFS('AGG Activity_16'!F:F,'AGG Activity_16'!$A:$A,$B24)),0)))</f>
        <v>0.85223916566994407</v>
      </c>
      <c r="R24" s="10">
        <f>IF(PASTRA_Split_Tech!Q24="",0,IF(R$1=2016,0,IFERROR((PASTRA_Split_Tech!Q24*(SUMIFS('AGG Activity_16'!G:G,'AGG Activity_16'!$A:$A,$B24)+SUMIFS('AGG Activity_EX'!G:G,'AGG Activity_EX'!$A:$A,$B24))-SUMIFS(Activity_EX!G:G,Activity_EX!$A:$A,$A24))/(SUMIFS('AGG Activity_16'!G:G,'AGG Activity_16'!$A:$A,$B24)),0)))</f>
        <v>0.852222907536209</v>
      </c>
      <c r="S24" s="10">
        <f>IF(PASTRA_Split_Tech!R24="",0,IF(S$1=2016,0,IFERROR((PASTRA_Split_Tech!R24*(SUMIFS('AGG Activity_16'!H:H,'AGG Activity_16'!$A:$A,$B24)+SUMIFS('AGG Activity_EX'!H:H,'AGG Activity_EX'!$A:$A,$B24))-SUMIFS(Activity_EX!H:H,Activity_EX!$A:$A,$A24))/(SUMIFS('AGG Activity_16'!H:H,'AGG Activity_16'!$A:$A,$B24)),0)))</f>
        <v>0.85229959700162683</v>
      </c>
      <c r="T24" s="10">
        <f>IF(PASTRA_Split_Tech!S24="",0,IF(T$1=2016,0,IFERROR((PASTRA_Split_Tech!S24*(SUMIFS('AGG Activity_16'!I:I,'AGG Activity_16'!$A:$A,$B24)+SUMIFS('AGG Activity_EX'!I:I,'AGG Activity_EX'!$A:$A,$B24))-SUMIFS(Activity_EX!I:I,Activity_EX!$A:$A,$A24))/(SUMIFS('AGG Activity_16'!I:I,'AGG Activity_16'!$A:$A,$B24)),0)))</f>
        <v>1.4523543549464577</v>
      </c>
      <c r="U24" s="10">
        <f>IF(PASTRA_Split_Tech!T24="",0,IF(U$1=2016,0,IFERROR((PASTRA_Split_Tech!T24*(SUMIFS('AGG Activity_16'!J:J,'AGG Activity_16'!$A:$A,$B24)+SUMIFS('AGG Activity_EX'!J:J,'AGG Activity_EX'!$A:$A,$B24))-SUMIFS(Activity_EX!J:J,Activity_EX!$A:$A,$A24))/(SUMIFS('AGG Activity_16'!J:J,'AGG Activity_16'!$A:$A,$B24)),0)))</f>
        <v>0</v>
      </c>
      <c r="V24" s="10">
        <f>IF(PASTRA_Split_Tech!U24="",0,IF(V$1=2016,0,IFERROR((PASTRA_Split_Tech!U24*(SUMIFS('AGG Activity_16'!K:K,'AGG Activity_16'!$A:$A,$B24)+SUMIFS('AGG Activity_EX'!K:K,'AGG Activity_EX'!$A:$A,$B24))-SUMIFS(Activity_EX!K:K,Activity_EX!$A:$A,$A24))/(SUMIFS('AGG Activity_16'!K:K,'AGG Activity_16'!$A:$A,$B24)),0)))</f>
        <v>0</v>
      </c>
    </row>
    <row r="25" spans="1:22" x14ac:dyDescent="0.25">
      <c r="A25" t="str">
        <f>PASTRA_Split_Tech!A25</f>
        <v>PASTRAROABUSSCB___CONVGAS</v>
      </c>
      <c r="B25" t="str">
        <f>PASTRA_Split_Tech!B25</f>
        <v>PASTRAROABUSSCB___</v>
      </c>
      <c r="C25" t="str">
        <f>PASTRA_Split_Tech!C25</f>
        <v>PAS</v>
      </c>
      <c r="D25" t="str">
        <f>PASTRA_Split_Tech!D25</f>
        <v>TRA</v>
      </c>
      <c r="E25" t="str">
        <f>PASTRA_Split_Tech!E25</f>
        <v>ROA</v>
      </c>
      <c r="F25" t="str">
        <f>PASTRA_Split_Tech!F25</f>
        <v>BUS</v>
      </c>
      <c r="G25" t="str">
        <f>PASTRA_Split_Tech!G25</f>
        <v>SCB</v>
      </c>
      <c r="H25" t="str">
        <f>PASTRA_Split_Tech!H25</f>
        <v>___</v>
      </c>
      <c r="I25">
        <f>PASTRA_Split_Tech!I25</f>
        <v>16</v>
      </c>
      <c r="J25" t="str">
        <f>PASTRA_Split_Tech!J25</f>
        <v>CONV</v>
      </c>
      <c r="K25" t="str">
        <f>PASTRA_Split_Tech!K25</f>
        <v>GAS</v>
      </c>
      <c r="L25" t="str">
        <f>PASTRA_Split_Tech!L25</f>
        <v>___</v>
      </c>
      <c r="M25" s="10">
        <f>IF(PASTRA_Split_Tech!L25="",0,IF(M$1=2016,0,IFERROR((PASTRA_Split_Tech!L25*(SUMIFS('AGG Activity_16'!B:B,'AGG Activity_16'!$A:$A,$B25)+SUMIFS('AGG Activity_EX'!B:B,'AGG Activity_EX'!$A:$A,$B25))-SUMIFS(Activity_EX!B:B,Activity_EX!$A:$A,$A25))/(SUMIFS('AGG Activity_16'!B:B,'AGG Activity_16'!$A:$A,$B25)),0)))</f>
        <v>0</v>
      </c>
      <c r="N25" s="10">
        <f>IF(PASTRA_Split_Tech!M25="",0,IF(N$1=2016,0,IFERROR((PASTRA_Split_Tech!M25*(SUMIFS('AGG Activity_16'!C:C,'AGG Activity_16'!$A:$A,$B25)+SUMIFS('AGG Activity_EX'!C:C,'AGG Activity_EX'!$A:$A,$B25))-SUMIFS(Activity_EX!C:C,Activity_EX!$A:$A,$A25))/(SUMIFS('AGG Activity_16'!C:C,'AGG Activity_16'!$A:$A,$B25)),0)))</f>
        <v>0.12094344035973191</v>
      </c>
      <c r="O25" s="10">
        <f>IF(PASTRA_Split_Tech!N25="",0,IF(O$1=2016,0,IFERROR((PASTRA_Split_Tech!N25*(SUMIFS('AGG Activity_16'!D:D,'AGG Activity_16'!$A:$A,$B25)+SUMIFS('AGG Activity_EX'!D:D,'AGG Activity_EX'!$A:$A,$B25))-SUMIFS(Activity_EX!D:D,Activity_EX!$A:$A,$A25))/(SUMIFS('AGG Activity_16'!D:D,'AGG Activity_16'!$A:$A,$B25)),0)))</f>
        <v>0.11361866690955529</v>
      </c>
      <c r="P25" s="10">
        <f>IF(PASTRA_Split_Tech!O25="",0,IF(P$1=2016,0,IFERROR((PASTRA_Split_Tech!O25*(SUMIFS('AGG Activity_16'!E:E,'AGG Activity_16'!$A:$A,$B25)+SUMIFS('AGG Activity_EX'!E:E,'AGG Activity_EX'!$A:$A,$B25))-SUMIFS(Activity_EX!E:E,Activity_EX!$A:$A,$A25))/(SUMIFS('AGG Activity_16'!E:E,'AGG Activity_16'!$A:$A,$B25)),0)))</f>
        <v>0.11293530836722722</v>
      </c>
      <c r="Q25" s="10">
        <f>IF(PASTRA_Split_Tech!P25="",0,IF(Q$1=2016,0,IFERROR((PASTRA_Split_Tech!P25*(SUMIFS('AGG Activity_16'!F:F,'AGG Activity_16'!$A:$A,$B25)+SUMIFS('AGG Activity_EX'!F:F,'AGG Activity_EX'!$A:$A,$B25))-SUMIFS(Activity_EX!F:F,Activity_EX!$A:$A,$A25))/(SUMIFS('AGG Activity_16'!F:F,'AGG Activity_16'!$A:$A,$B25)),0)))</f>
        <v>0.10257106495222078</v>
      </c>
      <c r="R25" s="10">
        <f>IF(PASTRA_Split_Tech!Q25="",0,IF(R$1=2016,0,IFERROR((PASTRA_Split_Tech!Q25*(SUMIFS('AGG Activity_16'!G:G,'AGG Activity_16'!$A:$A,$B25)+SUMIFS('AGG Activity_EX'!G:G,'AGG Activity_EX'!$A:$A,$B25))-SUMIFS(Activity_EX!G:G,Activity_EX!$A:$A,$A25))/(SUMIFS('AGG Activity_16'!G:G,'AGG Activity_16'!$A:$A,$B25)),0)))</f>
        <v>0.10257860977507788</v>
      </c>
      <c r="S25" s="10">
        <f>IF(PASTRA_Split_Tech!R25="",0,IF(S$1=2016,0,IFERROR((PASTRA_Split_Tech!R25*(SUMIFS('AGG Activity_16'!H:H,'AGG Activity_16'!$A:$A,$B25)+SUMIFS('AGG Activity_EX'!H:H,'AGG Activity_EX'!$A:$A,$B25))-SUMIFS(Activity_EX!H:H,Activity_EX!$A:$A,$A25))/(SUMIFS('AGG Activity_16'!H:H,'AGG Activity_16'!$A:$A,$B25)),0)))</f>
        <v>0.10254337017322447</v>
      </c>
      <c r="T25" s="10">
        <f>IF(PASTRA_Split_Tech!S25="",0,IF(T$1=2016,0,IFERROR((PASTRA_Split_Tech!S25*(SUMIFS('AGG Activity_16'!I:I,'AGG Activity_16'!$A:$A,$B25)+SUMIFS('AGG Activity_EX'!I:I,'AGG Activity_EX'!$A:$A,$B25))-SUMIFS(Activity_EX!I:I,Activity_EX!$A:$A,$A25))/(SUMIFS('AGG Activity_16'!I:I,'AGG Activity_16'!$A:$A,$B25)),0)))</f>
        <v>-0.35119132256672397</v>
      </c>
      <c r="U25" s="10">
        <f>IF(PASTRA_Split_Tech!T25="",0,IF(U$1=2016,0,IFERROR((PASTRA_Split_Tech!T25*(SUMIFS('AGG Activity_16'!J:J,'AGG Activity_16'!$A:$A,$B25)+SUMIFS('AGG Activity_EX'!J:J,'AGG Activity_EX'!$A:$A,$B25))-SUMIFS(Activity_EX!J:J,Activity_EX!$A:$A,$A25))/(SUMIFS('AGG Activity_16'!J:J,'AGG Activity_16'!$A:$A,$B25)),0)))</f>
        <v>0</v>
      </c>
      <c r="V25" s="10">
        <f>IF(PASTRA_Split_Tech!U25="",0,IF(V$1=2016,0,IFERROR((PASTRA_Split_Tech!U25*(SUMIFS('AGG Activity_16'!K:K,'AGG Activity_16'!$A:$A,$B25)+SUMIFS('AGG Activity_EX'!K:K,'AGG Activity_EX'!$A:$A,$B25))-SUMIFS(Activity_EX!K:K,Activity_EX!$A:$A,$A25))/(SUMIFS('AGG Activity_16'!K:K,'AGG Activity_16'!$A:$A,$B25)),0)))</f>
        <v>0</v>
      </c>
    </row>
    <row r="26" spans="1:22" x14ac:dyDescent="0.25">
      <c r="A26" t="str">
        <f>PASTRA_Split_Tech!A26</f>
        <v>PASTRAROABUSSCB___CONVNGA</v>
      </c>
      <c r="B26" t="str">
        <f>PASTRA_Split_Tech!B26</f>
        <v>PASTRAROABUSSCB___</v>
      </c>
      <c r="C26" t="str">
        <f>PASTRA_Split_Tech!C26</f>
        <v>PAS</v>
      </c>
      <c r="D26" t="str">
        <f>PASTRA_Split_Tech!D26</f>
        <v>TRA</v>
      </c>
      <c r="E26" t="str">
        <f>PASTRA_Split_Tech!E26</f>
        <v>ROA</v>
      </c>
      <c r="F26" t="str">
        <f>PASTRA_Split_Tech!F26</f>
        <v>BUS</v>
      </c>
      <c r="G26" t="str">
        <f>PASTRA_Split_Tech!G26</f>
        <v>SCB</v>
      </c>
      <c r="H26" t="str">
        <f>PASTRA_Split_Tech!H26</f>
        <v>___</v>
      </c>
      <c r="I26">
        <f>PASTRA_Split_Tech!I26</f>
        <v>16</v>
      </c>
      <c r="J26" t="str">
        <f>PASTRA_Split_Tech!J26</f>
        <v>CONV</v>
      </c>
      <c r="K26" t="str">
        <f>PASTRA_Split_Tech!K26</f>
        <v>NGA</v>
      </c>
      <c r="L26" t="str">
        <f>PASTRA_Split_Tech!L26</f>
        <v>___</v>
      </c>
      <c r="M26" s="10">
        <f>IF(PASTRA_Split_Tech!L26="",0,IF(M$1=2016,0,IFERROR((PASTRA_Split_Tech!L26*(SUMIFS('AGG Activity_16'!B:B,'AGG Activity_16'!$A:$A,$B26)+SUMIFS('AGG Activity_EX'!B:B,'AGG Activity_EX'!$A:$A,$B26))-SUMIFS(Activity_EX!B:B,Activity_EX!$A:$A,$A26))/(SUMIFS('AGG Activity_16'!B:B,'AGG Activity_16'!$A:$A,$B26)),0)))</f>
        <v>0</v>
      </c>
      <c r="N26" s="10">
        <f>IF(PASTRA_Split_Tech!M26="",0,IF(N$1=2016,0,IFERROR((PASTRA_Split_Tech!M26*(SUMIFS('AGG Activity_16'!C:C,'AGG Activity_16'!$A:$A,$B26)+SUMIFS('AGG Activity_EX'!C:C,'AGG Activity_EX'!$A:$A,$B26))-SUMIFS(Activity_EX!C:C,Activity_EX!$A:$A,$A26))/(SUMIFS('AGG Activity_16'!C:C,'AGG Activity_16'!$A:$A,$B26)),0)))</f>
        <v>6.7688029507062042E-2</v>
      </c>
      <c r="O26" s="10">
        <f>IF(PASTRA_Split_Tech!N26="",0,IF(O$1=2016,0,IFERROR((PASTRA_Split_Tech!N26*(SUMIFS('AGG Activity_16'!D:D,'AGG Activity_16'!$A:$A,$B26)+SUMIFS('AGG Activity_EX'!D:D,'AGG Activity_EX'!$A:$A,$B26))-SUMIFS(Activity_EX!D:D,Activity_EX!$A:$A,$A26))/(SUMIFS('AGG Activity_16'!D:D,'AGG Activity_16'!$A:$A,$B26)),0)))</f>
        <v>5.850593433413849E-2</v>
      </c>
      <c r="P26" s="10">
        <f>IF(PASTRA_Split_Tech!O26="",0,IF(P$1=2016,0,IFERROR((PASTRA_Split_Tech!O26*(SUMIFS('AGG Activity_16'!E:E,'AGG Activity_16'!$A:$A,$B26)+SUMIFS('AGG Activity_EX'!E:E,'AGG Activity_EX'!$A:$A,$B26))-SUMIFS(Activity_EX!E:E,Activity_EX!$A:$A,$A26))/(SUMIFS('AGG Activity_16'!E:E,'AGG Activity_16'!$A:$A,$B26)),0)))</f>
        <v>5.7494735114044196E-2</v>
      </c>
      <c r="Q26" s="10">
        <f>IF(PASTRA_Split_Tech!P26="",0,IF(Q$1=2016,0,IFERROR((PASTRA_Split_Tech!P26*(SUMIFS('AGG Activity_16'!F:F,'AGG Activity_16'!$A:$A,$B26)+SUMIFS('AGG Activity_EX'!F:F,'AGG Activity_EX'!$A:$A,$B26))-SUMIFS(Activity_EX!F:F,Activity_EX!$A:$A,$A26))/(SUMIFS('AGG Activity_16'!F:F,'AGG Activity_16'!$A:$A,$B26)),0)))</f>
        <v>4.5189769377834872E-2</v>
      </c>
      <c r="R26" s="10">
        <f>IF(PASTRA_Split_Tech!Q26="",0,IF(R$1=2016,0,IFERROR((PASTRA_Split_Tech!Q26*(SUMIFS('AGG Activity_16'!G:G,'AGG Activity_16'!$A:$A,$B26)+SUMIFS('AGG Activity_EX'!G:G,'AGG Activity_EX'!$A:$A,$B26))-SUMIFS(Activity_EX!G:G,Activity_EX!$A:$A,$A26))/(SUMIFS('AGG Activity_16'!G:G,'AGG Activity_16'!$A:$A,$B26)),0)))</f>
        <v>4.5198482688712897E-2</v>
      </c>
      <c r="S26" s="10">
        <f>IF(PASTRA_Split_Tech!R26="",0,IF(S$1=2016,0,IFERROR((PASTRA_Split_Tech!R26*(SUMIFS('AGG Activity_16'!H:H,'AGG Activity_16'!$A:$A,$B26)+SUMIFS('AGG Activity_EX'!H:H,'AGG Activity_EX'!$A:$A,$B26))-SUMIFS(Activity_EX!H:H,Activity_EX!$A:$A,$A26))/(SUMIFS('AGG Activity_16'!H:H,'AGG Activity_16'!$A:$A,$B26)),0)))</f>
        <v>4.5157032825148373E-2</v>
      </c>
      <c r="T26" s="10">
        <f>IF(PASTRA_Split_Tech!S26="",0,IF(T$1=2016,0,IFERROR((PASTRA_Split_Tech!S26*(SUMIFS('AGG Activity_16'!I:I,'AGG Activity_16'!$A:$A,$B26)+SUMIFS('AGG Activity_EX'!I:I,'AGG Activity_EX'!$A:$A,$B26))-SUMIFS(Activity_EX!I:I,Activity_EX!$A:$A,$A26))/(SUMIFS('AGG Activity_16'!I:I,'AGG Activity_16'!$A:$A,$B26)),0)))</f>
        <v>-0.10116303237973344</v>
      </c>
      <c r="U26" s="10">
        <f>IF(PASTRA_Split_Tech!T26="",0,IF(U$1=2016,0,IFERROR((PASTRA_Split_Tech!T26*(SUMIFS('AGG Activity_16'!J:J,'AGG Activity_16'!$A:$A,$B26)+SUMIFS('AGG Activity_EX'!J:J,'AGG Activity_EX'!$A:$A,$B26))-SUMIFS(Activity_EX!J:J,Activity_EX!$A:$A,$A26))/(SUMIFS('AGG Activity_16'!J:J,'AGG Activity_16'!$A:$A,$B26)),0)))</f>
        <v>0</v>
      </c>
      <c r="V26" s="10">
        <f>IF(PASTRA_Split_Tech!U26="",0,IF(V$1=2016,0,IFERROR((PASTRA_Split_Tech!U26*(SUMIFS('AGG Activity_16'!K:K,'AGG Activity_16'!$A:$A,$B26)+SUMIFS('AGG Activity_EX'!K:K,'AGG Activity_EX'!$A:$A,$B26))-SUMIFS(Activity_EX!K:K,Activity_EX!$A:$A,$A26))/(SUMIFS('AGG Activity_16'!K:K,'AGG Activity_16'!$A:$A,$B26)),0)))</f>
        <v>0</v>
      </c>
    </row>
    <row r="27" spans="1:22" x14ac:dyDescent="0.25">
      <c r="A27" t="str">
        <f>PASTRA_Split_Tech!A27</f>
        <v>PASTRAROACAR___RSHCONVDSL</v>
      </c>
      <c r="B27" t="str">
        <f>PASTRA_Split_Tech!B27</f>
        <v>PASTRAROACAR___RSH</v>
      </c>
      <c r="C27" t="str">
        <f>PASTRA_Split_Tech!C27</f>
        <v>PAS</v>
      </c>
      <c r="D27" t="str">
        <f>PASTRA_Split_Tech!D27</f>
        <v>TRA</v>
      </c>
      <c r="E27" t="str">
        <f>PASTRA_Split_Tech!E27</f>
        <v>ROA</v>
      </c>
      <c r="F27" t="str">
        <f>PASTRA_Split_Tech!F27</f>
        <v>CAR</v>
      </c>
      <c r="G27" t="str">
        <f>PASTRA_Split_Tech!G27</f>
        <v>___</v>
      </c>
      <c r="H27" t="str">
        <f>PASTRA_Split_Tech!H27</f>
        <v>RSH</v>
      </c>
      <c r="I27">
        <f>PASTRA_Split_Tech!I27</f>
        <v>16</v>
      </c>
      <c r="J27" t="str">
        <f>PASTRA_Split_Tech!J27</f>
        <v>CONV</v>
      </c>
      <c r="K27" t="str">
        <f>PASTRA_Split_Tech!K27</f>
        <v>DSL</v>
      </c>
      <c r="L27" t="str">
        <f>PASTRA_Split_Tech!L27</f>
        <v>___</v>
      </c>
      <c r="M27" s="10">
        <f>IF(PASTRA_Split_Tech!L27="",0,IF(M$1=2016,0,IFERROR((PASTRA_Split_Tech!L27*(SUMIFS('AGG Activity_16'!B:B,'AGG Activity_16'!$A:$A,$B27)+SUMIFS('AGG Activity_EX'!B:B,'AGG Activity_EX'!$A:$A,$B27))-SUMIFS(Activity_EX!B:B,Activity_EX!$A:$A,$A27))/(SUMIFS('AGG Activity_16'!B:B,'AGG Activity_16'!$A:$A,$B27)),0)))</f>
        <v>0</v>
      </c>
      <c r="N27" s="10">
        <f>IF(PASTRA_Split_Tech!M27="",0,IF(N$1=2016,0,IFERROR((PASTRA_Split_Tech!M27*(SUMIFS('AGG Activity_16'!C:C,'AGG Activity_16'!$A:$A,$B27)+SUMIFS('AGG Activity_EX'!C:C,'AGG Activity_EX'!$A:$A,$B27))-SUMIFS(Activity_EX!C:C,Activity_EX!$A:$A,$A27))/(SUMIFS('AGG Activity_16'!C:C,'AGG Activity_16'!$A:$A,$B27)),0)))</f>
        <v>1.4597532185132869E-2</v>
      </c>
      <c r="O27" s="10">
        <f>IF(PASTRA_Split_Tech!N27="",0,IF(O$1=2016,0,IFERROR((PASTRA_Split_Tech!N27*(SUMIFS('AGG Activity_16'!D:D,'AGG Activity_16'!$A:$A,$B27)+SUMIFS('AGG Activity_EX'!D:D,'AGG Activity_EX'!$A:$A,$B27))-SUMIFS(Activity_EX!D:D,Activity_EX!$A:$A,$A27))/(SUMIFS('AGG Activity_16'!D:D,'AGG Activity_16'!$A:$A,$B27)),0)))</f>
        <v>1.4253893536500669E-2</v>
      </c>
      <c r="P27" s="10">
        <f>IF(PASTRA_Split_Tech!O27="",0,IF(P$1=2016,0,IFERROR((PASTRA_Split_Tech!O27*(SUMIFS('AGG Activity_16'!E:E,'AGG Activity_16'!$A:$A,$B27)+SUMIFS('AGG Activity_EX'!E:E,'AGG Activity_EX'!$A:$A,$B27))-SUMIFS(Activity_EX!E:E,Activity_EX!$A:$A,$A27))/(SUMIFS('AGG Activity_16'!E:E,'AGG Activity_16'!$A:$A,$B27)),0)))</f>
        <v>1.4251743801473973E-2</v>
      </c>
      <c r="Q27" s="10">
        <f>IF(PASTRA_Split_Tech!P27="",0,IF(Q$1=2016,0,IFERROR((PASTRA_Split_Tech!P27*(SUMIFS('AGG Activity_16'!F:F,'AGG Activity_16'!$A:$A,$B27)+SUMIFS('AGG Activity_EX'!F:F,'AGG Activity_EX'!$A:$A,$B27))-SUMIFS(Activity_EX!F:F,Activity_EX!$A:$A,$A27))/(SUMIFS('AGG Activity_16'!F:F,'AGG Activity_16'!$A:$A,$B27)),0)))</f>
        <v>1.3984303143066378E-2</v>
      </c>
      <c r="R27" s="10">
        <f>IF(PASTRA_Split_Tech!Q27="",0,IF(R$1=2016,0,IFERROR((PASTRA_Split_Tech!Q27*(SUMIFS('AGG Activity_16'!G:G,'AGG Activity_16'!$A:$A,$B27)+SUMIFS('AGG Activity_EX'!G:G,'AGG Activity_EX'!$A:$A,$B27))-SUMIFS(Activity_EX!G:G,Activity_EX!$A:$A,$A27))/(SUMIFS('AGG Activity_16'!G:G,'AGG Activity_16'!$A:$A,$B27)),0)))</f>
        <v>1.3985809751899451E-2</v>
      </c>
      <c r="S27" s="10">
        <f>IF(PASTRA_Split_Tech!R27="",0,IF(S$1=2016,0,IFERROR((PASTRA_Split_Tech!R27*(SUMIFS('AGG Activity_16'!H:H,'AGG Activity_16'!$A:$A,$B27)+SUMIFS('AGG Activity_EX'!H:H,'AGG Activity_EX'!$A:$A,$B27))-SUMIFS(Activity_EX!H:H,Activity_EX!$A:$A,$A27))/(SUMIFS('AGG Activity_16'!H:H,'AGG Activity_16'!$A:$A,$B27)),0)))</f>
        <v>1.3976152262247795E-2</v>
      </c>
      <c r="T27" s="10">
        <f>IF(PASTRA_Split_Tech!S27="",0,IF(T$1=2016,0,IFERROR((PASTRA_Split_Tech!S27*(SUMIFS('AGG Activity_16'!I:I,'AGG Activity_16'!$A:$A,$B27)+SUMIFS('AGG Activity_EX'!I:I,'AGG Activity_EX'!$A:$A,$B27))-SUMIFS(Activity_EX!I:I,Activity_EX!$A:$A,$A27))/(SUMIFS('AGG Activity_16'!I:I,'AGG Activity_16'!$A:$A,$B27)),0)))</f>
        <v>-4.5828049564330488E-2</v>
      </c>
      <c r="U27" s="10">
        <f>IF(PASTRA_Split_Tech!T27="",0,IF(U$1=2016,0,IFERROR((PASTRA_Split_Tech!T27*(SUMIFS('AGG Activity_16'!J:J,'AGG Activity_16'!$A:$A,$B27)+SUMIFS('AGG Activity_EX'!J:J,'AGG Activity_EX'!$A:$A,$B27))-SUMIFS(Activity_EX!J:J,Activity_EX!$A:$A,$A27))/(SUMIFS('AGG Activity_16'!J:J,'AGG Activity_16'!$A:$A,$B27)),0)))</f>
        <v>0</v>
      </c>
      <c r="V27" s="10">
        <f>IF(PASTRA_Split_Tech!U27="",0,IF(V$1=2016,0,IFERROR((PASTRA_Split_Tech!U27*(SUMIFS('AGG Activity_16'!K:K,'AGG Activity_16'!$A:$A,$B27)+SUMIFS('AGG Activity_EX'!K:K,'AGG Activity_EX'!$A:$A,$B27))-SUMIFS(Activity_EX!K:K,Activity_EX!$A:$A,$A27))/(SUMIFS('AGG Activity_16'!K:K,'AGG Activity_16'!$A:$A,$B27)),0)))</f>
        <v>0</v>
      </c>
    </row>
    <row r="28" spans="1:22" x14ac:dyDescent="0.25">
      <c r="A28" t="str">
        <f>PASTRA_Split_Tech!A28</f>
        <v>PASTRAROACAR___RSHCONVGAS</v>
      </c>
      <c r="B28" t="str">
        <f>PASTRA_Split_Tech!B28</f>
        <v>PASTRAROACAR___RSH</v>
      </c>
      <c r="C28" t="str">
        <f>PASTRA_Split_Tech!C28</f>
        <v>PAS</v>
      </c>
      <c r="D28" t="str">
        <f>PASTRA_Split_Tech!D28</f>
        <v>TRA</v>
      </c>
      <c r="E28" t="str">
        <f>PASTRA_Split_Tech!E28</f>
        <v>ROA</v>
      </c>
      <c r="F28" t="str">
        <f>PASTRA_Split_Tech!F28</f>
        <v>CAR</v>
      </c>
      <c r="G28" t="str">
        <f>PASTRA_Split_Tech!G28</f>
        <v>___</v>
      </c>
      <c r="H28" t="str">
        <f>PASTRA_Split_Tech!H28</f>
        <v>RSH</v>
      </c>
      <c r="I28">
        <f>PASTRA_Split_Tech!I28</f>
        <v>16</v>
      </c>
      <c r="J28" t="str">
        <f>PASTRA_Split_Tech!J28</f>
        <v>CONV</v>
      </c>
      <c r="K28" t="str">
        <f>PASTRA_Split_Tech!K28</f>
        <v>GAS</v>
      </c>
      <c r="L28" t="str">
        <f>PASTRA_Split_Tech!L28</f>
        <v>___</v>
      </c>
      <c r="M28" s="10">
        <f>IF(PASTRA_Split_Tech!L28="",0,IF(M$1=2016,0,IFERROR((PASTRA_Split_Tech!L28*(SUMIFS('AGG Activity_16'!B:B,'AGG Activity_16'!$A:$A,$B28)+SUMIFS('AGG Activity_EX'!B:B,'AGG Activity_EX'!$A:$A,$B28))-SUMIFS(Activity_EX!B:B,Activity_EX!$A:$A,$A28))/(SUMIFS('AGG Activity_16'!B:B,'AGG Activity_16'!$A:$A,$B28)),0)))</f>
        <v>0</v>
      </c>
      <c r="N28" s="10">
        <f>IF(PASTRA_Split_Tech!M28="",0,IF(N$1=2016,0,IFERROR((PASTRA_Split_Tech!M28*(SUMIFS('AGG Activity_16'!C:C,'AGG Activity_16'!$A:$A,$B28)+SUMIFS('AGG Activity_EX'!C:C,'AGG Activity_EX'!$A:$A,$B28))-SUMIFS(Activity_EX!C:C,Activity_EX!$A:$A,$A28))/(SUMIFS('AGG Activity_16'!C:C,'AGG Activity_16'!$A:$A,$B28)),0)))</f>
        <v>0.97291931899774475</v>
      </c>
      <c r="O28" s="10">
        <f>IF(PASTRA_Split_Tech!N28="",0,IF(O$1=2016,0,IFERROR((PASTRA_Split_Tech!N28*(SUMIFS('AGG Activity_16'!D:D,'AGG Activity_16'!$A:$A,$B28)+SUMIFS('AGG Activity_EX'!D:D,'AGG Activity_EX'!$A:$A,$B28))-SUMIFS(Activity_EX!D:D,Activity_EX!$A:$A,$A28))/(SUMIFS('AGG Activity_16'!D:D,'AGG Activity_16'!$A:$A,$B28)),0)))</f>
        <v>0.97395540101316069</v>
      </c>
      <c r="P28" s="10">
        <f>IF(PASTRA_Split_Tech!O28="",0,IF(P$1=2016,0,IFERROR((PASTRA_Split_Tech!O28*(SUMIFS('AGG Activity_16'!E:E,'AGG Activity_16'!$A:$A,$B28)+SUMIFS('AGG Activity_EX'!E:E,'AGG Activity_EX'!$A:$A,$B28))-SUMIFS(Activity_EX!E:E,Activity_EX!$A:$A,$A28))/(SUMIFS('AGG Activity_16'!E:E,'AGG Activity_16'!$A:$A,$B28)),0)))</f>
        <v>0.97394884900906931</v>
      </c>
      <c r="Q28" s="10">
        <f>IF(PASTRA_Split_Tech!P28="",0,IF(Q$1=2016,0,IFERROR((PASTRA_Split_Tech!P28*(SUMIFS('AGG Activity_16'!F:F,'AGG Activity_16'!$A:$A,$B28)+SUMIFS('AGG Activity_EX'!F:F,'AGG Activity_EX'!$A:$A,$B28))-SUMIFS(Activity_EX!F:F,Activity_EX!$A:$A,$A28))/(SUMIFS('AGG Activity_16'!F:F,'AGG Activity_16'!$A:$A,$B28)),0)))</f>
        <v>0.97473509913716339</v>
      </c>
      <c r="R28" s="10">
        <f>IF(PASTRA_Split_Tech!Q28="",0,IF(R$1=2016,0,IFERROR((PASTRA_Split_Tech!Q28*(SUMIFS('AGG Activity_16'!G:G,'AGG Activity_16'!$A:$A,$B28)+SUMIFS('AGG Activity_EX'!G:G,'AGG Activity_EX'!$A:$A,$B28))-SUMIFS(Activity_EX!G:G,Activity_EX!$A:$A,$A28))/(SUMIFS('AGG Activity_16'!G:G,'AGG Activity_16'!$A:$A,$B28)),0)))</f>
        <v>0.97473082602284622</v>
      </c>
      <c r="S28" s="10">
        <f>IF(PASTRA_Split_Tech!R28="",0,IF(S$1=2016,0,IFERROR((PASTRA_Split_Tech!R28*(SUMIFS('AGG Activity_16'!H:H,'AGG Activity_16'!$A:$A,$B28)+SUMIFS('AGG Activity_EX'!H:H,'AGG Activity_EX'!$A:$A,$B28))-SUMIFS(Activity_EX!H:H,Activity_EX!$A:$A,$A28))/(SUMIFS('AGG Activity_16'!H:H,'AGG Activity_16'!$A:$A,$B28)),0)))</f>
        <v>0.97476008564622962</v>
      </c>
      <c r="T28" s="10">
        <f>IF(PASTRA_Split_Tech!S28="",0,IF(T$1=2016,0,IFERROR((PASTRA_Split_Tech!S28*(SUMIFS('AGG Activity_16'!I:I,'AGG Activity_16'!$A:$A,$B28)+SUMIFS('AGG Activity_EX'!I:I,'AGG Activity_EX'!$A:$A,$B28))-SUMIFS(Activity_EX!I:I,Activity_EX!$A:$A,$A28))/(SUMIFS('AGG Activity_16'!I:I,'AGG Activity_16'!$A:$A,$B28)),0)))</f>
        <v>1.0606950912440998</v>
      </c>
      <c r="U28" s="10">
        <f>IF(PASTRA_Split_Tech!T28="",0,IF(U$1=2016,0,IFERROR((PASTRA_Split_Tech!T28*(SUMIFS('AGG Activity_16'!J:J,'AGG Activity_16'!$A:$A,$B28)+SUMIFS('AGG Activity_EX'!J:J,'AGG Activity_EX'!$A:$A,$B28))-SUMIFS(Activity_EX!J:J,Activity_EX!$A:$A,$A28))/(SUMIFS('AGG Activity_16'!J:J,'AGG Activity_16'!$A:$A,$B28)),0)))</f>
        <v>0</v>
      </c>
      <c r="V28" s="10">
        <f>IF(PASTRA_Split_Tech!U28="",0,IF(V$1=2016,0,IFERROR((PASTRA_Split_Tech!U28*(SUMIFS('AGG Activity_16'!K:K,'AGG Activity_16'!$A:$A,$B28)+SUMIFS('AGG Activity_EX'!K:K,'AGG Activity_EX'!$A:$A,$B28))-SUMIFS(Activity_EX!K:K,Activity_EX!$A:$A,$A28))/(SUMIFS('AGG Activity_16'!K:K,'AGG Activity_16'!$A:$A,$B28)),0)))</f>
        <v>0</v>
      </c>
    </row>
    <row r="29" spans="1:22" x14ac:dyDescent="0.25">
      <c r="A29" t="str">
        <f>PASTRA_Split_Tech!A29</f>
        <v>PASTRAROACAR___RSHCONVNGA</v>
      </c>
      <c r="B29" t="str">
        <f>PASTRA_Split_Tech!B29</f>
        <v>PASTRAROACAR___RSH</v>
      </c>
      <c r="C29" t="str">
        <f>PASTRA_Split_Tech!C29</f>
        <v>PAS</v>
      </c>
      <c r="D29" t="str">
        <f>PASTRA_Split_Tech!D29</f>
        <v>TRA</v>
      </c>
      <c r="E29" t="str">
        <f>PASTRA_Split_Tech!E29</f>
        <v>ROA</v>
      </c>
      <c r="F29" t="str">
        <f>PASTRA_Split_Tech!F29</f>
        <v>CAR</v>
      </c>
      <c r="G29" t="str">
        <f>PASTRA_Split_Tech!G29</f>
        <v>___</v>
      </c>
      <c r="H29" t="str">
        <f>PASTRA_Split_Tech!H29</f>
        <v>RSH</v>
      </c>
      <c r="I29">
        <f>PASTRA_Split_Tech!I29</f>
        <v>16</v>
      </c>
      <c r="J29" t="str">
        <f>PASTRA_Split_Tech!J29</f>
        <v>CONV</v>
      </c>
      <c r="K29" t="str">
        <f>PASTRA_Split_Tech!K29</f>
        <v>NGA</v>
      </c>
      <c r="L29" t="str">
        <f>PASTRA_Split_Tech!L29</f>
        <v>___</v>
      </c>
      <c r="M29" s="10">
        <f>IF(PASTRA_Split_Tech!L29="",0,IF(M$1=2016,0,IFERROR((PASTRA_Split_Tech!L29*(SUMIFS('AGG Activity_16'!B:B,'AGG Activity_16'!$A:$A,$B29)+SUMIFS('AGG Activity_EX'!B:B,'AGG Activity_EX'!$A:$A,$B29))-SUMIFS(Activity_EX!B:B,Activity_EX!$A:$A,$A29))/(SUMIFS('AGG Activity_16'!B:B,'AGG Activity_16'!$A:$A,$B29)),0)))</f>
        <v>0</v>
      </c>
      <c r="N29" s="10">
        <f>IF(PASTRA_Split_Tech!M29="",0,IF(N$1=2016,0,IFERROR((PASTRA_Split_Tech!M29*(SUMIFS('AGG Activity_16'!C:C,'AGG Activity_16'!$A:$A,$B29)+SUMIFS('AGG Activity_EX'!C:C,'AGG Activity_EX'!$A:$A,$B29))-SUMIFS(Activity_EX!C:C,Activity_EX!$A:$A,$A29))/(SUMIFS('AGG Activity_16'!C:C,'AGG Activity_16'!$A:$A,$B29)),0)))</f>
        <v>1.2952782992853987E-3</v>
      </c>
      <c r="O29" s="10">
        <f>IF(PASTRA_Split_Tech!N29="",0,IF(O$1=2016,0,IFERROR((PASTRA_Split_Tech!N29*(SUMIFS('AGG Activity_16'!D:D,'AGG Activity_16'!$A:$A,$B29)+SUMIFS('AGG Activity_EX'!D:D,'AGG Activity_EX'!$A:$A,$B29))-SUMIFS(Activity_EX!D:D,Activity_EX!$A:$A,$A29))/(SUMIFS('AGG Activity_16'!D:D,'AGG Activity_16'!$A:$A,$B29)),0)))</f>
        <v>9.9756664214277111E-4</v>
      </c>
      <c r="P29" s="10">
        <f>IF(PASTRA_Split_Tech!O29="",0,IF(P$1=2016,0,IFERROR((PASTRA_Split_Tech!O29*(SUMIFS('AGG Activity_16'!E:E,'AGG Activity_16'!$A:$A,$B29)+SUMIFS('AGG Activity_EX'!E:E,'AGG Activity_EX'!$A:$A,$B29))-SUMIFS(Activity_EX!E:E,Activity_EX!$A:$A,$A29))/(SUMIFS('AGG Activity_16'!E:E,'AGG Activity_16'!$A:$A,$B29)),0)))</f>
        <v>9.7174904052524011E-4</v>
      </c>
      <c r="Q29" s="10">
        <f>IF(PASTRA_Split_Tech!P29="",0,IF(Q$1=2016,0,IFERROR((PASTRA_Split_Tech!P29*(SUMIFS('AGG Activity_16'!F:F,'AGG Activity_16'!$A:$A,$B29)+SUMIFS('AGG Activity_EX'!F:F,'AGG Activity_EX'!$A:$A,$B29))-SUMIFS(Activity_EX!F:F,Activity_EX!$A:$A,$A29))/(SUMIFS('AGG Activity_16'!F:F,'AGG Activity_16'!$A:$A,$B29)),0)))</f>
        <v>7.8378719401533254E-4</v>
      </c>
      <c r="R29" s="10">
        <f>IF(PASTRA_Split_Tech!Q29="",0,IF(R$1=2016,0,IFERROR((PASTRA_Split_Tech!Q29*(SUMIFS('AGG Activity_16'!G:G,'AGG Activity_16'!$A:$A,$B29)+SUMIFS('AGG Activity_EX'!G:G,'AGG Activity_EX'!$A:$A,$B29))-SUMIFS(Activity_EX!G:G,Activity_EX!$A:$A,$A29))/(SUMIFS('AGG Activity_16'!G:G,'AGG Activity_16'!$A:$A,$B29)),0)))</f>
        <v>7.8502206041064049E-4</v>
      </c>
      <c r="S29" s="10">
        <f>IF(PASTRA_Split_Tech!R29="",0,IF(S$1=2016,0,IFERROR((PASTRA_Split_Tech!R29*(SUMIFS('AGG Activity_16'!H:H,'AGG Activity_16'!$A:$A,$B29)+SUMIFS('AGG Activity_EX'!H:H,'AGG Activity_EX'!$A:$A,$B29))-SUMIFS(Activity_EX!H:H,Activity_EX!$A:$A,$A29))/(SUMIFS('AGG Activity_16'!H:H,'AGG Activity_16'!$A:$A,$B29)),0)))</f>
        <v>7.7522292953384659E-4</v>
      </c>
      <c r="T29" s="10">
        <f>IF(PASTRA_Split_Tech!S29="",0,IF(T$1=2016,0,IFERROR((PASTRA_Split_Tech!S29*(SUMIFS('AGG Activity_16'!I:I,'AGG Activity_16'!$A:$A,$B29)+SUMIFS('AGG Activity_EX'!I:I,'AGG Activity_EX'!$A:$A,$B29))-SUMIFS(Activity_EX!I:I,Activity_EX!$A:$A,$A29))/(SUMIFS('AGG Activity_16'!I:I,'AGG Activity_16'!$A:$A,$B29)),0)))</f>
        <v>-2.1151737078305755E-3</v>
      </c>
      <c r="U29" s="10">
        <f>IF(PASTRA_Split_Tech!T29="",0,IF(U$1=2016,0,IFERROR((PASTRA_Split_Tech!T29*(SUMIFS('AGG Activity_16'!J:J,'AGG Activity_16'!$A:$A,$B29)+SUMIFS('AGG Activity_EX'!J:J,'AGG Activity_EX'!$A:$A,$B29))-SUMIFS(Activity_EX!J:J,Activity_EX!$A:$A,$A29))/(SUMIFS('AGG Activity_16'!J:J,'AGG Activity_16'!$A:$A,$B29)),0)))</f>
        <v>0</v>
      </c>
      <c r="V29" s="10">
        <f>IF(PASTRA_Split_Tech!U29="",0,IF(V$1=2016,0,IFERROR((PASTRA_Split_Tech!U29*(SUMIFS('AGG Activity_16'!K:K,'AGG Activity_16'!$A:$A,$B29)+SUMIFS('AGG Activity_EX'!K:K,'AGG Activity_EX'!$A:$A,$B29))-SUMIFS(Activity_EX!K:K,Activity_EX!$A:$A,$A29))/(SUMIFS('AGG Activity_16'!K:K,'AGG Activity_16'!$A:$A,$B29)),0)))</f>
        <v>0</v>
      </c>
    </row>
    <row r="30" spans="1:22" x14ac:dyDescent="0.25">
      <c r="A30" t="str">
        <f>PASTRA_Split_Tech!A30</f>
        <v>PASTRAROACAR___RSHCONVPRO</v>
      </c>
      <c r="B30" t="str">
        <f>PASTRA_Split_Tech!B30</f>
        <v>PASTRAROACAR___RSH</v>
      </c>
      <c r="C30" t="str">
        <f>PASTRA_Split_Tech!C30</f>
        <v>PAS</v>
      </c>
      <c r="D30" t="str">
        <f>PASTRA_Split_Tech!D30</f>
        <v>TRA</v>
      </c>
      <c r="E30" t="str">
        <f>PASTRA_Split_Tech!E30</f>
        <v>ROA</v>
      </c>
      <c r="F30" t="str">
        <f>PASTRA_Split_Tech!F30</f>
        <v>CAR</v>
      </c>
      <c r="G30" t="str">
        <f>PASTRA_Split_Tech!G30</f>
        <v>___</v>
      </c>
      <c r="H30" t="str">
        <f>PASTRA_Split_Tech!H30</f>
        <v>RSH</v>
      </c>
      <c r="I30">
        <f>PASTRA_Split_Tech!I30</f>
        <v>16</v>
      </c>
      <c r="J30" t="str">
        <f>PASTRA_Split_Tech!J30</f>
        <v>CONV</v>
      </c>
      <c r="K30" t="str">
        <f>PASTRA_Split_Tech!K30</f>
        <v>PRO</v>
      </c>
      <c r="L30" t="str">
        <f>PASTRA_Split_Tech!L30</f>
        <v>___</v>
      </c>
      <c r="M30" s="10">
        <f>IF(PASTRA_Split_Tech!L30="",0,IF(M$1=2016,0,IFERROR((PASTRA_Split_Tech!L30*(SUMIFS('AGG Activity_16'!B:B,'AGG Activity_16'!$A:$A,$B30)+SUMIFS('AGG Activity_EX'!B:B,'AGG Activity_EX'!$A:$A,$B30))-SUMIFS(Activity_EX!B:B,Activity_EX!$A:$A,$A30))/(SUMIFS('AGG Activity_16'!B:B,'AGG Activity_16'!$A:$A,$B30)),0)))</f>
        <v>0</v>
      </c>
      <c r="N30" s="10">
        <f>IF(PASTRA_Split_Tech!M30="",0,IF(N$1=2016,0,IFERROR((PASTRA_Split_Tech!M30*(SUMIFS('AGG Activity_16'!C:C,'AGG Activity_16'!$A:$A,$B30)+SUMIFS('AGG Activity_EX'!C:C,'AGG Activity_EX'!$A:$A,$B30))-SUMIFS(Activity_EX!C:C,Activity_EX!$A:$A,$A30))/(SUMIFS('AGG Activity_16'!C:C,'AGG Activity_16'!$A:$A,$B30)),0)))</f>
        <v>1.1187870517830125E-2</v>
      </c>
      <c r="O30" s="10">
        <f>IF(PASTRA_Split_Tech!N30="",0,IF(O$1=2016,0,IFERROR((PASTRA_Split_Tech!N30*(SUMIFS('AGG Activity_16'!D:D,'AGG Activity_16'!$A:$A,$B30)+SUMIFS('AGG Activity_EX'!D:D,'AGG Activity_EX'!$A:$A,$B30))-SUMIFS(Activity_EX!D:D,Activity_EX!$A:$A,$A30))/(SUMIFS('AGG Activity_16'!D:D,'AGG Activity_16'!$A:$A,$B30)),0)))</f>
        <v>1.0793138808210029E-2</v>
      </c>
      <c r="P30" s="10">
        <f>IF(PASTRA_Split_Tech!O30="",0,IF(P$1=2016,0,IFERROR((PASTRA_Split_Tech!O30*(SUMIFS('AGG Activity_16'!E:E,'AGG Activity_16'!$A:$A,$B30)+SUMIFS('AGG Activity_EX'!E:E,'AGG Activity_EX'!$A:$A,$B30))-SUMIFS(Activity_EX!E:E,Activity_EX!$A:$A,$A30))/(SUMIFS('AGG Activity_16'!E:E,'AGG Activity_16'!$A:$A,$B30)),0)))</f>
        <v>1.0827658148938379E-2</v>
      </c>
      <c r="Q30" s="10">
        <f>IF(PASTRA_Split_Tech!P30="",0,IF(Q$1=2016,0,IFERROR((PASTRA_Split_Tech!P30*(SUMIFS('AGG Activity_16'!F:F,'AGG Activity_16'!$A:$A,$B30)+SUMIFS('AGG Activity_EX'!F:F,'AGG Activity_EX'!$A:$A,$B30))-SUMIFS(Activity_EX!F:F,Activity_EX!$A:$A,$A30))/(SUMIFS('AGG Activity_16'!F:F,'AGG Activity_16'!$A:$A,$B30)),0)))</f>
        <v>1.0496810525754597E-2</v>
      </c>
      <c r="R30" s="10">
        <f>IF(PASTRA_Split_Tech!Q30="",0,IF(R$1=2016,0,IFERROR((PASTRA_Split_Tech!Q30*(SUMIFS('AGG Activity_16'!G:G,'AGG Activity_16'!$A:$A,$B30)+SUMIFS('AGG Activity_EX'!G:G,'AGG Activity_EX'!$A:$A,$B30))-SUMIFS(Activity_EX!G:G,Activity_EX!$A:$A,$A30))/(SUMIFS('AGG Activity_16'!G:G,'AGG Activity_16'!$A:$A,$B30)),0)))</f>
        <v>1.0498342164844247E-2</v>
      </c>
      <c r="S30" s="10">
        <f>IF(PASTRA_Split_Tech!R30="",0,IF(S$1=2016,0,IFERROR((PASTRA_Split_Tech!R30*(SUMIFS('AGG Activity_16'!H:H,'AGG Activity_16'!$A:$A,$B30)+SUMIFS('AGG Activity_EX'!H:H,'AGG Activity_EX'!$A:$A,$B30))-SUMIFS(Activity_EX!H:H,Activity_EX!$A:$A,$A30))/(SUMIFS('AGG Activity_16'!H:H,'AGG Activity_16'!$A:$A,$B30)),0)))</f>
        <v>1.0488539161988168E-2</v>
      </c>
      <c r="T30" s="10">
        <f>IF(PASTRA_Split_Tech!S30="",0,IF(T$1=2016,0,IFERROR((PASTRA_Split_Tech!S30*(SUMIFS('AGG Activity_16'!I:I,'AGG Activity_16'!$A:$A,$B30)+SUMIFS('AGG Activity_EX'!I:I,'AGG Activity_EX'!$A:$A,$B30))-SUMIFS(Activity_EX!I:I,Activity_EX!$A:$A,$A30))/(SUMIFS('AGG Activity_16'!I:I,'AGG Activity_16'!$A:$A,$B30)),0)))</f>
        <v>-1.2751867971938989E-2</v>
      </c>
      <c r="U30" s="10">
        <f>IF(PASTRA_Split_Tech!T30="",0,IF(U$1=2016,0,IFERROR((PASTRA_Split_Tech!T30*(SUMIFS('AGG Activity_16'!J:J,'AGG Activity_16'!$A:$A,$B30)+SUMIFS('AGG Activity_EX'!J:J,'AGG Activity_EX'!$A:$A,$B30))-SUMIFS(Activity_EX!J:J,Activity_EX!$A:$A,$A30))/(SUMIFS('AGG Activity_16'!J:J,'AGG Activity_16'!$A:$A,$B30)),0)))</f>
        <v>0</v>
      </c>
      <c r="V30" s="10">
        <f>IF(PASTRA_Split_Tech!U30="",0,IF(V$1=2016,0,IFERROR((PASTRA_Split_Tech!U30*(SUMIFS('AGG Activity_16'!K:K,'AGG Activity_16'!$A:$A,$B30)+SUMIFS('AGG Activity_EX'!K:K,'AGG Activity_EX'!$A:$A,$B30))-SUMIFS(Activity_EX!K:K,Activity_EX!$A:$A,$A30))/(SUMIFS('AGG Activity_16'!K:K,'AGG Activity_16'!$A:$A,$B30)),0)))</f>
        <v>0</v>
      </c>
    </row>
    <row r="31" spans="1:22" x14ac:dyDescent="0.25">
      <c r="A31" t="str">
        <f>PASTRA_Split_Tech!A31</f>
        <v>PASTRAROACAR___TAXCONVDSL</v>
      </c>
      <c r="B31" t="str">
        <f>PASTRA_Split_Tech!B31</f>
        <v>PASTRAROACAR___TAX</v>
      </c>
      <c r="C31" t="str">
        <f>PASTRA_Split_Tech!C31</f>
        <v>PAS</v>
      </c>
      <c r="D31" t="str">
        <f>PASTRA_Split_Tech!D31</f>
        <v>TRA</v>
      </c>
      <c r="E31" t="str">
        <f>PASTRA_Split_Tech!E31</f>
        <v>ROA</v>
      </c>
      <c r="F31" t="str">
        <f>PASTRA_Split_Tech!F31</f>
        <v>CAR</v>
      </c>
      <c r="G31" t="str">
        <f>PASTRA_Split_Tech!G31</f>
        <v>___</v>
      </c>
      <c r="H31" t="str">
        <f>PASTRA_Split_Tech!H31</f>
        <v>TAX</v>
      </c>
      <c r="I31">
        <f>PASTRA_Split_Tech!I31</f>
        <v>16</v>
      </c>
      <c r="J31" t="str">
        <f>PASTRA_Split_Tech!J31</f>
        <v>CONV</v>
      </c>
      <c r="K31" t="str">
        <f>PASTRA_Split_Tech!K31</f>
        <v>DSL</v>
      </c>
      <c r="L31" t="str">
        <f>PASTRA_Split_Tech!L31</f>
        <v>___</v>
      </c>
      <c r="M31" s="10">
        <f>IF(PASTRA_Split_Tech!L31="",0,IF(M$1=2016,0,IFERROR((PASTRA_Split_Tech!L31*(SUMIFS('AGG Activity_16'!B:B,'AGG Activity_16'!$A:$A,$B31)+SUMIFS('AGG Activity_EX'!B:B,'AGG Activity_EX'!$A:$A,$B31))-SUMIFS(Activity_EX!B:B,Activity_EX!$A:$A,$A31))/(SUMIFS('AGG Activity_16'!B:B,'AGG Activity_16'!$A:$A,$B31)),0)))</f>
        <v>0</v>
      </c>
      <c r="N31" s="10">
        <f>IF(PASTRA_Split_Tech!M31="",0,IF(N$1=2016,0,IFERROR((PASTRA_Split_Tech!M31*(SUMIFS('AGG Activity_16'!C:C,'AGG Activity_16'!$A:$A,$B31)+SUMIFS('AGG Activity_EX'!C:C,'AGG Activity_EX'!$A:$A,$B31))-SUMIFS(Activity_EX!C:C,Activity_EX!$A:$A,$A31))/(SUMIFS('AGG Activity_16'!C:C,'AGG Activity_16'!$A:$A,$B31)),0)))</f>
        <v>1.4314164998241251E-2</v>
      </c>
      <c r="O31" s="10">
        <f>IF(PASTRA_Split_Tech!N31="",0,IF(O$1=2016,0,IFERROR((PASTRA_Split_Tech!N31*(SUMIFS('AGG Activity_16'!D:D,'AGG Activity_16'!$A:$A,$B31)+SUMIFS('AGG Activity_EX'!D:D,'AGG Activity_EX'!$A:$A,$B31))-SUMIFS(Activity_EX!D:D,Activity_EX!$A:$A,$A31))/(SUMIFS('AGG Activity_16'!D:D,'AGG Activity_16'!$A:$A,$B31)),0)))</f>
        <v>1.4121224911932167E-2</v>
      </c>
      <c r="P31" s="10">
        <f>IF(PASTRA_Split_Tech!O31="",0,IF(P$1=2016,0,IFERROR((PASTRA_Split_Tech!O31*(SUMIFS('AGG Activity_16'!E:E,'AGG Activity_16'!$A:$A,$B31)+SUMIFS('AGG Activity_EX'!E:E,'AGG Activity_EX'!$A:$A,$B31))-SUMIFS(Activity_EX!E:E,Activity_EX!$A:$A,$A31))/(SUMIFS('AGG Activity_16'!E:E,'AGG Activity_16'!$A:$A,$B31)),0)))</f>
        <v>1.4108891191897288E-2</v>
      </c>
      <c r="Q31" s="10">
        <f>IF(PASTRA_Split_Tech!P31="",0,IF(Q$1=2016,0,IFERROR((PASTRA_Split_Tech!P31*(SUMIFS('AGG Activity_16'!F:F,'AGG Activity_16'!$A:$A,$B31)+SUMIFS('AGG Activity_EX'!F:F,'AGG Activity_EX'!$A:$A,$B31))-SUMIFS(Activity_EX!F:F,Activity_EX!$A:$A,$A31))/(SUMIFS('AGG Activity_16'!F:F,'AGG Activity_16'!$A:$A,$B31)),0)))</f>
        <v>1.3980996034585162E-2</v>
      </c>
      <c r="R31" s="10">
        <f>IF(PASTRA_Split_Tech!Q31="",0,IF(R$1=2016,0,IFERROR((PASTRA_Split_Tech!Q31*(SUMIFS('AGG Activity_16'!G:G,'AGG Activity_16'!$A:$A,$B31)+SUMIFS('AGG Activity_EX'!G:G,'AGG Activity_EX'!$A:$A,$B31))-SUMIFS(Activity_EX!G:G,Activity_EX!$A:$A,$A31))/(SUMIFS('AGG Activity_16'!G:G,'AGG Activity_16'!$A:$A,$B31)),0)))</f>
        <v>1.3982016197241093E-2</v>
      </c>
      <c r="S31" s="10">
        <f>IF(PASTRA_Split_Tech!R31="",0,IF(S$1=2016,0,IFERROR((PASTRA_Split_Tech!R31*(SUMIFS('AGG Activity_16'!H:H,'AGG Activity_16'!$A:$A,$B31)+SUMIFS('AGG Activity_EX'!H:H,'AGG Activity_EX'!$A:$A,$B31))-SUMIFS(Activity_EX!H:H,Activity_EX!$A:$A,$A31))/(SUMIFS('AGG Activity_16'!H:H,'AGG Activity_16'!$A:$A,$B31)),0)))</f>
        <v>1.3975851896407102E-2</v>
      </c>
      <c r="T31" s="10">
        <f>IF(PASTRA_Split_Tech!S31="",0,IF(T$1=2016,0,IFERROR((PASTRA_Split_Tech!S31*(SUMIFS('AGG Activity_16'!I:I,'AGG Activity_16'!$A:$A,$B31)+SUMIFS('AGG Activity_EX'!I:I,'AGG Activity_EX'!$A:$A,$B31))-SUMIFS(Activity_EX!I:I,Activity_EX!$A:$A,$A31))/(SUMIFS('AGG Activity_16'!I:I,'AGG Activity_16'!$A:$A,$B31)),0)))</f>
        <v>-3.7219827537099001E-2</v>
      </c>
      <c r="U31" s="10">
        <f>IF(PASTRA_Split_Tech!T31="",0,IF(U$1=2016,0,IFERROR((PASTRA_Split_Tech!T31*(SUMIFS('AGG Activity_16'!J:J,'AGG Activity_16'!$A:$A,$B31)+SUMIFS('AGG Activity_EX'!J:J,'AGG Activity_EX'!$A:$A,$B31))-SUMIFS(Activity_EX!J:J,Activity_EX!$A:$A,$A31))/(SUMIFS('AGG Activity_16'!J:J,'AGG Activity_16'!$A:$A,$B31)),0)))</f>
        <v>0</v>
      </c>
      <c r="V31" s="10">
        <f>IF(PASTRA_Split_Tech!U31="",0,IF(V$1=2016,0,IFERROR((PASTRA_Split_Tech!U31*(SUMIFS('AGG Activity_16'!K:K,'AGG Activity_16'!$A:$A,$B31)+SUMIFS('AGG Activity_EX'!K:K,'AGG Activity_EX'!$A:$A,$B31))-SUMIFS(Activity_EX!K:K,Activity_EX!$A:$A,$A31))/(SUMIFS('AGG Activity_16'!K:K,'AGG Activity_16'!$A:$A,$B31)),0)))</f>
        <v>0</v>
      </c>
    </row>
    <row r="32" spans="1:22" x14ac:dyDescent="0.25">
      <c r="A32" t="str">
        <f>PASTRA_Split_Tech!A32</f>
        <v>PASTRAROACAR___TAXCONVGAS</v>
      </c>
      <c r="B32" t="str">
        <f>PASTRA_Split_Tech!B32</f>
        <v>PASTRAROACAR___TAX</v>
      </c>
      <c r="C32" t="str">
        <f>PASTRA_Split_Tech!C32</f>
        <v>PAS</v>
      </c>
      <c r="D32" t="str">
        <f>PASTRA_Split_Tech!D32</f>
        <v>TRA</v>
      </c>
      <c r="E32" t="str">
        <f>PASTRA_Split_Tech!E32</f>
        <v>ROA</v>
      </c>
      <c r="F32" t="str">
        <f>PASTRA_Split_Tech!F32</f>
        <v>CAR</v>
      </c>
      <c r="G32" t="str">
        <f>PASTRA_Split_Tech!G32</f>
        <v>___</v>
      </c>
      <c r="H32" t="str">
        <f>PASTRA_Split_Tech!H32</f>
        <v>TAX</v>
      </c>
      <c r="I32">
        <f>PASTRA_Split_Tech!I32</f>
        <v>16</v>
      </c>
      <c r="J32" t="str">
        <f>PASTRA_Split_Tech!J32</f>
        <v>CONV</v>
      </c>
      <c r="K32" t="str">
        <f>PASTRA_Split_Tech!K32</f>
        <v>GAS</v>
      </c>
      <c r="L32" t="str">
        <f>PASTRA_Split_Tech!L32</f>
        <v>___</v>
      </c>
      <c r="M32" s="10">
        <f>IF(PASTRA_Split_Tech!L32="",0,IF(M$1=2016,0,IFERROR((PASTRA_Split_Tech!L32*(SUMIFS('AGG Activity_16'!B:B,'AGG Activity_16'!$A:$A,$B32)+SUMIFS('AGG Activity_EX'!B:B,'AGG Activity_EX'!$A:$A,$B32))-SUMIFS(Activity_EX!B:B,Activity_EX!$A:$A,$A32))/(SUMIFS('AGG Activity_16'!B:B,'AGG Activity_16'!$A:$A,$B32)),0)))</f>
        <v>0</v>
      </c>
      <c r="N32" s="10">
        <f>IF(PASTRA_Split_Tech!M32="",0,IF(N$1=2016,0,IFERROR((PASTRA_Split_Tech!M32*(SUMIFS('AGG Activity_16'!C:C,'AGG Activity_16'!$A:$A,$B32)+SUMIFS('AGG Activity_EX'!C:C,'AGG Activity_EX'!$A:$A,$B32))-SUMIFS(Activity_EX!C:C,Activity_EX!$A:$A,$A32))/(SUMIFS('AGG Activity_16'!C:C,'AGG Activity_16'!$A:$A,$B32)),0)))</f>
        <v>0.97373099237668426</v>
      </c>
      <c r="O32" s="10">
        <f>IF(PASTRA_Split_Tech!N32="",0,IF(O$1=2016,0,IFERROR((PASTRA_Split_Tech!N32*(SUMIFS('AGG Activity_16'!D:D,'AGG Activity_16'!$A:$A,$B32)+SUMIFS('AGG Activity_EX'!D:D,'AGG Activity_EX'!$A:$A,$B32))-SUMIFS(Activity_EX!D:D,Activity_EX!$A:$A,$A32))/(SUMIFS('AGG Activity_16'!D:D,'AGG Activity_16'!$A:$A,$B32)),0)))</f>
        <v>0.97431604978148068</v>
      </c>
      <c r="P32" s="10">
        <f>IF(PASTRA_Split_Tech!O32="",0,IF(P$1=2016,0,IFERROR((PASTRA_Split_Tech!O32*(SUMIFS('AGG Activity_16'!E:E,'AGG Activity_16'!$A:$A,$B32)+SUMIFS('AGG Activity_EX'!E:E,'AGG Activity_EX'!$A:$A,$B32))-SUMIFS(Activity_EX!E:E,Activity_EX!$A:$A,$A32))/(SUMIFS('AGG Activity_16'!E:E,'AGG Activity_16'!$A:$A,$B32)),0)))</f>
        <v>0.97436636400087651</v>
      </c>
      <c r="Q32" s="10">
        <f>IF(PASTRA_Split_Tech!P32="",0,IF(Q$1=2016,0,IFERROR((PASTRA_Split_Tech!P32*(SUMIFS('AGG Activity_16'!F:F,'AGG Activity_16'!$A:$A,$B32)+SUMIFS('AGG Activity_EX'!F:F,'AGG Activity_EX'!$A:$A,$B32))-SUMIFS(Activity_EX!F:F,Activity_EX!$A:$A,$A32))/(SUMIFS('AGG Activity_16'!F:F,'AGG Activity_16'!$A:$A,$B32)),0)))</f>
        <v>0.97474518118639231</v>
      </c>
      <c r="R32" s="10">
        <f>IF(PASTRA_Split_Tech!Q32="",0,IF(R$1=2016,0,IFERROR((PASTRA_Split_Tech!Q32*(SUMIFS('AGG Activity_16'!G:G,'AGG Activity_16'!$A:$A,$B32)+SUMIFS('AGG Activity_EX'!G:G,'AGG Activity_EX'!$A:$A,$B32))-SUMIFS(Activity_EX!G:G,Activity_EX!$A:$A,$A32))/(SUMIFS('AGG Activity_16'!G:G,'AGG Activity_16'!$A:$A,$B32)),0)))</f>
        <v>0.97474225252933977</v>
      </c>
      <c r="S32" s="10">
        <f>IF(PASTRA_Split_Tech!R32="",0,IF(S$1=2016,0,IFERROR((PASTRA_Split_Tech!R32*(SUMIFS('AGG Activity_16'!H:H,'AGG Activity_16'!$A:$A,$B32)+SUMIFS('AGG Activity_EX'!H:H,'AGG Activity_EX'!$A:$A,$B32))-SUMIFS(Activity_EX!H:H,Activity_EX!$A:$A,$A32))/(SUMIFS('AGG Activity_16'!H:H,'AGG Activity_16'!$A:$A,$B32)),0)))</f>
        <v>0.9747609576060775</v>
      </c>
      <c r="T32" s="10">
        <f>IF(PASTRA_Split_Tech!S32="",0,IF(T$1=2016,0,IFERROR((PASTRA_Split_Tech!S32*(SUMIFS('AGG Activity_16'!I:I,'AGG Activity_16'!$A:$A,$B32)+SUMIFS('AGG Activity_EX'!I:I,'AGG Activity_EX'!$A:$A,$B32))-SUMIFS(Activity_EX!I:I,Activity_EX!$A:$A,$A32))/(SUMIFS('AGG Activity_16'!I:I,'AGG Activity_16'!$A:$A,$B32)),0)))</f>
        <v>1.0474824849447142</v>
      </c>
      <c r="U32" s="10">
        <f>IF(PASTRA_Split_Tech!T32="",0,IF(U$1=2016,0,IFERROR((PASTRA_Split_Tech!T32*(SUMIFS('AGG Activity_16'!J:J,'AGG Activity_16'!$A:$A,$B32)+SUMIFS('AGG Activity_EX'!J:J,'AGG Activity_EX'!$A:$A,$B32))-SUMIFS(Activity_EX!J:J,Activity_EX!$A:$A,$A32))/(SUMIFS('AGG Activity_16'!J:J,'AGG Activity_16'!$A:$A,$B32)),0)))</f>
        <v>0</v>
      </c>
      <c r="V32" s="10">
        <f>IF(PASTRA_Split_Tech!U32="",0,IF(V$1=2016,0,IFERROR((PASTRA_Split_Tech!U32*(SUMIFS('AGG Activity_16'!K:K,'AGG Activity_16'!$A:$A,$B32)+SUMIFS('AGG Activity_EX'!K:K,'AGG Activity_EX'!$A:$A,$B32))-SUMIFS(Activity_EX!K:K,Activity_EX!$A:$A,$A32))/(SUMIFS('AGG Activity_16'!K:K,'AGG Activity_16'!$A:$A,$B32)),0)))</f>
        <v>0</v>
      </c>
    </row>
    <row r="33" spans="1:22" x14ac:dyDescent="0.25">
      <c r="A33" t="str">
        <f>PASTRA_Split_Tech!A33</f>
        <v>PASTRAROACAR___TAXCONVNGA</v>
      </c>
      <c r="B33" t="str">
        <f>PASTRA_Split_Tech!B33</f>
        <v>PASTRAROACAR___TAX</v>
      </c>
      <c r="C33" t="str">
        <f>PASTRA_Split_Tech!C33</f>
        <v>PAS</v>
      </c>
      <c r="D33" t="str">
        <f>PASTRA_Split_Tech!D33</f>
        <v>TRA</v>
      </c>
      <c r="E33" t="str">
        <f>PASTRA_Split_Tech!E33</f>
        <v>ROA</v>
      </c>
      <c r="F33" t="str">
        <f>PASTRA_Split_Tech!F33</f>
        <v>CAR</v>
      </c>
      <c r="G33" t="str">
        <f>PASTRA_Split_Tech!G33</f>
        <v>___</v>
      </c>
      <c r="H33" t="str">
        <f>PASTRA_Split_Tech!H33</f>
        <v>TAX</v>
      </c>
      <c r="I33">
        <f>PASTRA_Split_Tech!I33</f>
        <v>16</v>
      </c>
      <c r="J33" t="str">
        <f>PASTRA_Split_Tech!J33</f>
        <v>CONV</v>
      </c>
      <c r="K33" t="str">
        <f>PASTRA_Split_Tech!K33</f>
        <v>NGA</v>
      </c>
      <c r="L33" t="str">
        <f>PASTRA_Split_Tech!L33</f>
        <v>___</v>
      </c>
      <c r="M33" s="10">
        <f>IF(PASTRA_Split_Tech!L33="",0,IF(M$1=2016,0,IFERROR((PASTRA_Split_Tech!L33*(SUMIFS('AGG Activity_16'!B:B,'AGG Activity_16'!$A:$A,$B33)+SUMIFS('AGG Activity_EX'!B:B,'AGG Activity_EX'!$A:$A,$B33))-SUMIFS(Activity_EX!B:B,Activity_EX!$A:$A,$A33))/(SUMIFS('AGG Activity_16'!B:B,'AGG Activity_16'!$A:$A,$B33)),0)))</f>
        <v>0</v>
      </c>
      <c r="N33" s="10">
        <f>IF(PASTRA_Split_Tech!M33="",0,IF(N$1=2016,0,IFERROR((PASTRA_Split_Tech!M33*(SUMIFS('AGG Activity_16'!C:C,'AGG Activity_16'!$A:$A,$B33)+SUMIFS('AGG Activity_EX'!C:C,'AGG Activity_EX'!$A:$A,$B33))-SUMIFS(Activity_EX!C:C,Activity_EX!$A:$A,$A33))/(SUMIFS('AGG Activity_16'!C:C,'AGG Activity_16'!$A:$A,$B33)),0)))</f>
        <v>1.0750140604061219E-3</v>
      </c>
      <c r="O33" s="10">
        <f>IF(PASTRA_Split_Tech!N33="",0,IF(O$1=2016,0,IFERROR((PASTRA_Split_Tech!N33*(SUMIFS('AGG Activity_16'!D:D,'AGG Activity_16'!$A:$A,$B33)+SUMIFS('AGG Activity_EX'!D:D,'AGG Activity_EX'!$A:$A,$B33))-SUMIFS(Activity_EX!D:D,Activity_EX!$A:$A,$A33))/(SUMIFS('AGG Activity_16'!D:D,'AGG Activity_16'!$A:$A,$B33)),0)))</f>
        <v>9.0994918617816833E-4</v>
      </c>
      <c r="P33" s="10">
        <f>IF(PASTRA_Split_Tech!O33="",0,IF(P$1=2016,0,IFERROR((PASTRA_Split_Tech!O33*(SUMIFS('AGG Activity_16'!E:E,'AGG Activity_16'!$A:$A,$B33)+SUMIFS('AGG Activity_EX'!E:E,'AGG Activity_EX'!$A:$A,$B33))-SUMIFS(Activity_EX!E:E,Activity_EX!$A:$A,$A33))/(SUMIFS('AGG Activity_16'!E:E,'AGG Activity_16'!$A:$A,$B33)),0)))</f>
        <v>8.927343024653922E-4</v>
      </c>
      <c r="Q33" s="10">
        <f>IF(PASTRA_Split_Tech!P33="",0,IF(Q$1=2016,0,IFERROR((PASTRA_Split_Tech!P33*(SUMIFS('AGG Activity_16'!F:F,'AGG Activity_16'!$A:$A,$B33)+SUMIFS('AGG Activity_EX'!F:F,'AGG Activity_EX'!$A:$A,$B33))-SUMIFS(Activity_EX!F:F,Activity_EX!$A:$A,$A33))/(SUMIFS('AGG Activity_16'!F:F,'AGG Activity_16'!$A:$A,$B33)),0)))</f>
        <v>7.8039457496348113E-4</v>
      </c>
      <c r="R33" s="10">
        <f>IF(PASTRA_Split_Tech!Q33="",0,IF(R$1=2016,0,IFERROR((PASTRA_Split_Tech!Q33*(SUMIFS('AGG Activity_16'!G:G,'AGG Activity_16'!$A:$A,$B33)+SUMIFS('AGG Activity_EX'!G:G,'AGG Activity_EX'!$A:$A,$B33))-SUMIFS(Activity_EX!G:G,Activity_EX!$A:$A,$A33))/(SUMIFS('AGG Activity_16'!G:G,'AGG Activity_16'!$A:$A,$B33)),0)))</f>
        <v>7.812638652529945E-4</v>
      </c>
      <c r="S33" s="10">
        <f>IF(PASTRA_Split_Tech!R33="",0,IF(S$1=2016,0,IFERROR((PASTRA_Split_Tech!R33*(SUMIFS('AGG Activity_16'!H:H,'AGG Activity_16'!$A:$A,$B33)+SUMIFS('AGG Activity_EX'!H:H,'AGG Activity_EX'!$A:$A,$B33))-SUMIFS(Activity_EX!H:H,Activity_EX!$A:$A,$A33))/(SUMIFS('AGG Activity_16'!H:H,'AGG Activity_16'!$A:$A,$B33)),0)))</f>
        <v>7.7498219200666644E-4</v>
      </c>
      <c r="T33" s="10">
        <f>IF(PASTRA_Split_Tech!S33="",0,IF(T$1=2016,0,IFERROR((PASTRA_Split_Tech!S33*(SUMIFS('AGG Activity_16'!I:I,'AGG Activity_16'!$A:$A,$B33)+SUMIFS('AGG Activity_EX'!I:I,'AGG Activity_EX'!$A:$A,$B33))-SUMIFS(Activity_EX!I:I,Activity_EX!$A:$A,$A33))/(SUMIFS('AGG Activity_16'!I:I,'AGG Activity_16'!$A:$A,$B33)),0)))</f>
        <v>-1.665787158864152E-3</v>
      </c>
      <c r="U33" s="10">
        <f>IF(PASTRA_Split_Tech!T33="",0,IF(U$1=2016,0,IFERROR((PASTRA_Split_Tech!T33*(SUMIFS('AGG Activity_16'!J:J,'AGG Activity_16'!$A:$A,$B33)+SUMIFS('AGG Activity_EX'!J:J,'AGG Activity_EX'!$A:$A,$B33))-SUMIFS(Activity_EX!J:J,Activity_EX!$A:$A,$A33))/(SUMIFS('AGG Activity_16'!J:J,'AGG Activity_16'!$A:$A,$B33)),0)))</f>
        <v>0</v>
      </c>
      <c r="V33" s="10">
        <f>IF(PASTRA_Split_Tech!U33="",0,IF(V$1=2016,0,IFERROR((PASTRA_Split_Tech!U33*(SUMIFS('AGG Activity_16'!K:K,'AGG Activity_16'!$A:$A,$B33)+SUMIFS('AGG Activity_EX'!K:K,'AGG Activity_EX'!$A:$A,$B33))-SUMIFS(Activity_EX!K:K,Activity_EX!$A:$A,$A33))/(SUMIFS('AGG Activity_16'!K:K,'AGG Activity_16'!$A:$A,$B33)),0)))</f>
        <v>0</v>
      </c>
    </row>
    <row r="34" spans="1:22" x14ac:dyDescent="0.25">
      <c r="A34" t="str">
        <f>PASTRA_Split_Tech!A34</f>
        <v>PASTRAROACAR___TAXCONVPRO</v>
      </c>
      <c r="B34" t="str">
        <f>PASTRA_Split_Tech!B34</f>
        <v>PASTRAROACAR___TAX</v>
      </c>
      <c r="C34" t="str">
        <f>PASTRA_Split_Tech!C34</f>
        <v>PAS</v>
      </c>
      <c r="D34" t="str">
        <f>PASTRA_Split_Tech!D34</f>
        <v>TRA</v>
      </c>
      <c r="E34" t="str">
        <f>PASTRA_Split_Tech!E34</f>
        <v>ROA</v>
      </c>
      <c r="F34" t="str">
        <f>PASTRA_Split_Tech!F34</f>
        <v>CAR</v>
      </c>
      <c r="G34" t="str">
        <f>PASTRA_Split_Tech!G34</f>
        <v>___</v>
      </c>
      <c r="H34" t="str">
        <f>PASTRA_Split_Tech!H34</f>
        <v>TAX</v>
      </c>
      <c r="I34">
        <f>PASTRA_Split_Tech!I34</f>
        <v>16</v>
      </c>
      <c r="J34" t="str">
        <f>PASTRA_Split_Tech!J34</f>
        <v>CONV</v>
      </c>
      <c r="K34" t="str">
        <f>PASTRA_Split_Tech!K34</f>
        <v>PRO</v>
      </c>
      <c r="L34" t="str">
        <f>PASTRA_Split_Tech!L34</f>
        <v>___</v>
      </c>
      <c r="M34" s="10">
        <f>IF(PASTRA_Split_Tech!L34="",0,IF(M$1=2016,0,IFERROR((PASTRA_Split_Tech!L34*(SUMIFS('AGG Activity_16'!B:B,'AGG Activity_16'!$A:$A,$B34)+SUMIFS('AGG Activity_EX'!B:B,'AGG Activity_EX'!$A:$A,$B34))-SUMIFS(Activity_EX!B:B,Activity_EX!$A:$A,$A34))/(SUMIFS('AGG Activity_16'!B:B,'AGG Activity_16'!$A:$A,$B34)),0)))</f>
        <v>0</v>
      </c>
      <c r="N34" s="10">
        <f>IF(PASTRA_Split_Tech!M34="",0,IF(N$1=2016,0,IFERROR((PASTRA_Split_Tech!M34*(SUMIFS('AGG Activity_16'!C:C,'AGG Activity_16'!$A:$A,$B34)+SUMIFS('AGG Activity_EX'!C:C,'AGG Activity_EX'!$A:$A,$B34))-SUMIFS(Activity_EX!C:C,Activity_EX!$A:$A,$A34))/(SUMIFS('AGG Activity_16'!C:C,'AGG Activity_16'!$A:$A,$B34)),0)))</f>
        <v>1.0879828564692537E-2</v>
      </c>
      <c r="O34" s="10">
        <f>IF(PASTRA_Split_Tech!N34="",0,IF(O$1=2016,0,IFERROR((PASTRA_Split_Tech!N34*(SUMIFS('AGG Activity_16'!D:D,'AGG Activity_16'!$A:$A,$B34)+SUMIFS('AGG Activity_EX'!D:D,'AGG Activity_EX'!$A:$A,$B34))-SUMIFS(Activity_EX!D:D,Activity_EX!$A:$A,$A34))/(SUMIFS('AGG Activity_16'!D:D,'AGG Activity_16'!$A:$A,$B34)),0)))</f>
        <v>1.0652776120406039E-2</v>
      </c>
      <c r="P34" s="10">
        <f>IF(PASTRA_Split_Tech!O34="",0,IF(P$1=2016,0,IFERROR((PASTRA_Split_Tech!O34*(SUMIFS('AGG Activity_16'!E:E,'AGG Activity_16'!$A:$A,$B34)+SUMIFS('AGG Activity_EX'!E:E,'AGG Activity_EX'!$A:$A,$B34))-SUMIFS(Activity_EX!E:E,Activity_EX!$A:$A,$A34))/(SUMIFS('AGG Activity_16'!E:E,'AGG Activity_16'!$A:$A,$B34)),0)))</f>
        <v>1.0632010504763867E-2</v>
      </c>
      <c r="Q34" s="10">
        <f>IF(PASTRA_Split_Tech!P34="",0,IF(Q$1=2016,0,IFERROR((PASTRA_Split_Tech!P34*(SUMIFS('AGG Activity_16'!F:F,'AGG Activity_16'!$A:$A,$B34)+SUMIFS('AGG Activity_EX'!F:F,'AGG Activity_EX'!$A:$A,$B34))-SUMIFS(Activity_EX!F:F,Activity_EX!$A:$A,$A34))/(SUMIFS('AGG Activity_16'!F:F,'AGG Activity_16'!$A:$A,$B34)),0)))</f>
        <v>1.0493428204058783E-2</v>
      </c>
      <c r="R34" s="10">
        <f>IF(PASTRA_Split_Tech!Q34="",0,IF(R$1=2016,0,IFERROR((PASTRA_Split_Tech!Q34*(SUMIFS('AGG Activity_16'!G:G,'AGG Activity_16'!$A:$A,$B34)+SUMIFS('AGG Activity_EX'!G:G,'AGG Activity_EX'!$A:$A,$B34))-SUMIFS(Activity_EX!G:G,Activity_EX!$A:$A,$A34))/(SUMIFS('AGG Activity_16'!G:G,'AGG Activity_16'!$A:$A,$B34)),0)))</f>
        <v>1.0494467408165826E-2</v>
      </c>
      <c r="S34" s="10">
        <f>IF(PASTRA_Split_Tech!R34="",0,IF(S$1=2016,0,IFERROR((PASTRA_Split_Tech!R34*(SUMIFS('AGG Activity_16'!H:H,'AGG Activity_16'!$A:$A,$B34)+SUMIFS('AGG Activity_EX'!H:H,'AGG Activity_EX'!$A:$A,$B34))-SUMIFS(Activity_EX!H:H,Activity_EX!$A:$A,$A34))/(SUMIFS('AGG Activity_16'!H:H,'AGG Activity_16'!$A:$A,$B34)),0)))</f>
        <v>1.048820830550941E-2</v>
      </c>
      <c r="T34" s="10">
        <f>IF(PASTRA_Split_Tech!S34="",0,IF(T$1=2016,0,IFERROR((PASTRA_Split_Tech!S34*(SUMIFS('AGG Activity_16'!I:I,'AGG Activity_16'!$A:$A,$B34)+SUMIFS('AGG Activity_EX'!I:I,'AGG Activity_EX'!$A:$A,$B34))-SUMIFS(Activity_EX!I:I,Activity_EX!$A:$A,$A34))/(SUMIFS('AGG Activity_16'!I:I,'AGG Activity_16'!$A:$A,$B34)),0)))</f>
        <v>-8.5968702487512066E-3</v>
      </c>
      <c r="U34" s="10">
        <f>IF(PASTRA_Split_Tech!T34="",0,IF(U$1=2016,0,IFERROR((PASTRA_Split_Tech!T34*(SUMIFS('AGG Activity_16'!J:J,'AGG Activity_16'!$A:$A,$B34)+SUMIFS('AGG Activity_EX'!J:J,'AGG Activity_EX'!$A:$A,$B34))-SUMIFS(Activity_EX!J:J,Activity_EX!$A:$A,$A34))/(SUMIFS('AGG Activity_16'!J:J,'AGG Activity_16'!$A:$A,$B34)),0)))</f>
        <v>0</v>
      </c>
      <c r="V34" s="10">
        <f>IF(PASTRA_Split_Tech!U34="",0,IF(V$1=2016,0,IFERROR((PASTRA_Split_Tech!U34*(SUMIFS('AGG Activity_16'!K:K,'AGG Activity_16'!$A:$A,$B34)+SUMIFS('AGG Activity_EX'!K:K,'AGG Activity_EX'!$A:$A,$B34))-SUMIFS(Activity_EX!K:K,Activity_EX!$A:$A,$A34))/(SUMIFS('AGG Activity_16'!K:K,'AGG Activity_16'!$A:$A,$B34)),0)))</f>
        <v>0</v>
      </c>
    </row>
    <row r="35" spans="1:22" x14ac:dyDescent="0.25">
      <c r="A35" t="str">
        <f>PASTRA_Split_Tech!A35</f>
        <v>PASTRAROACAR___ADRCONVDSL</v>
      </c>
      <c r="B35" t="str">
        <f>PASTRA_Split_Tech!B35</f>
        <v>PASTRAROACAR___ADR</v>
      </c>
      <c r="C35" t="str">
        <f>PASTRA_Split_Tech!C35</f>
        <v>PAS</v>
      </c>
      <c r="D35" t="str">
        <f>PASTRA_Split_Tech!D35</f>
        <v>TRA</v>
      </c>
      <c r="E35" t="str">
        <f>PASTRA_Split_Tech!E35</f>
        <v>ROA</v>
      </c>
      <c r="F35" t="str">
        <f>PASTRA_Split_Tech!F35</f>
        <v>CAR</v>
      </c>
      <c r="G35" t="str">
        <f>PASTRA_Split_Tech!G35</f>
        <v>___</v>
      </c>
      <c r="H35" t="str">
        <f>PASTRA_Split_Tech!H35</f>
        <v>ADR</v>
      </c>
      <c r="I35">
        <f>PASTRA_Split_Tech!I35</f>
        <v>16</v>
      </c>
      <c r="J35" t="str">
        <f>PASTRA_Split_Tech!J35</f>
        <v>CONV</v>
      </c>
      <c r="K35" t="str">
        <f>PASTRA_Split_Tech!K35</f>
        <v>DSL</v>
      </c>
      <c r="L35" t="str">
        <f>PASTRA_Split_Tech!L35</f>
        <v>___</v>
      </c>
      <c r="M35" s="10">
        <f>IF(PASTRA_Split_Tech!L35="",0,IF(M$1=2016,0,IFERROR((PASTRA_Split_Tech!L35*(SUMIFS('AGG Activity_16'!B:B,'AGG Activity_16'!$A:$A,$B35)+SUMIFS('AGG Activity_EX'!B:B,'AGG Activity_EX'!$A:$A,$B35))-SUMIFS(Activity_EX!B:B,Activity_EX!$A:$A,$A35))/(SUMIFS('AGG Activity_16'!B:B,'AGG Activity_16'!$A:$A,$B35)),0)))</f>
        <v>0</v>
      </c>
      <c r="N35" s="10">
        <f>IF(PASTRA_Split_Tech!M35="",0,IF(N$1=2016,0,IFERROR((PASTRA_Split_Tech!M35*(SUMIFS('AGG Activity_16'!C:C,'AGG Activity_16'!$A:$A,$B35)+SUMIFS('AGG Activity_EX'!C:C,'AGG Activity_EX'!$A:$A,$B35))-SUMIFS(Activity_EX!C:C,Activity_EX!$A:$A,$A35))/(SUMIFS('AGG Activity_16'!C:C,'AGG Activity_16'!$A:$A,$B35)),0)))</f>
        <v>1.3979708996261195E-2</v>
      </c>
      <c r="O35" s="10">
        <f>IF(PASTRA_Split_Tech!N35="",0,IF(O$1=2016,0,IFERROR((PASTRA_Split_Tech!N35*(SUMIFS('AGG Activity_16'!D:D,'AGG Activity_16'!$A:$A,$B35)+SUMIFS('AGG Activity_EX'!D:D,'AGG Activity_EX'!$A:$A,$B35))-SUMIFS(Activity_EX!D:D,Activity_EX!$A:$A,$A35))/(SUMIFS('AGG Activity_16'!D:D,'AGG Activity_16'!$A:$A,$B35)),0)))</f>
        <v>1.3977657408373374E-2</v>
      </c>
      <c r="P35" s="10">
        <f>IF(PASTRA_Split_Tech!O35="",0,IF(P$1=2016,0,IFERROR((PASTRA_Split_Tech!O35*(SUMIFS('AGG Activity_16'!E:E,'AGG Activity_16'!$A:$A,$B35)+SUMIFS('AGG Activity_EX'!E:E,'AGG Activity_EX'!$A:$A,$B35))-SUMIFS(Activity_EX!E:E,Activity_EX!$A:$A,$A35))/(SUMIFS('AGG Activity_16'!E:E,'AGG Activity_16'!$A:$A,$B35)),0)))</f>
        <v>1.397717605692087E-2</v>
      </c>
      <c r="Q35" s="10">
        <f>IF(PASTRA_Split_Tech!P35="",0,IF(Q$1=2016,0,IFERROR((PASTRA_Split_Tech!P35*(SUMIFS('AGG Activity_16'!F:F,'AGG Activity_16'!$A:$A,$B35)+SUMIFS('AGG Activity_EX'!F:F,'AGG Activity_EX'!$A:$A,$B35))-SUMIFS(Activity_EX!F:F,Activity_EX!$A:$A,$A35))/(SUMIFS('AGG Activity_16'!F:F,'AGG Activity_16'!$A:$A,$B35)),0)))</f>
        <v>1.3975519099735228E-2</v>
      </c>
      <c r="R35" s="10">
        <f>IF(PASTRA_Split_Tech!Q35="",0,IF(R$1=2016,0,IFERROR((PASTRA_Split_Tech!Q35*(SUMIFS('AGG Activity_16'!G:G,'AGG Activity_16'!$A:$A,$B35)+SUMIFS('AGG Activity_EX'!G:G,'AGG Activity_EX'!$A:$A,$B35))-SUMIFS(Activity_EX!G:G,Activity_EX!$A:$A,$A35))/(SUMIFS('AGG Activity_16'!G:G,'AGG Activity_16'!$A:$A,$B35)),0)))</f>
        <v>1.3975534356533205E-2</v>
      </c>
      <c r="S35" s="10">
        <f>IF(PASTRA_Split_Tech!R35="",0,IF(S$1=2016,0,IFERROR((PASTRA_Split_Tech!R35*(SUMIFS('AGG Activity_16'!H:H,'AGG Activity_16'!$A:$A,$B35)+SUMIFS('AGG Activity_EX'!H:H,'AGG Activity_EX'!$A:$A,$B35))-SUMIFS(Activity_EX!H:H,Activity_EX!$A:$A,$A35))/(SUMIFS('AGG Activity_16'!H:H,'AGG Activity_16'!$A:$A,$B35)),0)))</f>
        <v>1.397543451081334E-2</v>
      </c>
      <c r="T35" s="10">
        <f>IF(PASTRA_Split_Tech!S35="",0,IF(T$1=2016,0,IFERROR((PASTRA_Split_Tech!S35*(SUMIFS('AGG Activity_16'!I:I,'AGG Activity_16'!$A:$A,$B35)+SUMIFS('AGG Activity_EX'!I:I,'AGG Activity_EX'!$A:$A,$B35))-SUMIFS(Activity_EX!I:I,Activity_EX!$A:$A,$A35))/(SUMIFS('AGG Activity_16'!I:I,'AGG Activity_16'!$A:$A,$B35)),0)))</f>
        <v>2.0633205651715288E-2</v>
      </c>
      <c r="U35" s="10">
        <f>IF(PASTRA_Split_Tech!T35="",0,IF(U$1=2016,0,IFERROR((PASTRA_Split_Tech!T35*(SUMIFS('AGG Activity_16'!J:J,'AGG Activity_16'!$A:$A,$B35)+SUMIFS('AGG Activity_EX'!J:J,'AGG Activity_EX'!$A:$A,$B35))-SUMIFS(Activity_EX!J:J,Activity_EX!$A:$A,$A35))/(SUMIFS('AGG Activity_16'!J:J,'AGG Activity_16'!$A:$A,$B35)),0)))</f>
        <v>0</v>
      </c>
      <c r="V35" s="10">
        <f>IF(PASTRA_Split_Tech!U35="",0,IF(V$1=2016,0,IFERROR((PASTRA_Split_Tech!U35*(SUMIFS('AGG Activity_16'!K:K,'AGG Activity_16'!$A:$A,$B35)+SUMIFS('AGG Activity_EX'!K:K,'AGG Activity_EX'!$A:$A,$B35))-SUMIFS(Activity_EX!K:K,Activity_EX!$A:$A,$A35))/(SUMIFS('AGG Activity_16'!K:K,'AGG Activity_16'!$A:$A,$B35)),0)))</f>
        <v>0</v>
      </c>
    </row>
    <row r="36" spans="1:22" x14ac:dyDescent="0.25">
      <c r="A36" t="str">
        <f>PASTRA_Split_Tech!A36</f>
        <v>PASTRAROACAR___ADRCONVGAS</v>
      </c>
      <c r="B36" t="str">
        <f>PASTRA_Split_Tech!B36</f>
        <v>PASTRAROACAR___ADR</v>
      </c>
      <c r="C36" t="str">
        <f>PASTRA_Split_Tech!C36</f>
        <v>PAS</v>
      </c>
      <c r="D36" t="str">
        <f>PASTRA_Split_Tech!D36</f>
        <v>TRA</v>
      </c>
      <c r="E36" t="str">
        <f>PASTRA_Split_Tech!E36</f>
        <v>ROA</v>
      </c>
      <c r="F36" t="str">
        <f>PASTRA_Split_Tech!F36</f>
        <v>CAR</v>
      </c>
      <c r="G36" t="str">
        <f>PASTRA_Split_Tech!G36</f>
        <v>___</v>
      </c>
      <c r="H36" t="str">
        <f>PASTRA_Split_Tech!H36</f>
        <v>ADR</v>
      </c>
      <c r="I36">
        <f>PASTRA_Split_Tech!I36</f>
        <v>16</v>
      </c>
      <c r="J36" t="str">
        <f>PASTRA_Split_Tech!J36</f>
        <v>CONV</v>
      </c>
      <c r="K36" t="str">
        <f>PASTRA_Split_Tech!K36</f>
        <v>GAS</v>
      </c>
      <c r="L36" t="str">
        <f>PASTRA_Split_Tech!L36</f>
        <v>___</v>
      </c>
      <c r="M36" s="10">
        <f>IF(PASTRA_Split_Tech!L36="",0,IF(M$1=2016,0,IFERROR((PASTRA_Split_Tech!L36*(SUMIFS('AGG Activity_16'!B:B,'AGG Activity_16'!$A:$A,$B36)+SUMIFS('AGG Activity_EX'!B:B,'AGG Activity_EX'!$A:$A,$B36))-SUMIFS(Activity_EX!B:B,Activity_EX!$A:$A,$A36))/(SUMIFS('AGG Activity_16'!B:B,'AGG Activity_16'!$A:$A,$B36)),0)))</f>
        <v>0</v>
      </c>
      <c r="N36" s="10">
        <f>IF(PASTRA_Split_Tech!M36="",0,IF(N$1=2016,0,IFERROR((PASTRA_Split_Tech!M36*(SUMIFS('AGG Activity_16'!C:C,'AGG Activity_16'!$A:$A,$B36)+SUMIFS('AGG Activity_EX'!C:C,'AGG Activity_EX'!$A:$A,$B36))-SUMIFS(Activity_EX!C:C,Activity_EX!$A:$A,$A36))/(SUMIFS('AGG Activity_16'!C:C,'AGG Activity_16'!$A:$A,$B36)),0)))</f>
        <v>0.97474939465354149</v>
      </c>
      <c r="O36" s="10">
        <f>IF(PASTRA_Split_Tech!N36="",0,IF(O$1=2016,0,IFERROR((PASTRA_Split_Tech!N36*(SUMIFS('AGG Activity_16'!D:D,'AGG Activity_16'!$A:$A,$B36)+SUMIFS('AGG Activity_EX'!D:D,'AGG Activity_EX'!$A:$A,$B36))-SUMIFS(Activity_EX!D:D,Activity_EX!$A:$A,$A36))/(SUMIFS('AGG Activity_16'!D:D,'AGG Activity_16'!$A:$A,$B36)),0)))</f>
        <v>0.97475578477829627</v>
      </c>
      <c r="P36" s="10">
        <f>IF(PASTRA_Split_Tech!O36="",0,IF(P$1=2016,0,IFERROR((PASTRA_Split_Tech!O36*(SUMIFS('AGG Activity_16'!E:E,'AGG Activity_16'!$A:$A,$B36)+SUMIFS('AGG Activity_EX'!E:E,'AGG Activity_EX'!$A:$A,$B36))-SUMIFS(Activity_EX!E:E,Activity_EX!$A:$A,$A36))/(SUMIFS('AGG Activity_16'!E:E,'AGG Activity_16'!$A:$A,$B36)),0)))</f>
        <v>0.97475690920558444</v>
      </c>
      <c r="Q36" s="10">
        <f>IF(PASTRA_Split_Tech!P36="",0,IF(Q$1=2016,0,IFERROR((PASTRA_Split_Tech!P36*(SUMIFS('AGG Activity_16'!F:F,'AGG Activity_16'!$A:$A,$B36)+SUMIFS('AGG Activity_EX'!F:F,'AGG Activity_EX'!$A:$A,$B36))-SUMIFS(Activity_EX!F:F,Activity_EX!$A:$A,$A36))/(SUMIFS('AGG Activity_16'!F:F,'AGG Activity_16'!$A:$A,$B36)),0)))</f>
        <v>0.97476192660492844</v>
      </c>
      <c r="R36" s="10">
        <f>IF(PASTRA_Split_Tech!Q36="",0,IF(R$1=2016,0,IFERROR((PASTRA_Split_Tech!Q36*(SUMIFS('AGG Activity_16'!G:G,'AGG Activity_16'!$A:$A,$B36)+SUMIFS('AGG Activity_EX'!G:G,'AGG Activity_EX'!$A:$A,$B36))-SUMIFS(Activity_EX!G:G,Activity_EX!$A:$A,$A36))/(SUMIFS('AGG Activity_16'!G:G,'AGG Activity_16'!$A:$A,$B36)),0)))</f>
        <v>0.97476188017834142</v>
      </c>
      <c r="S36" s="10">
        <f>IF(PASTRA_Split_Tech!R36="",0,IF(S$1=2016,0,IFERROR((PASTRA_Split_Tech!R36*(SUMIFS('AGG Activity_16'!H:H,'AGG Activity_16'!$A:$A,$B36)+SUMIFS('AGG Activity_EX'!H:H,'AGG Activity_EX'!$A:$A,$B36))-SUMIFS(Activity_EX!H:H,Activity_EX!$A:$A,$A36))/(SUMIFS('AGG Activity_16'!H:H,'AGG Activity_16'!$A:$A,$B36)),0)))</f>
        <v>0.97476218619859589</v>
      </c>
      <c r="T36" s="10">
        <f>IF(PASTRA_Split_Tech!S36="",0,IF(T$1=2016,0,IFERROR((PASTRA_Split_Tech!S36*(SUMIFS('AGG Activity_16'!I:I,'AGG Activity_16'!$A:$A,$B36)+SUMIFS('AGG Activity_EX'!I:I,'AGG Activity_EX'!$A:$A,$B36))-SUMIFS(Activity_EX!I:I,Activity_EX!$A:$A,$A36))/(SUMIFS('AGG Activity_16'!I:I,'AGG Activity_16'!$A:$A,$B36)),0)))</f>
        <v>0.95770334639247789</v>
      </c>
      <c r="U36" s="10">
        <f>IF(PASTRA_Split_Tech!T36="",0,IF(U$1=2016,0,IFERROR((PASTRA_Split_Tech!T36*(SUMIFS('AGG Activity_16'!J:J,'AGG Activity_16'!$A:$A,$B36)+SUMIFS('AGG Activity_EX'!J:J,'AGG Activity_EX'!$A:$A,$B36))-SUMIFS(Activity_EX!J:J,Activity_EX!$A:$A,$A36))/(SUMIFS('AGG Activity_16'!J:J,'AGG Activity_16'!$A:$A,$B36)),0)))</f>
        <v>0</v>
      </c>
      <c r="V36" s="10">
        <f>IF(PASTRA_Split_Tech!U36="",0,IF(V$1=2016,0,IFERROR((PASTRA_Split_Tech!U36*(SUMIFS('AGG Activity_16'!K:K,'AGG Activity_16'!$A:$A,$B36)+SUMIFS('AGG Activity_EX'!K:K,'AGG Activity_EX'!$A:$A,$B36))-SUMIFS(Activity_EX!K:K,Activity_EX!$A:$A,$A36))/(SUMIFS('AGG Activity_16'!K:K,'AGG Activity_16'!$A:$A,$B36)),0)))</f>
        <v>0</v>
      </c>
    </row>
    <row r="37" spans="1:22" x14ac:dyDescent="0.25">
      <c r="A37" t="str">
        <f>PASTRA_Split_Tech!A37</f>
        <v>PASTRAROACAR___ADRCONVNGA</v>
      </c>
      <c r="B37" t="str">
        <f>PASTRA_Split_Tech!B37</f>
        <v>PASTRAROACAR___ADR</v>
      </c>
      <c r="C37" t="str">
        <f>PASTRA_Split_Tech!C37</f>
        <v>PAS</v>
      </c>
      <c r="D37" t="str">
        <f>PASTRA_Split_Tech!D37</f>
        <v>TRA</v>
      </c>
      <c r="E37" t="str">
        <f>PASTRA_Split_Tech!E37</f>
        <v>ROA</v>
      </c>
      <c r="F37" t="str">
        <f>PASTRA_Split_Tech!F37</f>
        <v>CAR</v>
      </c>
      <c r="G37" t="str">
        <f>PASTRA_Split_Tech!G37</f>
        <v>___</v>
      </c>
      <c r="H37" t="str">
        <f>PASTRA_Split_Tech!H37</f>
        <v>ADR</v>
      </c>
      <c r="I37">
        <f>PASTRA_Split_Tech!I37</f>
        <v>16</v>
      </c>
      <c r="J37" t="str">
        <f>PASTRA_Split_Tech!J37</f>
        <v>CONV</v>
      </c>
      <c r="K37" t="str">
        <f>PASTRA_Split_Tech!K37</f>
        <v>NGA</v>
      </c>
      <c r="L37" t="str">
        <f>PASTRA_Split_Tech!L37</f>
        <v>___</v>
      </c>
      <c r="M37" s="10">
        <f>IF(PASTRA_Split_Tech!L37="",0,IF(M$1=2016,0,IFERROR((PASTRA_Split_Tech!L37*(SUMIFS('AGG Activity_16'!B:B,'AGG Activity_16'!$A:$A,$B37)+SUMIFS('AGG Activity_EX'!B:B,'AGG Activity_EX'!$A:$A,$B37))-SUMIFS(Activity_EX!B:B,Activity_EX!$A:$A,$A37))/(SUMIFS('AGG Activity_16'!B:B,'AGG Activity_16'!$A:$A,$B37)),0)))</f>
        <v>0</v>
      </c>
      <c r="N37" s="10">
        <f>IF(PASTRA_Split_Tech!M37="",0,IF(N$1=2016,0,IFERROR((PASTRA_Split_Tech!M37*(SUMIFS('AGG Activity_16'!C:C,'AGG Activity_16'!$A:$A,$B37)+SUMIFS('AGG Activity_EX'!C:C,'AGG Activity_EX'!$A:$A,$B37))-SUMIFS(Activity_EX!C:C,Activity_EX!$A:$A,$A37))/(SUMIFS('AGG Activity_16'!C:C,'AGG Activity_16'!$A:$A,$B37)),0)))</f>
        <v>7.7876896639001098E-4</v>
      </c>
      <c r="O37" s="10">
        <f>IF(PASTRA_Split_Tech!N37="",0,IF(O$1=2016,0,IFERROR((PASTRA_Split_Tech!N37*(SUMIFS('AGG Activity_16'!D:D,'AGG Activity_16'!$A:$A,$B37)+SUMIFS('AGG Activity_EX'!D:D,'AGG Activity_EX'!$A:$A,$B37))-SUMIFS(Activity_EX!D:D,Activity_EX!$A:$A,$A37))/(SUMIFS('AGG Activity_16'!D:D,'AGG Activity_16'!$A:$A,$B37)),0)))</f>
        <v>7.7649047649435516E-4</v>
      </c>
      <c r="P37" s="10">
        <f>IF(PASTRA_Split_Tech!O37="",0,IF(P$1=2016,0,IFERROR((PASTRA_Split_Tech!O37*(SUMIFS('AGG Activity_16'!E:E,'AGG Activity_16'!$A:$A,$B37)+SUMIFS('AGG Activity_EX'!E:E,'AGG Activity_EX'!$A:$A,$B37))-SUMIFS(Activity_EX!E:E,Activity_EX!$A:$A,$A37))/(SUMIFS('AGG Activity_16'!E:E,'AGG Activity_16'!$A:$A,$B37)),0)))</f>
        <v>7.761474514519015E-4</v>
      </c>
      <c r="Q37" s="10">
        <f>IF(PASTRA_Split_Tech!P37="",0,IF(Q$1=2016,0,IFERROR((PASTRA_Split_Tech!P37*(SUMIFS('AGG Activity_16'!F:F,'AGG Activity_16'!$A:$A,$B37)+SUMIFS('AGG Activity_EX'!F:F,'AGG Activity_EX'!$A:$A,$B37))-SUMIFS(Activity_EX!F:F,Activity_EX!$A:$A,$A37))/(SUMIFS('AGG Activity_16'!F:F,'AGG Activity_16'!$A:$A,$B37)),0)))</f>
        <v>7.74713823503101E-4</v>
      </c>
      <c r="R37" s="10">
        <f>IF(PASTRA_Split_Tech!Q37="",0,IF(R$1=2016,0,IFERROR((PASTRA_Split_Tech!Q37*(SUMIFS('AGG Activity_16'!G:G,'AGG Activity_16'!$A:$A,$B37)+SUMIFS('AGG Activity_EX'!G:G,'AGG Activity_EX'!$A:$A,$B37))-SUMIFS(Activity_EX!G:G,Activity_EX!$A:$A,$A37))/(SUMIFS('AGG Activity_16'!G:G,'AGG Activity_16'!$A:$A,$B37)),0)))</f>
        <v>7.7472953184071441E-4</v>
      </c>
      <c r="S37" s="10">
        <f>IF(PASTRA_Split_Tech!R37="",0,IF(S$1=2016,0,IFERROR((PASTRA_Split_Tech!R37*(SUMIFS('AGG Activity_16'!H:H,'AGG Activity_16'!$A:$A,$B37)+SUMIFS('AGG Activity_EX'!H:H,'AGG Activity_EX'!$A:$A,$B37))-SUMIFS(Activity_EX!H:H,Activity_EX!$A:$A,$A37))/(SUMIFS('AGG Activity_16'!H:H,'AGG Activity_16'!$A:$A,$B37)),0)))</f>
        <v>7.7462469410865501E-4</v>
      </c>
      <c r="T37" s="10">
        <f>IF(PASTRA_Split_Tech!S37="",0,IF(T$1=2016,0,IFERROR((PASTRA_Split_Tech!S37*(SUMIFS('AGG Activity_16'!I:I,'AGG Activity_16'!$A:$A,$B37)+SUMIFS('AGG Activity_EX'!I:I,'AGG Activity_EX'!$A:$A,$B37))-SUMIFS(Activity_EX!I:I,Activity_EX!$A:$A,$A37))/(SUMIFS('AGG Activity_16'!I:I,'AGG Activity_16'!$A:$A,$B37)),0)))</f>
        <v>1.3318354319520416E-3</v>
      </c>
      <c r="U37" s="10">
        <f>IF(PASTRA_Split_Tech!T37="",0,IF(U$1=2016,0,IFERROR((PASTRA_Split_Tech!T37*(SUMIFS('AGG Activity_16'!J:J,'AGG Activity_16'!$A:$A,$B37)+SUMIFS('AGG Activity_EX'!J:J,'AGG Activity_EX'!$A:$A,$B37))-SUMIFS(Activity_EX!J:J,Activity_EX!$A:$A,$A37))/(SUMIFS('AGG Activity_16'!J:J,'AGG Activity_16'!$A:$A,$B37)),0)))</f>
        <v>0</v>
      </c>
      <c r="V37" s="10">
        <f>IF(PASTRA_Split_Tech!U37="",0,IF(V$1=2016,0,IFERROR((PASTRA_Split_Tech!U37*(SUMIFS('AGG Activity_16'!K:K,'AGG Activity_16'!$A:$A,$B37)+SUMIFS('AGG Activity_EX'!K:K,'AGG Activity_EX'!$A:$A,$B37))-SUMIFS(Activity_EX!K:K,Activity_EX!$A:$A,$A37))/(SUMIFS('AGG Activity_16'!K:K,'AGG Activity_16'!$A:$A,$B37)),0)))</f>
        <v>0</v>
      </c>
    </row>
    <row r="38" spans="1:22" x14ac:dyDescent="0.25">
      <c r="A38" t="str">
        <f>PASTRA_Split_Tech!A38</f>
        <v>PASTRAROACAR___ADRCONVPRO</v>
      </c>
      <c r="B38" t="str">
        <f>PASTRA_Split_Tech!B38</f>
        <v>PASTRAROACAR___ADR</v>
      </c>
      <c r="C38" t="str">
        <f>PASTRA_Split_Tech!C38</f>
        <v>PAS</v>
      </c>
      <c r="D38" t="str">
        <f>PASTRA_Split_Tech!D38</f>
        <v>TRA</v>
      </c>
      <c r="E38" t="str">
        <f>PASTRA_Split_Tech!E38</f>
        <v>ROA</v>
      </c>
      <c r="F38" t="str">
        <f>PASTRA_Split_Tech!F38</f>
        <v>CAR</v>
      </c>
      <c r="G38" t="str">
        <f>PASTRA_Split_Tech!G38</f>
        <v>___</v>
      </c>
      <c r="H38" t="str">
        <f>PASTRA_Split_Tech!H38</f>
        <v>ADR</v>
      </c>
      <c r="I38">
        <f>PASTRA_Split_Tech!I38</f>
        <v>16</v>
      </c>
      <c r="J38" t="str">
        <f>PASTRA_Split_Tech!J38</f>
        <v>CONV</v>
      </c>
      <c r="K38" t="str">
        <f>PASTRA_Split_Tech!K38</f>
        <v>PRO</v>
      </c>
      <c r="L38" t="str">
        <f>PASTRA_Split_Tech!L38</f>
        <v>___</v>
      </c>
      <c r="M38" s="10">
        <f>IF(PASTRA_Split_Tech!L38="",0,IF(M$1=2016,0,IFERROR((PASTRA_Split_Tech!L38*(SUMIFS('AGG Activity_16'!B:B,'AGG Activity_16'!$A:$A,$B38)+SUMIFS('AGG Activity_EX'!B:B,'AGG Activity_EX'!$A:$A,$B38))-SUMIFS(Activity_EX!B:B,Activity_EX!$A:$A,$A38))/(SUMIFS('AGG Activity_16'!B:B,'AGG Activity_16'!$A:$A,$B38)),0)))</f>
        <v>0</v>
      </c>
      <c r="N38" s="10">
        <f>IF(PASTRA_Split_Tech!M38="",0,IF(N$1=2016,0,IFERROR((PASTRA_Split_Tech!M38*(SUMIFS('AGG Activity_16'!C:C,'AGG Activity_16'!$A:$A,$B38)+SUMIFS('AGG Activity_EX'!C:C,'AGG Activity_EX'!$A:$A,$B38))-SUMIFS(Activity_EX!C:C,Activity_EX!$A:$A,$A38))/(SUMIFS('AGG Activity_16'!C:C,'AGG Activity_16'!$A:$A,$B38)),0)))</f>
        <v>1.0492127383798126E-2</v>
      </c>
      <c r="O38" s="10">
        <f>IF(PASTRA_Split_Tech!N38="",0,IF(O$1=2016,0,IFERROR((PASTRA_Split_Tech!N38*(SUMIFS('AGG Activity_16'!D:D,'AGG Activity_16'!$A:$A,$B38)+SUMIFS('AGG Activity_EX'!D:D,'AGG Activity_EX'!$A:$A,$B38))-SUMIFS(Activity_EX!D:D,Activity_EX!$A:$A,$A38))/(SUMIFS('AGG Activity_16'!D:D,'AGG Activity_16'!$A:$A,$B38)),0)))</f>
        <v>1.049006733684575E-2</v>
      </c>
      <c r="P38" s="10">
        <f>IF(PASTRA_Split_Tech!O38="",0,IF(P$1=2016,0,IFERROR((PASTRA_Split_Tech!O38*(SUMIFS('AGG Activity_16'!E:E,'AGG Activity_16'!$A:$A,$B38)+SUMIFS('AGG Activity_EX'!E:E,'AGG Activity_EX'!$A:$A,$B38))-SUMIFS(Activity_EX!E:E,Activity_EX!$A:$A,$A38))/(SUMIFS('AGG Activity_16'!E:E,'AGG Activity_16'!$A:$A,$B38)),0)))</f>
        <v>1.0489767286037725E-2</v>
      </c>
      <c r="Q38" s="10">
        <f>IF(PASTRA_Split_Tech!P38="",0,IF(Q$1=2016,0,IFERROR((PASTRA_Split_Tech!P38*(SUMIFS('AGG Activity_16'!F:F,'AGG Activity_16'!$A:$A,$B38)+SUMIFS('AGG Activity_EX'!F:F,'AGG Activity_EX'!$A:$A,$B38))-SUMIFS(Activity_EX!F:F,Activity_EX!$A:$A,$A38))/(SUMIFS('AGG Activity_16'!F:F,'AGG Activity_16'!$A:$A,$B38)),0)))</f>
        <v>1.0487840471833017E-2</v>
      </c>
      <c r="R38" s="10">
        <f>IF(PASTRA_Split_Tech!Q38="",0,IF(R$1=2016,0,IFERROR((PASTRA_Split_Tech!Q38*(SUMIFS('AGG Activity_16'!G:G,'AGG Activity_16'!$A:$A,$B38)+SUMIFS('AGG Activity_EX'!G:G,'AGG Activity_EX'!$A:$A,$B38))-SUMIFS(Activity_EX!G:G,Activity_EX!$A:$A,$A38))/(SUMIFS('AGG Activity_16'!G:G,'AGG Activity_16'!$A:$A,$B38)),0)))</f>
        <v>1.048785593328392E-2</v>
      </c>
      <c r="S38" s="10">
        <f>IF(PASTRA_Split_Tech!R38="",0,IF(S$1=2016,0,IFERROR((PASTRA_Split_Tech!R38*(SUMIFS('AGG Activity_16'!H:H,'AGG Activity_16'!$A:$A,$B38)+SUMIFS('AGG Activity_EX'!H:H,'AGG Activity_EX'!$A:$A,$B38))-SUMIFS(Activity_EX!H:H,Activity_EX!$A:$A,$A38))/(SUMIFS('AGG Activity_16'!H:H,'AGG Activity_16'!$A:$A,$B38)),0)))</f>
        <v>1.048775459648189E-2</v>
      </c>
      <c r="T38" s="10">
        <f>IF(PASTRA_Split_Tech!S38="",0,IF(T$1=2016,0,IFERROR((PASTRA_Split_Tech!S38*(SUMIFS('AGG Activity_16'!I:I,'AGG Activity_16'!$A:$A,$B38)+SUMIFS('AGG Activity_EX'!I:I,'AGG Activity_EX'!$A:$A,$B38))-SUMIFS(Activity_EX!I:I,Activity_EX!$A:$A,$A38))/(SUMIFS('AGG Activity_16'!I:I,'AGG Activity_16'!$A:$A,$B38)),0)))</f>
        <v>2.033161252385465E-2</v>
      </c>
      <c r="U38" s="10">
        <f>IF(PASTRA_Split_Tech!T38="",0,IF(U$1=2016,0,IFERROR((PASTRA_Split_Tech!T38*(SUMIFS('AGG Activity_16'!J:J,'AGG Activity_16'!$A:$A,$B38)+SUMIFS('AGG Activity_EX'!J:J,'AGG Activity_EX'!$A:$A,$B38))-SUMIFS(Activity_EX!J:J,Activity_EX!$A:$A,$A38))/(SUMIFS('AGG Activity_16'!J:J,'AGG Activity_16'!$A:$A,$B38)),0)))</f>
        <v>0</v>
      </c>
      <c r="V38" s="10">
        <f>IF(PASTRA_Split_Tech!U38="",0,IF(V$1=2016,0,IFERROR((PASTRA_Split_Tech!U38*(SUMIFS('AGG Activity_16'!K:K,'AGG Activity_16'!$A:$A,$B38)+SUMIFS('AGG Activity_EX'!K:K,'AGG Activity_EX'!$A:$A,$B38))-SUMIFS(Activity_EX!K:K,Activity_EX!$A:$A,$A38))/(SUMIFS('AGG Activity_16'!K:K,'AGG Activity_16'!$A:$A,$B38)),0)))</f>
        <v>0</v>
      </c>
    </row>
    <row r="39" spans="1:22" x14ac:dyDescent="0.25">
      <c r="A39" t="str">
        <f>PASTRA_Split_Tech!A39</f>
        <v>PASTRAROACAR___APGCONVDSL</v>
      </c>
      <c r="B39" t="str">
        <f>PASTRA_Split_Tech!B39</f>
        <v>PASTRAROACAR___APG</v>
      </c>
      <c r="C39" t="str">
        <f>PASTRA_Split_Tech!C39</f>
        <v>PAS</v>
      </c>
      <c r="D39" t="str">
        <f>PASTRA_Split_Tech!D39</f>
        <v>TRA</v>
      </c>
      <c r="E39" t="str">
        <f>PASTRA_Split_Tech!E39</f>
        <v>ROA</v>
      </c>
      <c r="F39" t="str">
        <f>PASTRA_Split_Tech!F39</f>
        <v>CAR</v>
      </c>
      <c r="G39" t="str">
        <f>PASTRA_Split_Tech!G39</f>
        <v>___</v>
      </c>
      <c r="H39" t="str">
        <f>PASTRA_Split_Tech!H39</f>
        <v>APG</v>
      </c>
      <c r="I39">
        <f>PASTRA_Split_Tech!I39</f>
        <v>16</v>
      </c>
      <c r="J39" t="str">
        <f>PASTRA_Split_Tech!J39</f>
        <v>CONV</v>
      </c>
      <c r="K39" t="str">
        <f>PASTRA_Split_Tech!K39</f>
        <v>DSL</v>
      </c>
      <c r="L39" t="str">
        <f>PASTRA_Split_Tech!L39</f>
        <v>___</v>
      </c>
      <c r="M39" s="10">
        <f>IF(PASTRA_Split_Tech!L39="",0,IF(M$1=2016,0,IFERROR((PASTRA_Split_Tech!L39*(SUMIFS('AGG Activity_16'!B:B,'AGG Activity_16'!$A:$A,$B39)+SUMIFS('AGG Activity_EX'!B:B,'AGG Activity_EX'!$A:$A,$B39))-SUMIFS(Activity_EX!B:B,Activity_EX!$A:$A,$A39))/(SUMIFS('AGG Activity_16'!B:B,'AGG Activity_16'!$A:$A,$B39)),0)))</f>
        <v>0</v>
      </c>
      <c r="N39" s="10">
        <f>IF(PASTRA_Split_Tech!M39="",0,IF(N$1=2016,0,IFERROR((PASTRA_Split_Tech!M39*(SUMIFS('AGG Activity_16'!C:C,'AGG Activity_16'!$A:$A,$B39)+SUMIFS('AGG Activity_EX'!C:C,'AGG Activity_EX'!$A:$A,$B39))-SUMIFS(Activity_EX!C:C,Activity_EX!$A:$A,$A39))/(SUMIFS('AGG Activity_16'!C:C,'AGG Activity_16'!$A:$A,$B39)),0)))</f>
        <v>1.4015046922297766E-2</v>
      </c>
      <c r="O39" s="10">
        <f>IF(PASTRA_Split_Tech!N39="",0,IF(O$1=2016,0,IFERROR((PASTRA_Split_Tech!N39*(SUMIFS('AGG Activity_16'!D:D,'AGG Activity_16'!$A:$A,$B39)+SUMIFS('AGG Activity_EX'!D:D,'AGG Activity_EX'!$A:$A,$B39))-SUMIFS(Activity_EX!D:D,Activity_EX!$A:$A,$A39))/(SUMIFS('AGG Activity_16'!D:D,'AGG Activity_16'!$A:$A,$B39)),0)))</f>
        <v>1.399350097191294E-2</v>
      </c>
      <c r="P39" s="10">
        <f>IF(PASTRA_Split_Tech!O39="",0,IF(P$1=2016,0,IFERROR((PASTRA_Split_Tech!O39*(SUMIFS('AGG Activity_16'!E:E,'AGG Activity_16'!$A:$A,$B39)+SUMIFS('AGG Activity_EX'!E:E,'AGG Activity_EX'!$A:$A,$B39))-SUMIFS(Activity_EX!E:E,Activity_EX!$A:$A,$A39))/(SUMIFS('AGG Activity_16'!E:E,'AGG Activity_16'!$A:$A,$B39)),0)))</f>
        <v>1.3990495898887383E-2</v>
      </c>
      <c r="Q39" s="10">
        <f>IF(PASTRA_Split_Tech!P39="",0,IF(Q$1=2016,0,IFERROR((PASTRA_Split_Tech!P39*(SUMIFS('AGG Activity_16'!F:F,'AGG Activity_16'!$A:$A,$B39)+SUMIFS('AGG Activity_EX'!F:F,'AGG Activity_EX'!$A:$A,$B39))-SUMIFS(Activity_EX!F:F,Activity_EX!$A:$A,$A39))/(SUMIFS('AGG Activity_16'!F:F,'AGG Activity_16'!$A:$A,$B39)),0)))</f>
        <v>1.3976103396759516E-2</v>
      </c>
      <c r="R39" s="10">
        <f>IF(PASTRA_Split_Tech!Q39="",0,IF(R$1=2016,0,IFERROR((PASTRA_Split_Tech!Q39*(SUMIFS('AGG Activity_16'!G:G,'AGG Activity_16'!$A:$A,$B39)+SUMIFS('AGG Activity_EX'!G:G,'AGG Activity_EX'!$A:$A,$B39))-SUMIFS(Activity_EX!G:G,Activity_EX!$A:$A,$A39))/(SUMIFS('AGG Activity_16'!G:G,'AGG Activity_16'!$A:$A,$B39)),0)))</f>
        <v>1.3976224289299738E-2</v>
      </c>
      <c r="S39" s="10">
        <f>IF(PASTRA_Split_Tech!R39="",0,IF(S$1=2016,0,IFERROR((PASTRA_Split_Tech!R39*(SUMIFS('AGG Activity_16'!H:H,'AGG Activity_16'!$A:$A,$B39)+SUMIFS('AGG Activity_EX'!H:H,'AGG Activity_EX'!$A:$A,$B39))-SUMIFS(Activity_EX!H:H,Activity_EX!$A:$A,$A39))/(SUMIFS('AGG Activity_16'!H:H,'AGG Activity_16'!$A:$A,$B39)),0)))</f>
        <v>1.3975472207770267E-2</v>
      </c>
      <c r="T39" s="10">
        <f>IF(PASTRA_Split_Tech!S39="",0,IF(T$1=2016,0,IFERROR((PASTRA_Split_Tech!S39*(SUMIFS('AGG Activity_16'!I:I,'AGG Activity_16'!$A:$A,$B39)+SUMIFS('AGG Activity_EX'!I:I,'AGG Activity_EX'!$A:$A,$B39))-SUMIFS(Activity_EX!I:I,Activity_EX!$A:$A,$A39))/(SUMIFS('AGG Activity_16'!I:I,'AGG Activity_16'!$A:$A,$B39)),0)))</f>
        <v>1.317495721695669E-2</v>
      </c>
      <c r="U39" s="10">
        <f>IF(PASTRA_Split_Tech!T39="",0,IF(U$1=2016,0,IFERROR((PASTRA_Split_Tech!T39*(SUMIFS('AGG Activity_16'!J:J,'AGG Activity_16'!$A:$A,$B39)+SUMIFS('AGG Activity_EX'!J:J,'AGG Activity_EX'!$A:$A,$B39))-SUMIFS(Activity_EX!J:J,Activity_EX!$A:$A,$A39))/(SUMIFS('AGG Activity_16'!J:J,'AGG Activity_16'!$A:$A,$B39)),0)))</f>
        <v>0</v>
      </c>
      <c r="V39" s="10">
        <f>IF(PASTRA_Split_Tech!U39="",0,IF(V$1=2016,0,IFERROR((PASTRA_Split_Tech!U39*(SUMIFS('AGG Activity_16'!K:K,'AGG Activity_16'!$A:$A,$B39)+SUMIFS('AGG Activity_EX'!K:K,'AGG Activity_EX'!$A:$A,$B39))-SUMIFS(Activity_EX!K:K,Activity_EX!$A:$A,$A39))/(SUMIFS('AGG Activity_16'!K:K,'AGG Activity_16'!$A:$A,$B39)),0)))</f>
        <v>0</v>
      </c>
    </row>
    <row r="40" spans="1:22" x14ac:dyDescent="0.25">
      <c r="A40" t="str">
        <f>PASTRA_Split_Tech!A40</f>
        <v>PASTRAROACAR___APGCONVGAS</v>
      </c>
      <c r="B40" t="str">
        <f>PASTRA_Split_Tech!B40</f>
        <v>PASTRAROACAR___APG</v>
      </c>
      <c r="C40" t="str">
        <f>PASTRA_Split_Tech!C40</f>
        <v>PAS</v>
      </c>
      <c r="D40" t="str">
        <f>PASTRA_Split_Tech!D40</f>
        <v>TRA</v>
      </c>
      <c r="E40" t="str">
        <f>PASTRA_Split_Tech!E40</f>
        <v>ROA</v>
      </c>
      <c r="F40" t="str">
        <f>PASTRA_Split_Tech!F40</f>
        <v>CAR</v>
      </c>
      <c r="G40" t="str">
        <f>PASTRA_Split_Tech!G40</f>
        <v>___</v>
      </c>
      <c r="H40" t="str">
        <f>PASTRA_Split_Tech!H40</f>
        <v>APG</v>
      </c>
      <c r="I40">
        <f>PASTRA_Split_Tech!I40</f>
        <v>16</v>
      </c>
      <c r="J40" t="str">
        <f>PASTRA_Split_Tech!J40</f>
        <v>CONV</v>
      </c>
      <c r="K40" t="str">
        <f>PASTRA_Split_Tech!K40</f>
        <v>GAS</v>
      </c>
      <c r="L40" t="str">
        <f>PASTRA_Split_Tech!L40</f>
        <v>___</v>
      </c>
      <c r="M40" s="10">
        <f>IF(PASTRA_Split_Tech!L40="",0,IF(M$1=2016,0,IFERROR((PASTRA_Split_Tech!L40*(SUMIFS('AGG Activity_16'!B:B,'AGG Activity_16'!$A:$A,$B40)+SUMIFS('AGG Activity_EX'!B:B,'AGG Activity_EX'!$A:$A,$B40))-SUMIFS(Activity_EX!B:B,Activity_EX!$A:$A,$A40))/(SUMIFS('AGG Activity_16'!B:B,'AGG Activity_16'!$A:$A,$B40)),0)))</f>
        <v>0</v>
      </c>
      <c r="N40" s="10">
        <f>IF(PASTRA_Split_Tech!M40="",0,IF(N$1=2016,0,IFERROR((PASTRA_Split_Tech!M40*(SUMIFS('AGG Activity_16'!C:C,'AGG Activity_16'!$A:$A,$B40)+SUMIFS('AGG Activity_EX'!C:C,'AGG Activity_EX'!$A:$A,$B40))-SUMIFS(Activity_EX!C:C,Activity_EX!$A:$A,$A40))/(SUMIFS('AGG Activity_16'!C:C,'AGG Activity_16'!$A:$A,$B40)),0)))</f>
        <v>0.97464300776762902</v>
      </c>
      <c r="O40" s="10">
        <f>IF(PASTRA_Split_Tech!N40="",0,IF(O$1=2016,0,IFERROR((PASTRA_Split_Tech!N40*(SUMIFS('AGG Activity_16'!D:D,'AGG Activity_16'!$A:$A,$B40)+SUMIFS('AGG Activity_EX'!D:D,'AGG Activity_EX'!$A:$A,$B40))-SUMIFS(Activity_EX!D:D,Activity_EX!$A:$A,$A40))/(SUMIFS('AGG Activity_16'!D:D,'AGG Activity_16'!$A:$A,$B40)),0)))</f>
        <v>0.97470788017757726</v>
      </c>
      <c r="P40" s="10">
        <f>IF(PASTRA_Split_Tech!O40="",0,IF(P$1=2016,0,IFERROR((PASTRA_Split_Tech!O40*(SUMIFS('AGG Activity_16'!E:E,'AGG Activity_16'!$A:$A,$B40)+SUMIFS('AGG Activity_EX'!E:E,'AGG Activity_EX'!$A:$A,$B40))-SUMIFS(Activity_EX!E:E,Activity_EX!$A:$A,$A40))/(SUMIFS('AGG Activity_16'!E:E,'AGG Activity_16'!$A:$A,$B40)),0)))</f>
        <v>0.97471576173002594</v>
      </c>
      <c r="Q40" s="10">
        <f>IF(PASTRA_Split_Tech!P40="",0,IF(Q$1=2016,0,IFERROR((PASTRA_Split_Tech!P40*(SUMIFS('AGG Activity_16'!F:F,'AGG Activity_16'!$A:$A,$B40)+SUMIFS('AGG Activity_EX'!F:F,'AGG Activity_EX'!$A:$A,$B40))-SUMIFS(Activity_EX!F:F,Activity_EX!$A:$A,$A40))/(SUMIFS('AGG Activity_16'!F:F,'AGG Activity_16'!$A:$A,$B40)),0)))</f>
        <v>0.97476013502724113</v>
      </c>
      <c r="R40" s="10">
        <f>IF(PASTRA_Split_Tech!Q40="",0,IF(R$1=2016,0,IFERROR((PASTRA_Split_Tech!Q40*(SUMIFS('AGG Activity_16'!G:G,'AGG Activity_16'!$A:$A,$B40)+SUMIFS('AGG Activity_EX'!G:G,'AGG Activity_EX'!$A:$A,$B40))-SUMIFS(Activity_EX!G:G,Activity_EX!$A:$A,$A40))/(SUMIFS('AGG Activity_16'!G:G,'AGG Activity_16'!$A:$A,$B40)),0)))</f>
        <v>0.9747597726746986</v>
      </c>
      <c r="S40" s="10">
        <f>IF(PASTRA_Split_Tech!R40="",0,IF(S$1=2016,0,IFERROR((PASTRA_Split_Tech!R40*(SUMIFS('AGG Activity_16'!H:H,'AGG Activity_16'!$A:$A,$B40)+SUMIFS('AGG Activity_EX'!H:H,'AGG Activity_EX'!$A:$A,$B40))-SUMIFS(Activity_EX!H:H,Activity_EX!$A:$A,$A40))/(SUMIFS('AGG Activity_16'!H:H,'AGG Activity_16'!$A:$A,$B40)),0)))</f>
        <v>0.97476207507945223</v>
      </c>
      <c r="T40" s="10">
        <f>IF(PASTRA_Split_Tech!S40="",0,IF(T$1=2016,0,IFERROR((PASTRA_Split_Tech!S40*(SUMIFS('AGG Activity_16'!I:I,'AGG Activity_16'!$A:$A,$B40)+SUMIFS('AGG Activity_EX'!I:I,'AGG Activity_EX'!$A:$A,$B40))-SUMIFS(Activity_EX!I:I,Activity_EX!$A:$A,$A40))/(SUMIFS('AGG Activity_16'!I:I,'AGG Activity_16'!$A:$A,$B40)),0)))</f>
        <v>0.9670513072639767</v>
      </c>
      <c r="U40" s="10">
        <f>IF(PASTRA_Split_Tech!T40="",0,IF(U$1=2016,0,IFERROR((PASTRA_Split_Tech!T40*(SUMIFS('AGG Activity_16'!J:J,'AGG Activity_16'!$A:$A,$B40)+SUMIFS('AGG Activity_EX'!J:J,'AGG Activity_EX'!$A:$A,$B40))-SUMIFS(Activity_EX!J:J,Activity_EX!$A:$A,$A40))/(SUMIFS('AGG Activity_16'!J:J,'AGG Activity_16'!$A:$A,$B40)),0)))</f>
        <v>0</v>
      </c>
      <c r="V40" s="10">
        <f>IF(PASTRA_Split_Tech!U40="",0,IF(V$1=2016,0,IFERROR((PASTRA_Split_Tech!U40*(SUMIFS('AGG Activity_16'!K:K,'AGG Activity_16'!$A:$A,$B40)+SUMIFS('AGG Activity_EX'!K:K,'AGG Activity_EX'!$A:$A,$B40))-SUMIFS(Activity_EX!K:K,Activity_EX!$A:$A,$A40))/(SUMIFS('AGG Activity_16'!K:K,'AGG Activity_16'!$A:$A,$B40)),0)))</f>
        <v>0</v>
      </c>
    </row>
    <row r="41" spans="1:22" x14ac:dyDescent="0.25">
      <c r="A41" t="str">
        <f>PASTRA_Split_Tech!A41</f>
        <v>PASTRAROACAR___APGCONVNGA</v>
      </c>
      <c r="B41" t="str">
        <f>PASTRA_Split_Tech!B41</f>
        <v>PASTRAROACAR___APG</v>
      </c>
      <c r="C41" t="str">
        <f>PASTRA_Split_Tech!C41</f>
        <v>PAS</v>
      </c>
      <c r="D41" t="str">
        <f>PASTRA_Split_Tech!D41</f>
        <v>TRA</v>
      </c>
      <c r="E41" t="str">
        <f>PASTRA_Split_Tech!E41</f>
        <v>ROA</v>
      </c>
      <c r="F41" t="str">
        <f>PASTRA_Split_Tech!F41</f>
        <v>CAR</v>
      </c>
      <c r="G41" t="str">
        <f>PASTRA_Split_Tech!G41</f>
        <v>___</v>
      </c>
      <c r="H41" t="str">
        <f>PASTRA_Split_Tech!H41</f>
        <v>APG</v>
      </c>
      <c r="I41">
        <f>PASTRA_Split_Tech!I41</f>
        <v>16</v>
      </c>
      <c r="J41" t="str">
        <f>PASTRA_Split_Tech!J41</f>
        <v>CONV</v>
      </c>
      <c r="K41" t="str">
        <f>PASTRA_Split_Tech!K41</f>
        <v>NGA</v>
      </c>
      <c r="L41" t="str">
        <f>PASTRA_Split_Tech!L41</f>
        <v>___</v>
      </c>
      <c r="M41" s="10">
        <f>IF(PASTRA_Split_Tech!L41="",0,IF(M$1=2016,0,IFERROR((PASTRA_Split_Tech!L41*(SUMIFS('AGG Activity_16'!B:B,'AGG Activity_16'!$A:$A,$B41)+SUMIFS('AGG Activity_EX'!B:B,'AGG Activity_EX'!$A:$A,$B41))-SUMIFS(Activity_EX!B:B,Activity_EX!$A:$A,$A41))/(SUMIFS('AGG Activity_16'!B:B,'AGG Activity_16'!$A:$A,$B41)),0)))</f>
        <v>0</v>
      </c>
      <c r="N41" s="10">
        <f>IF(PASTRA_Split_Tech!M41="",0,IF(N$1=2016,0,IFERROR((PASTRA_Split_Tech!M41*(SUMIFS('AGG Activity_16'!C:C,'AGG Activity_16'!$A:$A,$B41)+SUMIFS('AGG Activity_EX'!C:C,'AGG Activity_EX'!$A:$A,$B41))-SUMIFS(Activity_EX!C:C,Activity_EX!$A:$A,$A41))/(SUMIFS('AGG Activity_16'!C:C,'AGG Activity_16'!$A:$A,$B41)),0)))</f>
        <v>8.1007093755771395E-4</v>
      </c>
      <c r="O41" s="10">
        <f>IF(PASTRA_Split_Tech!N41="",0,IF(O$1=2016,0,IFERROR((PASTRA_Split_Tech!N41*(SUMIFS('AGG Activity_16'!D:D,'AGG Activity_16'!$A:$A,$B41)+SUMIFS('AGG Activity_EX'!D:D,'AGG Activity_EX'!$A:$A,$B41))-SUMIFS(Activity_EX!D:D,Activity_EX!$A:$A,$A41))/(SUMIFS('AGG Activity_16'!D:D,'AGG Activity_16'!$A:$A,$B41)),0)))</f>
        <v>7.902063002567536E-4</v>
      </c>
      <c r="P41" s="10">
        <f>IF(PASTRA_Split_Tech!O41="",0,IF(P$1=2016,0,IFERROR((PASTRA_Split_Tech!O41*(SUMIFS('AGG Activity_16'!E:E,'AGG Activity_16'!$A:$A,$B41)+SUMIFS('AGG Activity_EX'!E:E,'AGG Activity_EX'!$A:$A,$B41))-SUMIFS(Activity_EX!E:E,Activity_EX!$A:$A,$A41))/(SUMIFS('AGG Activity_16'!E:E,'AGG Activity_16'!$A:$A,$B41)),0)))</f>
        <v>7.877744691332986E-4</v>
      </c>
      <c r="Q41" s="10">
        <f>IF(PASTRA_Split_Tech!P41="",0,IF(Q$1=2016,0,IFERROR((PASTRA_Split_Tech!P41*(SUMIFS('AGG Activity_16'!F:F,'AGG Activity_16'!$A:$A,$B41)+SUMIFS('AGG Activity_EX'!F:F,'AGG Activity_EX'!$A:$A,$B41))-SUMIFS(Activity_EX!F:F,Activity_EX!$A:$A,$A41))/(SUMIFS('AGG Activity_16'!F:F,'AGG Activity_16'!$A:$A,$B41)),0)))</f>
        <v>7.753272448661351E-4</v>
      </c>
      <c r="R41" s="10">
        <f>IF(PASTRA_Split_Tech!Q41="",0,IF(R$1=2016,0,IFERROR((PASTRA_Split_Tech!Q41*(SUMIFS('AGG Activity_16'!G:G,'AGG Activity_16'!$A:$A,$B41)+SUMIFS('AGG Activity_EX'!G:G,'AGG Activity_EX'!$A:$A,$B41))-SUMIFS(Activity_EX!G:G,Activity_EX!$A:$A,$A41))/(SUMIFS('AGG Activity_16'!G:G,'AGG Activity_16'!$A:$A,$B41)),0)))</f>
        <v>7.7544563553252042E-4</v>
      </c>
      <c r="S41" s="10">
        <f>IF(PASTRA_Split_Tech!R41="",0,IF(S$1=2016,0,IFERROR((PASTRA_Split_Tech!R41*(SUMIFS('AGG Activity_16'!H:H,'AGG Activity_16'!$A:$A,$B41)+SUMIFS('AGG Activity_EX'!H:H,'AGG Activity_EX'!$A:$A,$B41))-SUMIFS(Activity_EX!H:H,Activity_EX!$A:$A,$A41))/(SUMIFS('AGG Activity_16'!H:H,'AGG Activity_16'!$A:$A,$B41)),0)))</f>
        <v>7.7465863206744451E-4</v>
      </c>
      <c r="T41" s="10">
        <f>IF(PASTRA_Split_Tech!S41="",0,IF(T$1=2016,0,IFERROR((PASTRA_Split_Tech!S41*(SUMIFS('AGG Activity_16'!I:I,'AGG Activity_16'!$A:$A,$B41)+SUMIFS('AGG Activity_EX'!I:I,'AGG Activity_EX'!$A:$A,$B41))-SUMIFS(Activity_EX!I:I,Activity_EX!$A:$A,$A41))/(SUMIFS('AGG Activity_16'!I:I,'AGG Activity_16'!$A:$A,$B41)),0)))</f>
        <v>9.602130244132439E-4</v>
      </c>
      <c r="U41" s="10">
        <f>IF(PASTRA_Split_Tech!T41="",0,IF(U$1=2016,0,IFERROR((PASTRA_Split_Tech!T41*(SUMIFS('AGG Activity_16'!J:J,'AGG Activity_16'!$A:$A,$B41)+SUMIFS('AGG Activity_EX'!J:J,'AGG Activity_EX'!$A:$A,$B41))-SUMIFS(Activity_EX!J:J,Activity_EX!$A:$A,$A41))/(SUMIFS('AGG Activity_16'!J:J,'AGG Activity_16'!$A:$A,$B41)),0)))</f>
        <v>0</v>
      </c>
      <c r="V41" s="10">
        <f>IF(PASTRA_Split_Tech!U41="",0,IF(V$1=2016,0,IFERROR((PASTRA_Split_Tech!U41*(SUMIFS('AGG Activity_16'!K:K,'AGG Activity_16'!$A:$A,$B41)+SUMIFS('AGG Activity_EX'!K:K,'AGG Activity_EX'!$A:$A,$B41))-SUMIFS(Activity_EX!K:K,Activity_EX!$A:$A,$A41))/(SUMIFS('AGG Activity_16'!K:K,'AGG Activity_16'!$A:$A,$B41)),0)))</f>
        <v>0</v>
      </c>
    </row>
    <row r="42" spans="1:22" x14ac:dyDescent="0.25">
      <c r="A42" t="str">
        <f>PASTRA_Split_Tech!A42</f>
        <v>PASTRAROACAR___APGCONVPRO</v>
      </c>
      <c r="B42" t="str">
        <f>PASTRA_Split_Tech!B42</f>
        <v>PASTRAROACAR___APG</v>
      </c>
      <c r="C42" t="str">
        <f>PASTRA_Split_Tech!C42</f>
        <v>PAS</v>
      </c>
      <c r="D42" t="str">
        <f>PASTRA_Split_Tech!D42</f>
        <v>TRA</v>
      </c>
      <c r="E42" t="str">
        <f>PASTRA_Split_Tech!E42</f>
        <v>ROA</v>
      </c>
      <c r="F42" t="str">
        <f>PASTRA_Split_Tech!F42</f>
        <v>CAR</v>
      </c>
      <c r="G42" t="str">
        <f>PASTRA_Split_Tech!G42</f>
        <v>___</v>
      </c>
      <c r="H42" t="str">
        <f>PASTRA_Split_Tech!H42</f>
        <v>APG</v>
      </c>
      <c r="I42">
        <f>PASTRA_Split_Tech!I42</f>
        <v>16</v>
      </c>
      <c r="J42" t="str">
        <f>PASTRA_Split_Tech!J42</f>
        <v>CONV</v>
      </c>
      <c r="K42" t="str">
        <f>PASTRA_Split_Tech!K42</f>
        <v>PRO</v>
      </c>
      <c r="L42" t="str">
        <f>PASTRA_Split_Tech!L42</f>
        <v>___</v>
      </c>
      <c r="M42" s="10">
        <f>IF(PASTRA_Split_Tech!L42="",0,IF(M$1=2016,0,IFERROR((PASTRA_Split_Tech!L42*(SUMIFS('AGG Activity_16'!B:B,'AGG Activity_16'!$A:$A,$B42)+SUMIFS('AGG Activity_EX'!B:B,'AGG Activity_EX'!$A:$A,$B42))-SUMIFS(Activity_EX!B:B,Activity_EX!$A:$A,$A42))/(SUMIFS('AGG Activity_16'!B:B,'AGG Activity_16'!$A:$A,$B42)),0)))</f>
        <v>0</v>
      </c>
      <c r="N42" s="10">
        <f>IF(PASTRA_Split_Tech!M42="",0,IF(N$1=2016,0,IFERROR((PASTRA_Split_Tech!M42*(SUMIFS('AGG Activity_16'!C:C,'AGG Activity_16'!$A:$A,$B42)+SUMIFS('AGG Activity_EX'!C:C,'AGG Activity_EX'!$A:$A,$B42))-SUMIFS(Activity_EX!C:C,Activity_EX!$A:$A,$A42))/(SUMIFS('AGG Activity_16'!C:C,'AGG Activity_16'!$A:$A,$B42)),0)))</f>
        <v>1.0531874372506465E-2</v>
      </c>
      <c r="O42" s="10">
        <f>IF(PASTRA_Split_Tech!N42="",0,IF(O$1=2016,0,IFERROR((PASTRA_Split_Tech!N42*(SUMIFS('AGG Activity_16'!D:D,'AGG Activity_16'!$A:$A,$B42)+SUMIFS('AGG Activity_EX'!D:D,'AGG Activity_EX'!$A:$A,$B42))-SUMIFS(Activity_EX!D:D,Activity_EX!$A:$A,$A42))/(SUMIFS('AGG Activity_16'!D:D,'AGG Activity_16'!$A:$A,$B42)),0)))</f>
        <v>1.0508412550248706E-2</v>
      </c>
      <c r="P42" s="10">
        <f>IF(PASTRA_Split_Tech!O42="",0,IF(P$1=2016,0,IFERROR((PASTRA_Split_Tech!O42*(SUMIFS('AGG Activity_16'!E:E,'AGG Activity_16'!$A:$A,$B42)+SUMIFS('AGG Activity_EX'!E:E,'AGG Activity_EX'!$A:$A,$B42))-SUMIFS(Activity_EX!E:E,Activity_EX!$A:$A,$A42))/(SUMIFS('AGG Activity_16'!E:E,'AGG Activity_16'!$A:$A,$B42)),0)))</f>
        <v>1.0505967901945298E-2</v>
      </c>
      <c r="Q42" s="10">
        <f>IF(PASTRA_Split_Tech!P42="",0,IF(Q$1=2016,0,IFERROR((PASTRA_Split_Tech!P42*(SUMIFS('AGG Activity_16'!F:F,'AGG Activity_16'!$A:$A,$B42)+SUMIFS('AGG Activity_EX'!F:F,'AGG Activity_EX'!$A:$A,$B42))-SUMIFS(Activity_EX!F:F,Activity_EX!$A:$A,$A42))/(SUMIFS('AGG Activity_16'!F:F,'AGG Activity_16'!$A:$A,$B42)),0)))</f>
        <v>1.0488434331133592E-2</v>
      </c>
      <c r="R42" s="10">
        <f>IF(PASTRA_Split_Tech!Q42="",0,IF(R$1=2016,0,IFERROR((PASTRA_Split_Tech!Q42*(SUMIFS('AGG Activity_16'!G:G,'AGG Activity_16'!$A:$A,$B42)+SUMIFS('AGG Activity_EX'!G:G,'AGG Activity_EX'!$A:$A,$B42))-SUMIFS(Activity_EX!G:G,Activity_EX!$A:$A,$A42))/(SUMIFS('AGG Activity_16'!G:G,'AGG Activity_16'!$A:$A,$B42)),0)))</f>
        <v>1.0488557400469426E-2</v>
      </c>
      <c r="S42" s="10">
        <f>IF(PASTRA_Split_Tech!R42="",0,IF(S$1=2016,0,IFERROR((PASTRA_Split_Tech!R42*(SUMIFS('AGG Activity_16'!H:H,'AGG Activity_16'!$A:$A,$B42)+SUMIFS('AGG Activity_EX'!H:H,'AGG Activity_EX'!$A:$A,$B42))-SUMIFS(Activity_EX!H:H,Activity_EX!$A:$A,$A42))/(SUMIFS('AGG Activity_16'!H:H,'AGG Activity_16'!$A:$A,$B42)),0)))</f>
        <v>1.0487794080710017E-2</v>
      </c>
      <c r="T42" s="10">
        <f>IF(PASTRA_Split_Tech!S42="",0,IF(T$1=2016,0,IFERROR((PASTRA_Split_Tech!S42*(SUMIFS('AGG Activity_16'!I:I,'AGG Activity_16'!$A:$A,$B42)+SUMIFS('AGG Activity_EX'!I:I,'AGG Activity_EX'!$A:$A,$B42))-SUMIFS(Activity_EX!I:I,Activity_EX!$A:$A,$A42))/(SUMIFS('AGG Activity_16'!I:I,'AGG Activity_16'!$A:$A,$B42)),0)))</f>
        <v>1.8813522494653529E-2</v>
      </c>
      <c r="U42" s="10">
        <f>IF(PASTRA_Split_Tech!T42="",0,IF(U$1=2016,0,IFERROR((PASTRA_Split_Tech!T42*(SUMIFS('AGG Activity_16'!J:J,'AGG Activity_16'!$A:$A,$B42)+SUMIFS('AGG Activity_EX'!J:J,'AGG Activity_EX'!$A:$A,$B42))-SUMIFS(Activity_EX!J:J,Activity_EX!$A:$A,$A42))/(SUMIFS('AGG Activity_16'!J:J,'AGG Activity_16'!$A:$A,$B42)),0)))</f>
        <v>0</v>
      </c>
      <c r="V42" s="10">
        <f>IF(PASTRA_Split_Tech!U42="",0,IF(V$1=2016,0,IFERROR((PASTRA_Split_Tech!U42*(SUMIFS('AGG Activity_16'!K:K,'AGG Activity_16'!$A:$A,$B42)+SUMIFS('AGG Activity_EX'!K:K,'AGG Activity_EX'!$A:$A,$B42))-SUMIFS(Activity_EX!K:K,Activity_EX!$A:$A,$A42))/(SUMIFS('AGG Activity_16'!K:K,'AGG Activity_16'!$A:$A,$B42)),0)))</f>
        <v>0</v>
      </c>
    </row>
    <row r="43" spans="1:22" x14ac:dyDescent="0.25">
      <c r="A43" t="str">
        <f>PASTRA_Split_Tech!A43</f>
        <v>PASTRAROATRULGTRSHCONVDSL</v>
      </c>
      <c r="B43" t="str">
        <f>PASTRA_Split_Tech!B43</f>
        <v>PASTRAROATRULGTRSH</v>
      </c>
      <c r="C43" t="str">
        <f>PASTRA_Split_Tech!C43</f>
        <v>PAS</v>
      </c>
      <c r="D43" t="str">
        <f>PASTRA_Split_Tech!D43</f>
        <v>TRA</v>
      </c>
      <c r="E43" t="str">
        <f>PASTRA_Split_Tech!E43</f>
        <v>ROA</v>
      </c>
      <c r="F43" t="str">
        <f>PASTRA_Split_Tech!F43</f>
        <v>TRU</v>
      </c>
      <c r="G43" t="str">
        <f>PASTRA_Split_Tech!G43</f>
        <v>LGT</v>
      </c>
      <c r="H43" t="str">
        <f>PASTRA_Split_Tech!H43</f>
        <v>RSH</v>
      </c>
      <c r="I43">
        <f>PASTRA_Split_Tech!I43</f>
        <v>16</v>
      </c>
      <c r="J43" t="str">
        <f>PASTRA_Split_Tech!J43</f>
        <v>CONV</v>
      </c>
      <c r="K43" t="str">
        <f>PASTRA_Split_Tech!K43</f>
        <v>DSL</v>
      </c>
      <c r="L43" t="str">
        <f>PASTRA_Split_Tech!L43</f>
        <v>___</v>
      </c>
      <c r="M43" s="10">
        <f>IF(PASTRA_Split_Tech!L43="",0,IF(M$1=2016,0,IFERROR((PASTRA_Split_Tech!L43*(SUMIFS('AGG Activity_16'!B:B,'AGG Activity_16'!$A:$A,$B43)+SUMIFS('AGG Activity_EX'!B:B,'AGG Activity_EX'!$A:$A,$B43))-SUMIFS(Activity_EX!B:B,Activity_EX!$A:$A,$A43))/(SUMIFS('AGG Activity_16'!B:B,'AGG Activity_16'!$A:$A,$B43)),0)))</f>
        <v>0</v>
      </c>
      <c r="N43" s="10">
        <f>IF(PASTRA_Split_Tech!M43="",0,IF(N$1=2016,0,IFERROR((PASTRA_Split_Tech!M43*(SUMIFS('AGG Activity_16'!C:C,'AGG Activity_16'!$A:$A,$B43)+SUMIFS('AGG Activity_EX'!C:C,'AGG Activity_EX'!$A:$A,$B43))-SUMIFS(Activity_EX!C:C,Activity_EX!$A:$A,$A43))/(SUMIFS('AGG Activity_16'!C:C,'AGG Activity_16'!$A:$A,$B43)),0)))</f>
        <v>1.182345222123718E-2</v>
      </c>
      <c r="O43" s="10">
        <f>IF(PASTRA_Split_Tech!N43="",0,IF(O$1=2016,0,IFERROR((PASTRA_Split_Tech!N43*(SUMIFS('AGG Activity_16'!D:D,'AGG Activity_16'!$A:$A,$B43)+SUMIFS('AGG Activity_EX'!D:D,'AGG Activity_EX'!$A:$A,$B43))-SUMIFS(Activity_EX!D:D,Activity_EX!$A:$A,$A43))/(SUMIFS('AGG Activity_16'!D:D,'AGG Activity_16'!$A:$A,$B43)),0)))</f>
        <v>1.1418527595085225E-2</v>
      </c>
      <c r="P43" s="10">
        <f>IF(PASTRA_Split_Tech!O43="",0,IF(P$1=2016,0,IFERROR((PASTRA_Split_Tech!O43*(SUMIFS('AGG Activity_16'!E:E,'AGG Activity_16'!$A:$A,$B43)+SUMIFS('AGG Activity_EX'!E:E,'AGG Activity_EX'!$A:$A,$B43))-SUMIFS(Activity_EX!E:E,Activity_EX!$A:$A,$A43))/(SUMIFS('AGG Activity_16'!E:E,'AGG Activity_16'!$A:$A,$B43)),0)))</f>
        <v>1.143570461052475E-2</v>
      </c>
      <c r="Q43" s="10">
        <f>IF(PASTRA_Split_Tech!P43="",0,IF(Q$1=2016,0,IFERROR((PASTRA_Split_Tech!P43*(SUMIFS('AGG Activity_16'!F:F,'AGG Activity_16'!$A:$A,$B43)+SUMIFS('AGG Activity_EX'!F:F,'AGG Activity_EX'!$A:$A,$B43))-SUMIFS(Activity_EX!F:F,Activity_EX!$A:$A,$A43))/(SUMIFS('AGG Activity_16'!F:F,'AGG Activity_16'!$A:$A,$B43)),0)))</f>
        <v>1.1101089283576933E-2</v>
      </c>
      <c r="R43" s="10">
        <f>IF(PASTRA_Split_Tech!Q43="",0,IF(R$1=2016,0,IFERROR((PASTRA_Split_Tech!Q43*(SUMIFS('AGG Activity_16'!G:G,'AGG Activity_16'!$A:$A,$B43)+SUMIFS('AGG Activity_EX'!G:G,'AGG Activity_EX'!$A:$A,$B43))-SUMIFS(Activity_EX!G:G,Activity_EX!$A:$A,$A43))/(SUMIFS('AGG Activity_16'!G:G,'AGG Activity_16'!$A:$A,$B43)),0)))</f>
        <v>1.1102892331498108E-2</v>
      </c>
      <c r="S43" s="10">
        <f>IF(PASTRA_Split_Tech!R43="",0,IF(S$1=2016,0,IFERROR((PASTRA_Split_Tech!R43*(SUMIFS('AGG Activity_16'!H:H,'AGG Activity_16'!$A:$A,$B43)+SUMIFS('AGG Activity_EX'!H:H,'AGG Activity_EX'!$A:$A,$B43))-SUMIFS(Activity_EX!H:H,Activity_EX!$A:$A,$A43))/(SUMIFS('AGG Activity_16'!H:H,'AGG Activity_16'!$A:$A,$B43)),0)))</f>
        <v>1.109324587919697E-2</v>
      </c>
      <c r="T43" s="10">
        <f>IF(PASTRA_Split_Tech!S43="",0,IF(T$1=2016,0,IFERROR((PASTRA_Split_Tech!S43*(SUMIFS('AGG Activity_16'!I:I,'AGG Activity_16'!$A:$A,$B43)+SUMIFS('AGG Activity_EX'!I:I,'AGG Activity_EX'!$A:$A,$B43))-SUMIFS(Activity_EX!I:I,Activity_EX!$A:$A,$A43))/(SUMIFS('AGG Activity_16'!I:I,'AGG Activity_16'!$A:$A,$B43)),0)))</f>
        <v>-2.1441248689702045E-2</v>
      </c>
      <c r="U43" s="10">
        <f>IF(PASTRA_Split_Tech!T43="",0,IF(U$1=2016,0,IFERROR((PASTRA_Split_Tech!T43*(SUMIFS('AGG Activity_16'!J:J,'AGG Activity_16'!$A:$A,$B43)+SUMIFS('AGG Activity_EX'!J:J,'AGG Activity_EX'!$A:$A,$B43))-SUMIFS(Activity_EX!J:J,Activity_EX!$A:$A,$A43))/(SUMIFS('AGG Activity_16'!J:J,'AGG Activity_16'!$A:$A,$B43)),0)))</f>
        <v>0</v>
      </c>
      <c r="V43" s="10">
        <f>IF(PASTRA_Split_Tech!U43="",0,IF(V$1=2016,0,IFERROR((PASTRA_Split_Tech!U43*(SUMIFS('AGG Activity_16'!K:K,'AGG Activity_16'!$A:$A,$B43)+SUMIFS('AGG Activity_EX'!K:K,'AGG Activity_EX'!$A:$A,$B43))-SUMIFS(Activity_EX!K:K,Activity_EX!$A:$A,$A43))/(SUMIFS('AGG Activity_16'!K:K,'AGG Activity_16'!$A:$A,$B43)),0)))</f>
        <v>0</v>
      </c>
    </row>
    <row r="44" spans="1:22" x14ac:dyDescent="0.25">
      <c r="A44" t="str">
        <f>PASTRA_Split_Tech!A44</f>
        <v>PASTRAROATRULGTRSHCONVGAS</v>
      </c>
      <c r="B44" t="str">
        <f>PASTRA_Split_Tech!B44</f>
        <v>PASTRAROATRULGTRSH</v>
      </c>
      <c r="C44" t="str">
        <f>PASTRA_Split_Tech!C44</f>
        <v>PAS</v>
      </c>
      <c r="D44" t="str">
        <f>PASTRA_Split_Tech!D44</f>
        <v>TRA</v>
      </c>
      <c r="E44" t="str">
        <f>PASTRA_Split_Tech!E44</f>
        <v>ROA</v>
      </c>
      <c r="F44" t="str">
        <f>PASTRA_Split_Tech!F44</f>
        <v>TRU</v>
      </c>
      <c r="G44" t="str">
        <f>PASTRA_Split_Tech!G44</f>
        <v>LGT</v>
      </c>
      <c r="H44" t="str">
        <f>PASTRA_Split_Tech!H44</f>
        <v>RSH</v>
      </c>
      <c r="I44">
        <f>PASTRA_Split_Tech!I44</f>
        <v>16</v>
      </c>
      <c r="J44" t="str">
        <f>PASTRA_Split_Tech!J44</f>
        <v>CONV</v>
      </c>
      <c r="K44" t="str">
        <f>PASTRA_Split_Tech!K44</f>
        <v>GAS</v>
      </c>
      <c r="L44" t="str">
        <f>PASTRA_Split_Tech!L44</f>
        <v>___</v>
      </c>
      <c r="M44" s="10">
        <f>IF(PASTRA_Split_Tech!L44="",0,IF(M$1=2016,0,IFERROR((PASTRA_Split_Tech!L44*(SUMIFS('AGG Activity_16'!B:B,'AGG Activity_16'!$A:$A,$B44)+SUMIFS('AGG Activity_EX'!B:B,'AGG Activity_EX'!$A:$A,$B44))-SUMIFS(Activity_EX!B:B,Activity_EX!$A:$A,$A44))/(SUMIFS('AGG Activity_16'!B:B,'AGG Activity_16'!$A:$A,$B44)),0)))</f>
        <v>0</v>
      </c>
      <c r="N44" s="10">
        <f>IF(PASTRA_Split_Tech!M44="",0,IF(N$1=2016,0,IFERROR((PASTRA_Split_Tech!M44*(SUMIFS('AGG Activity_16'!C:C,'AGG Activity_16'!$A:$A,$B44)+SUMIFS('AGG Activity_EX'!C:C,'AGG Activity_EX'!$A:$A,$B44))-SUMIFS(Activity_EX!C:C,Activity_EX!$A:$A,$A44))/(SUMIFS('AGG Activity_16'!C:C,'AGG Activity_16'!$A:$A,$B44)),0)))</f>
        <v>0.98399270826519647</v>
      </c>
      <c r="O44" s="10">
        <f>IF(PASTRA_Split_Tech!N44="",0,IF(O$1=2016,0,IFERROR((PASTRA_Split_Tech!N44*(SUMIFS('AGG Activity_16'!D:D,'AGG Activity_16'!$A:$A,$B44)+SUMIFS('AGG Activity_EX'!D:D,'AGG Activity_EX'!$A:$A,$B44))-SUMIFS(Activity_EX!D:D,Activity_EX!$A:$A,$A44))/(SUMIFS('AGG Activity_16'!D:D,'AGG Activity_16'!$A:$A,$B44)),0)))</f>
        <v>0.98491465877544349</v>
      </c>
      <c r="P44" s="10">
        <f>IF(PASTRA_Split_Tech!O44="",0,IF(P$1=2016,0,IFERROR((PASTRA_Split_Tech!O44*(SUMIFS('AGG Activity_16'!E:E,'AGG Activity_16'!$A:$A,$B44)+SUMIFS('AGG Activity_EX'!E:E,'AGG Activity_EX'!$A:$A,$B44))-SUMIFS(Activity_EX!E:E,Activity_EX!$A:$A,$A44))/(SUMIFS('AGG Activity_16'!E:E,'AGG Activity_16'!$A:$A,$B44)),0)))</f>
        <v>0.98491733838160089</v>
      </c>
      <c r="Q44" s="10">
        <f>IF(PASTRA_Split_Tech!P44="",0,IF(Q$1=2016,0,IFERROR((PASTRA_Split_Tech!P44*(SUMIFS('AGG Activity_16'!F:F,'AGG Activity_16'!$A:$A,$B44)+SUMIFS('AGG Activity_EX'!F:F,'AGG Activity_EX'!$A:$A,$B44))-SUMIFS(Activity_EX!F:F,Activity_EX!$A:$A,$A44))/(SUMIFS('AGG Activity_16'!F:F,'AGG Activity_16'!$A:$A,$B44)),0)))</f>
        <v>0.98560962430326016</v>
      </c>
      <c r="R44" s="10">
        <f>IF(PASTRA_Split_Tech!Q44="",0,IF(R$1=2016,0,IFERROR((PASTRA_Split_Tech!Q44*(SUMIFS('AGG Activity_16'!G:G,'AGG Activity_16'!$A:$A,$B44)+SUMIFS('AGG Activity_EX'!G:G,'AGG Activity_EX'!$A:$A,$B44))-SUMIFS(Activity_EX!G:G,Activity_EX!$A:$A,$A44))/(SUMIFS('AGG Activity_16'!G:G,'AGG Activity_16'!$A:$A,$B44)),0)))</f>
        <v>0.98560691843634174</v>
      </c>
      <c r="S44" s="10">
        <f>IF(PASTRA_Split_Tech!R44="",0,IF(S$1=2016,0,IFERROR((PASTRA_Split_Tech!R44*(SUMIFS('AGG Activity_16'!H:H,'AGG Activity_16'!$A:$A,$B44)+SUMIFS('AGG Activity_EX'!H:H,'AGG Activity_EX'!$A:$A,$B44))-SUMIFS(Activity_EX!H:H,Activity_EX!$A:$A,$A44))/(SUMIFS('AGG Activity_16'!H:H,'AGG Activity_16'!$A:$A,$B44)),0)))</f>
        <v>0.98562886922651893</v>
      </c>
      <c r="T44" s="10">
        <f>IF(PASTRA_Split_Tech!S44="",0,IF(T$1=2016,0,IFERROR((PASTRA_Split_Tech!S44*(SUMIFS('AGG Activity_16'!I:I,'AGG Activity_16'!$A:$A,$B44)+SUMIFS('AGG Activity_EX'!I:I,'AGG Activity_EX'!$A:$A,$B44))-SUMIFS(Activity_EX!I:I,Activity_EX!$A:$A,$A44))/(SUMIFS('AGG Activity_16'!I:I,'AGG Activity_16'!$A:$A,$B44)),0)))</f>
        <v>1.0234867632897129</v>
      </c>
      <c r="U44" s="10">
        <f>IF(PASTRA_Split_Tech!T44="",0,IF(U$1=2016,0,IFERROR((PASTRA_Split_Tech!T44*(SUMIFS('AGG Activity_16'!J:J,'AGG Activity_16'!$A:$A,$B44)+SUMIFS('AGG Activity_EX'!J:J,'AGG Activity_EX'!$A:$A,$B44))-SUMIFS(Activity_EX!J:J,Activity_EX!$A:$A,$A44))/(SUMIFS('AGG Activity_16'!J:J,'AGG Activity_16'!$A:$A,$B44)),0)))</f>
        <v>0</v>
      </c>
      <c r="V44" s="10">
        <f>IF(PASTRA_Split_Tech!U44="",0,IF(V$1=2016,0,IFERROR((PASTRA_Split_Tech!U44*(SUMIFS('AGG Activity_16'!K:K,'AGG Activity_16'!$A:$A,$B44)+SUMIFS('AGG Activity_EX'!K:K,'AGG Activity_EX'!$A:$A,$B44))-SUMIFS(Activity_EX!K:K,Activity_EX!$A:$A,$A44))/(SUMIFS('AGG Activity_16'!K:K,'AGG Activity_16'!$A:$A,$B44)),0)))</f>
        <v>0</v>
      </c>
    </row>
    <row r="45" spans="1:22" x14ac:dyDescent="0.25">
      <c r="A45" t="str">
        <f>PASTRA_Split_Tech!A45</f>
        <v>PASTRAROATRULGTRSHCONVNGA</v>
      </c>
      <c r="B45" t="str">
        <f>PASTRA_Split_Tech!B45</f>
        <v>PASTRAROATRULGTRSH</v>
      </c>
      <c r="C45" t="str">
        <f>PASTRA_Split_Tech!C45</f>
        <v>PAS</v>
      </c>
      <c r="D45" t="str">
        <f>PASTRA_Split_Tech!D45</f>
        <v>TRA</v>
      </c>
      <c r="E45" t="str">
        <f>PASTRA_Split_Tech!E45</f>
        <v>ROA</v>
      </c>
      <c r="F45" t="str">
        <f>PASTRA_Split_Tech!F45</f>
        <v>TRU</v>
      </c>
      <c r="G45" t="str">
        <f>PASTRA_Split_Tech!G45</f>
        <v>LGT</v>
      </c>
      <c r="H45" t="str">
        <f>PASTRA_Split_Tech!H45</f>
        <v>RSH</v>
      </c>
      <c r="I45">
        <f>PASTRA_Split_Tech!I45</f>
        <v>16</v>
      </c>
      <c r="J45" t="str">
        <f>PASTRA_Split_Tech!J45</f>
        <v>CONV</v>
      </c>
      <c r="K45" t="str">
        <f>PASTRA_Split_Tech!K45</f>
        <v>NGA</v>
      </c>
      <c r="L45" t="str">
        <f>PASTRA_Split_Tech!L45</f>
        <v>___</v>
      </c>
      <c r="M45" s="10">
        <f>IF(PASTRA_Split_Tech!L45="",0,IF(M$1=2016,0,IFERROR((PASTRA_Split_Tech!L45*(SUMIFS('AGG Activity_16'!B:B,'AGG Activity_16'!$A:$A,$B45)+SUMIFS('AGG Activity_EX'!B:B,'AGG Activity_EX'!$A:$A,$B45))-SUMIFS(Activity_EX!B:B,Activity_EX!$A:$A,$A45))/(SUMIFS('AGG Activity_16'!B:B,'AGG Activity_16'!$A:$A,$B45)),0)))</f>
        <v>0</v>
      </c>
      <c r="N45" s="10">
        <f>IF(PASTRA_Split_Tech!M45="",0,IF(N$1=2016,0,IFERROR((PASTRA_Split_Tech!M45*(SUMIFS('AGG Activity_16'!C:C,'AGG Activity_16'!$A:$A,$B45)+SUMIFS('AGG Activity_EX'!C:C,'AGG Activity_EX'!$A:$A,$B45))-SUMIFS(Activity_EX!C:C,Activity_EX!$A:$A,$A45))/(SUMIFS('AGG Activity_16'!C:C,'AGG Activity_16'!$A:$A,$B45)),0)))</f>
        <v>1.861118459720846E-4</v>
      </c>
      <c r="O45" s="10">
        <f>IF(PASTRA_Split_Tech!N45="",0,IF(O$1=2016,0,IFERROR((PASTRA_Split_Tech!N45*(SUMIFS('AGG Activity_16'!D:D,'AGG Activity_16'!$A:$A,$B45)+SUMIFS('AGG Activity_EX'!D:D,'AGG Activity_EX'!$A:$A,$B45))-SUMIFS(Activity_EX!D:D,Activity_EX!$A:$A,$A45))/(SUMIFS('AGG Activity_16'!D:D,'AGG Activity_16'!$A:$A,$B45)),0)))</f>
        <v>9.0615936272596371E-5</v>
      </c>
      <c r="P45" s="10">
        <f>IF(PASTRA_Split_Tech!O45="",0,IF(P$1=2016,0,IFERROR((PASTRA_Split_Tech!O45*(SUMIFS('AGG Activity_16'!E:E,'AGG Activity_16'!$A:$A,$B45)+SUMIFS('AGG Activity_EX'!E:E,'AGG Activity_EX'!$A:$A,$B45))-SUMIFS(Activity_EX!E:E,Activity_EX!$A:$A,$A45))/(SUMIFS('AGG Activity_16'!E:E,'AGG Activity_16'!$A:$A,$B45)),0)))</f>
        <v>6.8398746910739317E-5</v>
      </c>
      <c r="Q45" s="10">
        <f>IF(PASTRA_Split_Tech!P45="",0,IF(Q$1=2016,0,IFERROR((PASTRA_Split_Tech!P45*(SUMIFS('AGG Activity_16'!F:F,'AGG Activity_16'!$A:$A,$B45)+SUMIFS('AGG Activity_EX'!F:F,'AGG Activity_EX'!$A:$A,$B45))-SUMIFS(Activity_EX!F:F,Activity_EX!$A:$A,$A45))/(SUMIFS('AGG Activity_16'!F:F,'AGG Activity_16'!$A:$A,$B45)),0)))</f>
        <v>7.6816575863711738E-6</v>
      </c>
      <c r="R45" s="10">
        <f>IF(PASTRA_Split_Tech!Q45="",0,IF(R$1=2016,0,IFERROR((PASTRA_Split_Tech!Q45*(SUMIFS('AGG Activity_16'!G:G,'AGG Activity_16'!$A:$A,$B45)+SUMIFS('AGG Activity_EX'!G:G,'AGG Activity_EX'!$A:$A,$B45))-SUMIFS(Activity_EX!G:G,Activity_EX!$A:$A,$A45))/(SUMIFS('AGG Activity_16'!G:G,'AGG Activity_16'!$A:$A,$B45)),0)))</f>
        <v>6.7685802092970667E-6</v>
      </c>
      <c r="S45" s="10">
        <f>IF(PASTRA_Split_Tech!R45="",0,IF(S$1=2016,0,IFERROR((PASTRA_Split_Tech!R45*(SUMIFS('AGG Activity_16'!H:H,'AGG Activity_16'!$A:$A,$B45)+SUMIFS('AGG Activity_EX'!H:H,'AGG Activity_EX'!$A:$A,$B45))-SUMIFS(Activity_EX!H:H,Activity_EX!$A:$A,$A45))/(SUMIFS('AGG Activity_16'!H:H,'AGG Activity_16'!$A:$A,$B45)),0)))</f>
        <v>4.3765062174340599E-6</v>
      </c>
      <c r="T45" s="10">
        <f>IF(PASTRA_Split_Tech!S45="",0,IF(T$1=2016,0,IFERROR((PASTRA_Split_Tech!S45*(SUMIFS('AGG Activity_16'!I:I,'AGG Activity_16'!$A:$A,$B45)+SUMIFS('AGG Activity_EX'!I:I,'AGG Activity_EX'!$A:$A,$B45))-SUMIFS(Activity_EX!I:I,Activity_EX!$A:$A,$A45))/(SUMIFS('AGG Activity_16'!I:I,'AGG Activity_16'!$A:$A,$B45)),0)))</f>
        <v>-6.2538483032723445E-6</v>
      </c>
      <c r="U45" s="10">
        <f>IF(PASTRA_Split_Tech!T45="",0,IF(U$1=2016,0,IFERROR((PASTRA_Split_Tech!T45*(SUMIFS('AGG Activity_16'!J:J,'AGG Activity_16'!$A:$A,$B45)+SUMIFS('AGG Activity_EX'!J:J,'AGG Activity_EX'!$A:$A,$B45))-SUMIFS(Activity_EX!J:J,Activity_EX!$A:$A,$A45))/(SUMIFS('AGG Activity_16'!J:J,'AGG Activity_16'!$A:$A,$B45)),0)))</f>
        <v>0</v>
      </c>
      <c r="V45" s="10">
        <f>IF(PASTRA_Split_Tech!U45="",0,IF(V$1=2016,0,IFERROR((PASTRA_Split_Tech!U45*(SUMIFS('AGG Activity_16'!K:K,'AGG Activity_16'!$A:$A,$B45)+SUMIFS('AGG Activity_EX'!K:K,'AGG Activity_EX'!$A:$A,$B45))-SUMIFS(Activity_EX!K:K,Activity_EX!$A:$A,$A45))/(SUMIFS('AGG Activity_16'!K:K,'AGG Activity_16'!$A:$A,$B45)),0)))</f>
        <v>0</v>
      </c>
    </row>
    <row r="46" spans="1:22" x14ac:dyDescent="0.25">
      <c r="A46" t="str">
        <f>PASTRA_Split_Tech!A46</f>
        <v>PASTRAROATRULGTRSHCONVPRO</v>
      </c>
      <c r="B46" t="str">
        <f>PASTRA_Split_Tech!B46</f>
        <v>PASTRAROATRULGTRSH</v>
      </c>
      <c r="C46" t="str">
        <f>PASTRA_Split_Tech!C46</f>
        <v>PAS</v>
      </c>
      <c r="D46" t="str">
        <f>PASTRA_Split_Tech!D46</f>
        <v>TRA</v>
      </c>
      <c r="E46" t="str">
        <f>PASTRA_Split_Tech!E46</f>
        <v>ROA</v>
      </c>
      <c r="F46" t="str">
        <f>PASTRA_Split_Tech!F46</f>
        <v>TRU</v>
      </c>
      <c r="G46" t="str">
        <f>PASTRA_Split_Tech!G46</f>
        <v>LGT</v>
      </c>
      <c r="H46" t="str">
        <f>PASTRA_Split_Tech!H46</f>
        <v>RSH</v>
      </c>
      <c r="I46">
        <f>PASTRA_Split_Tech!I46</f>
        <v>16</v>
      </c>
      <c r="J46" t="str">
        <f>PASTRA_Split_Tech!J46</f>
        <v>CONV</v>
      </c>
      <c r="K46" t="str">
        <f>PASTRA_Split_Tech!K46</f>
        <v>PRO</v>
      </c>
      <c r="L46" t="str">
        <f>PASTRA_Split_Tech!L46</f>
        <v>___</v>
      </c>
      <c r="M46" s="10">
        <f>IF(PASTRA_Split_Tech!L46="",0,IF(M$1=2016,0,IFERROR((PASTRA_Split_Tech!L46*(SUMIFS('AGG Activity_16'!B:B,'AGG Activity_16'!$A:$A,$B46)+SUMIFS('AGG Activity_EX'!B:B,'AGG Activity_EX'!$A:$A,$B46))-SUMIFS(Activity_EX!B:B,Activity_EX!$A:$A,$A46))/(SUMIFS('AGG Activity_16'!B:B,'AGG Activity_16'!$A:$A,$B46)),0)))</f>
        <v>0</v>
      </c>
      <c r="N46" s="10">
        <f>IF(PASTRA_Split_Tech!M46="",0,IF(N$1=2016,0,IFERROR((PASTRA_Split_Tech!M46*(SUMIFS('AGG Activity_16'!C:C,'AGG Activity_16'!$A:$A,$B46)+SUMIFS('AGG Activity_EX'!C:C,'AGG Activity_EX'!$A:$A,$B46))-SUMIFS(Activity_EX!C:C,Activity_EX!$A:$A,$A46))/(SUMIFS('AGG Activity_16'!C:C,'AGG Activity_16'!$A:$A,$B46)),0)))</f>
        <v>3.9977276676014346E-3</v>
      </c>
      <c r="O46" s="10">
        <f>IF(PASTRA_Split_Tech!N46="",0,IF(O$1=2016,0,IFERROR((PASTRA_Split_Tech!N46*(SUMIFS('AGG Activity_16'!D:D,'AGG Activity_16'!$A:$A,$B46)+SUMIFS('AGG Activity_EX'!D:D,'AGG Activity_EX'!$A:$A,$B46))-SUMIFS(Activity_EX!D:D,Activity_EX!$A:$A,$A46))/(SUMIFS('AGG Activity_16'!D:D,'AGG Activity_16'!$A:$A,$B46)),0)))</f>
        <v>3.5761976931994689E-3</v>
      </c>
      <c r="P46" s="10">
        <f>IF(PASTRA_Split_Tech!O46="",0,IF(P$1=2016,0,IFERROR((PASTRA_Split_Tech!O46*(SUMIFS('AGG Activity_16'!E:E,'AGG Activity_16'!$A:$A,$B46)+SUMIFS('AGG Activity_EX'!E:E,'AGG Activity_EX'!$A:$A,$B46))-SUMIFS(Activity_EX!E:E,Activity_EX!$A:$A,$A46))/(SUMIFS('AGG Activity_16'!E:E,'AGG Activity_16'!$A:$A,$B46)),0)))</f>
        <v>3.5785582609543301E-3</v>
      </c>
      <c r="Q46" s="10">
        <f>IF(PASTRA_Split_Tech!P46="",0,IF(Q$1=2016,0,IFERROR((PASTRA_Split_Tech!P46*(SUMIFS('AGG Activity_16'!F:F,'AGG Activity_16'!$A:$A,$B46)+SUMIFS('AGG Activity_EX'!F:F,'AGG Activity_EX'!$A:$A,$B46))-SUMIFS(Activity_EX!F:F,Activity_EX!$A:$A,$A46))/(SUMIFS('AGG Activity_16'!F:F,'AGG Activity_16'!$A:$A,$B46)),0)))</f>
        <v>3.2816047555762713E-3</v>
      </c>
      <c r="R46" s="10">
        <f>IF(PASTRA_Split_Tech!Q46="",0,IF(R$1=2016,0,IFERROR((PASTRA_Split_Tech!Q46*(SUMIFS('AGG Activity_16'!G:G,'AGG Activity_16'!$A:$A,$B46)+SUMIFS('AGG Activity_EX'!G:G,'AGG Activity_EX'!$A:$A,$B46))-SUMIFS(Activity_EX!G:G,Activity_EX!$A:$A,$A46))/(SUMIFS('AGG Activity_16'!G:G,'AGG Activity_16'!$A:$A,$B46)),0)))</f>
        <v>3.2834206519506428E-3</v>
      </c>
      <c r="S46" s="10">
        <f>IF(PASTRA_Split_Tech!R46="",0,IF(S$1=2016,0,IFERROR((PASTRA_Split_Tech!R46*(SUMIFS('AGG Activity_16'!H:H,'AGG Activity_16'!$A:$A,$B46)+SUMIFS('AGG Activity_EX'!H:H,'AGG Activity_EX'!$A:$A,$B46))-SUMIFS(Activity_EX!H:H,Activity_EX!$A:$A,$A46))/(SUMIFS('AGG Activity_16'!H:H,'AGG Activity_16'!$A:$A,$B46)),0)))</f>
        <v>3.2735083880662767E-3</v>
      </c>
      <c r="T46" s="10">
        <f>IF(PASTRA_Split_Tech!S46="",0,IF(T$1=2016,0,IFERROR((PASTRA_Split_Tech!S46*(SUMIFS('AGG Activity_16'!I:I,'AGG Activity_16'!$A:$A,$B46)+SUMIFS('AGG Activity_EX'!I:I,'AGG Activity_EX'!$A:$A,$B46))-SUMIFS(Activity_EX!I:I,Activity_EX!$A:$A,$A46))/(SUMIFS('AGG Activity_16'!I:I,'AGG Activity_16'!$A:$A,$B46)),0)))</f>
        <v>-2.0392607517074985E-3</v>
      </c>
      <c r="U46" s="10">
        <f>IF(PASTRA_Split_Tech!T46="",0,IF(U$1=2016,0,IFERROR((PASTRA_Split_Tech!T46*(SUMIFS('AGG Activity_16'!J:J,'AGG Activity_16'!$A:$A,$B46)+SUMIFS('AGG Activity_EX'!J:J,'AGG Activity_EX'!$A:$A,$B46))-SUMIFS(Activity_EX!J:J,Activity_EX!$A:$A,$A46))/(SUMIFS('AGG Activity_16'!J:J,'AGG Activity_16'!$A:$A,$B46)),0)))</f>
        <v>0</v>
      </c>
      <c r="V46" s="10">
        <f>IF(PASTRA_Split_Tech!U46="",0,IF(V$1=2016,0,IFERROR((PASTRA_Split_Tech!U46*(SUMIFS('AGG Activity_16'!K:K,'AGG Activity_16'!$A:$A,$B46)+SUMIFS('AGG Activity_EX'!K:K,'AGG Activity_EX'!$A:$A,$B46))-SUMIFS(Activity_EX!K:K,Activity_EX!$A:$A,$A46))/(SUMIFS('AGG Activity_16'!K:K,'AGG Activity_16'!$A:$A,$B46)),0)))</f>
        <v>0</v>
      </c>
    </row>
    <row r="47" spans="1:22" x14ac:dyDescent="0.25">
      <c r="A47" t="str">
        <f>PASTRA_Split_Tech!A47</f>
        <v>PASTRAROATRULGTTAXCONVDSL</v>
      </c>
      <c r="B47" t="str">
        <f>PASTRA_Split_Tech!B47</f>
        <v>PASTRAROATRULGTTAX</v>
      </c>
      <c r="C47" t="str">
        <f>PASTRA_Split_Tech!C47</f>
        <v>PAS</v>
      </c>
      <c r="D47" t="str">
        <f>PASTRA_Split_Tech!D47</f>
        <v>TRA</v>
      </c>
      <c r="E47" t="str">
        <f>PASTRA_Split_Tech!E47</f>
        <v>ROA</v>
      </c>
      <c r="F47" t="str">
        <f>PASTRA_Split_Tech!F47</f>
        <v>TRU</v>
      </c>
      <c r="G47" t="str">
        <f>PASTRA_Split_Tech!G47</f>
        <v>LGT</v>
      </c>
      <c r="H47" t="str">
        <f>PASTRA_Split_Tech!H47</f>
        <v>TAX</v>
      </c>
      <c r="I47">
        <f>PASTRA_Split_Tech!I47</f>
        <v>16</v>
      </c>
      <c r="J47" t="str">
        <f>PASTRA_Split_Tech!J47</f>
        <v>CONV</v>
      </c>
      <c r="K47" t="str">
        <f>PASTRA_Split_Tech!K47</f>
        <v>DSL</v>
      </c>
      <c r="L47" t="str">
        <f>PASTRA_Split_Tech!L47</f>
        <v>___</v>
      </c>
      <c r="M47" s="10">
        <f>IF(PASTRA_Split_Tech!L47="",0,IF(M$1=2016,0,IFERROR((PASTRA_Split_Tech!L47*(SUMIFS('AGG Activity_16'!B:B,'AGG Activity_16'!$A:$A,$B47)+SUMIFS('AGG Activity_EX'!B:B,'AGG Activity_EX'!$A:$A,$B47))-SUMIFS(Activity_EX!B:B,Activity_EX!$A:$A,$A47))/(SUMIFS('AGG Activity_16'!B:B,'AGG Activity_16'!$A:$A,$B47)),0)))</f>
        <v>0</v>
      </c>
      <c r="N47" s="10">
        <f>IF(PASTRA_Split_Tech!M47="",0,IF(N$1=2016,0,IFERROR((PASTRA_Split_Tech!M47*(SUMIFS('AGG Activity_16'!C:C,'AGG Activity_16'!$A:$A,$B47)+SUMIFS('AGG Activity_EX'!C:C,'AGG Activity_EX'!$A:$A,$B47))-SUMIFS(Activity_EX!C:C,Activity_EX!$A:$A,$A47))/(SUMIFS('AGG Activity_16'!C:C,'AGG Activity_16'!$A:$A,$B47)),0)))</f>
        <v>1.2680908324151119E-2</v>
      </c>
      <c r="O47" s="10">
        <f>IF(PASTRA_Split_Tech!N47="",0,IF(O$1=2016,0,IFERROR((PASTRA_Split_Tech!N47*(SUMIFS('AGG Activity_16'!D:D,'AGG Activity_16'!$A:$A,$B47)+SUMIFS('AGG Activity_EX'!D:D,'AGG Activity_EX'!$A:$A,$B47))-SUMIFS(Activity_EX!D:D,Activity_EX!$A:$A,$A47))/(SUMIFS('AGG Activity_16'!D:D,'AGG Activity_16'!$A:$A,$B47)),0)))</f>
        <v>1.185281179645691E-2</v>
      </c>
      <c r="P47" s="10">
        <f>IF(PASTRA_Split_Tech!O47="",0,IF(P$1=2016,0,IFERROR((PASTRA_Split_Tech!O47*(SUMIFS('AGG Activity_16'!E:E,'AGG Activity_16'!$A:$A,$B47)+SUMIFS('AGG Activity_EX'!E:E,'AGG Activity_EX'!$A:$A,$B47))-SUMIFS(Activity_EX!E:E,Activity_EX!$A:$A,$A47))/(SUMIFS('AGG Activity_16'!E:E,'AGG Activity_16'!$A:$A,$B47)),0)))</f>
        <v>1.1899857033508897E-2</v>
      </c>
      <c r="Q47" s="10">
        <f>IF(PASTRA_Split_Tech!P47="",0,IF(Q$1=2016,0,IFERROR((PASTRA_Split_Tech!P47*(SUMIFS('AGG Activity_16'!F:F,'AGG Activity_16'!$A:$A,$B47)+SUMIFS('AGG Activity_EX'!F:F,'AGG Activity_EX'!$A:$A,$B47))-SUMIFS(Activity_EX!F:F,Activity_EX!$A:$A,$A47))/(SUMIFS('AGG Activity_16'!F:F,'AGG Activity_16'!$A:$A,$B47)),0)))</f>
        <v>1.110665620066496E-2</v>
      </c>
      <c r="R47" s="10">
        <f>IF(PASTRA_Split_Tech!Q47="",0,IF(R$1=2016,0,IFERROR((PASTRA_Split_Tech!Q47*(SUMIFS('AGG Activity_16'!G:G,'AGG Activity_16'!$A:$A,$B47)+SUMIFS('AGG Activity_EX'!G:G,'AGG Activity_EX'!$A:$A,$B47))-SUMIFS(Activity_EX!G:G,Activity_EX!$A:$A,$A47))/(SUMIFS('AGG Activity_16'!G:G,'AGG Activity_16'!$A:$A,$B47)),0)))</f>
        <v>1.1109665443662544E-2</v>
      </c>
      <c r="S47" s="10">
        <f>IF(PASTRA_Split_Tech!R47="",0,IF(S$1=2016,0,IFERROR((PASTRA_Split_Tech!R47*(SUMIFS('AGG Activity_16'!H:H,'AGG Activity_16'!$A:$A,$B47)+SUMIFS('AGG Activity_EX'!H:H,'AGG Activity_EX'!$A:$A,$B47))-SUMIFS(Activity_EX!H:H,Activity_EX!$A:$A,$A47))/(SUMIFS('AGG Activity_16'!H:H,'AGG Activity_16'!$A:$A,$B47)),0)))</f>
        <v>1.1093932204784298E-2</v>
      </c>
      <c r="T47" s="10">
        <f>IF(PASTRA_Split_Tech!S47="",0,IF(T$1=2016,0,IFERROR((PASTRA_Split_Tech!S47*(SUMIFS('AGG Activity_16'!I:I,'AGG Activity_16'!$A:$A,$B47)+SUMIFS('AGG Activity_EX'!I:I,'AGG Activity_EX'!$A:$A,$B47))-SUMIFS(Activity_EX!I:I,Activity_EX!$A:$A,$A47))/(SUMIFS('AGG Activity_16'!I:I,'AGG Activity_16'!$A:$A,$B47)),0)))</f>
        <v>-2.4439545898147862E-2</v>
      </c>
      <c r="U47" s="10">
        <f>IF(PASTRA_Split_Tech!T47="",0,IF(U$1=2016,0,IFERROR((PASTRA_Split_Tech!T47*(SUMIFS('AGG Activity_16'!J:J,'AGG Activity_16'!$A:$A,$B47)+SUMIFS('AGG Activity_EX'!J:J,'AGG Activity_EX'!$A:$A,$B47))-SUMIFS(Activity_EX!J:J,Activity_EX!$A:$A,$A47))/(SUMIFS('AGG Activity_16'!J:J,'AGG Activity_16'!$A:$A,$B47)),0)))</f>
        <v>0</v>
      </c>
      <c r="V47" s="10">
        <f>IF(PASTRA_Split_Tech!U47="",0,IF(V$1=2016,0,IFERROR((PASTRA_Split_Tech!U47*(SUMIFS('AGG Activity_16'!K:K,'AGG Activity_16'!$A:$A,$B47)+SUMIFS('AGG Activity_EX'!K:K,'AGG Activity_EX'!$A:$A,$B47))-SUMIFS(Activity_EX!K:K,Activity_EX!$A:$A,$A47))/(SUMIFS('AGG Activity_16'!K:K,'AGG Activity_16'!$A:$A,$B47)),0)))</f>
        <v>0</v>
      </c>
    </row>
    <row r="48" spans="1:22" x14ac:dyDescent="0.25">
      <c r="A48" t="str">
        <f>PASTRA_Split_Tech!A48</f>
        <v>PASTRAROATRULGTTAXCONVGAS</v>
      </c>
      <c r="B48" t="str">
        <f>PASTRA_Split_Tech!B48</f>
        <v>PASTRAROATRULGTTAX</v>
      </c>
      <c r="C48" t="str">
        <f>PASTRA_Split_Tech!C48</f>
        <v>PAS</v>
      </c>
      <c r="D48" t="str">
        <f>PASTRA_Split_Tech!D48</f>
        <v>TRA</v>
      </c>
      <c r="E48" t="str">
        <f>PASTRA_Split_Tech!E48</f>
        <v>ROA</v>
      </c>
      <c r="F48" t="str">
        <f>PASTRA_Split_Tech!F48</f>
        <v>TRU</v>
      </c>
      <c r="G48" t="str">
        <f>PASTRA_Split_Tech!G48</f>
        <v>LGT</v>
      </c>
      <c r="H48" t="str">
        <f>PASTRA_Split_Tech!H48</f>
        <v>TAX</v>
      </c>
      <c r="I48">
        <f>PASTRA_Split_Tech!I48</f>
        <v>16</v>
      </c>
      <c r="J48" t="str">
        <f>PASTRA_Split_Tech!J48</f>
        <v>CONV</v>
      </c>
      <c r="K48" t="str">
        <f>PASTRA_Split_Tech!K48</f>
        <v>GAS</v>
      </c>
      <c r="L48" t="str">
        <f>PASTRA_Split_Tech!L48</f>
        <v>___</v>
      </c>
      <c r="M48" s="10">
        <f>IF(PASTRA_Split_Tech!L48="",0,IF(M$1=2016,0,IFERROR((PASTRA_Split_Tech!L48*(SUMIFS('AGG Activity_16'!B:B,'AGG Activity_16'!$A:$A,$B48)+SUMIFS('AGG Activity_EX'!B:B,'AGG Activity_EX'!$A:$A,$B48))-SUMIFS(Activity_EX!B:B,Activity_EX!$A:$A,$A48))/(SUMIFS('AGG Activity_16'!B:B,'AGG Activity_16'!$A:$A,$B48)),0)))</f>
        <v>0</v>
      </c>
      <c r="N48" s="10">
        <f>IF(PASTRA_Split_Tech!M48="",0,IF(N$1=2016,0,IFERROR((PASTRA_Split_Tech!M48*(SUMIFS('AGG Activity_16'!C:C,'AGG Activity_16'!$A:$A,$B48)+SUMIFS('AGG Activity_EX'!C:C,'AGG Activity_EX'!$A:$A,$B48))-SUMIFS(Activity_EX!C:C,Activity_EX!$A:$A,$A48))/(SUMIFS('AGG Activity_16'!C:C,'AGG Activity_16'!$A:$A,$B48)),0)))</f>
        <v>0.98225866880110868</v>
      </c>
      <c r="O48" s="10">
        <f>IF(PASTRA_Split_Tech!N48="",0,IF(O$1=2016,0,IFERROR((PASTRA_Split_Tech!N48*(SUMIFS('AGG Activity_16'!D:D,'AGG Activity_16'!$A:$A,$B48)+SUMIFS('AGG Activity_EX'!D:D,'AGG Activity_EX'!$A:$A,$B48))-SUMIFS(Activity_EX!D:D,Activity_EX!$A:$A,$A48))/(SUMIFS('AGG Activity_16'!D:D,'AGG Activity_16'!$A:$A,$B48)),0)))</f>
        <v>0.98403949831395732</v>
      </c>
      <c r="P48" s="10">
        <f>IF(PASTRA_Split_Tech!O48="",0,IF(P$1=2016,0,IFERROR((PASTRA_Split_Tech!O48*(SUMIFS('AGG Activity_16'!E:E,'AGG Activity_16'!$A:$A,$B48)+SUMIFS('AGG Activity_EX'!E:E,'AGG Activity_EX'!$A:$A,$B48))-SUMIFS(Activity_EX!E:E,Activity_EX!$A:$A,$A48))/(SUMIFS('AGG Activity_16'!E:E,'AGG Activity_16'!$A:$A,$B48)),0)))</f>
        <v>0.98396674950054763</v>
      </c>
      <c r="Q48" s="10">
        <f>IF(PASTRA_Split_Tech!P48="",0,IF(Q$1=2016,0,IFERROR((PASTRA_Split_Tech!P48*(SUMIFS('AGG Activity_16'!F:F,'AGG Activity_16'!$A:$A,$B48)+SUMIFS('AGG Activity_EX'!F:F,'AGG Activity_EX'!$A:$A,$B48))-SUMIFS(Activity_EX!F:F,Activity_EX!$A:$A,$A48))/(SUMIFS('AGG Activity_16'!F:F,'AGG Activity_16'!$A:$A,$B48)),0)))</f>
        <v>0.98559758566760713</v>
      </c>
      <c r="R48" s="10">
        <f>IF(PASTRA_Split_Tech!Q48="",0,IF(R$1=2016,0,IFERROR((PASTRA_Split_Tech!Q48*(SUMIFS('AGG Activity_16'!G:G,'AGG Activity_16'!$A:$A,$B48)+SUMIFS('AGG Activity_EX'!G:G,'AGG Activity_EX'!$A:$A,$B48))-SUMIFS(Activity_EX!G:G,Activity_EX!$A:$A,$A48))/(SUMIFS('AGG Activity_16'!G:G,'AGG Activity_16'!$A:$A,$B48)),0)))</f>
        <v>0.98559285270255648</v>
      </c>
      <c r="S48" s="10">
        <f>IF(PASTRA_Split_Tech!R48="",0,IF(S$1=2016,0,IFERROR((PASTRA_Split_Tech!R48*(SUMIFS('AGG Activity_16'!H:H,'AGG Activity_16'!$A:$A,$B48)+SUMIFS('AGG Activity_EX'!H:H,'AGG Activity_EX'!$A:$A,$B48))-SUMIFS(Activity_EX!H:H,Activity_EX!$A:$A,$A48))/(SUMIFS('AGG Activity_16'!H:H,'AGG Activity_16'!$A:$A,$B48)),0)))</f>
        <v>0.98562729309156349</v>
      </c>
      <c r="T48" s="10">
        <f>IF(PASTRA_Split_Tech!S48="",0,IF(T$1=2016,0,IFERROR((PASTRA_Split_Tech!S48*(SUMIFS('AGG Activity_16'!I:I,'AGG Activity_16'!$A:$A,$B48)+SUMIFS('AGG Activity_EX'!I:I,'AGG Activity_EX'!$A:$A,$B48))-SUMIFS(Activity_EX!I:I,Activity_EX!$A:$A,$A48))/(SUMIFS('AGG Activity_16'!I:I,'AGG Activity_16'!$A:$A,$B48)),0)))</f>
        <v>1.0271221816916103</v>
      </c>
      <c r="U48" s="10">
        <f>IF(PASTRA_Split_Tech!T48="",0,IF(U$1=2016,0,IFERROR((PASTRA_Split_Tech!T48*(SUMIFS('AGG Activity_16'!J:J,'AGG Activity_16'!$A:$A,$B48)+SUMIFS('AGG Activity_EX'!J:J,'AGG Activity_EX'!$A:$A,$B48))-SUMIFS(Activity_EX!J:J,Activity_EX!$A:$A,$A48))/(SUMIFS('AGG Activity_16'!J:J,'AGG Activity_16'!$A:$A,$B48)),0)))</f>
        <v>0</v>
      </c>
      <c r="V48" s="10">
        <f>IF(PASTRA_Split_Tech!U48="",0,IF(V$1=2016,0,IFERROR((PASTRA_Split_Tech!U48*(SUMIFS('AGG Activity_16'!K:K,'AGG Activity_16'!$A:$A,$B48)+SUMIFS('AGG Activity_EX'!K:K,'AGG Activity_EX'!$A:$A,$B48))-SUMIFS(Activity_EX!K:K,Activity_EX!$A:$A,$A48))/(SUMIFS('AGG Activity_16'!K:K,'AGG Activity_16'!$A:$A,$B48)),0)))</f>
        <v>0</v>
      </c>
    </row>
    <row r="49" spans="1:22" x14ac:dyDescent="0.25">
      <c r="A49" t="str">
        <f>PASTRA_Split_Tech!A49</f>
        <v>PASTRAROATRULGTTAXCONVNGA</v>
      </c>
      <c r="B49" t="str">
        <f>PASTRA_Split_Tech!B49</f>
        <v>PASTRAROATRULGTTAX</v>
      </c>
      <c r="C49" t="str">
        <f>PASTRA_Split_Tech!C49</f>
        <v>PAS</v>
      </c>
      <c r="D49" t="str">
        <f>PASTRA_Split_Tech!D49</f>
        <v>TRA</v>
      </c>
      <c r="E49" t="str">
        <f>PASTRA_Split_Tech!E49</f>
        <v>ROA</v>
      </c>
      <c r="F49" t="str">
        <f>PASTRA_Split_Tech!F49</f>
        <v>TRU</v>
      </c>
      <c r="G49" t="str">
        <f>PASTRA_Split_Tech!G49</f>
        <v>LGT</v>
      </c>
      <c r="H49" t="str">
        <f>PASTRA_Split_Tech!H49</f>
        <v>TAX</v>
      </c>
      <c r="I49">
        <f>PASTRA_Split_Tech!I49</f>
        <v>16</v>
      </c>
      <c r="J49" t="str">
        <f>PASTRA_Split_Tech!J49</f>
        <v>CONV</v>
      </c>
      <c r="K49" t="str">
        <f>PASTRA_Split_Tech!K49</f>
        <v>NGA</v>
      </c>
      <c r="L49" t="str">
        <f>PASTRA_Split_Tech!L49</f>
        <v>___</v>
      </c>
      <c r="M49" s="10">
        <f>IF(PASTRA_Split_Tech!L49="",0,IF(M$1=2016,0,IFERROR((PASTRA_Split_Tech!L49*(SUMIFS('AGG Activity_16'!B:B,'AGG Activity_16'!$A:$A,$B49)+SUMIFS('AGG Activity_EX'!B:B,'AGG Activity_EX'!$A:$A,$B49))-SUMIFS(Activity_EX!B:B,Activity_EX!$A:$A,$A49))/(SUMIFS('AGG Activity_16'!B:B,'AGG Activity_16'!$A:$A,$B49)),0)))</f>
        <v>0</v>
      </c>
      <c r="N49" s="10">
        <f>IF(PASTRA_Split_Tech!M49="",0,IF(N$1=2016,0,IFERROR((PASTRA_Split_Tech!M49*(SUMIFS('AGG Activity_16'!C:C,'AGG Activity_16'!$A:$A,$B49)+SUMIFS('AGG Activity_EX'!C:C,'AGG Activity_EX'!$A:$A,$B49))-SUMIFS(Activity_EX!C:C,Activity_EX!$A:$A,$A49))/(SUMIFS('AGG Activity_16'!C:C,'AGG Activity_16'!$A:$A,$B49)),0)))</f>
        <v>2.469219847621324E-4</v>
      </c>
      <c r="O49" s="10">
        <f>IF(PASTRA_Split_Tech!N49="",0,IF(O$1=2016,0,IFERROR((PASTRA_Split_Tech!N49*(SUMIFS('AGG Activity_16'!D:D,'AGG Activity_16'!$A:$A,$B49)+SUMIFS('AGG Activity_EX'!D:D,'AGG Activity_EX'!$A:$A,$B49))-SUMIFS(Activity_EX!D:D,Activity_EX!$A:$A,$A49))/(SUMIFS('AGG Activity_16'!D:D,'AGG Activity_16'!$A:$A,$B49)),0)))</f>
        <v>1.2237974399399571E-4</v>
      </c>
      <c r="P49" s="10">
        <f>IF(PASTRA_Split_Tech!O49="",0,IF(P$1=2016,0,IFERROR((PASTRA_Split_Tech!O49*(SUMIFS('AGG Activity_16'!E:E,'AGG Activity_16'!$A:$A,$B49)+SUMIFS('AGG Activity_EX'!E:E,'AGG Activity_EX'!$A:$A,$B49))-SUMIFS(Activity_EX!E:E,Activity_EX!$A:$A,$A49))/(SUMIFS('AGG Activity_16'!E:E,'AGG Activity_16'!$A:$A,$B49)),0)))</f>
        <v>8.8125289437867297E-5</v>
      </c>
      <c r="Q49" s="10">
        <f>IF(PASTRA_Split_Tech!P49="",0,IF(Q$1=2016,0,IFERROR((PASTRA_Split_Tech!P49*(SUMIFS('AGG Activity_16'!F:F,'AGG Activity_16'!$A:$A,$B49)+SUMIFS('AGG Activity_EX'!F:F,'AGG Activity_EX'!$A:$A,$B49))-SUMIFS(Activity_EX!F:F,Activity_EX!$A:$A,$A49))/(SUMIFS('AGG Activity_16'!F:F,'AGG Activity_16'!$A:$A,$B49)),0)))</f>
        <v>8.4387627653637066E-6</v>
      </c>
      <c r="R49" s="10">
        <f>IF(PASTRA_Split_Tech!Q49="",0,IF(R$1=2016,0,IFERROR((PASTRA_Split_Tech!Q49*(SUMIFS('AGG Activity_16'!G:G,'AGG Activity_16'!$A:$A,$B49)+SUMIFS('AGG Activity_EX'!G:G,'AGG Activity_EX'!$A:$A,$B49))-SUMIFS(Activity_EX!G:G,Activity_EX!$A:$A,$A49))/(SUMIFS('AGG Activity_16'!G:G,'AGG Activity_16'!$A:$A,$B49)),0)))</f>
        <v>7.1206564467661176E-6</v>
      </c>
      <c r="S49" s="10">
        <f>IF(PASTRA_Split_Tech!R49="",0,IF(S$1=2016,0,IFERROR((PASTRA_Split_Tech!R49*(SUMIFS('AGG Activity_16'!H:H,'AGG Activity_16'!$A:$A,$B49)+SUMIFS('AGG Activity_EX'!H:H,'AGG Activity_EX'!$A:$A,$B49))-SUMIFS(Activity_EX!H:H,Activity_EX!$A:$A,$A49))/(SUMIFS('AGG Activity_16'!H:H,'AGG Activity_16'!$A:$A,$B49)),0)))</f>
        <v>4.5856783727508489E-6</v>
      </c>
      <c r="T49" s="10">
        <f>IF(PASTRA_Split_Tech!S49="",0,IF(T$1=2016,0,IFERROR((PASTRA_Split_Tech!S49*(SUMIFS('AGG Activity_16'!I:I,'AGG Activity_16'!$A:$A,$B49)+SUMIFS('AGG Activity_EX'!I:I,'AGG Activity_EX'!$A:$A,$B49))-SUMIFS(Activity_EX!I:I,Activity_EX!$A:$A,$A49))/(SUMIFS('AGG Activity_16'!I:I,'AGG Activity_16'!$A:$A,$B49)),0)))</f>
        <v>-7.2878561665816141E-6</v>
      </c>
      <c r="U49" s="10">
        <f>IF(PASTRA_Split_Tech!T49="",0,IF(U$1=2016,0,IFERROR((PASTRA_Split_Tech!T49*(SUMIFS('AGG Activity_16'!J:J,'AGG Activity_16'!$A:$A,$B49)+SUMIFS('AGG Activity_EX'!J:J,'AGG Activity_EX'!$A:$A,$B49))-SUMIFS(Activity_EX!J:J,Activity_EX!$A:$A,$A49))/(SUMIFS('AGG Activity_16'!J:J,'AGG Activity_16'!$A:$A,$B49)),0)))</f>
        <v>0</v>
      </c>
      <c r="V49" s="10">
        <f>IF(PASTRA_Split_Tech!U49="",0,IF(V$1=2016,0,IFERROR((PASTRA_Split_Tech!U49*(SUMIFS('AGG Activity_16'!K:K,'AGG Activity_16'!$A:$A,$B49)+SUMIFS('AGG Activity_EX'!K:K,'AGG Activity_EX'!$A:$A,$B49))-SUMIFS(Activity_EX!K:K,Activity_EX!$A:$A,$A49))/(SUMIFS('AGG Activity_16'!K:K,'AGG Activity_16'!$A:$A,$B49)),0)))</f>
        <v>0</v>
      </c>
    </row>
    <row r="50" spans="1:22" x14ac:dyDescent="0.25">
      <c r="A50" t="str">
        <f>PASTRA_Split_Tech!A50</f>
        <v>PASTRAROATRULGTTAXCONVPRO</v>
      </c>
      <c r="B50" t="str">
        <f>PASTRA_Split_Tech!B50</f>
        <v>PASTRAROATRULGTTAX</v>
      </c>
      <c r="C50" t="str">
        <f>PASTRA_Split_Tech!C50</f>
        <v>PAS</v>
      </c>
      <c r="D50" t="str">
        <f>PASTRA_Split_Tech!D50</f>
        <v>TRA</v>
      </c>
      <c r="E50" t="str">
        <f>PASTRA_Split_Tech!E50</f>
        <v>ROA</v>
      </c>
      <c r="F50" t="str">
        <f>PASTRA_Split_Tech!F50</f>
        <v>TRU</v>
      </c>
      <c r="G50" t="str">
        <f>PASTRA_Split_Tech!G50</f>
        <v>LGT</v>
      </c>
      <c r="H50" t="str">
        <f>PASTRA_Split_Tech!H50</f>
        <v>TAX</v>
      </c>
      <c r="I50">
        <f>PASTRA_Split_Tech!I50</f>
        <v>16</v>
      </c>
      <c r="J50" t="str">
        <f>PASTRA_Split_Tech!J50</f>
        <v>CONV</v>
      </c>
      <c r="K50" t="str">
        <f>PASTRA_Split_Tech!K50</f>
        <v>PRO</v>
      </c>
      <c r="L50" t="str">
        <f>PASTRA_Split_Tech!L50</f>
        <v>___</v>
      </c>
      <c r="M50" s="10">
        <f>IF(PASTRA_Split_Tech!L50="",0,IF(M$1=2016,0,IFERROR((PASTRA_Split_Tech!L50*(SUMIFS('AGG Activity_16'!B:B,'AGG Activity_16'!$A:$A,$B50)+SUMIFS('AGG Activity_EX'!B:B,'AGG Activity_EX'!$A:$A,$B50))-SUMIFS(Activity_EX!B:B,Activity_EX!$A:$A,$A50))/(SUMIFS('AGG Activity_16'!B:B,'AGG Activity_16'!$A:$A,$B50)),0)))</f>
        <v>0</v>
      </c>
      <c r="N50" s="10">
        <f>IF(PASTRA_Split_Tech!M50="",0,IF(N$1=2016,0,IFERROR((PASTRA_Split_Tech!M50*(SUMIFS('AGG Activity_16'!C:C,'AGG Activity_16'!$A:$A,$B50)+SUMIFS('AGG Activity_EX'!C:C,'AGG Activity_EX'!$A:$A,$B50))-SUMIFS(Activity_EX!C:C,Activity_EX!$A:$A,$A50))/(SUMIFS('AGG Activity_16'!C:C,'AGG Activity_16'!$A:$A,$B50)),0)))</f>
        <v>4.8135008899303942E-3</v>
      </c>
      <c r="O50" s="10">
        <f>IF(PASTRA_Split_Tech!N50="",0,IF(O$1=2016,0,IFERROR((PASTRA_Split_Tech!N50*(SUMIFS('AGG Activity_16'!D:D,'AGG Activity_16'!$A:$A,$B50)+SUMIFS('AGG Activity_EX'!D:D,'AGG Activity_EX'!$A:$A,$B50))-SUMIFS(Activity_EX!D:D,Activity_EX!$A:$A,$A50))/(SUMIFS('AGG Activity_16'!D:D,'AGG Activity_16'!$A:$A,$B50)),0)))</f>
        <v>3.985310145588809E-3</v>
      </c>
      <c r="P50" s="10">
        <f>IF(PASTRA_Split_Tech!O50="",0,IF(P$1=2016,0,IFERROR((PASTRA_Split_Tech!O50*(SUMIFS('AGG Activity_16'!E:E,'AGG Activity_16'!$A:$A,$B50)+SUMIFS('AGG Activity_EX'!E:E,'AGG Activity_EX'!$A:$A,$B50))-SUMIFS(Activity_EX!E:E,Activity_EX!$A:$A,$A50))/(SUMIFS('AGG Activity_16'!E:E,'AGG Activity_16'!$A:$A,$B50)),0)))</f>
        <v>4.0452681765065944E-3</v>
      </c>
      <c r="Q50" s="10">
        <f>IF(PASTRA_Split_Tech!P50="",0,IF(Q$1=2016,0,IFERROR((PASTRA_Split_Tech!P50*(SUMIFS('AGG Activity_16'!F:F,'AGG Activity_16'!$A:$A,$B50)+SUMIFS('AGG Activity_EX'!F:F,'AGG Activity_EX'!$A:$A,$B50))-SUMIFS(Activity_EX!F:F,Activity_EX!$A:$A,$A50))/(SUMIFS('AGG Activity_16'!F:F,'AGG Activity_16'!$A:$A,$B50)),0)))</f>
        <v>3.287319368962845E-3</v>
      </c>
      <c r="R50" s="10">
        <f>IF(PASTRA_Split_Tech!Q50="",0,IF(R$1=2016,0,IFERROR((PASTRA_Split_Tech!Q50*(SUMIFS('AGG Activity_16'!G:G,'AGG Activity_16'!$A:$A,$B50)+SUMIFS('AGG Activity_EX'!G:G,'AGG Activity_EX'!$A:$A,$B50))-SUMIFS(Activity_EX!G:G,Activity_EX!$A:$A,$A50))/(SUMIFS('AGG Activity_16'!G:G,'AGG Activity_16'!$A:$A,$B50)),0)))</f>
        <v>3.2903611973343497E-3</v>
      </c>
      <c r="S50" s="10">
        <f>IF(PASTRA_Split_Tech!R50="",0,IF(S$1=2016,0,IFERROR((PASTRA_Split_Tech!R50*(SUMIFS('AGG Activity_16'!H:H,'AGG Activity_16'!$A:$A,$B50)+SUMIFS('AGG Activity_EX'!H:H,'AGG Activity_EX'!$A:$A,$B50))-SUMIFS(Activity_EX!H:H,Activity_EX!$A:$A,$A50))/(SUMIFS('AGG Activity_16'!H:H,'AGG Activity_16'!$A:$A,$B50)),0)))</f>
        <v>3.274189025279468E-3</v>
      </c>
      <c r="T50" s="10">
        <f>IF(PASTRA_Split_Tech!S50="",0,IF(T$1=2016,0,IFERROR((PASTRA_Split_Tech!S50*(SUMIFS('AGG Activity_16'!I:I,'AGG Activity_16'!$A:$A,$B50)+SUMIFS('AGG Activity_EX'!I:I,'AGG Activity_EX'!$A:$A,$B50))-SUMIFS(Activity_EX!I:I,Activity_EX!$A:$A,$A50))/(SUMIFS('AGG Activity_16'!I:I,'AGG Activity_16'!$A:$A,$B50)),0)))</f>
        <v>-2.6753479372956502E-3</v>
      </c>
      <c r="U50" s="10">
        <f>IF(PASTRA_Split_Tech!T50="",0,IF(U$1=2016,0,IFERROR((PASTRA_Split_Tech!T50*(SUMIFS('AGG Activity_16'!J:J,'AGG Activity_16'!$A:$A,$B50)+SUMIFS('AGG Activity_EX'!J:J,'AGG Activity_EX'!$A:$A,$B50))-SUMIFS(Activity_EX!J:J,Activity_EX!$A:$A,$A50))/(SUMIFS('AGG Activity_16'!J:J,'AGG Activity_16'!$A:$A,$B50)),0)))</f>
        <v>0</v>
      </c>
      <c r="V50" s="10">
        <f>IF(PASTRA_Split_Tech!U50="",0,IF(V$1=2016,0,IFERROR((PASTRA_Split_Tech!U50*(SUMIFS('AGG Activity_16'!K:K,'AGG Activity_16'!$A:$A,$B50)+SUMIFS('AGG Activity_EX'!K:K,'AGG Activity_EX'!$A:$A,$B50))-SUMIFS(Activity_EX!K:K,Activity_EX!$A:$A,$A50))/(SUMIFS('AGG Activity_16'!K:K,'AGG Activity_16'!$A:$A,$B50)),0)))</f>
        <v>0</v>
      </c>
    </row>
    <row r="51" spans="1:22" x14ac:dyDescent="0.25">
      <c r="A51" t="str">
        <f>PASTRA_Split_Tech!A51</f>
        <v>PASTRAROATRULGTADRCONVDSL</v>
      </c>
      <c r="B51" t="str">
        <f>PASTRA_Split_Tech!B51</f>
        <v>PASTRAROATRULGTADR</v>
      </c>
      <c r="C51" t="str">
        <f>PASTRA_Split_Tech!C51</f>
        <v>PAS</v>
      </c>
      <c r="D51" t="str">
        <f>PASTRA_Split_Tech!D51</f>
        <v>TRA</v>
      </c>
      <c r="E51" t="str">
        <f>PASTRA_Split_Tech!E51</f>
        <v>ROA</v>
      </c>
      <c r="F51" t="str">
        <f>PASTRA_Split_Tech!F51</f>
        <v>TRU</v>
      </c>
      <c r="G51" t="str">
        <f>PASTRA_Split_Tech!G51</f>
        <v>LGT</v>
      </c>
      <c r="H51" t="str">
        <f>PASTRA_Split_Tech!H51</f>
        <v>ADR</v>
      </c>
      <c r="I51">
        <f>PASTRA_Split_Tech!I51</f>
        <v>16</v>
      </c>
      <c r="J51" t="str">
        <f>PASTRA_Split_Tech!J51</f>
        <v>CONV</v>
      </c>
      <c r="K51" t="str">
        <f>PASTRA_Split_Tech!K51</f>
        <v>DSL</v>
      </c>
      <c r="L51" t="str">
        <f>PASTRA_Split_Tech!L51</f>
        <v>___</v>
      </c>
      <c r="M51" s="10">
        <f>IF(PASTRA_Split_Tech!L51="",0,IF(M$1=2016,0,IFERROR((PASTRA_Split_Tech!L51*(SUMIFS('AGG Activity_16'!B:B,'AGG Activity_16'!$A:$A,$B51)+SUMIFS('AGG Activity_EX'!B:B,'AGG Activity_EX'!$A:$A,$B51))-SUMIFS(Activity_EX!B:B,Activity_EX!$A:$A,$A51))/(SUMIFS('AGG Activity_16'!B:B,'AGG Activity_16'!$A:$A,$B51)),0)))</f>
        <v>0</v>
      </c>
      <c r="N51" s="10">
        <f>IF(PASTRA_Split_Tech!M51="",0,IF(N$1=2016,0,IFERROR((PASTRA_Split_Tech!M51*(SUMIFS('AGG Activity_16'!C:C,'AGG Activity_16'!$A:$A,$B51)+SUMIFS('AGG Activity_EX'!C:C,'AGG Activity_EX'!$A:$A,$B51))-SUMIFS(Activity_EX!C:C,Activity_EX!$A:$A,$A51))/(SUMIFS('AGG Activity_16'!C:C,'AGG Activity_16'!$A:$A,$B51)),0)))</f>
        <v>1.1097077510827206E-2</v>
      </c>
      <c r="O51" s="10">
        <f>IF(PASTRA_Split_Tech!N51="",0,IF(O$1=2016,0,IFERROR((PASTRA_Split_Tech!N51*(SUMIFS('AGG Activity_16'!D:D,'AGG Activity_16'!$A:$A,$B51)+SUMIFS('AGG Activity_EX'!D:D,'AGG Activity_EX'!$A:$A,$B51))-SUMIFS(Activity_EX!D:D,Activity_EX!$A:$A,$A51))/(SUMIFS('AGG Activity_16'!D:D,'AGG Activity_16'!$A:$A,$B51)),0)))</f>
        <v>1.1094996485205857E-2</v>
      </c>
      <c r="P51" s="10">
        <f>IF(PASTRA_Split_Tech!O51="",0,IF(P$1=2016,0,IFERROR((PASTRA_Split_Tech!O51*(SUMIFS('AGG Activity_16'!E:E,'AGG Activity_16'!$A:$A,$B51)+SUMIFS('AGG Activity_EX'!E:E,'AGG Activity_EX'!$A:$A,$B51))-SUMIFS(Activity_EX!E:E,Activity_EX!$A:$A,$A51))/(SUMIFS('AGG Activity_16'!E:E,'AGG Activity_16'!$A:$A,$B51)),0)))</f>
        <v>1.1094289239156157E-2</v>
      </c>
      <c r="Q51" s="10">
        <f>IF(PASTRA_Split_Tech!P51="",0,IF(Q$1=2016,0,IFERROR((PASTRA_Split_Tech!P51*(SUMIFS('AGG Activity_16'!F:F,'AGG Activity_16'!$A:$A,$B51)+SUMIFS('AGG Activity_EX'!F:F,'AGG Activity_EX'!$A:$A,$B51))-SUMIFS(Activity_EX!F:F,Activity_EX!$A:$A,$A51))/(SUMIFS('AGG Activity_16'!F:F,'AGG Activity_16'!$A:$A,$B51)),0)))</f>
        <v>1.109259957866421E-2</v>
      </c>
      <c r="R51" s="10">
        <f>IF(PASTRA_Split_Tech!Q51="",0,IF(R$1=2016,0,IFERROR((PASTRA_Split_Tech!Q51*(SUMIFS('AGG Activity_16'!G:G,'AGG Activity_16'!$A:$A,$B51)+SUMIFS('AGG Activity_EX'!G:G,'AGG Activity_EX'!$A:$A,$B51))-SUMIFS(Activity_EX!G:G,Activity_EX!$A:$A,$A51))/(SUMIFS('AGG Activity_16'!G:G,'AGG Activity_16'!$A:$A,$B51)),0)))</f>
        <v>1.1092615515852859E-2</v>
      </c>
      <c r="S51" s="10">
        <f>IF(PASTRA_Split_Tech!R51="",0,IF(S$1=2016,0,IFERROR((PASTRA_Split_Tech!R51*(SUMIFS('AGG Activity_16'!H:H,'AGG Activity_16'!$A:$A,$B51)+SUMIFS('AGG Activity_EX'!H:H,'AGG Activity_EX'!$A:$A,$B51))-SUMIFS(Activity_EX!H:H,Activity_EX!$A:$A,$A51))/(SUMIFS('AGG Activity_16'!H:H,'AGG Activity_16'!$A:$A,$B51)),0)))</f>
        <v>1.109251460187065E-2</v>
      </c>
      <c r="T51" s="10">
        <f>IF(PASTRA_Split_Tech!S51="",0,IF(T$1=2016,0,IFERROR((PASTRA_Split_Tech!S51*(SUMIFS('AGG Activity_16'!I:I,'AGG Activity_16'!$A:$A,$B51)+SUMIFS('AGG Activity_EX'!I:I,'AGG Activity_EX'!$A:$A,$B51))-SUMIFS(Activity_EX!I:I,Activity_EX!$A:$A,$A51))/(SUMIFS('AGG Activity_16'!I:I,'AGG Activity_16'!$A:$A,$B51)),0)))</f>
        <v>1.6616357508633366E-2</v>
      </c>
      <c r="U51" s="10">
        <f>IF(PASTRA_Split_Tech!T51="",0,IF(U$1=2016,0,IFERROR((PASTRA_Split_Tech!T51*(SUMIFS('AGG Activity_16'!J:J,'AGG Activity_16'!$A:$A,$B51)+SUMIFS('AGG Activity_EX'!J:J,'AGG Activity_EX'!$A:$A,$B51))-SUMIFS(Activity_EX!J:J,Activity_EX!$A:$A,$A51))/(SUMIFS('AGG Activity_16'!J:J,'AGG Activity_16'!$A:$A,$B51)),0)))</f>
        <v>0</v>
      </c>
      <c r="V51" s="10">
        <f>IF(PASTRA_Split_Tech!U51="",0,IF(V$1=2016,0,IFERROR((PASTRA_Split_Tech!U51*(SUMIFS('AGG Activity_16'!K:K,'AGG Activity_16'!$A:$A,$B51)+SUMIFS('AGG Activity_EX'!K:K,'AGG Activity_EX'!$A:$A,$B51))-SUMIFS(Activity_EX!K:K,Activity_EX!$A:$A,$A51))/(SUMIFS('AGG Activity_16'!K:K,'AGG Activity_16'!$A:$A,$B51)),0)))</f>
        <v>0</v>
      </c>
    </row>
    <row r="52" spans="1:22" x14ac:dyDescent="0.25">
      <c r="A52" t="str">
        <f>PASTRA_Split_Tech!A52</f>
        <v>PASTRAROATRULGTADRCONVGAS</v>
      </c>
      <c r="B52" t="str">
        <f>PASTRA_Split_Tech!B52</f>
        <v>PASTRAROATRULGTADR</v>
      </c>
      <c r="C52" t="str">
        <f>PASTRA_Split_Tech!C52</f>
        <v>PAS</v>
      </c>
      <c r="D52" t="str">
        <f>PASTRA_Split_Tech!D52</f>
        <v>TRA</v>
      </c>
      <c r="E52" t="str">
        <f>PASTRA_Split_Tech!E52</f>
        <v>ROA</v>
      </c>
      <c r="F52" t="str">
        <f>PASTRA_Split_Tech!F52</f>
        <v>TRU</v>
      </c>
      <c r="G52" t="str">
        <f>PASTRA_Split_Tech!G52</f>
        <v>LGT</v>
      </c>
      <c r="H52" t="str">
        <f>PASTRA_Split_Tech!H52</f>
        <v>ADR</v>
      </c>
      <c r="I52">
        <f>PASTRA_Split_Tech!I52</f>
        <v>16</v>
      </c>
      <c r="J52" t="str">
        <f>PASTRA_Split_Tech!J52</f>
        <v>CONV</v>
      </c>
      <c r="K52" t="str">
        <f>PASTRA_Split_Tech!K52</f>
        <v>GAS</v>
      </c>
      <c r="L52" t="str">
        <f>PASTRA_Split_Tech!L52</f>
        <v>___</v>
      </c>
      <c r="M52" s="10">
        <f>IF(PASTRA_Split_Tech!L52="",0,IF(M$1=2016,0,IFERROR((PASTRA_Split_Tech!L52*(SUMIFS('AGG Activity_16'!B:B,'AGG Activity_16'!$A:$A,$B52)+SUMIFS('AGG Activity_EX'!B:B,'AGG Activity_EX'!$A:$A,$B52))-SUMIFS(Activity_EX!B:B,Activity_EX!$A:$A,$A52))/(SUMIFS('AGG Activity_16'!B:B,'AGG Activity_16'!$A:$A,$B52)),0)))</f>
        <v>0</v>
      </c>
      <c r="N52" s="10">
        <f>IF(PASTRA_Split_Tech!M52="",0,IF(N$1=2016,0,IFERROR((PASTRA_Split_Tech!M52*(SUMIFS('AGG Activity_16'!C:C,'AGG Activity_16'!$A:$A,$B52)+SUMIFS('AGG Activity_EX'!C:C,'AGG Activity_EX'!$A:$A,$B52))-SUMIFS(Activity_EX!C:C,Activity_EX!$A:$A,$A52))/(SUMIFS('AGG Activity_16'!C:C,'AGG Activity_16'!$A:$A,$B52)),0)))</f>
        <v>0.98561808098474168</v>
      </c>
      <c r="O52" s="10">
        <f>IF(PASTRA_Split_Tech!N52="",0,IF(O$1=2016,0,IFERROR((PASTRA_Split_Tech!N52*(SUMIFS('AGG Activity_16'!D:D,'AGG Activity_16'!$A:$A,$B52)+SUMIFS('AGG Activity_EX'!D:D,'AGG Activity_EX'!$A:$A,$B52))-SUMIFS(Activity_EX!D:D,Activity_EX!$A:$A,$A52))/(SUMIFS('AGG Activity_16'!D:D,'AGG Activity_16'!$A:$A,$B52)),0)))</f>
        <v>0.98562447896669936</v>
      </c>
      <c r="P52" s="10">
        <f>IF(PASTRA_Split_Tech!O52="",0,IF(P$1=2016,0,IFERROR((PASTRA_Split_Tech!O52*(SUMIFS('AGG Activity_16'!E:E,'AGG Activity_16'!$A:$A,$B52)+SUMIFS('AGG Activity_EX'!E:E,'AGG Activity_EX'!$A:$A,$B52))-SUMIFS(Activity_EX!E:E,Activity_EX!$A:$A,$A52))/(SUMIFS('AGG Activity_16'!E:E,'AGG Activity_16'!$A:$A,$B52)),0)))</f>
        <v>0.9856258434056776</v>
      </c>
      <c r="Q52" s="10">
        <f>IF(PASTRA_Split_Tech!P52="",0,IF(Q$1=2016,0,IFERROR((PASTRA_Split_Tech!P52*(SUMIFS('AGG Activity_16'!F:F,'AGG Activity_16'!$A:$A,$B52)+SUMIFS('AGG Activity_EX'!F:F,'AGG Activity_EX'!$A:$A,$B52))-SUMIFS(Activity_EX!F:F,Activity_EX!$A:$A,$A52))/(SUMIFS('AGG Activity_16'!F:F,'AGG Activity_16'!$A:$A,$B52)),0)))</f>
        <v>0.98563041603081603</v>
      </c>
      <c r="R52" s="10">
        <f>IF(PASTRA_Split_Tech!Q52="",0,IF(R$1=2016,0,IFERROR((PASTRA_Split_Tech!Q52*(SUMIFS('AGG Activity_16'!G:G,'AGG Activity_16'!$A:$A,$B52)+SUMIFS('AGG Activity_EX'!G:G,'AGG Activity_EX'!$A:$A,$B52))-SUMIFS(Activity_EX!G:G,Activity_EX!$A:$A,$A52))/(SUMIFS('AGG Activity_16'!G:G,'AGG Activity_16'!$A:$A,$B52)),0)))</f>
        <v>0.98563037631375194</v>
      </c>
      <c r="S52" s="10">
        <f>IF(PASTRA_Split_Tech!R52="",0,IF(S$1=2016,0,IFERROR((PASTRA_Split_Tech!R52*(SUMIFS('AGG Activity_16'!H:H,'AGG Activity_16'!$A:$A,$B52)+SUMIFS('AGG Activity_EX'!H:H,'AGG Activity_EX'!$A:$A,$B52))-SUMIFS(Activity_EX!H:H,Activity_EX!$A:$A,$A52))/(SUMIFS('AGG Activity_16'!H:H,'AGG Activity_16'!$A:$A,$B52)),0)))</f>
        <v>0.98563066635481467</v>
      </c>
      <c r="T52" s="10">
        <f>IF(PASTRA_Split_Tech!S52="",0,IF(T$1=2016,0,IFERROR((PASTRA_Split_Tech!S52*(SUMIFS('AGG Activity_16'!I:I,'AGG Activity_16'!$A:$A,$B52)+SUMIFS('AGG Activity_EX'!I:I,'AGG Activity_EX'!$A:$A,$B52))-SUMIFS(Activity_EX!I:I,Activity_EX!$A:$A,$A52))/(SUMIFS('AGG Activity_16'!I:I,'AGG Activity_16'!$A:$A,$B52)),0)))</f>
        <v>0.97640340222624533</v>
      </c>
      <c r="U52" s="10">
        <f>IF(PASTRA_Split_Tech!T52="",0,IF(U$1=2016,0,IFERROR((PASTRA_Split_Tech!T52*(SUMIFS('AGG Activity_16'!J:J,'AGG Activity_16'!$A:$A,$B52)+SUMIFS('AGG Activity_EX'!J:J,'AGG Activity_EX'!$A:$A,$B52))-SUMIFS(Activity_EX!J:J,Activity_EX!$A:$A,$A52))/(SUMIFS('AGG Activity_16'!J:J,'AGG Activity_16'!$A:$A,$B52)),0)))</f>
        <v>0</v>
      </c>
      <c r="V52" s="10">
        <f>IF(PASTRA_Split_Tech!U52="",0,IF(V$1=2016,0,IFERROR((PASTRA_Split_Tech!U52*(SUMIFS('AGG Activity_16'!K:K,'AGG Activity_16'!$A:$A,$B52)+SUMIFS('AGG Activity_EX'!K:K,'AGG Activity_EX'!$A:$A,$B52))-SUMIFS(Activity_EX!K:K,Activity_EX!$A:$A,$A52))/(SUMIFS('AGG Activity_16'!K:K,'AGG Activity_16'!$A:$A,$B52)),0)))</f>
        <v>0</v>
      </c>
    </row>
    <row r="53" spans="1:22" x14ac:dyDescent="0.25">
      <c r="A53" t="str">
        <f>PASTRA_Split_Tech!A53</f>
        <v>PASTRAROATRULGTADRCONVNGA</v>
      </c>
      <c r="B53" t="str">
        <f>PASTRA_Split_Tech!B53</f>
        <v>PASTRAROATRULGTADR</v>
      </c>
      <c r="C53" t="str">
        <f>PASTRA_Split_Tech!C53</f>
        <v>PAS</v>
      </c>
      <c r="D53" t="str">
        <f>PASTRA_Split_Tech!D53</f>
        <v>TRA</v>
      </c>
      <c r="E53" t="str">
        <f>PASTRA_Split_Tech!E53</f>
        <v>ROA</v>
      </c>
      <c r="F53" t="str">
        <f>PASTRA_Split_Tech!F53</f>
        <v>TRU</v>
      </c>
      <c r="G53" t="str">
        <f>PASTRA_Split_Tech!G53</f>
        <v>LGT</v>
      </c>
      <c r="H53" t="str">
        <f>PASTRA_Split_Tech!H53</f>
        <v>ADR</v>
      </c>
      <c r="I53">
        <f>PASTRA_Split_Tech!I53</f>
        <v>16</v>
      </c>
      <c r="J53" t="str">
        <f>PASTRA_Split_Tech!J53</f>
        <v>CONV</v>
      </c>
      <c r="K53" t="str">
        <f>PASTRA_Split_Tech!K53</f>
        <v>NGA</v>
      </c>
      <c r="L53" t="str">
        <f>PASTRA_Split_Tech!L53</f>
        <v>___</v>
      </c>
      <c r="M53" s="10">
        <f>IF(PASTRA_Split_Tech!L53="",0,IF(M$1=2016,0,IFERROR((PASTRA_Split_Tech!L53*(SUMIFS('AGG Activity_16'!B:B,'AGG Activity_16'!$A:$A,$B53)+SUMIFS('AGG Activity_EX'!B:B,'AGG Activity_EX'!$A:$A,$B53))-SUMIFS(Activity_EX!B:B,Activity_EX!$A:$A,$A53))/(SUMIFS('AGG Activity_16'!B:B,'AGG Activity_16'!$A:$A,$B53)),0)))</f>
        <v>0</v>
      </c>
      <c r="N53" s="10">
        <f>IF(PASTRA_Split_Tech!M53="",0,IF(N$1=2016,0,IFERROR((PASTRA_Split_Tech!M53*(SUMIFS('AGG Activity_16'!C:C,'AGG Activity_16'!$A:$A,$B53)+SUMIFS('AGG Activity_EX'!C:C,'AGG Activity_EX'!$A:$A,$B53))-SUMIFS(Activity_EX!C:C,Activity_EX!$A:$A,$A53))/(SUMIFS('AGG Activity_16'!C:C,'AGG Activity_16'!$A:$A,$B53)),0)))</f>
        <v>7.4973040181399927E-6</v>
      </c>
      <c r="O53" s="10">
        <f>IF(PASTRA_Split_Tech!N53="",0,IF(O$1=2016,0,IFERROR((PASTRA_Split_Tech!N53*(SUMIFS('AGG Activity_16'!D:D,'AGG Activity_16'!$A:$A,$B53)+SUMIFS('AGG Activity_EX'!D:D,'AGG Activity_EX'!$A:$A,$B53))-SUMIFS(Activity_EX!D:D,Activity_EX!$A:$A,$A53))/(SUMIFS('AGG Activity_16'!D:D,'AGG Activity_16'!$A:$A,$B53)),0)))</f>
        <v>5.6223805778019953E-6</v>
      </c>
      <c r="P53" s="10">
        <f>IF(PASTRA_Split_Tech!O53="",0,IF(P$1=2016,0,IFERROR((PASTRA_Split_Tech!O53*(SUMIFS('AGG Activity_16'!E:E,'AGG Activity_16'!$A:$A,$B53)+SUMIFS('AGG Activity_EX'!E:E,'AGG Activity_EX'!$A:$A,$B53))-SUMIFS(Activity_EX!E:E,Activity_EX!$A:$A,$A53))/(SUMIFS('AGG Activity_16'!E:E,'AGG Activity_16'!$A:$A,$B53)),0)))</f>
        <v>5.2898180434306765E-6</v>
      </c>
      <c r="Q53" s="10">
        <f>IF(PASTRA_Split_Tech!P53="",0,IF(Q$1=2016,0,IFERROR((PASTRA_Split_Tech!P53*(SUMIFS('AGG Activity_16'!F:F,'AGG Activity_16'!$A:$A,$B53)+SUMIFS('AGG Activity_EX'!F:F,'AGG Activity_EX'!$A:$A,$B53))-SUMIFS(Activity_EX!F:F,Activity_EX!$A:$A,$A53))/(SUMIFS('AGG Activity_16'!F:F,'AGG Activity_16'!$A:$A,$B53)),0)))</f>
        <v>4.1119668019867086E-6</v>
      </c>
      <c r="R53" s="10">
        <f>IF(PASTRA_Split_Tech!Q53="",0,IF(R$1=2016,0,IFERROR((PASTRA_Split_Tech!Q53*(SUMIFS('AGG Activity_16'!G:G,'AGG Activity_16'!$A:$A,$B53)+SUMIFS('AGG Activity_EX'!G:G,'AGG Activity_EX'!$A:$A,$B53))-SUMIFS(Activity_EX!G:G,Activity_EX!$A:$A,$A53))/(SUMIFS('AGG Activity_16'!G:G,'AGG Activity_16'!$A:$A,$B53)),0)))</f>
        <v>4.1193771913571589E-6</v>
      </c>
      <c r="S53" s="10">
        <f>IF(PASTRA_Split_Tech!R53="",0,IF(S$1=2016,0,IFERROR((PASTRA_Split_Tech!R53*(SUMIFS('AGG Activity_16'!H:H,'AGG Activity_16'!$A:$A,$B53)+SUMIFS('AGG Activity_EX'!H:H,'AGG Activity_EX'!$A:$A,$B53))-SUMIFS(Activity_EX!H:H,Activity_EX!$A:$A,$A53))/(SUMIFS('AGG Activity_16'!H:H,'AGG Activity_16'!$A:$A,$B53)),0)))</f>
        <v>4.0342912558226805E-6</v>
      </c>
      <c r="T53" s="10">
        <f>IF(PASTRA_Split_Tech!S53="",0,IF(T$1=2016,0,IFERROR((PASTRA_Split_Tech!S53*(SUMIFS('AGG Activity_16'!I:I,'AGG Activity_16'!$A:$A,$B53)+SUMIFS('AGG Activity_EX'!I:I,'AGG Activity_EX'!$A:$A,$B53))-SUMIFS(Activity_EX!I:I,Activity_EX!$A:$A,$A53))/(SUMIFS('AGG Activity_16'!I:I,'AGG Activity_16'!$A:$A,$B53)),0)))</f>
        <v>7.074139308381233E-6</v>
      </c>
      <c r="U53" s="10">
        <f>IF(PASTRA_Split_Tech!T53="",0,IF(U$1=2016,0,IFERROR((PASTRA_Split_Tech!T53*(SUMIFS('AGG Activity_16'!J:J,'AGG Activity_16'!$A:$A,$B53)+SUMIFS('AGG Activity_EX'!J:J,'AGG Activity_EX'!$A:$A,$B53))-SUMIFS(Activity_EX!J:J,Activity_EX!$A:$A,$A53))/(SUMIFS('AGG Activity_16'!J:J,'AGG Activity_16'!$A:$A,$B53)),0)))</f>
        <v>0</v>
      </c>
      <c r="V53" s="10">
        <f>IF(PASTRA_Split_Tech!U53="",0,IF(V$1=2016,0,IFERROR((PASTRA_Split_Tech!U53*(SUMIFS('AGG Activity_16'!K:K,'AGG Activity_16'!$A:$A,$B53)+SUMIFS('AGG Activity_EX'!K:K,'AGG Activity_EX'!$A:$A,$B53))-SUMIFS(Activity_EX!K:K,Activity_EX!$A:$A,$A53))/(SUMIFS('AGG Activity_16'!K:K,'AGG Activity_16'!$A:$A,$B53)),0)))</f>
        <v>0</v>
      </c>
    </row>
    <row r="54" spans="1:22" x14ac:dyDescent="0.25">
      <c r="A54" t="str">
        <f>PASTRA_Split_Tech!A54</f>
        <v>PASTRAROATRULGTADRCONVPRO</v>
      </c>
      <c r="B54" t="str">
        <f>PASTRA_Split_Tech!B54</f>
        <v>PASTRAROATRULGTADR</v>
      </c>
      <c r="C54" t="str">
        <f>PASTRA_Split_Tech!C54</f>
        <v>PAS</v>
      </c>
      <c r="D54" t="str">
        <f>PASTRA_Split_Tech!D54</f>
        <v>TRA</v>
      </c>
      <c r="E54" t="str">
        <f>PASTRA_Split_Tech!E54</f>
        <v>ROA</v>
      </c>
      <c r="F54" t="str">
        <f>PASTRA_Split_Tech!F54</f>
        <v>TRU</v>
      </c>
      <c r="G54" t="str">
        <f>PASTRA_Split_Tech!G54</f>
        <v>LGT</v>
      </c>
      <c r="H54" t="str">
        <f>PASTRA_Split_Tech!H54</f>
        <v>ADR</v>
      </c>
      <c r="I54">
        <f>PASTRA_Split_Tech!I54</f>
        <v>16</v>
      </c>
      <c r="J54" t="str">
        <f>PASTRA_Split_Tech!J54</f>
        <v>CONV</v>
      </c>
      <c r="K54" t="str">
        <f>PASTRA_Split_Tech!K54</f>
        <v>PRO</v>
      </c>
      <c r="L54" t="str">
        <f>PASTRA_Split_Tech!L54</f>
        <v>___</v>
      </c>
      <c r="M54" s="10">
        <f>IF(PASTRA_Split_Tech!L54="",0,IF(M$1=2016,0,IFERROR((PASTRA_Split_Tech!L54*(SUMIFS('AGG Activity_16'!B:B,'AGG Activity_16'!$A:$A,$B54)+SUMIFS('AGG Activity_EX'!B:B,'AGG Activity_EX'!$A:$A,$B54))-SUMIFS(Activity_EX!B:B,Activity_EX!$A:$A,$A54))/(SUMIFS('AGG Activity_16'!B:B,'AGG Activity_16'!$A:$A,$B54)),0)))</f>
        <v>0</v>
      </c>
      <c r="N54" s="10">
        <f>IF(PASTRA_Split_Tech!M54="",0,IF(N$1=2016,0,IFERROR((PASTRA_Split_Tech!M54*(SUMIFS('AGG Activity_16'!C:C,'AGG Activity_16'!$A:$A,$B54)+SUMIFS('AGG Activity_EX'!C:C,'AGG Activity_EX'!$A:$A,$B54))-SUMIFS(Activity_EX!C:C,Activity_EX!$A:$A,$A54))/(SUMIFS('AGG Activity_16'!C:C,'AGG Activity_16'!$A:$A,$B54)),0)))</f>
        <v>3.2773442004044246E-3</v>
      </c>
      <c r="O54" s="10">
        <f>IF(PASTRA_Split_Tech!N54="",0,IF(O$1=2016,0,IFERROR((PASTRA_Split_Tech!N54*(SUMIFS('AGG Activity_16'!D:D,'AGG Activity_16'!$A:$A,$B54)+SUMIFS('AGG Activity_EX'!D:D,'AGG Activity_EX'!$A:$A,$B54))-SUMIFS(Activity_EX!D:D,Activity_EX!$A:$A,$A54))/(SUMIFS('AGG Activity_16'!D:D,'AGG Activity_16'!$A:$A,$B54)),0)))</f>
        <v>3.2749021675229002E-3</v>
      </c>
      <c r="P54" s="10">
        <f>IF(PASTRA_Split_Tech!O54="",0,IF(P$1=2016,0,IFERROR((PASTRA_Split_Tech!O54*(SUMIFS('AGG Activity_16'!E:E,'AGG Activity_16'!$A:$A,$B54)+SUMIFS('AGG Activity_EX'!E:E,'AGG Activity_EX'!$A:$A,$B54))-SUMIFS(Activity_EX!E:E,Activity_EX!$A:$A,$A54))/(SUMIFS('AGG Activity_16'!E:E,'AGG Activity_16'!$A:$A,$B54)),0)))</f>
        <v>3.2745775371253818E-3</v>
      </c>
      <c r="Q54" s="10">
        <f>IF(PASTRA_Split_Tech!P54="",0,IF(Q$1=2016,0,IFERROR((PASTRA_Split_Tech!P54*(SUMIFS('AGG Activity_16'!F:F,'AGG Activity_16'!$A:$A,$B54)+SUMIFS('AGG Activity_EX'!F:F,'AGG Activity_EX'!$A:$A,$B54))-SUMIFS(Activity_EX!F:F,Activity_EX!$A:$A,$A54))/(SUMIFS('AGG Activity_16'!F:F,'AGG Activity_16'!$A:$A,$B54)),0)))</f>
        <v>3.2728724237176083E-3</v>
      </c>
      <c r="R54" s="10">
        <f>IF(PASTRA_Split_Tech!Q54="",0,IF(R$1=2016,0,IFERROR((PASTRA_Split_Tech!Q54*(SUMIFS('AGG Activity_16'!G:G,'AGG Activity_16'!$A:$A,$B54)+SUMIFS('AGG Activity_EX'!G:G,'AGG Activity_EX'!$A:$A,$B54))-SUMIFS(Activity_EX!G:G,Activity_EX!$A:$A,$A54))/(SUMIFS('AGG Activity_16'!G:G,'AGG Activity_16'!$A:$A,$B54)),0)))</f>
        <v>3.2728887932034997E-3</v>
      </c>
      <c r="S54" s="10">
        <f>IF(PASTRA_Split_Tech!R54="",0,IF(S$1=2016,0,IFERROR((PASTRA_Split_Tech!R54*(SUMIFS('AGG Activity_16'!H:H,'AGG Activity_16'!$A:$A,$B54)+SUMIFS('AGG Activity_EX'!H:H,'AGG Activity_EX'!$A:$A,$B54))-SUMIFS(Activity_EX!H:H,Activity_EX!$A:$A,$A54))/(SUMIFS('AGG Activity_16'!H:H,'AGG Activity_16'!$A:$A,$B54)),0)))</f>
        <v>3.2727847520581969E-3</v>
      </c>
      <c r="T54" s="10">
        <f>IF(PASTRA_Split_Tech!S54="",0,IF(T$1=2016,0,IFERROR((PASTRA_Split_Tech!S54*(SUMIFS('AGG Activity_16'!I:I,'AGG Activity_16'!$A:$A,$B54)+SUMIFS('AGG Activity_EX'!I:I,'AGG Activity_EX'!$A:$A,$B54))-SUMIFS(Activity_EX!I:I,Activity_EX!$A:$A,$A54))/(SUMIFS('AGG Activity_16'!I:I,'AGG Activity_16'!$A:$A,$B54)),0)))</f>
        <v>6.9731661258123018E-3</v>
      </c>
      <c r="U54" s="10">
        <f>IF(PASTRA_Split_Tech!T54="",0,IF(U$1=2016,0,IFERROR((PASTRA_Split_Tech!T54*(SUMIFS('AGG Activity_16'!J:J,'AGG Activity_16'!$A:$A,$B54)+SUMIFS('AGG Activity_EX'!J:J,'AGG Activity_EX'!$A:$A,$B54))-SUMIFS(Activity_EX!J:J,Activity_EX!$A:$A,$A54))/(SUMIFS('AGG Activity_16'!J:J,'AGG Activity_16'!$A:$A,$B54)),0)))</f>
        <v>0</v>
      </c>
      <c r="V54" s="10">
        <f>IF(PASTRA_Split_Tech!U54="",0,IF(V$1=2016,0,IFERROR((PASTRA_Split_Tech!U54*(SUMIFS('AGG Activity_16'!K:K,'AGG Activity_16'!$A:$A,$B54)+SUMIFS('AGG Activity_EX'!K:K,'AGG Activity_EX'!$A:$A,$B54))-SUMIFS(Activity_EX!K:K,Activity_EX!$A:$A,$A54))/(SUMIFS('AGG Activity_16'!K:K,'AGG Activity_16'!$A:$A,$B54)),0)))</f>
        <v>0</v>
      </c>
    </row>
    <row r="55" spans="1:22" x14ac:dyDescent="0.25">
      <c r="A55" t="str">
        <f>PASTRA_Split_Tech!A55</f>
        <v>PASTRAROATRULGTAPGCONVDSL</v>
      </c>
      <c r="B55" t="str">
        <f>PASTRA_Split_Tech!B55</f>
        <v>PASTRAROATRULGTAPG</v>
      </c>
      <c r="C55" t="str">
        <f>PASTRA_Split_Tech!C55</f>
        <v>PAS</v>
      </c>
      <c r="D55" t="str">
        <f>PASTRA_Split_Tech!D55</f>
        <v>TRA</v>
      </c>
      <c r="E55" t="str">
        <f>PASTRA_Split_Tech!E55</f>
        <v>ROA</v>
      </c>
      <c r="F55" t="str">
        <f>PASTRA_Split_Tech!F55</f>
        <v>TRU</v>
      </c>
      <c r="G55" t="str">
        <f>PASTRA_Split_Tech!G55</f>
        <v>LGT</v>
      </c>
      <c r="H55" t="str">
        <f>PASTRA_Split_Tech!H55</f>
        <v>APG</v>
      </c>
      <c r="I55">
        <f>PASTRA_Split_Tech!I55</f>
        <v>16</v>
      </c>
      <c r="J55" t="str">
        <f>PASTRA_Split_Tech!J55</f>
        <v>CONV</v>
      </c>
      <c r="K55" t="str">
        <f>PASTRA_Split_Tech!K55</f>
        <v>DSL</v>
      </c>
      <c r="L55" t="str">
        <f>PASTRA_Split_Tech!L55</f>
        <v>___</v>
      </c>
      <c r="M55" s="10">
        <f>IF(PASTRA_Split_Tech!L55="",0,IF(M$1=2016,0,IFERROR((PASTRA_Split_Tech!L55*(SUMIFS('AGG Activity_16'!B:B,'AGG Activity_16'!$A:$A,$B55)+SUMIFS('AGG Activity_EX'!B:B,'AGG Activity_EX'!$A:$A,$B55))-SUMIFS(Activity_EX!B:B,Activity_EX!$A:$A,$A55))/(SUMIFS('AGG Activity_16'!B:B,'AGG Activity_16'!$A:$A,$B55)),0)))</f>
        <v>0</v>
      </c>
      <c r="N55" s="10">
        <f>IF(PASTRA_Split_Tech!M55="",0,IF(N$1=2016,0,IFERROR((PASTRA_Split_Tech!M55*(SUMIFS('AGG Activity_16'!C:C,'AGG Activity_16'!$A:$A,$B55)+SUMIFS('AGG Activity_EX'!C:C,'AGG Activity_EX'!$A:$A,$B55))-SUMIFS(Activity_EX!C:C,Activity_EX!$A:$A,$A55))/(SUMIFS('AGG Activity_16'!C:C,'AGG Activity_16'!$A:$A,$B55)),0)))</f>
        <v>1.1132509303692202E-2</v>
      </c>
      <c r="O55" s="10">
        <f>IF(PASTRA_Split_Tech!N55="",0,IF(O$1=2016,0,IFERROR((PASTRA_Split_Tech!N55*(SUMIFS('AGG Activity_16'!D:D,'AGG Activity_16'!$A:$A,$B55)+SUMIFS('AGG Activity_EX'!D:D,'AGG Activity_EX'!$A:$A,$B55))-SUMIFS(Activity_EX!D:D,Activity_EX!$A:$A,$A55))/(SUMIFS('AGG Activity_16'!D:D,'AGG Activity_16'!$A:$A,$B55)),0)))</f>
        <v>1.1108995093621175E-2</v>
      </c>
      <c r="P55" s="10">
        <f>IF(PASTRA_Split_Tech!O55="",0,IF(P$1=2016,0,IFERROR((PASTRA_Split_Tech!O55*(SUMIFS('AGG Activity_16'!E:E,'AGG Activity_16'!$A:$A,$B55)+SUMIFS('AGG Activity_EX'!E:E,'AGG Activity_EX'!$A:$A,$B55))-SUMIFS(Activity_EX!E:E,Activity_EX!$A:$A,$A55))/(SUMIFS('AGG Activity_16'!E:E,'AGG Activity_16'!$A:$A,$B55)),0)))</f>
        <v>1.1107562136970572E-2</v>
      </c>
      <c r="Q55" s="10">
        <f>IF(PASTRA_Split_Tech!P55="",0,IF(Q$1=2016,0,IFERROR((PASTRA_Split_Tech!P55*(SUMIFS('AGG Activity_16'!F:F,'AGG Activity_16'!$A:$A,$B55)+SUMIFS('AGG Activity_EX'!F:F,'AGG Activity_EX'!$A:$A,$B55))-SUMIFS(Activity_EX!F:F,Activity_EX!$A:$A,$A55))/(SUMIFS('AGG Activity_16'!F:F,'AGG Activity_16'!$A:$A,$B55)),0)))</f>
        <v>1.1093183545821868E-2</v>
      </c>
      <c r="R55" s="10">
        <f>IF(PASTRA_Split_Tech!Q55="",0,IF(R$1=2016,0,IFERROR((PASTRA_Split_Tech!Q55*(SUMIFS('AGG Activity_16'!G:G,'AGG Activity_16'!$A:$A,$B55)+SUMIFS('AGG Activity_EX'!G:G,'AGG Activity_EX'!$A:$A,$B55))-SUMIFS(Activity_EX!G:G,Activity_EX!$A:$A,$A55))/(SUMIFS('AGG Activity_16'!G:G,'AGG Activity_16'!$A:$A,$B55)),0)))</f>
        <v>1.1093312627107488E-2</v>
      </c>
      <c r="S55" s="10">
        <f>IF(PASTRA_Split_Tech!R55="",0,IF(S$1=2016,0,IFERROR((PASTRA_Split_Tech!R55*(SUMIFS('AGG Activity_16'!H:H,'AGG Activity_16'!$A:$A,$B55)+SUMIFS('AGG Activity_EX'!H:H,'AGG Activity_EX'!$A:$A,$B55))-SUMIFS(Activity_EX!H:H,Activity_EX!$A:$A,$A55))/(SUMIFS('AGG Activity_16'!H:H,'AGG Activity_16'!$A:$A,$B55)),0)))</f>
        <v>1.1092553294499645E-2</v>
      </c>
      <c r="T55" s="10">
        <f>IF(PASTRA_Split_Tech!S55="",0,IF(T$1=2016,0,IFERROR((PASTRA_Split_Tech!S55*(SUMIFS('AGG Activity_16'!I:I,'AGG Activity_16'!$A:$A,$B55)+SUMIFS('AGG Activity_EX'!I:I,'AGG Activity_EX'!$A:$A,$B55))-SUMIFS(Activity_EX!I:I,Activity_EX!$A:$A,$A55))/(SUMIFS('AGG Activity_16'!I:I,'AGG Activity_16'!$A:$A,$B55)),0)))</f>
        <v>1.2133017309826459E-2</v>
      </c>
      <c r="U55" s="10">
        <f>IF(PASTRA_Split_Tech!T55="",0,IF(U$1=2016,0,IFERROR((PASTRA_Split_Tech!T55*(SUMIFS('AGG Activity_16'!J:J,'AGG Activity_16'!$A:$A,$B55)+SUMIFS('AGG Activity_EX'!J:J,'AGG Activity_EX'!$A:$A,$B55))-SUMIFS(Activity_EX!J:J,Activity_EX!$A:$A,$A55))/(SUMIFS('AGG Activity_16'!J:J,'AGG Activity_16'!$A:$A,$B55)),0)))</f>
        <v>0</v>
      </c>
      <c r="V55" s="10">
        <f>IF(PASTRA_Split_Tech!U55="",0,IF(V$1=2016,0,IFERROR((PASTRA_Split_Tech!U55*(SUMIFS('AGG Activity_16'!K:K,'AGG Activity_16'!$A:$A,$B55)+SUMIFS('AGG Activity_EX'!K:K,'AGG Activity_EX'!$A:$A,$B55))-SUMIFS(Activity_EX!K:K,Activity_EX!$A:$A,$A55))/(SUMIFS('AGG Activity_16'!K:K,'AGG Activity_16'!$A:$A,$B55)),0)))</f>
        <v>0</v>
      </c>
    </row>
    <row r="56" spans="1:22" x14ac:dyDescent="0.25">
      <c r="A56" t="str">
        <f>PASTRA_Split_Tech!A56</f>
        <v>PASTRAROATRULGTAPGCONVGAS</v>
      </c>
      <c r="B56" t="str">
        <f>PASTRA_Split_Tech!B56</f>
        <v>PASTRAROATRULGTAPG</v>
      </c>
      <c r="C56" t="str">
        <f>PASTRA_Split_Tech!C56</f>
        <v>PAS</v>
      </c>
      <c r="D56" t="str">
        <f>PASTRA_Split_Tech!D56</f>
        <v>TRA</v>
      </c>
      <c r="E56" t="str">
        <f>PASTRA_Split_Tech!E56</f>
        <v>ROA</v>
      </c>
      <c r="F56" t="str">
        <f>PASTRA_Split_Tech!F56</f>
        <v>TRU</v>
      </c>
      <c r="G56" t="str">
        <f>PASTRA_Split_Tech!G56</f>
        <v>LGT</v>
      </c>
      <c r="H56" t="str">
        <f>PASTRA_Split_Tech!H56</f>
        <v>APG</v>
      </c>
      <c r="I56">
        <f>PASTRA_Split_Tech!I56</f>
        <v>16</v>
      </c>
      <c r="J56" t="str">
        <f>PASTRA_Split_Tech!J56</f>
        <v>CONV</v>
      </c>
      <c r="K56" t="str">
        <f>PASTRA_Split_Tech!K56</f>
        <v>GAS</v>
      </c>
      <c r="L56" t="str">
        <f>PASTRA_Split_Tech!L56</f>
        <v>___</v>
      </c>
      <c r="M56" s="10">
        <f>IF(PASTRA_Split_Tech!L56="",0,IF(M$1=2016,0,IFERROR((PASTRA_Split_Tech!L56*(SUMIFS('AGG Activity_16'!B:B,'AGG Activity_16'!$A:$A,$B56)+SUMIFS('AGG Activity_EX'!B:B,'AGG Activity_EX'!$A:$A,$B56))-SUMIFS(Activity_EX!B:B,Activity_EX!$A:$A,$A56))/(SUMIFS('AGG Activity_16'!B:B,'AGG Activity_16'!$A:$A,$B56)),0)))</f>
        <v>0</v>
      </c>
      <c r="N56" s="10">
        <f>IF(PASTRA_Split_Tech!M56="",0,IF(N$1=2016,0,IFERROR((PASTRA_Split_Tech!M56*(SUMIFS('AGG Activity_16'!C:C,'AGG Activity_16'!$A:$A,$B56)+SUMIFS('AGG Activity_EX'!C:C,'AGG Activity_EX'!$A:$A,$B56))-SUMIFS(Activity_EX!C:C,Activity_EX!$A:$A,$A56))/(SUMIFS('AGG Activity_16'!C:C,'AGG Activity_16'!$A:$A,$B56)),0)))</f>
        <v>0.98552708895648788</v>
      </c>
      <c r="O56" s="10">
        <f>IF(PASTRA_Split_Tech!N56="",0,IF(O$1=2016,0,IFERROR((PASTRA_Split_Tech!N56*(SUMIFS('AGG Activity_16'!D:D,'AGG Activity_16'!$A:$A,$B56)+SUMIFS('AGG Activity_EX'!D:D,'AGG Activity_EX'!$A:$A,$B56))-SUMIFS(Activity_EX!D:D,Activity_EX!$A:$A,$A56))/(SUMIFS('AGG Activity_16'!D:D,'AGG Activity_16'!$A:$A,$B56)),0)))</f>
        <v>0.98558288794218629</v>
      </c>
      <c r="P56" s="10">
        <f>IF(PASTRA_Split_Tech!O56="",0,IF(P$1=2016,0,IFERROR((PASTRA_Split_Tech!O56*(SUMIFS('AGG Activity_16'!E:E,'AGG Activity_16'!$A:$A,$B56)+SUMIFS('AGG Activity_EX'!E:E,'AGG Activity_EX'!$A:$A,$B56))-SUMIFS(Activity_EX!E:E,Activity_EX!$A:$A,$A56))/(SUMIFS('AGG Activity_16'!E:E,'AGG Activity_16'!$A:$A,$B56)),0)))</f>
        <v>0.98559325497455963</v>
      </c>
      <c r="Q56" s="10">
        <f>IF(PASTRA_Split_Tech!P56="",0,IF(Q$1=2016,0,IFERROR((PASTRA_Split_Tech!P56*(SUMIFS('AGG Activity_16'!F:F,'AGG Activity_16'!$A:$A,$B56)+SUMIFS('AGG Activity_EX'!F:F,'AGG Activity_EX'!$A:$A,$B56))-SUMIFS(Activity_EX!F:F,Activity_EX!$A:$A,$A56))/(SUMIFS('AGG Activity_16'!F:F,'AGG Activity_16'!$A:$A,$B56)),0)))</f>
        <v>0.98562882397142237</v>
      </c>
      <c r="R56" s="10">
        <f>IF(PASTRA_Split_Tech!Q56="",0,IF(R$1=2016,0,IFERROR((PASTRA_Split_Tech!Q56*(SUMIFS('AGG Activity_16'!G:G,'AGG Activity_16'!$A:$A,$B56)+SUMIFS('AGG Activity_EX'!G:G,'AGG Activity_EX'!$A:$A,$B56))-SUMIFS(Activity_EX!G:G,Activity_EX!$A:$A,$A56))/(SUMIFS('AGG Activity_16'!G:G,'AGG Activity_16'!$A:$A,$B56)),0)))</f>
        <v>0.98562855486992973</v>
      </c>
      <c r="S56" s="10">
        <f>IF(PASTRA_Split_Tech!R56="",0,IF(S$1=2016,0,IFERROR((PASTRA_Split_Tech!R56*(SUMIFS('AGG Activity_16'!H:H,'AGG Activity_16'!$A:$A,$B56)+SUMIFS('AGG Activity_EX'!H:H,'AGG Activity_EX'!$A:$A,$B56))-SUMIFS(Activity_EX!H:H,Activity_EX!$A:$A,$A56))/(SUMIFS('AGG Activity_16'!H:H,'AGG Activity_16'!$A:$A,$B56)),0)))</f>
        <v>0.98563056148005723</v>
      </c>
      <c r="T56" s="10">
        <f>IF(PASTRA_Split_Tech!S56="",0,IF(T$1=2016,0,IFERROR((PASTRA_Split_Tech!S56*(SUMIFS('AGG Activity_16'!I:I,'AGG Activity_16'!$A:$A,$B56)+SUMIFS('AGG Activity_EX'!I:I,'AGG Activity_EX'!$A:$A,$B56))-SUMIFS(Activity_EX!I:I,Activity_EX!$A:$A,$A56))/(SUMIFS('AGG Activity_16'!I:I,'AGG Activity_16'!$A:$A,$B56)),0)))</f>
        <v>0.98145500054497314</v>
      </c>
      <c r="U56" s="10">
        <f>IF(PASTRA_Split_Tech!T56="",0,IF(U$1=2016,0,IFERROR((PASTRA_Split_Tech!T56*(SUMIFS('AGG Activity_16'!J:J,'AGG Activity_16'!$A:$A,$B56)+SUMIFS('AGG Activity_EX'!J:J,'AGG Activity_EX'!$A:$A,$B56))-SUMIFS(Activity_EX!J:J,Activity_EX!$A:$A,$A56))/(SUMIFS('AGG Activity_16'!J:J,'AGG Activity_16'!$A:$A,$B56)),0)))</f>
        <v>0</v>
      </c>
      <c r="V56" s="10">
        <f>IF(PASTRA_Split_Tech!U56="",0,IF(V$1=2016,0,IFERROR((PASTRA_Split_Tech!U56*(SUMIFS('AGG Activity_16'!K:K,'AGG Activity_16'!$A:$A,$B56)+SUMIFS('AGG Activity_EX'!K:K,'AGG Activity_EX'!$A:$A,$B56))-SUMIFS(Activity_EX!K:K,Activity_EX!$A:$A,$A56))/(SUMIFS('AGG Activity_16'!K:K,'AGG Activity_16'!$A:$A,$B56)),0)))</f>
        <v>0</v>
      </c>
    </row>
    <row r="57" spans="1:22" x14ac:dyDescent="0.25">
      <c r="A57" t="str">
        <f>PASTRA_Split_Tech!A57</f>
        <v>PASTRAROATRULGTAPGCONVNGA</v>
      </c>
      <c r="B57" t="str">
        <f>PASTRA_Split_Tech!B57</f>
        <v>PASTRAROATRULGTAPG</v>
      </c>
      <c r="C57" t="str">
        <f>PASTRA_Split_Tech!C57</f>
        <v>PAS</v>
      </c>
      <c r="D57" t="str">
        <f>PASTRA_Split_Tech!D57</f>
        <v>TRA</v>
      </c>
      <c r="E57" t="str">
        <f>PASTRA_Split_Tech!E57</f>
        <v>ROA</v>
      </c>
      <c r="F57" t="str">
        <f>PASTRA_Split_Tech!F57</f>
        <v>TRU</v>
      </c>
      <c r="G57" t="str">
        <f>PASTRA_Split_Tech!G57</f>
        <v>LGT</v>
      </c>
      <c r="H57" t="str">
        <f>PASTRA_Split_Tech!H57</f>
        <v>APG</v>
      </c>
      <c r="I57">
        <f>PASTRA_Split_Tech!I57</f>
        <v>16</v>
      </c>
      <c r="J57" t="str">
        <f>PASTRA_Split_Tech!J57</f>
        <v>CONV</v>
      </c>
      <c r="K57" t="str">
        <f>PASTRA_Split_Tech!K57</f>
        <v>NGA</v>
      </c>
      <c r="L57" t="str">
        <f>PASTRA_Split_Tech!L57</f>
        <v>___</v>
      </c>
      <c r="M57" s="10">
        <f>IF(PASTRA_Split_Tech!L57="",0,IF(M$1=2016,0,IFERROR((PASTRA_Split_Tech!L57*(SUMIFS('AGG Activity_16'!B:B,'AGG Activity_16'!$A:$A,$B57)+SUMIFS('AGG Activity_EX'!B:B,'AGG Activity_EX'!$A:$A,$B57))-SUMIFS(Activity_EX!B:B,Activity_EX!$A:$A,$A57))/(SUMIFS('AGG Activity_16'!B:B,'AGG Activity_16'!$A:$A,$B57)),0)))</f>
        <v>0</v>
      </c>
      <c r="N57" s="10">
        <f>IF(PASTRA_Split_Tech!M57="",0,IF(N$1=2016,0,IFERROR((PASTRA_Split_Tech!M57*(SUMIFS('AGG Activity_16'!C:C,'AGG Activity_16'!$A:$A,$B57)+SUMIFS('AGG Activity_EX'!C:C,'AGG Activity_EX'!$A:$A,$B57))-SUMIFS(Activity_EX!C:C,Activity_EX!$A:$A,$A57))/(SUMIFS('AGG Activity_16'!C:C,'AGG Activity_16'!$A:$A,$B57)),0)))</f>
        <v>2.8387197959781401E-5</v>
      </c>
      <c r="O57" s="10">
        <f>IF(PASTRA_Split_Tech!N57="",0,IF(O$1=2016,0,IFERROR((PASTRA_Split_Tech!N57*(SUMIFS('AGG Activity_16'!D:D,'AGG Activity_16'!$A:$A,$B57)+SUMIFS('AGG Activity_EX'!D:D,'AGG Activity_EX'!$A:$A,$B57))-SUMIFS(Activity_EX!D:D,Activity_EX!$A:$A,$A57))/(SUMIFS('AGG Activity_16'!D:D,'AGG Activity_16'!$A:$A,$B57)),0)))</f>
        <v>1.5301956552502444E-5</v>
      </c>
      <c r="P57" s="10">
        <f>IF(PASTRA_Split_Tech!O57="",0,IF(P$1=2016,0,IFERROR((PASTRA_Split_Tech!O57*(SUMIFS('AGG Activity_16'!E:E,'AGG Activity_16'!$A:$A,$B57)+SUMIFS('AGG Activity_EX'!E:E,'AGG Activity_EX'!$A:$A,$B57))-SUMIFS(Activity_EX!E:E,Activity_EX!$A:$A,$A57))/(SUMIFS('AGG Activity_16'!E:E,'AGG Activity_16'!$A:$A,$B57)),0)))</f>
        <v>1.2742139276342537E-5</v>
      </c>
      <c r="Q57" s="10">
        <f>IF(PASTRA_Split_Tech!P57="",0,IF(Q$1=2016,0,IFERROR((PASTRA_Split_Tech!P57*(SUMIFS('AGG Activity_16'!F:F,'AGG Activity_16'!$A:$A,$B57)+SUMIFS('AGG Activity_EX'!F:F,'AGG Activity_EX'!$A:$A,$B57))-SUMIFS(Activity_EX!F:F,Activity_EX!$A:$A,$A57))/(SUMIFS('AGG Activity_16'!F:F,'AGG Activity_16'!$A:$A,$B57)),0)))</f>
        <v>4.5183410976755061E-6</v>
      </c>
      <c r="R57" s="10">
        <f>IF(PASTRA_Split_Tech!Q57="",0,IF(R$1=2016,0,IFERROR((PASTRA_Split_Tech!Q57*(SUMIFS('AGG Activity_16'!G:G,'AGG Activity_16'!$A:$A,$B57)+SUMIFS('AGG Activity_EX'!G:G,'AGG Activity_EX'!$A:$A,$B57))-SUMIFS(Activity_EX!G:G,Activity_EX!$A:$A,$A57))/(SUMIFS('AGG Activity_16'!G:G,'AGG Activity_16'!$A:$A,$B57)),0)))</f>
        <v>4.5269919393002508E-6</v>
      </c>
      <c r="S57" s="10">
        <f>IF(PASTRA_Split_Tech!R57="",0,IF(S$1=2016,0,IFERROR((PASTRA_Split_Tech!R57*(SUMIFS('AGG Activity_16'!H:H,'AGG Activity_16'!$A:$A,$B57)+SUMIFS('AGG Activity_EX'!H:H,'AGG Activity_EX'!$A:$A,$B57))-SUMIFS(Activity_EX!H:H,Activity_EX!$A:$A,$A57))/(SUMIFS('AGG Activity_16'!H:H,'AGG Activity_16'!$A:$A,$B57)),0)))</f>
        <v>4.0615588178320178E-6</v>
      </c>
      <c r="T57" s="10">
        <f>IF(PASTRA_Split_Tech!S57="",0,IF(T$1=2016,0,IFERROR((PASTRA_Split_Tech!S57*(SUMIFS('AGG Activity_16'!I:I,'AGG Activity_16'!$A:$A,$B57)+SUMIFS('AGG Activity_EX'!I:I,'AGG Activity_EX'!$A:$A,$B57))-SUMIFS(Activity_EX!I:I,Activity_EX!$A:$A,$A57))/(SUMIFS('AGG Activity_16'!I:I,'AGG Activity_16'!$A:$A,$B57)),0)))</f>
        <v>5.5981961664460949E-6</v>
      </c>
      <c r="U57" s="10">
        <f>IF(PASTRA_Split_Tech!T57="",0,IF(U$1=2016,0,IFERROR((PASTRA_Split_Tech!T57*(SUMIFS('AGG Activity_16'!J:J,'AGG Activity_16'!$A:$A,$B57)+SUMIFS('AGG Activity_EX'!J:J,'AGG Activity_EX'!$A:$A,$B57))-SUMIFS(Activity_EX!J:J,Activity_EX!$A:$A,$A57))/(SUMIFS('AGG Activity_16'!J:J,'AGG Activity_16'!$A:$A,$B57)),0)))</f>
        <v>0</v>
      </c>
      <c r="V57" s="10">
        <f>IF(PASTRA_Split_Tech!U57="",0,IF(V$1=2016,0,IFERROR((PASTRA_Split_Tech!U57*(SUMIFS('AGG Activity_16'!K:K,'AGG Activity_16'!$A:$A,$B57)+SUMIFS('AGG Activity_EX'!K:K,'AGG Activity_EX'!$A:$A,$B57))-SUMIFS(Activity_EX!K:K,Activity_EX!$A:$A,$A57))/(SUMIFS('AGG Activity_16'!K:K,'AGG Activity_16'!$A:$A,$B57)),0)))</f>
        <v>0</v>
      </c>
    </row>
    <row r="58" spans="1:22" x14ac:dyDescent="0.25">
      <c r="A58" t="str">
        <f>PASTRA_Split_Tech!A58</f>
        <v>PASTRAROATRULGTAPGCONVPRO</v>
      </c>
      <c r="B58" t="str">
        <f>PASTRA_Split_Tech!B58</f>
        <v>PASTRAROATRULGTAPG</v>
      </c>
      <c r="C58" t="str">
        <f>PASTRA_Split_Tech!C58</f>
        <v>PAS</v>
      </c>
      <c r="D58" t="str">
        <f>PASTRA_Split_Tech!D58</f>
        <v>TRA</v>
      </c>
      <c r="E58" t="str">
        <f>PASTRA_Split_Tech!E58</f>
        <v>ROA</v>
      </c>
      <c r="F58" t="str">
        <f>PASTRA_Split_Tech!F58</f>
        <v>TRU</v>
      </c>
      <c r="G58" t="str">
        <f>PASTRA_Split_Tech!G58</f>
        <v>LGT</v>
      </c>
      <c r="H58" t="str">
        <f>PASTRA_Split_Tech!H58</f>
        <v>APG</v>
      </c>
      <c r="I58">
        <f>PASTRA_Split_Tech!I58</f>
        <v>16</v>
      </c>
      <c r="J58" t="str">
        <f>PASTRA_Split_Tech!J58</f>
        <v>CONV</v>
      </c>
      <c r="K58" t="str">
        <f>PASTRA_Split_Tech!K58</f>
        <v>PRO</v>
      </c>
      <c r="L58" t="str">
        <f>PASTRA_Split_Tech!L58</f>
        <v>___</v>
      </c>
      <c r="M58" s="10">
        <f>IF(PASTRA_Split_Tech!L58="",0,IF(M$1=2016,0,IFERROR((PASTRA_Split_Tech!L58*(SUMIFS('AGG Activity_16'!B:B,'AGG Activity_16'!$A:$A,$B58)+SUMIFS('AGG Activity_EX'!B:B,'AGG Activity_EX'!$A:$A,$B58))-SUMIFS(Activity_EX!B:B,Activity_EX!$A:$A,$A58))/(SUMIFS('AGG Activity_16'!B:B,'AGG Activity_16'!$A:$A,$B58)),0)))</f>
        <v>0</v>
      </c>
      <c r="N58" s="10">
        <f>IF(PASTRA_Split_Tech!M58="",0,IF(N$1=2016,0,IFERROR((PASTRA_Split_Tech!M58*(SUMIFS('AGG Activity_16'!C:C,'AGG Activity_16'!$A:$A,$B58)+SUMIFS('AGG Activity_EX'!C:C,'AGG Activity_EX'!$A:$A,$B58))-SUMIFS(Activity_EX!C:C,Activity_EX!$A:$A,$A58))/(SUMIFS('AGG Activity_16'!C:C,'AGG Activity_16'!$A:$A,$B58)),0)))</f>
        <v>3.3120145418202747E-3</v>
      </c>
      <c r="O58" s="10">
        <f>IF(PASTRA_Split_Tech!N58="",0,IF(O$1=2016,0,IFERROR((PASTRA_Split_Tech!N58*(SUMIFS('AGG Activity_16'!D:D,'AGG Activity_16'!$A:$A,$B58)+SUMIFS('AGG Activity_EX'!D:D,'AGG Activity_EX'!$A:$A,$B58))-SUMIFS(Activity_EX!D:D,Activity_EX!$A:$A,$A58))/(SUMIFS('AGG Activity_16'!D:D,'AGG Activity_16'!$A:$A,$B58)),0)))</f>
        <v>3.2928150076395732E-3</v>
      </c>
      <c r="P58" s="10">
        <f>IF(PASTRA_Split_Tech!O58="",0,IF(P$1=2016,0,IFERROR((PASTRA_Split_Tech!O58*(SUMIFS('AGG Activity_16'!E:E,'AGG Activity_16'!$A:$A,$B58)+SUMIFS('AGG Activity_EX'!E:E,'AGG Activity_EX'!$A:$A,$B58))-SUMIFS(Activity_EX!E:E,Activity_EX!$A:$A,$A58))/(SUMIFS('AGG Activity_16'!E:E,'AGG Activity_16'!$A:$A,$B58)),0)))</f>
        <v>3.2864407492019551E-3</v>
      </c>
      <c r="Q58" s="10">
        <f>IF(PASTRA_Split_Tech!P58="",0,IF(Q$1=2016,0,IFERROR((PASTRA_Split_Tech!P58*(SUMIFS('AGG Activity_16'!F:F,'AGG Activity_16'!$A:$A,$B58)+SUMIFS('AGG Activity_EX'!F:F,'AGG Activity_EX'!$A:$A,$B58))-SUMIFS(Activity_EX!F:F,Activity_EX!$A:$A,$A58))/(SUMIFS('AGG Activity_16'!F:F,'AGG Activity_16'!$A:$A,$B58)),0)))</f>
        <v>3.2734741416577781E-3</v>
      </c>
      <c r="R58" s="10">
        <f>IF(PASTRA_Split_Tech!Q58="",0,IF(R$1=2016,0,IFERROR((PASTRA_Split_Tech!Q58*(SUMIFS('AGG Activity_16'!G:G,'AGG Activity_16'!$A:$A,$B58)+SUMIFS('AGG Activity_EX'!G:G,'AGG Activity_EX'!$A:$A,$B58))-SUMIFS(Activity_EX!G:G,Activity_EX!$A:$A,$A58))/(SUMIFS('AGG Activity_16'!G:G,'AGG Activity_16'!$A:$A,$B58)),0)))</f>
        <v>3.2736055110230431E-3</v>
      </c>
      <c r="S58" s="10">
        <f>IF(PASTRA_Split_Tech!R58="",0,IF(S$1=2016,0,IFERROR((PASTRA_Split_Tech!R58*(SUMIFS('AGG Activity_16'!H:H,'AGG Activity_16'!$A:$A,$B58)+SUMIFS('AGG Activity_EX'!H:H,'AGG Activity_EX'!$A:$A,$B58))-SUMIFS(Activity_EX!H:H,Activity_EX!$A:$A,$A58))/(SUMIFS('AGG Activity_16'!H:H,'AGG Activity_16'!$A:$A,$B58)),0)))</f>
        <v>3.2728236666249694E-3</v>
      </c>
      <c r="T58" s="10">
        <f>IF(PASTRA_Split_Tech!S58="",0,IF(T$1=2016,0,IFERROR((PASTRA_Split_Tech!S58*(SUMIFS('AGG Activity_16'!I:I,'AGG Activity_16'!$A:$A,$B58)+SUMIFS('AGG Activity_EX'!I:I,'AGG Activity_EX'!$A:$A,$B58))-SUMIFS(Activity_EX!I:I,Activity_EX!$A:$A,$A58))/(SUMIFS('AGG Activity_16'!I:I,'AGG Activity_16'!$A:$A,$B58)),0)))</f>
        <v>6.4063839490338158E-3</v>
      </c>
      <c r="U58" s="10">
        <f>IF(PASTRA_Split_Tech!T58="",0,IF(U$1=2016,0,IFERROR((PASTRA_Split_Tech!T58*(SUMIFS('AGG Activity_16'!J:J,'AGG Activity_16'!$A:$A,$B58)+SUMIFS('AGG Activity_EX'!J:J,'AGG Activity_EX'!$A:$A,$B58))-SUMIFS(Activity_EX!J:J,Activity_EX!$A:$A,$A58))/(SUMIFS('AGG Activity_16'!J:J,'AGG Activity_16'!$A:$A,$B58)),0)))</f>
        <v>0</v>
      </c>
      <c r="V58" s="10">
        <f>IF(PASTRA_Split_Tech!U58="",0,IF(V$1=2016,0,IFERROR((PASTRA_Split_Tech!U58*(SUMIFS('AGG Activity_16'!K:K,'AGG Activity_16'!$A:$A,$B58)+SUMIFS('AGG Activity_EX'!K:K,'AGG Activity_EX'!$A:$A,$B58))-SUMIFS(Activity_EX!K:K,Activity_EX!$A:$A,$A58))/(SUMIFS('AGG Activity_16'!K:K,'AGG Activity_16'!$A:$A,$B58)),0)))</f>
        <v>0</v>
      </c>
    </row>
    <row r="59" spans="1:22" x14ac:dyDescent="0.25">
      <c r="A59" t="str">
        <f>PASTRA_Split_Tech!A59</f>
        <v>PASTRAROAMOR______CONVGAS</v>
      </c>
      <c r="B59" t="str">
        <f>PASTRA_Split_Tech!B59</f>
        <v>PASTRAROAMOR______</v>
      </c>
      <c r="C59" t="str">
        <f>PASTRA_Split_Tech!C59</f>
        <v>PAS</v>
      </c>
      <c r="D59" t="str">
        <f>PASTRA_Split_Tech!D59</f>
        <v>TRA</v>
      </c>
      <c r="E59" t="str">
        <f>PASTRA_Split_Tech!E59</f>
        <v>ROA</v>
      </c>
      <c r="F59" t="str">
        <f>PASTRA_Split_Tech!F59</f>
        <v>MOR</v>
      </c>
      <c r="G59" t="str">
        <f>PASTRA_Split_Tech!G59</f>
        <v>___</v>
      </c>
      <c r="H59" t="str">
        <f>PASTRA_Split_Tech!H59</f>
        <v>___</v>
      </c>
      <c r="I59">
        <f>PASTRA_Split_Tech!I59</f>
        <v>16</v>
      </c>
      <c r="J59" t="str">
        <f>PASTRA_Split_Tech!J59</f>
        <v>CONV</v>
      </c>
      <c r="K59" t="str">
        <f>PASTRA_Split_Tech!K59</f>
        <v>GAS</v>
      </c>
      <c r="L59" t="str">
        <f>PASTRA_Split_Tech!L59</f>
        <v>___</v>
      </c>
      <c r="M59" s="10">
        <f>IF(PASTRA_Split_Tech!L59="",0,IF(M$1=2016,0,IFERROR((PASTRA_Split_Tech!L59*(SUMIFS('AGG Activity_16'!B:B,'AGG Activity_16'!$A:$A,$B59)+SUMIFS('AGG Activity_EX'!B:B,'AGG Activity_EX'!$A:$A,$B59))-SUMIFS(Activity_EX!B:B,Activity_EX!$A:$A,$A59))/(SUMIFS('AGG Activity_16'!B:B,'AGG Activity_16'!$A:$A,$B59)),0)))</f>
        <v>0</v>
      </c>
      <c r="N59" s="10">
        <f>IF(PASTRA_Split_Tech!M59="",0,IF(N$1=2016,0,IFERROR((PASTRA_Split_Tech!M59*(SUMIFS('AGG Activity_16'!C:C,'AGG Activity_16'!$A:$A,$B59)+SUMIFS('AGG Activity_EX'!C:C,'AGG Activity_EX'!$A:$A,$B59))-SUMIFS(Activity_EX!C:C,Activity_EX!$A:$A,$A59))/(SUMIFS('AGG Activity_16'!C:C,'AGG Activity_16'!$A:$A,$B59)),0)))</f>
        <v>0.99999999999999545</v>
      </c>
      <c r="O59" s="10">
        <f>IF(PASTRA_Split_Tech!N59="",0,IF(O$1=2016,0,IFERROR((PASTRA_Split_Tech!N59*(SUMIFS('AGG Activity_16'!D:D,'AGG Activity_16'!$A:$A,$B59)+SUMIFS('AGG Activity_EX'!D:D,'AGG Activity_EX'!$A:$A,$B59))-SUMIFS(Activity_EX!D:D,Activity_EX!$A:$A,$A59))/(SUMIFS('AGG Activity_16'!D:D,'AGG Activity_16'!$A:$A,$B59)),0)))</f>
        <v>1.0000000000000042</v>
      </c>
      <c r="P59" s="10">
        <f>IF(PASTRA_Split_Tech!O59="",0,IF(P$1=2016,0,IFERROR((PASTRA_Split_Tech!O59*(SUMIFS('AGG Activity_16'!E:E,'AGG Activity_16'!$A:$A,$B59)+SUMIFS('AGG Activity_EX'!E:E,'AGG Activity_EX'!$A:$A,$B59))-SUMIFS(Activity_EX!E:E,Activity_EX!$A:$A,$A59))/(SUMIFS('AGG Activity_16'!E:E,'AGG Activity_16'!$A:$A,$B59)),0)))</f>
        <v>1.0000000000000016</v>
      </c>
      <c r="Q59" s="10">
        <f>IF(PASTRA_Split_Tech!P59="",0,IF(Q$1=2016,0,IFERROR((PASTRA_Split_Tech!P59*(SUMIFS('AGG Activity_16'!F:F,'AGG Activity_16'!$A:$A,$B59)+SUMIFS('AGG Activity_EX'!F:F,'AGG Activity_EX'!$A:$A,$B59))-SUMIFS(Activity_EX!F:F,Activity_EX!$A:$A,$A59))/(SUMIFS('AGG Activity_16'!F:F,'AGG Activity_16'!$A:$A,$B59)),0)))</f>
        <v>1.0000000000000002</v>
      </c>
      <c r="R59" s="10">
        <f>IF(PASTRA_Split_Tech!Q59="",0,IF(R$1=2016,0,IFERROR((PASTRA_Split_Tech!Q59*(SUMIFS('AGG Activity_16'!G:G,'AGG Activity_16'!$A:$A,$B59)+SUMIFS('AGG Activity_EX'!G:G,'AGG Activity_EX'!$A:$A,$B59))-SUMIFS(Activity_EX!G:G,Activity_EX!$A:$A,$A59))/(SUMIFS('AGG Activity_16'!G:G,'AGG Activity_16'!$A:$A,$B59)),0)))</f>
        <v>1</v>
      </c>
      <c r="S59" s="10">
        <f>IF(PASTRA_Split_Tech!R59="",0,IF(S$1=2016,0,IFERROR((PASTRA_Split_Tech!R59*(SUMIFS('AGG Activity_16'!H:H,'AGG Activity_16'!$A:$A,$B59)+SUMIFS('AGG Activity_EX'!H:H,'AGG Activity_EX'!$A:$A,$B59))-SUMIFS(Activity_EX!H:H,Activity_EX!$A:$A,$A59))/(SUMIFS('AGG Activity_16'!H:H,'AGG Activity_16'!$A:$A,$B59)),0)))</f>
        <v>0.99999999999999967</v>
      </c>
      <c r="T59" s="10">
        <f>IF(PASTRA_Split_Tech!S59="",0,IF(T$1=2016,0,IFERROR((PASTRA_Split_Tech!S59*(SUMIFS('AGG Activity_16'!I:I,'AGG Activity_16'!$A:$A,$B59)+SUMIFS('AGG Activity_EX'!I:I,'AGG Activity_EX'!$A:$A,$B59))-SUMIFS(Activity_EX!I:I,Activity_EX!$A:$A,$A59))/(SUMIFS('AGG Activity_16'!I:I,'AGG Activity_16'!$A:$A,$B59)),0)))</f>
        <v>0.99999999999999978</v>
      </c>
      <c r="U59" s="10">
        <f>IF(PASTRA_Split_Tech!T59="",0,IF(U$1=2016,0,IFERROR((PASTRA_Split_Tech!T59*(SUMIFS('AGG Activity_16'!J:J,'AGG Activity_16'!$A:$A,$B59)+SUMIFS('AGG Activity_EX'!J:J,'AGG Activity_EX'!$A:$A,$B59))-SUMIFS(Activity_EX!J:J,Activity_EX!$A:$A,$A59))/(SUMIFS('AGG Activity_16'!J:J,'AGG Activity_16'!$A:$A,$B59)),0)))</f>
        <v>0</v>
      </c>
      <c r="V59" s="10">
        <f>IF(PASTRA_Split_Tech!U59="",0,IF(V$1=2016,0,IFERROR((PASTRA_Split_Tech!U59*(SUMIFS('AGG Activity_16'!K:K,'AGG Activity_16'!$A:$A,$B59)+SUMIFS('AGG Activity_EX'!K:K,'AGG Activity_EX'!$A:$A,$B59))-SUMIFS(Activity_EX!K:K,Activity_EX!$A:$A,$A59))/(SUMIFS('AGG Activity_16'!K:K,'AGG Activity_16'!$A:$A,$B59)),0)))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H6472"/>
  <sheetViews>
    <sheetView workbookViewId="0">
      <selection sqref="A1:F1048576"/>
    </sheetView>
  </sheetViews>
  <sheetFormatPr defaultRowHeight="15" x14ac:dyDescent="0.25"/>
  <cols>
    <col min="3" max="3" width="44.7109375" customWidth="1"/>
    <col min="4" max="4" width="10.5703125" bestFit="1" customWidth="1"/>
    <col min="5" max="5" width="12.42578125" bestFit="1" customWidth="1"/>
    <col min="6" max="6" width="15.42578125" bestFit="1" customWidth="1"/>
    <col min="7" max="7" width="12.5703125" bestFit="1" customWidth="1"/>
    <col min="8" max="8" width="15.42578125" bestFit="1" customWidth="1"/>
  </cols>
  <sheetData>
    <row r="1" spans="1:8" x14ac:dyDescent="0.25">
      <c r="A1" t="s">
        <v>12</v>
      </c>
      <c r="B1" t="s">
        <v>13</v>
      </c>
      <c r="C1" t="s">
        <v>25</v>
      </c>
      <c r="D1" t="s">
        <v>14</v>
      </c>
      <c r="E1" t="s">
        <v>15</v>
      </c>
      <c r="F1" t="s">
        <v>16</v>
      </c>
    </row>
    <row r="2" spans="1:8" x14ac:dyDescent="0.25">
      <c r="A2" t="s">
        <v>2</v>
      </c>
      <c r="B2">
        <v>2016</v>
      </c>
      <c r="C2" t="s">
        <v>186</v>
      </c>
      <c r="D2" s="7">
        <f>(VLOOKUP(LEFT(C2,LEN(C2)-6),PASTRA_Replacement_Split_Tech!A:V,13+B2-2016,FALSE)*_xlfn.IFNA(VLOOKUP(LEFT(C2,18),'AGG Activity_16'!A:K,B2-2016+2,FALSE),VLOOKUP(LEFT(C2,19),'AGG Activity_16'!A:K,B2-2016+2,FALSE)))</f>
        <v>0</v>
      </c>
      <c r="G2" s="8"/>
      <c r="H2" s="6"/>
    </row>
    <row r="3" spans="1:8" x14ac:dyDescent="0.25">
      <c r="A3" t="s">
        <v>2</v>
      </c>
      <c r="B3">
        <v>2016</v>
      </c>
      <c r="C3" t="s">
        <v>188</v>
      </c>
      <c r="D3" s="7">
        <f>(VLOOKUP(LEFT(C3,LEN(C3)-6),PASTRA_Replacement_Split_Tech!A:V,13+B3-2016,FALSE)*_xlfn.IFNA(VLOOKUP(LEFT(C3,18),'AGG Activity_16'!A:K,B3-2016+2,FALSE),VLOOKUP(LEFT(C3,19),'AGG Activity_16'!A:K,B3-2016+2,FALSE)))</f>
        <v>0</v>
      </c>
      <c r="G3" s="8"/>
      <c r="H3" s="6"/>
    </row>
    <row r="4" spans="1:8" x14ac:dyDescent="0.25">
      <c r="A4" t="s">
        <v>2</v>
      </c>
      <c r="B4">
        <v>2016</v>
      </c>
      <c r="C4" t="s">
        <v>191</v>
      </c>
      <c r="D4" s="7">
        <f>(VLOOKUP(LEFT(C4,LEN(C4)-6),PASTRA_Replacement_Split_Tech!A:V,13+B4-2016,FALSE)*_xlfn.IFNA(VLOOKUP(LEFT(C4,18),'AGG Activity_16'!A:K,B4-2016+2,FALSE),VLOOKUP(LEFT(C4,19),'AGG Activity_16'!A:K,B4-2016+2,FALSE)))</f>
        <v>0</v>
      </c>
      <c r="G4" s="8"/>
      <c r="H4" s="6"/>
    </row>
    <row r="5" spans="1:8" x14ac:dyDescent="0.25">
      <c r="A5" t="s">
        <v>2</v>
      </c>
      <c r="B5">
        <v>2016</v>
      </c>
      <c r="C5" t="s">
        <v>193</v>
      </c>
      <c r="D5" s="7">
        <f>(VLOOKUP(LEFT(C5,LEN(C5)-6),PASTRA_Replacement_Split_Tech!A:V,13+B5-2016,FALSE)*_xlfn.IFNA(VLOOKUP(LEFT(C5,18),'AGG Activity_16'!A:K,B5-2016+2,FALSE),VLOOKUP(LEFT(C5,19),'AGG Activity_16'!A:K,B5-2016+2,FALSE)))</f>
        <v>0</v>
      </c>
      <c r="G5" s="8"/>
      <c r="H5" s="6"/>
    </row>
    <row r="6" spans="1:8" x14ac:dyDescent="0.25">
      <c r="A6" t="s">
        <v>2</v>
      </c>
      <c r="B6">
        <v>2016</v>
      </c>
      <c r="C6" t="s">
        <v>195</v>
      </c>
      <c r="D6" s="7">
        <f>(VLOOKUP(LEFT(C6,LEN(C6)-6),PASTRA_Replacement_Split_Tech!A:V,13+B6-2016,FALSE)*_xlfn.IFNA(VLOOKUP(LEFT(C6,18),'AGG Activity_16'!A:K,B6-2016+2,FALSE),VLOOKUP(LEFT(C6,19),'AGG Activity_16'!A:K,B6-2016+2,FALSE)))</f>
        <v>0</v>
      </c>
      <c r="G6" s="8"/>
      <c r="H6" s="6"/>
    </row>
    <row r="7" spans="1:8" x14ac:dyDescent="0.25">
      <c r="A7" t="s">
        <v>2</v>
      </c>
      <c r="B7">
        <v>2016</v>
      </c>
      <c r="C7" t="s">
        <v>197</v>
      </c>
      <c r="D7" s="7">
        <f>(VLOOKUP(LEFT(C7,LEN(C7)-6),PASTRA_Replacement_Split_Tech!A:V,13+B7-2016,FALSE)*_xlfn.IFNA(VLOOKUP(LEFT(C7,18),'AGG Activity_16'!A:K,B7-2016+2,FALSE),VLOOKUP(LEFT(C7,19),'AGG Activity_16'!A:K,B7-2016+2,FALSE)))</f>
        <v>0</v>
      </c>
      <c r="G7" s="8"/>
      <c r="H7" s="6"/>
    </row>
    <row r="8" spans="1:8" x14ac:dyDescent="0.25">
      <c r="A8" t="s">
        <v>2</v>
      </c>
      <c r="B8">
        <v>2016</v>
      </c>
      <c r="C8" t="s">
        <v>199</v>
      </c>
      <c r="D8" s="7">
        <f>(VLOOKUP(LEFT(C8,LEN(C8)-6),PASTRA_Replacement_Split_Tech!A:V,13+B8-2016,FALSE)*_xlfn.IFNA(VLOOKUP(LEFT(C8,18),'AGG Activity_16'!A:K,B8-2016+2,FALSE),VLOOKUP(LEFT(C8,19),'AGG Activity_16'!A:K,B8-2016+2,FALSE)))</f>
        <v>0</v>
      </c>
      <c r="G8" s="8"/>
      <c r="H8" s="6"/>
    </row>
    <row r="9" spans="1:8" x14ac:dyDescent="0.25">
      <c r="A9" t="s">
        <v>2</v>
      </c>
      <c r="B9">
        <v>2016</v>
      </c>
      <c r="C9" t="s">
        <v>201</v>
      </c>
      <c r="D9" s="7">
        <f>(VLOOKUP(LEFT(C9,LEN(C9)-6),PASTRA_Replacement_Split_Tech!A:V,13+B9-2016,FALSE)*_xlfn.IFNA(VLOOKUP(LEFT(C9,18),'AGG Activity_16'!A:K,B9-2016+2,FALSE),VLOOKUP(LEFT(C9,19),'AGG Activity_16'!A:K,B9-2016+2,FALSE)))</f>
        <v>0</v>
      </c>
      <c r="G9" s="8"/>
      <c r="H9" s="6"/>
    </row>
    <row r="10" spans="1:8" x14ac:dyDescent="0.25">
      <c r="A10" t="s">
        <v>2</v>
      </c>
      <c r="B10">
        <v>2016</v>
      </c>
      <c r="C10" t="s">
        <v>205</v>
      </c>
      <c r="D10" s="7">
        <f>(VLOOKUP(LEFT(C10,LEN(C10)-6),PASTRA_Replacement_Split_Tech!A:V,13+B10-2016,FALSE)*_xlfn.IFNA(VLOOKUP(LEFT(C10,18),'AGG Activity_16'!A:K,B10-2016+2,FALSE),VLOOKUP(LEFT(C10,19),'AGG Activity_16'!A:K,B10-2016+2,FALSE)))</f>
        <v>0</v>
      </c>
      <c r="G10" s="8"/>
      <c r="H10" s="6"/>
    </row>
    <row r="11" spans="1:8" x14ac:dyDescent="0.25">
      <c r="A11" t="s">
        <v>2</v>
      </c>
      <c r="B11">
        <v>2016</v>
      </c>
      <c r="C11" t="s">
        <v>211</v>
      </c>
      <c r="D11" s="7">
        <f>(VLOOKUP(LEFT(C11,LEN(C11)-6),PASTRA_Replacement_Split_Tech!A:V,13+B11-2016,FALSE)*_xlfn.IFNA(VLOOKUP(LEFT(C11,18),'AGG Activity_16'!A:K,B11-2016+2,FALSE),VLOOKUP(LEFT(C11,19),'AGG Activity_16'!A:K,B11-2016+2,FALSE)))</f>
        <v>0</v>
      </c>
      <c r="G11" s="8"/>
      <c r="H11" s="6"/>
    </row>
    <row r="12" spans="1:8" x14ac:dyDescent="0.25">
      <c r="A12" t="s">
        <v>2</v>
      </c>
      <c r="B12">
        <v>2016</v>
      </c>
      <c r="C12" t="s">
        <v>217</v>
      </c>
      <c r="D12" s="7">
        <f>(VLOOKUP(LEFT(C12,LEN(C12)-6),PASTRA_Replacement_Split_Tech!A:V,13+B12-2016,FALSE)*_xlfn.IFNA(VLOOKUP(LEFT(C12,18),'AGG Activity_16'!A:K,B12-2016+2,FALSE),VLOOKUP(LEFT(C12,19),'AGG Activity_16'!A:K,B12-2016+2,FALSE)))</f>
        <v>0</v>
      </c>
      <c r="G12" s="8"/>
      <c r="H12" s="6"/>
    </row>
    <row r="13" spans="1:8" x14ac:dyDescent="0.25">
      <c r="A13" t="s">
        <v>2</v>
      </c>
      <c r="B13">
        <v>2016</v>
      </c>
      <c r="C13" t="s">
        <v>223</v>
      </c>
      <c r="D13" s="7">
        <f>(VLOOKUP(LEFT(C13,LEN(C13)-6),PASTRA_Replacement_Split_Tech!A:V,13+B13-2016,FALSE)*_xlfn.IFNA(VLOOKUP(LEFT(C13,18),'AGG Activity_16'!A:K,B13-2016+2,FALSE),VLOOKUP(LEFT(C13,19),'AGG Activity_16'!A:K,B13-2016+2,FALSE)))</f>
        <v>0</v>
      </c>
      <c r="G13" s="8"/>
      <c r="H13" s="6"/>
    </row>
    <row r="14" spans="1:8" x14ac:dyDescent="0.25">
      <c r="A14" t="s">
        <v>2</v>
      </c>
      <c r="B14">
        <v>2016</v>
      </c>
      <c r="C14" t="s">
        <v>228</v>
      </c>
      <c r="D14" s="7">
        <f>(VLOOKUP(LEFT(C14,LEN(C14)-6),PASTRA_Replacement_Split_Tech!A:V,13+B14-2016,FALSE)*_xlfn.IFNA(VLOOKUP(LEFT(C14,18),'AGG Activity_16'!A:K,B14-2016+2,FALSE),VLOOKUP(LEFT(C14,19),'AGG Activity_16'!A:K,B14-2016+2,FALSE)))</f>
        <v>0</v>
      </c>
      <c r="G14" s="8"/>
      <c r="H14" s="6"/>
    </row>
    <row r="15" spans="1:8" x14ac:dyDescent="0.25">
      <c r="A15" t="s">
        <v>2</v>
      </c>
      <c r="B15">
        <v>2016</v>
      </c>
      <c r="C15" t="s">
        <v>234</v>
      </c>
      <c r="D15" s="7">
        <f>(VLOOKUP(LEFT(C15,LEN(C15)-6),PASTRA_Replacement_Split_Tech!A:V,13+B15-2016,FALSE)*_xlfn.IFNA(VLOOKUP(LEFT(C15,18),'AGG Activity_16'!A:K,B15-2016+2,FALSE),VLOOKUP(LEFT(C15,19),'AGG Activity_16'!A:K,B15-2016+2,FALSE)))</f>
        <v>0</v>
      </c>
      <c r="G15" s="8"/>
      <c r="H15" s="6"/>
    </row>
    <row r="16" spans="1:8" x14ac:dyDescent="0.25">
      <c r="A16" t="s">
        <v>2</v>
      </c>
      <c r="B16">
        <v>2016</v>
      </c>
      <c r="C16" t="s">
        <v>237</v>
      </c>
      <c r="D16" s="7">
        <f>(VLOOKUP(LEFT(C16,LEN(C16)-6),PASTRA_Replacement_Split_Tech!A:V,13+B16-2016,FALSE)*_xlfn.IFNA(VLOOKUP(LEFT(C16,18),'AGG Activity_16'!A:K,B16-2016+2,FALSE),VLOOKUP(LEFT(C16,19),'AGG Activity_16'!A:K,B16-2016+2,FALSE)))</f>
        <v>0</v>
      </c>
      <c r="G16" s="8"/>
      <c r="H16" s="6"/>
    </row>
    <row r="17" spans="1:8" x14ac:dyDescent="0.25">
      <c r="A17" t="s">
        <v>2</v>
      </c>
      <c r="B17">
        <v>2016</v>
      </c>
      <c r="C17" t="s">
        <v>240</v>
      </c>
      <c r="D17" s="7">
        <f>(VLOOKUP(LEFT(C17,LEN(C17)-6),PASTRA_Replacement_Split_Tech!A:V,13+B17-2016,FALSE)*_xlfn.IFNA(VLOOKUP(LEFT(C17,18),'AGG Activity_16'!A:K,B17-2016+2,FALSE),VLOOKUP(LEFT(C17,19),'AGG Activity_16'!A:K,B17-2016+2,FALSE)))</f>
        <v>0</v>
      </c>
      <c r="G17" s="8"/>
      <c r="H17" s="6"/>
    </row>
    <row r="18" spans="1:8" x14ac:dyDescent="0.25">
      <c r="A18" t="s">
        <v>2</v>
      </c>
      <c r="B18">
        <v>2016</v>
      </c>
      <c r="C18" t="s">
        <v>244</v>
      </c>
      <c r="D18" s="7">
        <f>(VLOOKUP(LEFT(C18,LEN(C18)-6),PASTRA_Replacement_Split_Tech!A:V,13+B18-2016,FALSE)*_xlfn.IFNA(VLOOKUP(LEFT(C18,18),'AGG Activity_16'!A:K,B18-2016+2,FALSE),VLOOKUP(LEFT(C18,19),'AGG Activity_16'!A:K,B18-2016+2,FALSE)))</f>
        <v>0</v>
      </c>
      <c r="G18" s="8"/>
      <c r="H18" s="6"/>
    </row>
    <row r="19" spans="1:8" x14ac:dyDescent="0.25">
      <c r="A19" t="s">
        <v>2</v>
      </c>
      <c r="B19">
        <v>2016</v>
      </c>
      <c r="C19" t="s">
        <v>248</v>
      </c>
      <c r="D19" s="7">
        <f>(VLOOKUP(LEFT(C19,LEN(C19)-6),PASTRA_Replacement_Split_Tech!A:V,13+B19-2016,FALSE)*_xlfn.IFNA(VLOOKUP(LEFT(C19,18),'AGG Activity_16'!A:K,B19-2016+2,FALSE),VLOOKUP(LEFT(C19,19),'AGG Activity_16'!A:K,B19-2016+2,FALSE)))</f>
        <v>0</v>
      </c>
      <c r="G19" s="8"/>
      <c r="H19" s="6"/>
    </row>
    <row r="20" spans="1:8" x14ac:dyDescent="0.25">
      <c r="A20" t="s">
        <v>2</v>
      </c>
      <c r="B20">
        <v>2016</v>
      </c>
      <c r="C20" t="s">
        <v>252</v>
      </c>
      <c r="D20" s="7">
        <f>(VLOOKUP(LEFT(C20,LEN(C20)-6),PASTRA_Replacement_Split_Tech!A:V,13+B20-2016,FALSE)*_xlfn.IFNA(VLOOKUP(LEFT(C20,18),'AGG Activity_16'!A:K,B20-2016+2,FALSE),VLOOKUP(LEFT(C20,19),'AGG Activity_16'!A:K,B20-2016+2,FALSE)))</f>
        <v>0</v>
      </c>
      <c r="G20" s="8"/>
      <c r="H20" s="6"/>
    </row>
    <row r="21" spans="1:8" x14ac:dyDescent="0.25">
      <c r="A21" t="s">
        <v>2</v>
      </c>
      <c r="B21">
        <v>2016</v>
      </c>
      <c r="C21" t="s">
        <v>256</v>
      </c>
      <c r="D21" s="7">
        <f>(VLOOKUP(LEFT(C21,LEN(C21)-6),PASTRA_Replacement_Split_Tech!A:V,13+B21-2016,FALSE)*_xlfn.IFNA(VLOOKUP(LEFT(C21,18),'AGG Activity_16'!A:K,B21-2016+2,FALSE),VLOOKUP(LEFT(C21,19),'AGG Activity_16'!A:K,B21-2016+2,FALSE)))</f>
        <v>0</v>
      </c>
      <c r="G21" s="8"/>
      <c r="H21" s="6"/>
    </row>
    <row r="22" spans="1:8" x14ac:dyDescent="0.25">
      <c r="A22" t="s">
        <v>2</v>
      </c>
      <c r="B22">
        <v>2016</v>
      </c>
      <c r="C22" t="s">
        <v>260</v>
      </c>
      <c r="D22" s="7">
        <f>(VLOOKUP(LEFT(C22,LEN(C22)-6),PASTRA_Replacement_Split_Tech!A:V,13+B22-2016,FALSE)*_xlfn.IFNA(VLOOKUP(LEFT(C22,18),'AGG Activity_16'!A:K,B22-2016+2,FALSE),VLOOKUP(LEFT(C22,19),'AGG Activity_16'!A:K,B22-2016+2,FALSE)))</f>
        <v>0</v>
      </c>
      <c r="G22" s="8"/>
      <c r="H22" s="6"/>
    </row>
    <row r="23" spans="1:8" x14ac:dyDescent="0.25">
      <c r="A23" t="s">
        <v>2</v>
      </c>
      <c r="B23">
        <v>2016</v>
      </c>
      <c r="C23" t="s">
        <v>264</v>
      </c>
      <c r="D23" s="7">
        <f>(VLOOKUP(LEFT(C23,LEN(C23)-6),PASTRA_Replacement_Split_Tech!A:V,13+B23-2016,FALSE)*_xlfn.IFNA(VLOOKUP(LEFT(C23,18),'AGG Activity_16'!A:K,B23-2016+2,FALSE),VLOOKUP(LEFT(C23,19),'AGG Activity_16'!A:K,B23-2016+2,FALSE)))</f>
        <v>0</v>
      </c>
      <c r="G23" s="8"/>
      <c r="H23" s="6"/>
    </row>
    <row r="24" spans="1:8" x14ac:dyDescent="0.25">
      <c r="A24" t="s">
        <v>2</v>
      </c>
      <c r="B24">
        <v>2016</v>
      </c>
      <c r="C24" t="s">
        <v>268</v>
      </c>
      <c r="D24" s="7">
        <f>(VLOOKUP(LEFT(C24,LEN(C24)-6),PASTRA_Replacement_Split_Tech!A:V,13+B24-2016,FALSE)*_xlfn.IFNA(VLOOKUP(LEFT(C24,18),'AGG Activity_16'!A:K,B24-2016+2,FALSE),VLOOKUP(LEFT(C24,19),'AGG Activity_16'!A:K,B24-2016+2,FALSE)))</f>
        <v>0</v>
      </c>
      <c r="G24" s="8"/>
      <c r="H24" s="6"/>
    </row>
    <row r="25" spans="1:8" x14ac:dyDescent="0.25">
      <c r="A25" t="s">
        <v>2</v>
      </c>
      <c r="B25">
        <v>2016</v>
      </c>
      <c r="C25" t="s">
        <v>330</v>
      </c>
      <c r="D25" s="7">
        <f>(VLOOKUP(LEFT(C25,LEN(C25)-6),PASTRA_Replacement_Split_Tech!A:V,13+B25-2016,FALSE)*_xlfn.IFNA(VLOOKUP(LEFT(C25,18),'AGG Activity_16'!A:K,B25-2016+2,FALSE),VLOOKUP(LEFT(C25,19),'AGG Activity_16'!A:K,B25-2016+2,FALSE)))</f>
        <v>0</v>
      </c>
      <c r="G25" s="8"/>
      <c r="H25" s="6"/>
    </row>
    <row r="26" spans="1:8" x14ac:dyDescent="0.25">
      <c r="A26" t="s">
        <v>2</v>
      </c>
      <c r="B26">
        <v>2016</v>
      </c>
      <c r="C26" t="s">
        <v>332</v>
      </c>
      <c r="D26" s="7">
        <f>(VLOOKUP(LEFT(C26,LEN(C26)-6),PASTRA_Replacement_Split_Tech!A:V,13+B26-2016,FALSE)*_xlfn.IFNA(VLOOKUP(LEFT(C26,18),'AGG Activity_16'!A:K,B26-2016+2,FALSE),VLOOKUP(LEFT(C26,19),'AGG Activity_16'!A:K,B26-2016+2,FALSE)))</f>
        <v>0</v>
      </c>
      <c r="G26" s="8"/>
      <c r="H26" s="6"/>
    </row>
    <row r="27" spans="1:8" x14ac:dyDescent="0.25">
      <c r="A27" t="s">
        <v>2</v>
      </c>
      <c r="B27">
        <v>2016</v>
      </c>
      <c r="C27" t="s">
        <v>334</v>
      </c>
      <c r="D27" s="7">
        <f>(VLOOKUP(LEFT(C27,LEN(C27)-6),PASTRA_Replacement_Split_Tech!A:V,13+B27-2016,FALSE)*_xlfn.IFNA(VLOOKUP(LEFT(C27,18),'AGG Activity_16'!A:K,B27-2016+2,FALSE),VLOOKUP(LEFT(C27,19),'AGG Activity_16'!A:K,B27-2016+2,FALSE)))</f>
        <v>0</v>
      </c>
      <c r="G27" s="8"/>
      <c r="H27" s="6"/>
    </row>
    <row r="28" spans="1:8" x14ac:dyDescent="0.25">
      <c r="A28" t="s">
        <v>2</v>
      </c>
      <c r="B28">
        <v>2016</v>
      </c>
      <c r="C28" t="s">
        <v>338</v>
      </c>
      <c r="D28" s="7">
        <f>(VLOOKUP(LEFT(C28,LEN(C28)-6),PASTRA_Replacement_Split_Tech!A:V,13+B28-2016,FALSE)*_xlfn.IFNA(VLOOKUP(LEFT(C28,18),'AGG Activity_16'!A:K,B28-2016+2,FALSE),VLOOKUP(LEFT(C28,19),'AGG Activity_16'!A:K,B28-2016+2,FALSE)))</f>
        <v>0</v>
      </c>
      <c r="G28" s="8"/>
      <c r="H28" s="6"/>
    </row>
    <row r="29" spans="1:8" x14ac:dyDescent="0.25">
      <c r="A29" t="s">
        <v>2</v>
      </c>
      <c r="B29">
        <v>2016</v>
      </c>
      <c r="C29" t="s">
        <v>342</v>
      </c>
      <c r="D29" s="7">
        <f>(VLOOKUP(LEFT(C29,LEN(C29)-6),PASTRA_Replacement_Split_Tech!A:V,13+B29-2016,FALSE)*_xlfn.IFNA(VLOOKUP(LEFT(C29,18),'AGG Activity_16'!A:K,B29-2016+2,FALSE),VLOOKUP(LEFT(C29,19),'AGG Activity_16'!A:K,B29-2016+2,FALSE)))</f>
        <v>0</v>
      </c>
      <c r="G29" s="8"/>
      <c r="H29" s="6"/>
    </row>
    <row r="30" spans="1:8" x14ac:dyDescent="0.25">
      <c r="A30" t="s">
        <v>2</v>
      </c>
      <c r="B30">
        <v>2016</v>
      </c>
      <c r="C30" t="s">
        <v>346</v>
      </c>
      <c r="D30" s="7">
        <f>(VLOOKUP(LEFT(C30,LEN(C30)-6),PASTRA_Replacement_Split_Tech!A:V,13+B30-2016,FALSE)*_xlfn.IFNA(VLOOKUP(LEFT(C30,18),'AGG Activity_16'!A:K,B30-2016+2,FALSE),VLOOKUP(LEFT(C30,19),'AGG Activity_16'!A:K,B30-2016+2,FALSE)))</f>
        <v>0</v>
      </c>
      <c r="G30" s="8"/>
      <c r="H30" s="6"/>
    </row>
    <row r="31" spans="1:8" x14ac:dyDescent="0.25">
      <c r="A31" t="s">
        <v>2</v>
      </c>
      <c r="B31">
        <v>2016</v>
      </c>
      <c r="C31" t="s">
        <v>350</v>
      </c>
      <c r="D31" s="7">
        <f>(VLOOKUP(LEFT(C31,LEN(C31)-6),PASTRA_Replacement_Split_Tech!A:V,13+B31-2016,FALSE)*_xlfn.IFNA(VLOOKUP(LEFT(C31,18),'AGG Activity_16'!A:K,B31-2016+2,FALSE),VLOOKUP(LEFT(C31,19),'AGG Activity_16'!A:K,B31-2016+2,FALSE)))</f>
        <v>0</v>
      </c>
      <c r="G31" s="8"/>
      <c r="H31" s="6"/>
    </row>
    <row r="32" spans="1:8" x14ac:dyDescent="0.25">
      <c r="A32" t="s">
        <v>2</v>
      </c>
      <c r="B32">
        <v>2016</v>
      </c>
      <c r="C32" t="s">
        <v>354</v>
      </c>
      <c r="D32" s="7">
        <f>(VLOOKUP(LEFT(C32,LEN(C32)-6),PASTRA_Replacement_Split_Tech!A:V,13+B32-2016,FALSE)*_xlfn.IFNA(VLOOKUP(LEFT(C32,18),'AGG Activity_16'!A:K,B32-2016+2,FALSE),VLOOKUP(LEFT(C32,19),'AGG Activity_16'!A:K,B32-2016+2,FALSE)))</f>
        <v>0</v>
      </c>
      <c r="G32" s="8"/>
      <c r="H32" s="6"/>
    </row>
    <row r="33" spans="1:8" x14ac:dyDescent="0.25">
      <c r="A33" t="s">
        <v>2</v>
      </c>
      <c r="B33">
        <v>2016</v>
      </c>
      <c r="C33" t="s">
        <v>358</v>
      </c>
      <c r="D33" s="7">
        <f>(VLOOKUP(LEFT(C33,LEN(C33)-6),PASTRA_Replacement_Split_Tech!A:V,13+B33-2016,FALSE)*_xlfn.IFNA(VLOOKUP(LEFT(C33,18),'AGG Activity_16'!A:K,B33-2016+2,FALSE),VLOOKUP(LEFT(C33,19),'AGG Activity_16'!A:K,B33-2016+2,FALSE)))</f>
        <v>0</v>
      </c>
      <c r="G33" s="8"/>
      <c r="H33" s="6"/>
    </row>
    <row r="34" spans="1:8" x14ac:dyDescent="0.25">
      <c r="A34" t="s">
        <v>2</v>
      </c>
      <c r="B34">
        <v>2016</v>
      </c>
      <c r="C34" t="s">
        <v>362</v>
      </c>
      <c r="D34" s="7">
        <f>(VLOOKUP(LEFT(C34,LEN(C34)-6),PASTRA_Replacement_Split_Tech!A:V,13+B34-2016,FALSE)*_xlfn.IFNA(VLOOKUP(LEFT(C34,18),'AGG Activity_16'!A:K,B34-2016+2,FALSE),VLOOKUP(LEFT(C34,19),'AGG Activity_16'!A:K,B34-2016+2,FALSE)))</f>
        <v>0</v>
      </c>
      <c r="G34" s="8"/>
      <c r="H34" s="6"/>
    </row>
    <row r="35" spans="1:8" x14ac:dyDescent="0.25">
      <c r="A35" t="s">
        <v>2</v>
      </c>
      <c r="B35">
        <v>2016</v>
      </c>
      <c r="C35" t="s">
        <v>366</v>
      </c>
      <c r="D35" s="7">
        <f>(VLOOKUP(LEFT(C35,LEN(C35)-6),PASTRA_Replacement_Split_Tech!A:V,13+B35-2016,FALSE)*_xlfn.IFNA(VLOOKUP(LEFT(C35,18),'AGG Activity_16'!A:K,B35-2016+2,FALSE),VLOOKUP(LEFT(C35,19),'AGG Activity_16'!A:K,B35-2016+2,FALSE)))</f>
        <v>0</v>
      </c>
      <c r="G35" s="8"/>
      <c r="H35" s="6"/>
    </row>
    <row r="36" spans="1:8" x14ac:dyDescent="0.25">
      <c r="A36" t="s">
        <v>2</v>
      </c>
      <c r="B36">
        <v>2016</v>
      </c>
      <c r="C36" t="s">
        <v>368</v>
      </c>
      <c r="D36" s="7">
        <f>(VLOOKUP(LEFT(C36,LEN(C36)-6),PASTRA_Replacement_Split_Tech!A:V,13+B36-2016,FALSE)*_xlfn.IFNA(VLOOKUP(LEFT(C36,18),'AGG Activity_16'!A:K,B36-2016+2,FALSE),VLOOKUP(LEFT(C36,19),'AGG Activity_16'!A:K,B36-2016+2,FALSE)))</f>
        <v>0</v>
      </c>
      <c r="G36" s="8"/>
      <c r="H36" s="6"/>
    </row>
    <row r="37" spans="1:8" x14ac:dyDescent="0.25">
      <c r="A37" t="s">
        <v>2</v>
      </c>
      <c r="B37">
        <v>2016</v>
      </c>
      <c r="C37" t="s">
        <v>370</v>
      </c>
      <c r="D37" s="7">
        <f>(VLOOKUP(LEFT(C37,LEN(C37)-6),PASTRA_Replacement_Split_Tech!A:V,13+B37-2016,FALSE)*_xlfn.IFNA(VLOOKUP(LEFT(C37,18),'AGG Activity_16'!A:K,B37-2016+2,FALSE),VLOOKUP(LEFT(C37,19),'AGG Activity_16'!A:K,B37-2016+2,FALSE)))</f>
        <v>0</v>
      </c>
      <c r="G37" s="8"/>
      <c r="H37" s="6"/>
    </row>
    <row r="38" spans="1:8" x14ac:dyDescent="0.25">
      <c r="A38" t="s">
        <v>2</v>
      </c>
      <c r="B38">
        <v>2016</v>
      </c>
      <c r="C38" t="s">
        <v>372</v>
      </c>
      <c r="D38" s="7">
        <f>(VLOOKUP(LEFT(C38,LEN(C38)-6),PASTRA_Replacement_Split_Tech!A:V,13+B38-2016,FALSE)*_xlfn.IFNA(VLOOKUP(LEFT(C38,18),'AGG Activity_16'!A:K,B38-2016+2,FALSE),VLOOKUP(LEFT(C38,19),'AGG Activity_16'!A:K,B38-2016+2,FALSE)))</f>
        <v>0</v>
      </c>
      <c r="G38" s="8"/>
      <c r="H38" s="6"/>
    </row>
    <row r="39" spans="1:8" x14ac:dyDescent="0.25">
      <c r="A39" t="s">
        <v>2</v>
      </c>
      <c r="B39">
        <v>2016</v>
      </c>
      <c r="C39" t="s">
        <v>374</v>
      </c>
      <c r="D39" s="7">
        <f>(VLOOKUP(LEFT(C39,LEN(C39)-6),PASTRA_Replacement_Split_Tech!A:V,13+B39-2016,FALSE)*_xlfn.IFNA(VLOOKUP(LEFT(C39,18),'AGG Activity_16'!A:K,B39-2016+2,FALSE),VLOOKUP(LEFT(C39,19),'AGG Activity_16'!A:K,B39-2016+2,FALSE)))</f>
        <v>0</v>
      </c>
      <c r="G39" s="8"/>
      <c r="H39" s="6"/>
    </row>
    <row r="40" spans="1:8" x14ac:dyDescent="0.25">
      <c r="A40" t="s">
        <v>2</v>
      </c>
      <c r="B40">
        <v>2016</v>
      </c>
      <c r="C40" t="s">
        <v>377</v>
      </c>
      <c r="D40" s="7">
        <f>(VLOOKUP(LEFT(C40,LEN(C40)-6),PASTRA_Replacement_Split_Tech!A:V,13+B40-2016,FALSE)*_xlfn.IFNA(VLOOKUP(LEFT(C40,18),'AGG Activity_16'!A:K,B40-2016+2,FALSE),VLOOKUP(LEFT(C40,19),'AGG Activity_16'!A:K,B40-2016+2,FALSE)))</f>
        <v>0</v>
      </c>
      <c r="G40" s="8"/>
      <c r="H40" s="6"/>
    </row>
    <row r="41" spans="1:8" x14ac:dyDescent="0.25">
      <c r="A41" t="s">
        <v>2</v>
      </c>
      <c r="B41">
        <v>2016</v>
      </c>
      <c r="C41" t="s">
        <v>379</v>
      </c>
      <c r="D41" s="7">
        <f>(VLOOKUP(LEFT(C41,LEN(C41)-6),PASTRA_Replacement_Split_Tech!A:V,13+B41-2016,FALSE)*_xlfn.IFNA(VLOOKUP(LEFT(C41,18),'AGG Activity_16'!A:K,B41-2016+2,FALSE),VLOOKUP(LEFT(C41,19),'AGG Activity_16'!A:K,B41-2016+2,FALSE)))</f>
        <v>0</v>
      </c>
      <c r="G41" s="8"/>
      <c r="H41" s="6"/>
    </row>
    <row r="42" spans="1:8" x14ac:dyDescent="0.25">
      <c r="A42" t="s">
        <v>2</v>
      </c>
      <c r="B42">
        <v>2016</v>
      </c>
      <c r="C42" t="s">
        <v>381</v>
      </c>
      <c r="D42" s="7">
        <f>(VLOOKUP(LEFT(C42,LEN(C42)-6),PASTRA_Replacement_Split_Tech!A:V,13+B42-2016,FALSE)*_xlfn.IFNA(VLOOKUP(LEFT(C42,18),'AGG Activity_16'!A:K,B42-2016+2,FALSE),VLOOKUP(LEFT(C42,19),'AGG Activity_16'!A:K,B42-2016+2,FALSE)))</f>
        <v>0</v>
      </c>
      <c r="G42" s="8"/>
      <c r="H42" s="6"/>
    </row>
    <row r="43" spans="1:8" x14ac:dyDescent="0.25">
      <c r="A43" t="s">
        <v>2</v>
      </c>
      <c r="B43">
        <v>2016</v>
      </c>
      <c r="C43" t="s">
        <v>384</v>
      </c>
      <c r="D43" s="7">
        <f>(VLOOKUP(LEFT(C43,LEN(C43)-6),PASTRA_Replacement_Split_Tech!A:V,13+B43-2016,FALSE)*_xlfn.IFNA(VLOOKUP(LEFT(C43,18),'AGG Activity_16'!A:K,B43-2016+2,FALSE),VLOOKUP(LEFT(C43,19),'AGG Activity_16'!A:K,B43-2016+2,FALSE)))</f>
        <v>0</v>
      </c>
      <c r="G43" s="8"/>
      <c r="H43" s="6"/>
    </row>
    <row r="44" spans="1:8" x14ac:dyDescent="0.25">
      <c r="A44" t="s">
        <v>2</v>
      </c>
      <c r="B44">
        <v>2016</v>
      </c>
      <c r="C44" t="s">
        <v>388</v>
      </c>
      <c r="D44" s="7">
        <f>(VLOOKUP(LEFT(C44,LEN(C44)-6),PASTRA_Replacement_Split_Tech!A:V,13+B44-2016,FALSE)*_xlfn.IFNA(VLOOKUP(LEFT(C44,18),'AGG Activity_16'!A:K,B44-2016+2,FALSE),VLOOKUP(LEFT(C44,19),'AGG Activity_16'!A:K,B44-2016+2,FALSE)))</f>
        <v>0</v>
      </c>
      <c r="G44" s="8"/>
      <c r="H44" s="6"/>
    </row>
    <row r="45" spans="1:8" x14ac:dyDescent="0.25">
      <c r="A45" t="s">
        <v>2</v>
      </c>
      <c r="B45">
        <v>2016</v>
      </c>
      <c r="C45" t="s">
        <v>392</v>
      </c>
      <c r="D45" s="7">
        <f>(VLOOKUP(LEFT(C45,LEN(C45)-6),PASTRA_Replacement_Split_Tech!A:V,13+B45-2016,FALSE)*_xlfn.IFNA(VLOOKUP(LEFT(C45,18),'AGG Activity_16'!A:K,B45-2016+2,FALSE),VLOOKUP(LEFT(C45,19),'AGG Activity_16'!A:K,B45-2016+2,FALSE)))</f>
        <v>0</v>
      </c>
      <c r="G45" s="8"/>
      <c r="H45" s="6"/>
    </row>
    <row r="46" spans="1:8" x14ac:dyDescent="0.25">
      <c r="A46" t="s">
        <v>2</v>
      </c>
      <c r="B46">
        <v>2016</v>
      </c>
      <c r="C46" t="s">
        <v>396</v>
      </c>
      <c r="D46" s="7">
        <f>(VLOOKUP(LEFT(C46,LEN(C46)-6),PASTRA_Replacement_Split_Tech!A:V,13+B46-2016,FALSE)*_xlfn.IFNA(VLOOKUP(LEFT(C46,18),'AGG Activity_16'!A:K,B46-2016+2,FALSE),VLOOKUP(LEFT(C46,19),'AGG Activity_16'!A:K,B46-2016+2,FALSE)))</f>
        <v>0</v>
      </c>
      <c r="G46" s="8"/>
      <c r="H46" s="6"/>
    </row>
    <row r="47" spans="1:8" x14ac:dyDescent="0.25">
      <c r="A47" t="s">
        <v>2</v>
      </c>
      <c r="B47">
        <v>2016</v>
      </c>
      <c r="C47" t="s">
        <v>400</v>
      </c>
      <c r="D47" s="7">
        <f>(VLOOKUP(LEFT(C47,LEN(C47)-6),PASTRA_Replacement_Split_Tech!A:V,13+B47-2016,FALSE)*_xlfn.IFNA(VLOOKUP(LEFT(C47,18),'AGG Activity_16'!A:K,B47-2016+2,FALSE),VLOOKUP(LEFT(C47,19),'AGG Activity_16'!A:K,B47-2016+2,FALSE)))</f>
        <v>0</v>
      </c>
      <c r="G47" s="8"/>
      <c r="H47" s="6"/>
    </row>
    <row r="48" spans="1:8" x14ac:dyDescent="0.25">
      <c r="A48" t="s">
        <v>2</v>
      </c>
      <c r="B48">
        <v>2016</v>
      </c>
      <c r="C48" t="s">
        <v>403</v>
      </c>
      <c r="D48" s="7">
        <f>(VLOOKUP(LEFT(C48,LEN(C48)-6),PASTRA_Replacement_Split_Tech!A:V,13+B48-2016,FALSE)*_xlfn.IFNA(VLOOKUP(LEFT(C48,18),'AGG Activity_16'!A:K,B48-2016+2,FALSE),VLOOKUP(LEFT(C48,19),'AGG Activity_16'!A:K,B48-2016+2,FALSE)))</f>
        <v>0</v>
      </c>
      <c r="G48" s="8"/>
      <c r="H48" s="6"/>
    </row>
    <row r="49" spans="1:8" x14ac:dyDescent="0.25">
      <c r="A49" t="s">
        <v>2</v>
      </c>
      <c r="B49">
        <v>2016</v>
      </c>
      <c r="C49" t="s">
        <v>407</v>
      </c>
      <c r="D49" s="7">
        <f>(VLOOKUP(LEFT(C49,LEN(C49)-6),PASTRA_Replacement_Split_Tech!A:V,13+B49-2016,FALSE)*_xlfn.IFNA(VLOOKUP(LEFT(C49,18),'AGG Activity_16'!A:K,B49-2016+2,FALSE),VLOOKUP(LEFT(C49,19),'AGG Activity_16'!A:K,B49-2016+2,FALSE)))</f>
        <v>0</v>
      </c>
      <c r="G49" s="8"/>
      <c r="H49" s="6"/>
    </row>
    <row r="50" spans="1:8" x14ac:dyDescent="0.25">
      <c r="A50" t="s">
        <v>2</v>
      </c>
      <c r="B50">
        <v>2016</v>
      </c>
      <c r="C50" t="s">
        <v>411</v>
      </c>
      <c r="D50" s="7">
        <f>(VLOOKUP(LEFT(C50,LEN(C50)-6),PASTRA_Replacement_Split_Tech!A:V,13+B50-2016,FALSE)*_xlfn.IFNA(VLOOKUP(LEFT(C50,18),'AGG Activity_16'!A:K,B50-2016+2,FALSE),VLOOKUP(LEFT(C50,19),'AGG Activity_16'!A:K,B50-2016+2,FALSE)))</f>
        <v>0</v>
      </c>
      <c r="G50" s="8"/>
      <c r="H50" s="6"/>
    </row>
    <row r="51" spans="1:8" x14ac:dyDescent="0.25">
      <c r="A51" t="s">
        <v>2</v>
      </c>
      <c r="B51">
        <v>2016</v>
      </c>
      <c r="C51" t="s">
        <v>415</v>
      </c>
      <c r="D51" s="7">
        <f>(VLOOKUP(LEFT(C51,LEN(C51)-6),PASTRA_Replacement_Split_Tech!A:V,13+B51-2016,FALSE)*_xlfn.IFNA(VLOOKUP(LEFT(C51,18),'AGG Activity_16'!A:K,B51-2016+2,FALSE),VLOOKUP(LEFT(C51,19),'AGG Activity_16'!A:K,B51-2016+2,FALSE)))</f>
        <v>0</v>
      </c>
      <c r="G51" s="8"/>
      <c r="H51" s="6"/>
    </row>
    <row r="52" spans="1:8" x14ac:dyDescent="0.25">
      <c r="A52" t="s">
        <v>2</v>
      </c>
      <c r="B52">
        <v>2016</v>
      </c>
      <c r="C52" t="s">
        <v>451</v>
      </c>
      <c r="D52" s="7">
        <f>(VLOOKUP(LEFT(C52,LEN(C52)-6),PASTRA_Replacement_Split_Tech!A:V,13+B52-2016,FALSE)*_xlfn.IFNA(VLOOKUP(LEFT(C52,18),'AGG Activity_16'!A:K,B52-2016+2,FALSE),VLOOKUP(LEFT(C52,19),'AGG Activity_16'!A:K,B52-2016+2,FALSE)))</f>
        <v>0</v>
      </c>
      <c r="G52" s="8"/>
      <c r="H52" s="6"/>
    </row>
    <row r="53" spans="1:8" x14ac:dyDescent="0.25">
      <c r="A53" t="s">
        <v>2</v>
      </c>
      <c r="B53">
        <v>2016</v>
      </c>
      <c r="C53" t="s">
        <v>455</v>
      </c>
      <c r="D53" s="7">
        <f>(VLOOKUP(LEFT(C53,LEN(C53)-6),PASTRA_Replacement_Split_Tech!A:V,13+B53-2016,FALSE)*_xlfn.IFNA(VLOOKUP(LEFT(C53,18),'AGG Activity_16'!A:K,B53-2016+2,FALSE),VLOOKUP(LEFT(C53,19),'AGG Activity_16'!A:K,B53-2016+2,FALSE)))</f>
        <v>0</v>
      </c>
      <c r="G53" s="8"/>
      <c r="H53" s="6"/>
    </row>
    <row r="54" spans="1:8" x14ac:dyDescent="0.25">
      <c r="A54" t="s">
        <v>2</v>
      </c>
      <c r="B54">
        <v>2016</v>
      </c>
      <c r="C54" t="s">
        <v>459</v>
      </c>
      <c r="D54" s="7">
        <f>(VLOOKUP(LEFT(C54,LEN(C54)-6),PASTRA_Replacement_Split_Tech!A:V,13+B54-2016,FALSE)*_xlfn.IFNA(VLOOKUP(LEFT(C54,18),'AGG Activity_16'!A:K,B54-2016+2,FALSE),VLOOKUP(LEFT(C54,19),'AGG Activity_16'!A:K,B54-2016+2,FALSE)))</f>
        <v>0</v>
      </c>
      <c r="G54" s="8"/>
      <c r="H54" s="6"/>
    </row>
    <row r="55" spans="1:8" x14ac:dyDescent="0.25">
      <c r="A55" t="s">
        <v>2</v>
      </c>
      <c r="B55">
        <v>2016</v>
      </c>
      <c r="C55" t="s">
        <v>463</v>
      </c>
      <c r="D55" s="7">
        <f>(VLOOKUP(LEFT(C55,LEN(C55)-6),PASTRA_Replacement_Split_Tech!A:V,13+B55-2016,FALSE)*_xlfn.IFNA(VLOOKUP(LEFT(C55,18),'AGG Activity_16'!A:K,B55-2016+2,FALSE),VLOOKUP(LEFT(C55,19),'AGG Activity_16'!A:K,B55-2016+2,FALSE)))</f>
        <v>0</v>
      </c>
      <c r="G55" s="8"/>
      <c r="H55" s="6"/>
    </row>
    <row r="56" spans="1:8" x14ac:dyDescent="0.25">
      <c r="A56" t="s">
        <v>2</v>
      </c>
      <c r="B56">
        <v>2016</v>
      </c>
      <c r="C56" t="s">
        <v>467</v>
      </c>
      <c r="D56" s="7">
        <f>(VLOOKUP(LEFT(C56,LEN(C56)-6),PASTRA_Replacement_Split_Tech!A:V,13+B56-2016,FALSE)*_xlfn.IFNA(VLOOKUP(LEFT(C56,18),'AGG Activity_16'!A:K,B56-2016+2,FALSE),VLOOKUP(LEFT(C56,19),'AGG Activity_16'!A:K,B56-2016+2,FALSE)))</f>
        <v>0</v>
      </c>
      <c r="G56" s="8"/>
      <c r="H56" s="6"/>
    </row>
    <row r="57" spans="1:8" x14ac:dyDescent="0.25">
      <c r="A57" t="s">
        <v>2</v>
      </c>
      <c r="B57">
        <v>2016</v>
      </c>
      <c r="C57" t="s">
        <v>471</v>
      </c>
      <c r="D57" s="7">
        <f>(VLOOKUP(LEFT(C57,LEN(C57)-6),PASTRA_Replacement_Split_Tech!A:V,13+B57-2016,FALSE)*_xlfn.IFNA(VLOOKUP(LEFT(C57,18),'AGG Activity_16'!A:K,B57-2016+2,FALSE),VLOOKUP(LEFT(C57,19),'AGG Activity_16'!A:K,B57-2016+2,FALSE)))</f>
        <v>0</v>
      </c>
      <c r="G57" s="8"/>
      <c r="H57" s="6"/>
    </row>
    <row r="58" spans="1:8" x14ac:dyDescent="0.25">
      <c r="A58" t="s">
        <v>2</v>
      </c>
      <c r="B58">
        <v>2016</v>
      </c>
      <c r="C58" t="s">
        <v>475</v>
      </c>
      <c r="D58" s="7">
        <f>(VLOOKUP(LEFT(C58,LEN(C58)-6),PASTRA_Replacement_Split_Tech!A:V,13+B58-2016,FALSE)*_xlfn.IFNA(VLOOKUP(LEFT(C58,18),'AGG Activity_16'!A:K,B58-2016+2,FALSE),VLOOKUP(LEFT(C58,19),'AGG Activity_16'!A:K,B58-2016+2,FALSE)))</f>
        <v>0</v>
      </c>
      <c r="G58" s="8"/>
      <c r="H58" s="6"/>
    </row>
    <row r="59" spans="1:8" x14ac:dyDescent="0.25">
      <c r="A59" t="s">
        <v>2</v>
      </c>
      <c r="B59">
        <v>2016</v>
      </c>
      <c r="C59" t="s">
        <v>479</v>
      </c>
      <c r="D59" s="7">
        <f>(VLOOKUP(LEFT(C59,LEN(C59)-6),PASTRA_Replacement_Split_Tech!A:V,13+B59-2016,FALSE)*_xlfn.IFNA(VLOOKUP(LEFT(C59,18),'AGG Activity_16'!A:K,B59-2016+2,FALSE),VLOOKUP(LEFT(C59,19),'AGG Activity_16'!A:K,B59-2016+2,FALSE)))</f>
        <v>0</v>
      </c>
      <c r="G59" s="8"/>
      <c r="H59" s="6"/>
    </row>
    <row r="60" spans="1:8" x14ac:dyDescent="0.25">
      <c r="A60" t="s">
        <v>2</v>
      </c>
      <c r="B60">
        <f>B2+1</f>
        <v>2017</v>
      </c>
      <c r="C60" t="str">
        <f>C2</f>
        <v>PASTRARAIREG___GOR___DSL____16</v>
      </c>
      <c r="D60" s="7">
        <f>(VLOOKUP(LEFT(C60,LEN(C60)-6),PASTRA_Replacement_Split_Tech!A:V,13+B60-2016,FALSE)*_xlfn.IFNA(VLOOKUP(LEFT(C60,18),'AGG Activity_16'!A:K,B60-2016+2,FALSE),VLOOKUP(LEFT(C60,19),'AGG Activity_16'!A:K,B60-2016+2,FALSE)))</f>
        <v>8.2888405354509587E-2</v>
      </c>
      <c r="G60" s="8"/>
      <c r="H60" s="6"/>
    </row>
    <row r="61" spans="1:8" x14ac:dyDescent="0.25">
      <c r="A61" t="s">
        <v>2</v>
      </c>
      <c r="B61">
        <f t="shared" ref="B61:B124" si="0">B3+1</f>
        <v>2017</v>
      </c>
      <c r="C61" t="str">
        <f t="shared" ref="C61:C124" si="1">C3</f>
        <v>PASTRARAIREG___GOR___ELC____16</v>
      </c>
      <c r="D61" s="7">
        <f>(VLOOKUP(LEFT(C61,LEN(C61)-6),PASTRA_Replacement_Split_Tech!A:V,13+B61-2016,FALSE)*_xlfn.IFNA(VLOOKUP(LEFT(C61,18),'AGG Activity_16'!A:K,B61-2016+2,FALSE),VLOOKUP(LEFT(C61,19),'AGG Activity_16'!A:K,B61-2016+2,FALSE)))</f>
        <v>0</v>
      </c>
      <c r="G61" s="8"/>
      <c r="H61" s="6"/>
    </row>
    <row r="62" spans="1:8" x14ac:dyDescent="0.25">
      <c r="A62" t="s">
        <v>2</v>
      </c>
      <c r="B62">
        <f t="shared" si="0"/>
        <v>2017</v>
      </c>
      <c r="C62" t="str">
        <f t="shared" si="1"/>
        <v>PASTRARAIREG___UPX___DSL____16</v>
      </c>
      <c r="D62" s="7">
        <f>(VLOOKUP(LEFT(C62,LEN(C62)-6),PASTRA_Replacement_Split_Tech!A:V,13+B62-2016,FALSE)*_xlfn.IFNA(VLOOKUP(LEFT(C62,18),'AGG Activity_16'!A:K,B62-2016+2,FALSE),VLOOKUP(LEFT(C62,19),'AGG Activity_16'!A:K,B62-2016+2,FALSE)))</f>
        <v>3.7056327153434432E-2</v>
      </c>
      <c r="G62" s="8"/>
      <c r="H62" s="6"/>
    </row>
    <row r="63" spans="1:8" x14ac:dyDescent="0.25">
      <c r="A63" t="s">
        <v>2</v>
      </c>
      <c r="B63">
        <f t="shared" si="0"/>
        <v>2017</v>
      </c>
      <c r="C63" t="str">
        <f t="shared" si="1"/>
        <v>PASTRARAIREG___UPX___ELC____16</v>
      </c>
      <c r="D63" s="7">
        <f>(VLOOKUP(LEFT(C63,LEN(C63)-6),PASTRA_Replacement_Split_Tech!A:V,13+B63-2016,FALSE)*_xlfn.IFNA(VLOOKUP(LEFT(C63,18),'AGG Activity_16'!A:K,B63-2016+2,FALSE),VLOOKUP(LEFT(C63,19),'AGG Activity_16'!A:K,B63-2016+2,FALSE)))</f>
        <v>0</v>
      </c>
      <c r="G63" s="8"/>
      <c r="H63" s="6"/>
    </row>
    <row r="64" spans="1:8" x14ac:dyDescent="0.25">
      <c r="A64" t="s">
        <v>2</v>
      </c>
      <c r="B64">
        <f t="shared" si="0"/>
        <v>2017</v>
      </c>
      <c r="C64" t="str">
        <f t="shared" si="1"/>
        <v>PASTRARAISUB___TSU___DSL____16</v>
      </c>
      <c r="D64" s="7">
        <f>(VLOOKUP(LEFT(C64,LEN(C64)-6),PASTRA_Replacement_Split_Tech!A:V,13+B64-2016,FALSE)*_xlfn.IFNA(VLOOKUP(LEFT(C64,18),'AGG Activity_16'!A:K,B64-2016+2,FALSE),VLOOKUP(LEFT(C64,19),'AGG Activity_16'!A:K,B64-2016+2,FALSE)))</f>
        <v>0</v>
      </c>
      <c r="G64" s="8"/>
      <c r="H64" s="6"/>
    </row>
    <row r="65" spans="1:8" x14ac:dyDescent="0.25">
      <c r="A65" t="s">
        <v>2</v>
      </c>
      <c r="B65">
        <f t="shared" si="0"/>
        <v>2017</v>
      </c>
      <c r="C65" t="str">
        <f t="shared" si="1"/>
        <v>PASTRARAISUB___TSU___ELC____16</v>
      </c>
      <c r="D65" s="7">
        <f>(VLOOKUP(LEFT(C65,LEN(C65)-6),PASTRA_Replacement_Split_Tech!A:V,13+B65-2016,FALSE)*_xlfn.IFNA(VLOOKUP(LEFT(C65,18),'AGG Activity_16'!A:K,B65-2016+2,FALSE),VLOOKUP(LEFT(C65,19),'AGG Activity_16'!A:K,B65-2016+2,FALSE)))</f>
        <v>0.14194781263560685</v>
      </c>
      <c r="G65" s="8"/>
      <c r="H65" s="6"/>
    </row>
    <row r="66" spans="1:8" x14ac:dyDescent="0.25">
      <c r="A66" t="s">
        <v>2</v>
      </c>
      <c r="B66">
        <f t="shared" si="0"/>
        <v>2017</v>
      </c>
      <c r="C66" t="str">
        <f t="shared" si="1"/>
        <v>PASTRARAITRM___TST___DSL____16</v>
      </c>
      <c r="D66" s="7">
        <f>(VLOOKUP(LEFT(C66,LEN(C66)-6),PASTRA_Replacement_Split_Tech!A:V,13+B66-2016,FALSE)*_xlfn.IFNA(VLOOKUP(LEFT(C66,18),'AGG Activity_16'!A:K,B66-2016+2,FALSE),VLOOKUP(LEFT(C66,19),'AGG Activity_16'!A:K,B66-2016+2,FALSE)))</f>
        <v>0</v>
      </c>
      <c r="G66" s="8"/>
      <c r="H66" s="6"/>
    </row>
    <row r="67" spans="1:8" x14ac:dyDescent="0.25">
      <c r="A67" t="s">
        <v>2</v>
      </c>
      <c r="B67">
        <f t="shared" si="0"/>
        <v>2017</v>
      </c>
      <c r="C67" t="str">
        <f t="shared" si="1"/>
        <v>PASTRARAITRM___TST___ELC____16</v>
      </c>
      <c r="D67" s="7">
        <f>(VLOOKUP(LEFT(C67,LEN(C67)-6),PASTRA_Replacement_Split_Tech!A:V,13+B67-2016,FALSE)*_xlfn.IFNA(VLOOKUP(LEFT(C67,18),'AGG Activity_16'!A:K,B67-2016+2,FALSE),VLOOKUP(LEFT(C67,19),'AGG Activity_16'!A:K,B67-2016+2,FALSE)))</f>
        <v>9.462070230978803E-2</v>
      </c>
      <c r="G67" s="8"/>
      <c r="H67" s="6"/>
    </row>
    <row r="68" spans="1:8" x14ac:dyDescent="0.25">
      <c r="A68" t="s">
        <v>2</v>
      </c>
      <c r="B68">
        <f t="shared" si="0"/>
        <v>2017</v>
      </c>
      <c r="C68" t="str">
        <f t="shared" si="1"/>
        <v>PASTRAROABUSIUBDURTCONVDSL____16</v>
      </c>
      <c r="D68" s="7">
        <f>(VLOOKUP(LEFT(C68,LEN(C68)-6),PASTRA_Replacement_Split_Tech!A:V,13+B68-2016,FALSE)*_xlfn.IFNA(VLOOKUP(LEFT(C68,18),'AGG Activity_16'!A:K,B68-2016+2,FALSE),VLOOKUP(LEFT(C68,19),'AGG Activity_16'!A:K,B68-2016+2,FALSE)))</f>
        <v>3.6678129030696671E-3</v>
      </c>
      <c r="G68" s="8"/>
      <c r="H68" s="6"/>
    </row>
    <row r="69" spans="1:8" x14ac:dyDescent="0.25">
      <c r="A69" t="s">
        <v>2</v>
      </c>
      <c r="B69">
        <f t="shared" si="0"/>
        <v>2017</v>
      </c>
      <c r="C69" t="str">
        <f t="shared" si="1"/>
        <v>PASTRAROABUSIUBGOBCONVDSL____16</v>
      </c>
      <c r="D69" s="7">
        <f>(VLOOKUP(LEFT(C69,LEN(C69)-6),PASTRA_Replacement_Split_Tech!A:V,13+B69-2016,FALSE)*_xlfn.IFNA(VLOOKUP(LEFT(C69,18),'AGG Activity_16'!A:K,B69-2016+2,FALSE),VLOOKUP(LEFT(C69,19),'AGG Activity_16'!A:K,B69-2016+2,FALSE)))</f>
        <v>1.0605334486403439E-2</v>
      </c>
      <c r="G69" s="8"/>
      <c r="H69" s="6"/>
    </row>
    <row r="70" spans="1:8" x14ac:dyDescent="0.25">
      <c r="A70" t="s">
        <v>2</v>
      </c>
      <c r="B70">
        <f t="shared" si="0"/>
        <v>2017</v>
      </c>
      <c r="C70" t="str">
        <f t="shared" si="1"/>
        <v>PASTRAROABUSIUBMWAYCONVDSL____16</v>
      </c>
      <c r="D70" s="7">
        <f>(VLOOKUP(LEFT(C70,LEN(C70)-6),PASTRA_Replacement_Split_Tech!A:V,13+B70-2016,FALSE)*_xlfn.IFNA(VLOOKUP(LEFT(C70,18),'AGG Activity_16'!A:K,B70-2016+2,FALSE),VLOOKUP(LEFT(C70,19),'AGG Activity_16'!A:K,B70-2016+2,FALSE)))</f>
        <v>3.219218458605777E-2</v>
      </c>
      <c r="G70" s="8"/>
      <c r="H70" s="6"/>
    </row>
    <row r="71" spans="1:8" x14ac:dyDescent="0.25">
      <c r="A71" t="s">
        <v>2</v>
      </c>
      <c r="B71">
        <f t="shared" si="0"/>
        <v>2017</v>
      </c>
      <c r="C71" t="str">
        <f t="shared" si="1"/>
        <v>PASTRAROABUSIUBVIVACONVDSL____16</v>
      </c>
      <c r="D71" s="7">
        <f>(VLOOKUP(LEFT(C71,LEN(C71)-6),PASTRA_Replacement_Split_Tech!A:V,13+B71-2016,FALSE)*_xlfn.IFNA(VLOOKUP(LEFT(C71,18),'AGG Activity_16'!A:K,B71-2016+2,FALSE),VLOOKUP(LEFT(C71,19),'AGG Activity_16'!A:K,B71-2016+2,FALSE)))</f>
        <v>5.3553181480265333E-3</v>
      </c>
      <c r="G71" s="8"/>
      <c r="H71" s="6"/>
    </row>
    <row r="72" spans="1:8" x14ac:dyDescent="0.25">
      <c r="A72" t="s">
        <v>2</v>
      </c>
      <c r="B72">
        <f t="shared" si="0"/>
        <v>2017</v>
      </c>
      <c r="C72" t="str">
        <f t="shared" si="1"/>
        <v>PASTRAROABUSSCB___CONVDSL____16</v>
      </c>
      <c r="D72" s="7">
        <f>(VLOOKUP(LEFT(C72,LEN(C72)-6),PASTRA_Replacement_Split_Tech!A:V,13+B72-2016,FALSE)*_xlfn.IFNA(VLOOKUP(LEFT(C72,18),'AGG Activity_16'!A:K,B72-2016+2,FALSE),VLOOKUP(LEFT(C72,19),'AGG Activity_16'!A:K,B72-2016+2,FALSE)))</f>
        <v>1.3598650032705883E-2</v>
      </c>
      <c r="G72" s="8"/>
      <c r="H72" s="6"/>
    </row>
    <row r="73" spans="1:8" x14ac:dyDescent="0.25">
      <c r="A73" t="s">
        <v>2</v>
      </c>
      <c r="B73">
        <f t="shared" si="0"/>
        <v>2017</v>
      </c>
      <c r="C73" t="str">
        <f t="shared" si="1"/>
        <v>PASTRAROABUSURBTBUCONVDSL____16</v>
      </c>
      <c r="D73" s="7">
        <f>(VLOOKUP(LEFT(C73,LEN(C73)-6),PASTRA_Replacement_Split_Tech!A:V,13+B73-2016,FALSE)*_xlfn.IFNA(VLOOKUP(LEFT(C73,18),'AGG Activity_16'!A:K,B73-2016+2,FALSE),VLOOKUP(LEFT(C73,19),'AGG Activity_16'!A:K,B73-2016+2,FALSE)))</f>
        <v>0.43754982975394796</v>
      </c>
      <c r="G73" s="8"/>
      <c r="H73" s="6"/>
    </row>
    <row r="74" spans="1:8" x14ac:dyDescent="0.25">
      <c r="A74" t="s">
        <v>2</v>
      </c>
      <c r="B74">
        <f t="shared" si="0"/>
        <v>2017</v>
      </c>
      <c r="C74" t="str">
        <f t="shared" si="1"/>
        <v>PASTRAROABUSURBWTBCONVDSL____16</v>
      </c>
      <c r="D74" s="7">
        <f>(VLOOKUP(LEFT(C74,LEN(C74)-6),PASTRA_Replacement_Split_Tech!A:V,13+B74-2016,FALSE)*_xlfn.IFNA(VLOOKUP(LEFT(C74,18),'AGG Activity_16'!A:K,B74-2016+2,FALSE),VLOOKUP(LEFT(C74,19),'AGG Activity_16'!A:K,B74-2016+2,FALSE)))</f>
        <v>2.4322249612737323E-2</v>
      </c>
      <c r="G74" s="8"/>
      <c r="H74" s="6"/>
    </row>
    <row r="75" spans="1:8" x14ac:dyDescent="0.25">
      <c r="A75" t="s">
        <v>2</v>
      </c>
      <c r="B75">
        <f t="shared" si="0"/>
        <v>2017</v>
      </c>
      <c r="C75" t="str">
        <f t="shared" si="1"/>
        <v>PASTRAROACAR___ADRCONVDSL____16</v>
      </c>
      <c r="D75" s="7">
        <f>(VLOOKUP(LEFT(C75,LEN(C75)-6),PASTRA_Replacement_Split_Tech!A:V,13+B75-2016,FALSE)*_xlfn.IFNA(VLOOKUP(LEFT(C75,18),'AGG Activity_16'!A:K,B75-2016+2,FALSE),VLOOKUP(LEFT(C75,19),'AGG Activity_16'!A:K,B75-2016+2,FALSE)))</f>
        <v>0.53521462620399518</v>
      </c>
      <c r="G75" s="8"/>
      <c r="H75" s="6"/>
    </row>
    <row r="76" spans="1:8" x14ac:dyDescent="0.25">
      <c r="A76" t="s">
        <v>2</v>
      </c>
      <c r="B76">
        <f t="shared" si="0"/>
        <v>2017</v>
      </c>
      <c r="C76" t="str">
        <f t="shared" si="1"/>
        <v>PASTRAROACAR___APGCONVDSL____16</v>
      </c>
      <c r="D76" s="7">
        <f>(VLOOKUP(LEFT(C76,LEN(C76)-6),PASTRA_Replacement_Split_Tech!A:V,13+B76-2016,FALSE)*_xlfn.IFNA(VLOOKUP(LEFT(C76,18),'AGG Activity_16'!A:K,B76-2016+2,FALSE),VLOOKUP(LEFT(C76,19),'AGG Activity_16'!A:K,B76-2016+2,FALSE)))</f>
        <v>5.9806334161951469E-2</v>
      </c>
      <c r="G76" s="8"/>
      <c r="H76" s="6"/>
    </row>
    <row r="77" spans="1:8" x14ac:dyDescent="0.25">
      <c r="A77" t="s">
        <v>2</v>
      </c>
      <c r="B77">
        <f t="shared" si="0"/>
        <v>2017</v>
      </c>
      <c r="C77" t="str">
        <f t="shared" si="1"/>
        <v>PASTRAROACAR___RSHCONVDSL____16</v>
      </c>
      <c r="D77" s="7">
        <f>(VLOOKUP(LEFT(C77,LEN(C77)-6),PASTRA_Replacement_Split_Tech!A:V,13+B77-2016,FALSE)*_xlfn.IFNA(VLOOKUP(LEFT(C77,18),'AGG Activity_16'!A:K,B77-2016+2,FALSE),VLOOKUP(LEFT(C77,19),'AGG Activity_16'!A:K,B77-2016+2,FALSE)))</f>
        <v>4.4798673706074599E-3</v>
      </c>
      <c r="G77" s="8"/>
      <c r="H77" s="6"/>
    </row>
    <row r="78" spans="1:8" x14ac:dyDescent="0.25">
      <c r="A78" t="s">
        <v>2</v>
      </c>
      <c r="B78">
        <f t="shared" si="0"/>
        <v>2017</v>
      </c>
      <c r="C78" t="str">
        <f t="shared" si="1"/>
        <v>PASTRAROACAR___TAXCONVDSL____16</v>
      </c>
      <c r="D78" s="7">
        <f>(VLOOKUP(LEFT(C78,LEN(C78)-6),PASTRA_Replacement_Split_Tech!A:V,13+B78-2016,FALSE)*_xlfn.IFNA(VLOOKUP(LEFT(C78,18),'AGG Activity_16'!A:K,B78-2016+2,FALSE),VLOOKUP(LEFT(C78,19),'AGG Activity_16'!A:K,B78-2016+2,FALSE)))</f>
        <v>7.2601048639313603E-3</v>
      </c>
      <c r="G78" s="8"/>
      <c r="H78" s="6"/>
    </row>
    <row r="79" spans="1:8" x14ac:dyDescent="0.25">
      <c r="A79" t="s">
        <v>2</v>
      </c>
      <c r="B79">
        <f t="shared" si="0"/>
        <v>2017</v>
      </c>
      <c r="C79" t="str">
        <f t="shared" si="1"/>
        <v>PASTRAROATRULGTADRCONVDSL____16</v>
      </c>
      <c r="D79" s="7">
        <f>(VLOOKUP(LEFT(C79,LEN(C79)-6),PASTRA_Replacement_Split_Tech!A:V,13+B79-2016,FALSE)*_xlfn.IFNA(VLOOKUP(LEFT(C79,18),'AGG Activity_16'!A:K,B79-2016+2,FALSE),VLOOKUP(LEFT(C79,19),'AGG Activity_16'!A:K,B79-2016+2,FALSE)))</f>
        <v>0.42799806846555555</v>
      </c>
      <c r="G79" s="8"/>
      <c r="H79" s="6"/>
    </row>
    <row r="80" spans="1:8" x14ac:dyDescent="0.25">
      <c r="A80" t="s">
        <v>2</v>
      </c>
      <c r="B80">
        <f t="shared" si="0"/>
        <v>2017</v>
      </c>
      <c r="C80" t="str">
        <f t="shared" si="1"/>
        <v>PASTRAROATRULGTAPGCONVDSL____16</v>
      </c>
      <c r="D80" s="7">
        <f>(VLOOKUP(LEFT(C80,LEN(C80)-6),PASTRA_Replacement_Split_Tech!A:V,13+B80-2016,FALSE)*_xlfn.IFNA(VLOOKUP(LEFT(C80,18),'AGG Activity_16'!A:K,B80-2016+2,FALSE),VLOOKUP(LEFT(C80,19),'AGG Activity_16'!A:K,B80-2016+2,FALSE)))</f>
        <v>4.7877617875517586E-2</v>
      </c>
      <c r="G80" s="8"/>
      <c r="H80" s="6"/>
    </row>
    <row r="81" spans="1:8" x14ac:dyDescent="0.25">
      <c r="A81" t="s">
        <v>2</v>
      </c>
      <c r="B81">
        <f t="shared" si="0"/>
        <v>2017</v>
      </c>
      <c r="C81" t="str">
        <f t="shared" si="1"/>
        <v>PASTRAROATRULGTRSHCONVDSL____16</v>
      </c>
      <c r="D81" s="7">
        <f>(VLOOKUP(LEFT(C81,LEN(C81)-6),PASTRA_Replacement_Split_Tech!A:V,13+B81-2016,FALSE)*_xlfn.IFNA(VLOOKUP(LEFT(C81,18),'AGG Activity_16'!A:K,B81-2016+2,FALSE),VLOOKUP(LEFT(C81,19),'AGG Activity_16'!A:K,B81-2016+2,FALSE)))</f>
        <v>3.6306703967793341E-3</v>
      </c>
      <c r="G81" s="8"/>
      <c r="H81" s="6"/>
    </row>
    <row r="82" spans="1:8" x14ac:dyDescent="0.25">
      <c r="A82" t="s">
        <v>2</v>
      </c>
      <c r="B82">
        <f t="shared" si="0"/>
        <v>2017</v>
      </c>
      <c r="C82" t="str">
        <f t="shared" si="1"/>
        <v>PASTRAROATRULGTTAXCONVDSL____16</v>
      </c>
      <c r="D82" s="7">
        <f>(VLOOKUP(LEFT(C82,LEN(C82)-6),PASTRA_Replacement_Split_Tech!A:V,13+B82-2016,FALSE)*_xlfn.IFNA(VLOOKUP(LEFT(C82,18),'AGG Activity_16'!A:K,B82-2016+2,FALSE),VLOOKUP(LEFT(C82,19),'AGG Activity_16'!A:K,B82-2016+2,FALSE)))</f>
        <v>2.0904547682187302E-3</v>
      </c>
      <c r="G82" s="8"/>
      <c r="H82" s="6"/>
    </row>
    <row r="83" spans="1:8" x14ac:dyDescent="0.25">
      <c r="A83" t="s">
        <v>2</v>
      </c>
      <c r="B83">
        <f t="shared" si="0"/>
        <v>2017</v>
      </c>
      <c r="C83" t="str">
        <f t="shared" si="1"/>
        <v>PASTRAROABUSSCB___CONVNGA____16</v>
      </c>
      <c r="D83" s="7">
        <f>(VLOOKUP(LEFT(C83,LEN(C83)-6),PASTRA_Replacement_Split_Tech!A:V,13+B83-2016,FALSE)*_xlfn.IFNA(VLOOKUP(LEFT(C83,18),'AGG Activity_16'!A:K,B83-2016+2,FALSE),VLOOKUP(LEFT(C83,19),'AGG Activity_16'!A:K,B83-2016+2,FALSE)))</f>
        <v>1.1344608405244316E-3</v>
      </c>
      <c r="G83" s="8"/>
      <c r="H83" s="6"/>
    </row>
    <row r="84" spans="1:8" x14ac:dyDescent="0.25">
      <c r="A84" t="s">
        <v>2</v>
      </c>
      <c r="B84">
        <f t="shared" si="0"/>
        <v>2017</v>
      </c>
      <c r="C84" t="str">
        <f t="shared" si="1"/>
        <v>PASTRAROABUSURBTBUCONVNGA____16</v>
      </c>
      <c r="D84" s="7">
        <f>(VLOOKUP(LEFT(C84,LEN(C84)-6),PASTRA_Replacement_Split_Tech!A:V,13+B84-2016,FALSE)*_xlfn.IFNA(VLOOKUP(LEFT(C84,18),'AGG Activity_16'!A:K,B84-2016+2,FALSE),VLOOKUP(LEFT(C84,19),'AGG Activity_16'!A:K,B84-2016+2,FALSE)))</f>
        <v>0</v>
      </c>
      <c r="G84" s="8"/>
      <c r="H84" s="6"/>
    </row>
    <row r="85" spans="1:8" x14ac:dyDescent="0.25">
      <c r="A85" t="s">
        <v>2</v>
      </c>
      <c r="B85">
        <f t="shared" si="0"/>
        <v>2017</v>
      </c>
      <c r="C85" t="str">
        <f t="shared" si="1"/>
        <v>PASTRAROABUSURBWTBCONVNGA____16</v>
      </c>
      <c r="D85" s="7">
        <f>(VLOOKUP(LEFT(C85,LEN(C85)-6),PASTRA_Replacement_Split_Tech!A:V,13+B85-2016,FALSE)*_xlfn.IFNA(VLOOKUP(LEFT(C85,18),'AGG Activity_16'!A:K,B85-2016+2,FALSE),VLOOKUP(LEFT(C85,19),'AGG Activity_16'!A:K,B85-2016+2,FALSE)))</f>
        <v>0</v>
      </c>
      <c r="G85" s="8"/>
      <c r="H85" s="6"/>
    </row>
    <row r="86" spans="1:8" x14ac:dyDescent="0.25">
      <c r="A86" t="s">
        <v>2</v>
      </c>
      <c r="B86">
        <f t="shared" si="0"/>
        <v>2017</v>
      </c>
      <c r="C86" t="str">
        <f t="shared" si="1"/>
        <v>PASTRAROACAR___ADRCONVNGA____16</v>
      </c>
      <c r="D86" s="7">
        <f>(VLOOKUP(LEFT(C86,LEN(C86)-6),PASTRA_Replacement_Split_Tech!A:V,13+B86-2016,FALSE)*_xlfn.IFNA(VLOOKUP(LEFT(C86,18),'AGG Activity_16'!A:K,B86-2016+2,FALSE),VLOOKUP(LEFT(C86,19),'AGG Activity_16'!A:K,B86-2016+2,FALSE)))</f>
        <v>2.9815251616265744E-2</v>
      </c>
      <c r="G86" s="8"/>
      <c r="H86" s="6"/>
    </row>
    <row r="87" spans="1:8" x14ac:dyDescent="0.25">
      <c r="A87" t="s">
        <v>2</v>
      </c>
      <c r="B87">
        <f t="shared" si="0"/>
        <v>2017</v>
      </c>
      <c r="C87" t="str">
        <f t="shared" si="1"/>
        <v>PASTRAROACAR___APGCONVNGA____16</v>
      </c>
      <c r="D87" s="7">
        <f>(VLOOKUP(LEFT(C87,LEN(C87)-6),PASTRA_Replacement_Split_Tech!A:V,13+B87-2016,FALSE)*_xlfn.IFNA(VLOOKUP(LEFT(C87,18),'AGG Activity_16'!A:K,B87-2016+2,FALSE),VLOOKUP(LEFT(C87,19),'AGG Activity_16'!A:K,B87-2016+2,FALSE)))</f>
        <v>3.4568113439122916E-3</v>
      </c>
      <c r="G87" s="8"/>
      <c r="H87" s="6"/>
    </row>
    <row r="88" spans="1:8" x14ac:dyDescent="0.25">
      <c r="A88" t="s">
        <v>2</v>
      </c>
      <c r="B88">
        <f t="shared" si="0"/>
        <v>2017</v>
      </c>
      <c r="C88" t="str">
        <f t="shared" si="1"/>
        <v>PASTRAROACAR___RSHCONVNGA____16</v>
      </c>
      <c r="D88" s="7">
        <f>(VLOOKUP(LEFT(C88,LEN(C88)-6),PASTRA_Replacement_Split_Tech!A:V,13+B88-2016,FALSE)*_xlfn.IFNA(VLOOKUP(LEFT(C88,18),'AGG Activity_16'!A:K,B88-2016+2,FALSE),VLOOKUP(LEFT(C88,19),'AGG Activity_16'!A:K,B88-2016+2,FALSE)))</f>
        <v>3.9751068298615738E-4</v>
      </c>
      <c r="G88" s="8"/>
      <c r="H88" s="6"/>
    </row>
    <row r="89" spans="1:8" x14ac:dyDescent="0.25">
      <c r="A89" t="s">
        <v>2</v>
      </c>
      <c r="B89">
        <f t="shared" si="0"/>
        <v>2017</v>
      </c>
      <c r="C89" t="str">
        <f t="shared" si="1"/>
        <v>PASTRAROACAR___TAXCONVNGA____16</v>
      </c>
      <c r="D89" s="7">
        <f>(VLOOKUP(LEFT(C89,LEN(C89)-6),PASTRA_Replacement_Split_Tech!A:V,13+B89-2016,FALSE)*_xlfn.IFNA(VLOOKUP(LEFT(C89,18),'AGG Activity_16'!A:K,B89-2016+2,FALSE),VLOOKUP(LEFT(C89,19),'AGG Activity_16'!A:K,B89-2016+2,FALSE)))</f>
        <v>5.4524415568131535E-4</v>
      </c>
      <c r="G89" s="8"/>
      <c r="H89" s="6"/>
    </row>
    <row r="90" spans="1:8" x14ac:dyDescent="0.25">
      <c r="A90" t="s">
        <v>2</v>
      </c>
      <c r="B90">
        <f t="shared" si="0"/>
        <v>2017</v>
      </c>
      <c r="C90" t="str">
        <f t="shared" si="1"/>
        <v>PASTRAROATRULGTADRCONVNGA____16</v>
      </c>
      <c r="D90" s="7">
        <f>(VLOOKUP(LEFT(C90,LEN(C90)-6),PASTRA_Replacement_Split_Tech!A:V,13+B90-2016,FALSE)*_xlfn.IFNA(VLOOKUP(LEFT(C90,18),'AGG Activity_16'!A:K,B90-2016+2,FALSE),VLOOKUP(LEFT(C90,19),'AGG Activity_16'!A:K,B90-2016+2,FALSE)))</f>
        <v>2.8916006356918475E-4</v>
      </c>
      <c r="G90" s="8"/>
      <c r="H90" s="6"/>
    </row>
    <row r="91" spans="1:8" x14ac:dyDescent="0.25">
      <c r="A91" t="s">
        <v>2</v>
      </c>
      <c r="B91">
        <f t="shared" si="0"/>
        <v>2017</v>
      </c>
      <c r="C91" t="str">
        <f t="shared" si="1"/>
        <v>PASTRAROATRULGTAPGCONVNGA____16</v>
      </c>
      <c r="D91" s="7">
        <f>(VLOOKUP(LEFT(C91,LEN(C91)-6),PASTRA_Replacement_Split_Tech!A:V,13+B91-2016,FALSE)*_xlfn.IFNA(VLOOKUP(LEFT(C91,18),'AGG Activity_16'!A:K,B91-2016+2,FALSE),VLOOKUP(LEFT(C91,19),'AGG Activity_16'!A:K,B91-2016+2,FALSE)))</f>
        <v>1.2208491180189934E-4</v>
      </c>
      <c r="G91" s="8"/>
      <c r="H91" s="6"/>
    </row>
    <row r="92" spans="1:8" x14ac:dyDescent="0.25">
      <c r="A92" t="s">
        <v>2</v>
      </c>
      <c r="B92">
        <f t="shared" si="0"/>
        <v>2017</v>
      </c>
      <c r="C92" t="str">
        <f t="shared" si="1"/>
        <v>PASTRAROATRULGTRSHCONVNGA____16</v>
      </c>
      <c r="D92" s="7">
        <f>(VLOOKUP(LEFT(C92,LEN(C92)-6),PASTRA_Replacement_Split_Tech!A:V,13+B92-2016,FALSE)*_xlfn.IFNA(VLOOKUP(LEFT(C92,18),'AGG Activity_16'!A:K,B92-2016+2,FALSE),VLOOKUP(LEFT(C92,19),'AGG Activity_16'!A:K,B92-2016+2,FALSE)))</f>
        <v>5.7150040192753267E-5</v>
      </c>
      <c r="G92" s="8"/>
      <c r="H92" s="6"/>
    </row>
    <row r="93" spans="1:8" x14ac:dyDescent="0.25">
      <c r="A93" t="s">
        <v>2</v>
      </c>
      <c r="B93">
        <f t="shared" si="0"/>
        <v>2017</v>
      </c>
      <c r="C93" t="str">
        <f t="shared" si="1"/>
        <v>PASTRAROATRULGTTAXCONVNGA____16</v>
      </c>
      <c r="D93" s="7">
        <f>(VLOOKUP(LEFT(C93,LEN(C93)-6),PASTRA_Replacement_Split_Tech!A:V,13+B93-2016,FALSE)*_xlfn.IFNA(VLOOKUP(LEFT(C93,18),'AGG Activity_16'!A:K,B93-2016+2,FALSE),VLOOKUP(LEFT(C93,19),'AGG Activity_16'!A:K,B93-2016+2,FALSE)))</f>
        <v>4.0705226094960053E-5</v>
      </c>
      <c r="G93" s="8"/>
      <c r="H93" s="6"/>
    </row>
    <row r="94" spans="1:8" x14ac:dyDescent="0.25">
      <c r="A94" t="s">
        <v>2</v>
      </c>
      <c r="B94">
        <f t="shared" si="0"/>
        <v>2017</v>
      </c>
      <c r="C94" t="str">
        <f t="shared" si="1"/>
        <v>PASTRAROABUSIUBDURTCONVGAS____16</v>
      </c>
      <c r="D94" s="7">
        <f>(VLOOKUP(LEFT(C94,LEN(C94)-6),PASTRA_Replacement_Split_Tech!A:V,13+B94-2016,FALSE)*_xlfn.IFNA(VLOOKUP(LEFT(C94,18),'AGG Activity_16'!A:K,B94-2016+2,FALSE),VLOOKUP(LEFT(C94,19),'AGG Activity_16'!A:K,B94-2016+2,FALSE)))</f>
        <v>0</v>
      </c>
      <c r="G94" s="8"/>
      <c r="H94" s="6"/>
    </row>
    <row r="95" spans="1:8" x14ac:dyDescent="0.25">
      <c r="A95" t="s">
        <v>2</v>
      </c>
      <c r="B95">
        <f t="shared" si="0"/>
        <v>2017</v>
      </c>
      <c r="C95" t="str">
        <f t="shared" si="1"/>
        <v>PASTRAROABUSIUBGOBCONVGAS____16</v>
      </c>
      <c r="D95" s="7">
        <f>(VLOOKUP(LEFT(C95,LEN(C95)-6),PASTRA_Replacement_Split_Tech!A:V,13+B95-2016,FALSE)*_xlfn.IFNA(VLOOKUP(LEFT(C95,18),'AGG Activity_16'!A:K,B95-2016+2,FALSE),VLOOKUP(LEFT(C95,19),'AGG Activity_16'!A:K,B95-2016+2,FALSE)))</f>
        <v>0</v>
      </c>
      <c r="G95" s="8"/>
      <c r="H95" s="6"/>
    </row>
    <row r="96" spans="1:8" x14ac:dyDescent="0.25">
      <c r="A96" t="s">
        <v>2</v>
      </c>
      <c r="B96">
        <f t="shared" si="0"/>
        <v>2017</v>
      </c>
      <c r="C96" t="str">
        <f t="shared" si="1"/>
        <v>PASTRAROABUSIUBMWAYCONVGAS____16</v>
      </c>
      <c r="D96" s="7">
        <f>(VLOOKUP(LEFT(C96,LEN(C96)-6),PASTRA_Replacement_Split_Tech!A:V,13+B96-2016,FALSE)*_xlfn.IFNA(VLOOKUP(LEFT(C96,18),'AGG Activity_16'!A:K,B96-2016+2,FALSE),VLOOKUP(LEFT(C96,19),'AGG Activity_16'!A:K,B96-2016+2,FALSE)))</f>
        <v>0</v>
      </c>
      <c r="G96" s="8"/>
      <c r="H96" s="6"/>
    </row>
    <row r="97" spans="1:8" x14ac:dyDescent="0.25">
      <c r="A97" t="s">
        <v>2</v>
      </c>
      <c r="B97">
        <f t="shared" si="0"/>
        <v>2017</v>
      </c>
      <c r="C97" t="str">
        <f t="shared" si="1"/>
        <v>PASTRAROABUSIUBVIVACONVGAS____16</v>
      </c>
      <c r="D97" s="7">
        <f>(VLOOKUP(LEFT(C97,LEN(C97)-6),PASTRA_Replacement_Split_Tech!A:V,13+B97-2016,FALSE)*_xlfn.IFNA(VLOOKUP(LEFT(C97,18),'AGG Activity_16'!A:K,B97-2016+2,FALSE),VLOOKUP(LEFT(C97,19),'AGG Activity_16'!A:K,B97-2016+2,FALSE)))</f>
        <v>0</v>
      </c>
      <c r="G97" s="8"/>
      <c r="H97" s="6"/>
    </row>
    <row r="98" spans="1:8" x14ac:dyDescent="0.25">
      <c r="A98" t="s">
        <v>2</v>
      </c>
      <c r="B98">
        <f t="shared" si="0"/>
        <v>2017</v>
      </c>
      <c r="C98" t="str">
        <f t="shared" si="1"/>
        <v>PASTRAROABUSSCB___CONVGAS____16</v>
      </c>
      <c r="D98" s="7">
        <f>(VLOOKUP(LEFT(C98,LEN(C98)-6),PASTRA_Replacement_Split_Tech!A:V,13+B98-2016,FALSE)*_xlfn.IFNA(VLOOKUP(LEFT(C98,18),'AGG Activity_16'!A:K,B98-2016+2,FALSE),VLOOKUP(LEFT(C98,19),'AGG Activity_16'!A:K,B98-2016+2,FALSE)))</f>
        <v>2.0270289740389469E-3</v>
      </c>
      <c r="G98" s="8"/>
      <c r="H98" s="6"/>
    </row>
    <row r="99" spans="1:8" x14ac:dyDescent="0.25">
      <c r="A99" t="s">
        <v>2</v>
      </c>
      <c r="B99">
        <f t="shared" si="0"/>
        <v>2017</v>
      </c>
      <c r="C99" t="str">
        <f t="shared" si="1"/>
        <v>PASTRAROABUSURBTBUCONVGAS____16</v>
      </c>
      <c r="D99" s="7">
        <f>(VLOOKUP(LEFT(C99,LEN(C99)-6),PASTRA_Replacement_Split_Tech!A:V,13+B99-2016,FALSE)*_xlfn.IFNA(VLOOKUP(LEFT(C99,18),'AGG Activity_16'!A:K,B99-2016+2,FALSE),VLOOKUP(LEFT(C99,19),'AGG Activity_16'!A:K,B99-2016+2,FALSE)))</f>
        <v>0</v>
      </c>
      <c r="G99" s="8"/>
      <c r="H99" s="6"/>
    </row>
    <row r="100" spans="1:8" x14ac:dyDescent="0.25">
      <c r="A100" t="s">
        <v>2</v>
      </c>
      <c r="B100">
        <f t="shared" si="0"/>
        <v>2017</v>
      </c>
      <c r="C100" t="str">
        <f t="shared" si="1"/>
        <v>PASTRAROABUSURBWTBCONVGAS____16</v>
      </c>
      <c r="D100" s="7">
        <f>(VLOOKUP(LEFT(C100,LEN(C100)-6),PASTRA_Replacement_Split_Tech!A:V,13+B100-2016,FALSE)*_xlfn.IFNA(VLOOKUP(LEFT(C100,18),'AGG Activity_16'!A:K,B100-2016+2,FALSE),VLOOKUP(LEFT(C100,19),'AGG Activity_16'!A:K,B100-2016+2,FALSE)))</f>
        <v>0</v>
      </c>
      <c r="G100" s="8"/>
      <c r="H100" s="6"/>
    </row>
    <row r="101" spans="1:8" x14ac:dyDescent="0.25">
      <c r="A101" t="s">
        <v>2</v>
      </c>
      <c r="B101">
        <f t="shared" si="0"/>
        <v>2017</v>
      </c>
      <c r="C101" t="str">
        <f t="shared" si="1"/>
        <v>PASTRAROACAR___ADRCONVGAS____16</v>
      </c>
      <c r="D101" s="7">
        <f>(VLOOKUP(LEFT(C101,LEN(C101)-6),PASTRA_Replacement_Split_Tech!A:V,13+B101-2016,FALSE)*_xlfn.IFNA(VLOOKUP(LEFT(C101,18),'AGG Activity_16'!A:K,B101-2016+2,FALSE),VLOOKUP(LEFT(C101,19),'AGG Activity_16'!A:K,B101-2016+2,FALSE)))</f>
        <v>37.318382882046535</v>
      </c>
      <c r="G101" s="8"/>
      <c r="H101" s="6"/>
    </row>
    <row r="102" spans="1:8" x14ac:dyDescent="0.25">
      <c r="A102" t="s">
        <v>2</v>
      </c>
      <c r="B102">
        <f t="shared" si="0"/>
        <v>2017</v>
      </c>
      <c r="C102" t="str">
        <f t="shared" si="1"/>
        <v>PASTRAROACAR___APGCONVGAS____16</v>
      </c>
      <c r="D102" s="7">
        <f>(VLOOKUP(LEFT(C102,LEN(C102)-6),PASTRA_Replacement_Split_Tech!A:V,13+B102-2016,FALSE)*_xlfn.IFNA(VLOOKUP(LEFT(C102,18),'AGG Activity_16'!A:K,B102-2016+2,FALSE),VLOOKUP(LEFT(C102,19),'AGG Activity_16'!A:K,B102-2016+2,FALSE)))</f>
        <v>4.1590888517413305</v>
      </c>
      <c r="G102" s="8"/>
      <c r="H102" s="6"/>
    </row>
    <row r="103" spans="1:8" x14ac:dyDescent="0.25">
      <c r="A103" t="s">
        <v>2</v>
      </c>
      <c r="B103">
        <f t="shared" si="0"/>
        <v>2017</v>
      </c>
      <c r="C103" t="str">
        <f t="shared" si="1"/>
        <v>PASTRAROACAR___RSHCONVGAS____16</v>
      </c>
      <c r="D103" s="7">
        <f>(VLOOKUP(LEFT(C103,LEN(C103)-6),PASTRA_Replacement_Split_Tech!A:V,13+B103-2016,FALSE)*_xlfn.IFNA(VLOOKUP(LEFT(C103,18),'AGG Activity_16'!A:K,B103-2016+2,FALSE),VLOOKUP(LEFT(C103,19),'AGG Activity_16'!A:K,B103-2016+2,FALSE)))</f>
        <v>0.29858125716966555</v>
      </c>
      <c r="G103" s="8"/>
      <c r="H103" s="6"/>
    </row>
    <row r="104" spans="1:8" x14ac:dyDescent="0.25">
      <c r="A104" t="s">
        <v>2</v>
      </c>
      <c r="B104">
        <f t="shared" si="0"/>
        <v>2017</v>
      </c>
      <c r="C104" t="str">
        <f t="shared" si="1"/>
        <v>PASTRAROACAR___TAXCONVGAS____16</v>
      </c>
      <c r="D104" s="7">
        <f>(VLOOKUP(LEFT(C104,LEN(C104)-6),PASTRA_Replacement_Split_Tech!A:V,13+B104-2016,FALSE)*_xlfn.IFNA(VLOOKUP(LEFT(C104,18),'AGG Activity_16'!A:K,B104-2016+2,FALSE),VLOOKUP(LEFT(C104,19),'AGG Activity_16'!A:K,B104-2016+2,FALSE)))</f>
        <v>0.49387366393941079</v>
      </c>
      <c r="G104" s="8"/>
      <c r="H104" s="6"/>
    </row>
    <row r="105" spans="1:8" x14ac:dyDescent="0.25">
      <c r="A105" t="s">
        <v>2</v>
      </c>
      <c r="B105">
        <f t="shared" si="0"/>
        <v>2017</v>
      </c>
      <c r="C105" t="str">
        <f t="shared" si="1"/>
        <v>PASTRAROAMOR______CONVGAS____16</v>
      </c>
      <c r="D105" s="7">
        <f>(VLOOKUP(LEFT(C105,LEN(C105)-6),PASTRA_Replacement_Split_Tech!A:V,13+B105-2016,FALSE)*_xlfn.IFNA(VLOOKUP(LEFT(C105,18),'AGG Activity_16'!A:K,B105-2016+2,FALSE),VLOOKUP(LEFT(C105,19),'AGG Activity_16'!A:K,B105-2016+2,FALSE)))</f>
        <v>0.25635088748647661</v>
      </c>
      <c r="G105" s="8"/>
      <c r="H105" s="6"/>
    </row>
    <row r="106" spans="1:8" x14ac:dyDescent="0.25">
      <c r="A106" t="s">
        <v>2</v>
      </c>
      <c r="B106">
        <f t="shared" si="0"/>
        <v>2017</v>
      </c>
      <c r="C106" t="str">
        <f t="shared" si="1"/>
        <v>PASTRAROATRULGTADRCONVGAS____16</v>
      </c>
      <c r="D106" s="7">
        <f>(VLOOKUP(LEFT(C106,LEN(C106)-6),PASTRA_Replacement_Split_Tech!A:V,13+B106-2016,FALSE)*_xlfn.IFNA(VLOOKUP(LEFT(C106,18),'AGG Activity_16'!A:K,B106-2016+2,FALSE),VLOOKUP(LEFT(C106,19),'AGG Activity_16'!A:K,B106-2016+2,FALSE)))</f>
        <v>38.013849546839083</v>
      </c>
      <c r="G106" s="8"/>
      <c r="H106" s="6"/>
    </row>
    <row r="107" spans="1:8" x14ac:dyDescent="0.25">
      <c r="A107" t="s">
        <v>2</v>
      </c>
      <c r="B107">
        <f t="shared" si="0"/>
        <v>2017</v>
      </c>
      <c r="C107" t="str">
        <f t="shared" si="1"/>
        <v>PASTRAROATRULGTAPGCONVGAS____16</v>
      </c>
      <c r="D107" s="7">
        <f>(VLOOKUP(LEFT(C107,LEN(C107)-6),PASTRA_Replacement_Split_Tech!A:V,13+B107-2016,FALSE)*_xlfn.IFNA(VLOOKUP(LEFT(C107,18),'AGG Activity_16'!A:K,B107-2016+2,FALSE),VLOOKUP(LEFT(C107,19),'AGG Activity_16'!A:K,B107-2016+2,FALSE)))</f>
        <v>4.2384594599333241</v>
      </c>
      <c r="G107" s="8"/>
      <c r="H107" s="6"/>
    </row>
    <row r="108" spans="1:8" x14ac:dyDescent="0.25">
      <c r="A108" t="s">
        <v>2</v>
      </c>
      <c r="B108">
        <f t="shared" si="0"/>
        <v>2017</v>
      </c>
      <c r="C108" t="str">
        <f t="shared" si="1"/>
        <v>PASTRAROATRULGTRSHCONVGAS____16</v>
      </c>
      <c r="D108" s="7">
        <f>(VLOOKUP(LEFT(C108,LEN(C108)-6),PASTRA_Replacement_Split_Tech!A:V,13+B108-2016,FALSE)*_xlfn.IFNA(VLOOKUP(LEFT(C108,18),'AGG Activity_16'!A:K,B108-2016+2,FALSE),VLOOKUP(LEFT(C108,19),'AGG Activity_16'!A:K,B108-2016+2,FALSE)))</f>
        <v>0.30215821315945135</v>
      </c>
      <c r="G108" s="8"/>
      <c r="H108" s="6"/>
    </row>
    <row r="109" spans="1:8" x14ac:dyDescent="0.25">
      <c r="A109" t="s">
        <v>2</v>
      </c>
      <c r="B109">
        <f t="shared" si="0"/>
        <v>2017</v>
      </c>
      <c r="C109" t="str">
        <f t="shared" si="1"/>
        <v>PASTRAROATRULGTTAXCONVGAS____16</v>
      </c>
      <c r="D109" s="7">
        <f>(VLOOKUP(LEFT(C109,LEN(C109)-6),PASTRA_Replacement_Split_Tech!A:V,13+B109-2016,FALSE)*_xlfn.IFNA(VLOOKUP(LEFT(C109,18),'AGG Activity_16'!A:K,B109-2016+2,FALSE),VLOOKUP(LEFT(C109,19),'AGG Activity_16'!A:K,B109-2016+2,FALSE)))</f>
        <v>0.16192588616927139</v>
      </c>
      <c r="G109" s="8"/>
      <c r="H109" s="6"/>
    </row>
    <row r="110" spans="1:8" x14ac:dyDescent="0.25">
      <c r="A110" t="s">
        <v>2</v>
      </c>
      <c r="B110">
        <f t="shared" si="0"/>
        <v>2017</v>
      </c>
      <c r="C110" t="str">
        <f t="shared" si="1"/>
        <v>PASTRAROACAR___ADRCONVPRO____16</v>
      </c>
      <c r="D110" s="7">
        <f>(VLOOKUP(LEFT(C110,LEN(C110)-6),PASTRA_Replacement_Split_Tech!A:V,13+B110-2016,FALSE)*_xlfn.IFNA(VLOOKUP(LEFT(C110,18),'AGG Activity_16'!A:K,B110-2016+2,FALSE),VLOOKUP(LEFT(C110,19),'AGG Activity_16'!A:K,B110-2016+2,FALSE)))</f>
        <v>0.40169219812129597</v>
      </c>
      <c r="G110" s="8"/>
      <c r="H110" s="6"/>
    </row>
    <row r="111" spans="1:8" x14ac:dyDescent="0.25">
      <c r="A111" t="s">
        <v>2</v>
      </c>
      <c r="B111">
        <f t="shared" si="0"/>
        <v>2017</v>
      </c>
      <c r="C111" t="str">
        <f t="shared" si="1"/>
        <v>PASTRAROACAR___APGCONVPRO____16</v>
      </c>
      <c r="D111" s="7">
        <f>(VLOOKUP(LEFT(C111,LEN(C111)-6),PASTRA_Replacement_Split_Tech!A:V,13+B111-2016,FALSE)*_xlfn.IFNA(VLOOKUP(LEFT(C111,18),'AGG Activity_16'!A:K,B111-2016+2,FALSE),VLOOKUP(LEFT(C111,19),'AGG Activity_16'!A:K,B111-2016+2,FALSE)))</f>
        <v>4.4942610721601994E-2</v>
      </c>
      <c r="G111" s="8"/>
      <c r="H111" s="6"/>
    </row>
    <row r="112" spans="1:8" x14ac:dyDescent="0.25">
      <c r="A112" t="s">
        <v>2</v>
      </c>
      <c r="B112">
        <f t="shared" si="0"/>
        <v>2017</v>
      </c>
      <c r="C112" t="str">
        <f t="shared" si="1"/>
        <v>PASTRAROACAR___RSHCONVPRO____16</v>
      </c>
      <c r="D112" s="7">
        <f>(VLOOKUP(LEFT(C112,LEN(C112)-6),PASTRA_Replacement_Split_Tech!A:V,13+B112-2016,FALSE)*_xlfn.IFNA(VLOOKUP(LEFT(C112,18),'AGG Activity_16'!A:K,B112-2016+2,FALSE),VLOOKUP(LEFT(C112,19),'AGG Activity_16'!A:K,B112-2016+2,FALSE)))</f>
        <v>3.4334691264085171E-3</v>
      </c>
      <c r="G112" s="8"/>
      <c r="H112" s="6"/>
    </row>
    <row r="113" spans="1:8" x14ac:dyDescent="0.25">
      <c r="A113" t="s">
        <v>2</v>
      </c>
      <c r="B113">
        <f t="shared" si="0"/>
        <v>2017</v>
      </c>
      <c r="C113" t="str">
        <f t="shared" si="1"/>
        <v>PASTRAROACAR___TAXCONVPRO____16</v>
      </c>
      <c r="D113" s="7">
        <f>(VLOOKUP(LEFT(C113,LEN(C113)-6),PASTRA_Replacement_Split_Tech!A:V,13+B113-2016,FALSE)*_xlfn.IFNA(VLOOKUP(LEFT(C113,18),'AGG Activity_16'!A:K,B113-2016+2,FALSE),VLOOKUP(LEFT(C113,19),'AGG Activity_16'!A:K,B113-2016+2,FALSE)))</f>
        <v>5.5182189314548769E-3</v>
      </c>
      <c r="G113" s="8"/>
      <c r="H113" s="6"/>
    </row>
    <row r="114" spans="1:8" x14ac:dyDescent="0.25">
      <c r="A114" t="s">
        <v>2</v>
      </c>
      <c r="B114">
        <f t="shared" si="0"/>
        <v>2017</v>
      </c>
      <c r="C114" t="str">
        <f t="shared" si="1"/>
        <v>PASTRAROATRULGTADRCONVPRO____16</v>
      </c>
      <c r="D114" s="7">
        <f>(VLOOKUP(LEFT(C114,LEN(C114)-6),PASTRA_Replacement_Split_Tech!A:V,13+B114-2016,FALSE)*_xlfn.IFNA(VLOOKUP(LEFT(C114,18),'AGG Activity_16'!A:K,B114-2016+2,FALSE),VLOOKUP(LEFT(C114,19),'AGG Activity_16'!A:K,B114-2016+2,FALSE)))</f>
        <v>0.1264023781127328</v>
      </c>
      <c r="G114" s="8"/>
      <c r="H114" s="6"/>
    </row>
    <row r="115" spans="1:8" x14ac:dyDescent="0.25">
      <c r="A115" t="s">
        <v>2</v>
      </c>
      <c r="B115">
        <f t="shared" si="0"/>
        <v>2017</v>
      </c>
      <c r="C115" t="str">
        <f t="shared" si="1"/>
        <v>PASTRAROATRULGTAPGCONVPRO____16</v>
      </c>
      <c r="D115" s="7">
        <f>(VLOOKUP(LEFT(C115,LEN(C115)-6),PASTRA_Replacement_Split_Tech!A:V,13+B115-2016,FALSE)*_xlfn.IFNA(VLOOKUP(LEFT(C115,18),'AGG Activity_16'!A:K,B115-2016+2,FALSE),VLOOKUP(LEFT(C115,19),'AGG Activity_16'!A:K,B115-2016+2,FALSE)))</f>
        <v>1.4243991386455601E-2</v>
      </c>
      <c r="G115" s="8"/>
      <c r="H115" s="6"/>
    </row>
    <row r="116" spans="1:8" x14ac:dyDescent="0.25">
      <c r="A116" t="s">
        <v>2</v>
      </c>
      <c r="B116">
        <f t="shared" si="0"/>
        <v>2017</v>
      </c>
      <c r="C116" t="str">
        <f t="shared" si="1"/>
        <v>PASTRAROATRULGTRSHCONVPRO____16</v>
      </c>
      <c r="D116" s="7">
        <f>(VLOOKUP(LEFT(C116,LEN(C116)-6),PASTRA_Replacement_Split_Tech!A:V,13+B116-2016,FALSE)*_xlfn.IFNA(VLOOKUP(LEFT(C116,18),'AGG Activity_16'!A:K,B116-2016+2,FALSE),VLOOKUP(LEFT(C116,19),'AGG Activity_16'!A:K,B116-2016+2,FALSE)))</f>
        <v>1.2275967480187833E-3</v>
      </c>
      <c r="G116" s="8"/>
      <c r="H116" s="6"/>
    </row>
    <row r="117" spans="1:8" x14ac:dyDescent="0.25">
      <c r="A117" t="s">
        <v>2</v>
      </c>
      <c r="B117">
        <f t="shared" si="0"/>
        <v>2017</v>
      </c>
      <c r="C117" t="str">
        <f t="shared" si="1"/>
        <v>PASTRAROATRULGTTAXCONVPRO____16</v>
      </c>
      <c r="D117" s="7">
        <f>(VLOOKUP(LEFT(C117,LEN(C117)-6),PASTRA_Replacement_Split_Tech!A:V,13+B117-2016,FALSE)*_xlfn.IFNA(VLOOKUP(LEFT(C117,18),'AGG Activity_16'!A:K,B117-2016+2,FALSE),VLOOKUP(LEFT(C117,19),'AGG Activity_16'!A:K,B117-2016+2,FALSE)))</f>
        <v>7.9350829057063532E-4</v>
      </c>
      <c r="G117" s="8"/>
      <c r="H117" s="6"/>
    </row>
    <row r="118" spans="1:8" x14ac:dyDescent="0.25">
      <c r="A118" t="s">
        <v>2</v>
      </c>
      <c r="B118">
        <f t="shared" si="0"/>
        <v>2018</v>
      </c>
      <c r="C118" t="str">
        <f t="shared" si="1"/>
        <v>PASTRARAIREG___GOR___DSL____16</v>
      </c>
      <c r="D118" s="7">
        <f>(VLOOKUP(LEFT(C118,LEN(C118)-6),PASTRA_Replacement_Split_Tech!A:V,13+B118-2016,FALSE)*_xlfn.IFNA(VLOOKUP(LEFT(C118,18),'AGG Activity_16'!A:K,B118-2016+2,FALSE),VLOOKUP(LEFT(C118,19),'AGG Activity_16'!A:K,B118-2016+2,FALSE)))</f>
        <v>0.14204494139824675</v>
      </c>
      <c r="G118" s="8"/>
      <c r="H118" s="6"/>
    </row>
    <row r="119" spans="1:8" x14ac:dyDescent="0.25">
      <c r="A119" t="s">
        <v>2</v>
      </c>
      <c r="B119">
        <f t="shared" si="0"/>
        <v>2018</v>
      </c>
      <c r="C119" t="str">
        <f t="shared" si="1"/>
        <v>PASTRARAIREG___GOR___ELC____16</v>
      </c>
      <c r="D119" s="7">
        <f>(VLOOKUP(LEFT(C119,LEN(C119)-6),PASTRA_Replacement_Split_Tech!A:V,13+B119-2016,FALSE)*_xlfn.IFNA(VLOOKUP(LEFT(C119,18),'AGG Activity_16'!A:K,B119-2016+2,FALSE),VLOOKUP(LEFT(C119,19),'AGG Activity_16'!A:K,B119-2016+2,FALSE)))</f>
        <v>0</v>
      </c>
      <c r="G119" s="8"/>
      <c r="H119" s="6"/>
    </row>
    <row r="120" spans="1:8" x14ac:dyDescent="0.25">
      <c r="A120" t="s">
        <v>2</v>
      </c>
      <c r="B120">
        <f t="shared" si="0"/>
        <v>2018</v>
      </c>
      <c r="C120" t="str">
        <f t="shared" si="1"/>
        <v>PASTRARAIREG___UPX___DSL____16</v>
      </c>
      <c r="D120" s="7">
        <f>(VLOOKUP(LEFT(C120,LEN(C120)-6),PASTRA_Replacement_Split_Tech!A:V,13+B120-2016,FALSE)*_xlfn.IFNA(VLOOKUP(LEFT(C120,18),'AGG Activity_16'!A:K,B120-2016+2,FALSE),VLOOKUP(LEFT(C120,19),'AGG Activity_16'!A:K,B120-2016+2,FALSE)))</f>
        <v>5.5372868401314168E-2</v>
      </c>
      <c r="G120" s="8"/>
      <c r="H120" s="6"/>
    </row>
    <row r="121" spans="1:8" x14ac:dyDescent="0.25">
      <c r="A121" t="s">
        <v>2</v>
      </c>
      <c r="B121">
        <f t="shared" si="0"/>
        <v>2018</v>
      </c>
      <c r="C121" t="str">
        <f t="shared" si="1"/>
        <v>PASTRARAIREG___UPX___ELC____16</v>
      </c>
      <c r="D121" s="7">
        <f>(VLOOKUP(LEFT(C121,LEN(C121)-6),PASTRA_Replacement_Split_Tech!A:V,13+B121-2016,FALSE)*_xlfn.IFNA(VLOOKUP(LEFT(C121,18),'AGG Activity_16'!A:K,B121-2016+2,FALSE),VLOOKUP(LEFT(C121,19),'AGG Activity_16'!A:K,B121-2016+2,FALSE)))</f>
        <v>0</v>
      </c>
      <c r="G121" s="8"/>
      <c r="H121" s="6"/>
    </row>
    <row r="122" spans="1:8" x14ac:dyDescent="0.25">
      <c r="A122" t="s">
        <v>2</v>
      </c>
      <c r="B122">
        <f t="shared" si="0"/>
        <v>2018</v>
      </c>
      <c r="C122" t="str">
        <f t="shared" si="1"/>
        <v>PASTRARAISUB___TSU___DSL____16</v>
      </c>
      <c r="D122" s="7">
        <f>(VLOOKUP(LEFT(C122,LEN(C122)-6),PASTRA_Replacement_Split_Tech!A:V,13+B122-2016,FALSE)*_xlfn.IFNA(VLOOKUP(LEFT(C122,18),'AGG Activity_16'!A:K,B122-2016+2,FALSE),VLOOKUP(LEFT(C122,19),'AGG Activity_16'!A:K,B122-2016+2,FALSE)))</f>
        <v>0</v>
      </c>
      <c r="G122" s="8"/>
      <c r="H122" s="6"/>
    </row>
    <row r="123" spans="1:8" x14ac:dyDescent="0.25">
      <c r="A123" t="s">
        <v>2</v>
      </c>
      <c r="B123">
        <f t="shared" si="0"/>
        <v>2018</v>
      </c>
      <c r="C123" t="str">
        <f t="shared" si="1"/>
        <v>PASTRARAISUB___TSU___ELC____16</v>
      </c>
      <c r="D123" s="7">
        <f>(VLOOKUP(LEFT(C123,LEN(C123)-6),PASTRA_Replacement_Split_Tech!A:V,13+B123-2016,FALSE)*_xlfn.IFNA(VLOOKUP(LEFT(C123,18),'AGG Activity_16'!A:K,B123-2016+2,FALSE),VLOOKUP(LEFT(C123,19),'AGG Activity_16'!A:K,B123-2016+2,FALSE)))</f>
        <v>0.25160208499997339</v>
      </c>
      <c r="G123" s="8"/>
      <c r="H123" s="6"/>
    </row>
    <row r="124" spans="1:8" x14ac:dyDescent="0.25">
      <c r="A124" t="s">
        <v>2</v>
      </c>
      <c r="B124">
        <f t="shared" si="0"/>
        <v>2018</v>
      </c>
      <c r="C124" t="str">
        <f t="shared" si="1"/>
        <v>PASTRARAITRM___TST___DSL____16</v>
      </c>
      <c r="D124" s="7">
        <f>(VLOOKUP(LEFT(C124,LEN(C124)-6),PASTRA_Replacement_Split_Tech!A:V,13+B124-2016,FALSE)*_xlfn.IFNA(VLOOKUP(LEFT(C124,18),'AGG Activity_16'!A:K,B124-2016+2,FALSE),VLOOKUP(LEFT(C124,19),'AGG Activity_16'!A:K,B124-2016+2,FALSE)))</f>
        <v>0</v>
      </c>
      <c r="G124" s="8"/>
      <c r="H124" s="6"/>
    </row>
    <row r="125" spans="1:8" x14ac:dyDescent="0.25">
      <c r="A125" t="s">
        <v>2</v>
      </c>
      <c r="B125">
        <f t="shared" ref="B125:B188" si="2">B67+1</f>
        <v>2018</v>
      </c>
      <c r="C125" t="str">
        <f t="shared" ref="C125:C188" si="3">C67</f>
        <v>PASTRARAITRM___TST___ELC____16</v>
      </c>
      <c r="D125" s="7">
        <f>(VLOOKUP(LEFT(C125,LEN(C125)-6),PASTRA_Replacement_Split_Tech!A:V,13+B125-2016,FALSE)*_xlfn.IFNA(VLOOKUP(LEFT(C125,18),'AGG Activity_16'!A:K,B125-2016+2,FALSE),VLOOKUP(LEFT(C125,19),'AGG Activity_16'!A:K,B125-2016+2,FALSE)))</f>
        <v>0.15793298642588915</v>
      </c>
      <c r="G125" s="8"/>
      <c r="H125" s="6"/>
    </row>
    <row r="126" spans="1:8" x14ac:dyDescent="0.25">
      <c r="A126" t="s">
        <v>2</v>
      </c>
      <c r="B126">
        <f t="shared" si="2"/>
        <v>2018</v>
      </c>
      <c r="C126" t="str">
        <f t="shared" si="3"/>
        <v>PASTRAROABUSIUBDURTCONVDSL____16</v>
      </c>
      <c r="D126" s="7">
        <f>(VLOOKUP(LEFT(C126,LEN(C126)-6),PASTRA_Replacement_Split_Tech!A:V,13+B126-2016,FALSE)*_xlfn.IFNA(VLOOKUP(LEFT(C126,18),'AGG Activity_16'!A:K,B126-2016+2,FALSE),VLOOKUP(LEFT(C126,19),'AGG Activity_16'!A:K,B126-2016+2,FALSE)))</f>
        <v>6.204985581049427E-3</v>
      </c>
      <c r="G126" s="8"/>
      <c r="H126" s="6"/>
    </row>
    <row r="127" spans="1:8" x14ac:dyDescent="0.25">
      <c r="A127" t="s">
        <v>2</v>
      </c>
      <c r="B127">
        <f t="shared" si="2"/>
        <v>2018</v>
      </c>
      <c r="C127" t="str">
        <f t="shared" si="3"/>
        <v>PASTRAROABUSIUBGOBCONVDSL____16</v>
      </c>
      <c r="D127" s="7">
        <f>(VLOOKUP(LEFT(C127,LEN(C127)-6),PASTRA_Replacement_Split_Tech!A:V,13+B127-2016,FALSE)*_xlfn.IFNA(VLOOKUP(LEFT(C127,18),'AGG Activity_16'!A:K,B127-2016+2,FALSE),VLOOKUP(LEFT(C127,19),'AGG Activity_16'!A:K,B127-2016+2,FALSE)))</f>
        <v>2.0172829508770192E-2</v>
      </c>
      <c r="G127" s="8"/>
      <c r="H127" s="6"/>
    </row>
    <row r="128" spans="1:8" x14ac:dyDescent="0.25">
      <c r="A128" t="s">
        <v>2</v>
      </c>
      <c r="B128">
        <f t="shared" si="2"/>
        <v>2018</v>
      </c>
      <c r="C128" t="str">
        <f t="shared" si="3"/>
        <v>PASTRAROABUSIUBMWAYCONVDSL____16</v>
      </c>
      <c r="D128" s="7">
        <f>(VLOOKUP(LEFT(C128,LEN(C128)-6),PASTRA_Replacement_Split_Tech!A:V,13+B128-2016,FALSE)*_xlfn.IFNA(VLOOKUP(LEFT(C128,18),'AGG Activity_16'!A:K,B128-2016+2,FALSE),VLOOKUP(LEFT(C128,19),'AGG Activity_16'!A:K,B128-2016+2,FALSE)))</f>
        <v>6.2611679639302587E-2</v>
      </c>
      <c r="G128" s="8"/>
      <c r="H128" s="6"/>
    </row>
    <row r="129" spans="1:8" x14ac:dyDescent="0.25">
      <c r="A129" t="s">
        <v>2</v>
      </c>
      <c r="B129">
        <f t="shared" si="2"/>
        <v>2018</v>
      </c>
      <c r="C129" t="str">
        <f t="shared" si="3"/>
        <v>PASTRAROABUSIUBVIVACONVDSL____16</v>
      </c>
      <c r="D129" s="7">
        <f>(VLOOKUP(LEFT(C129,LEN(C129)-6),PASTRA_Replacement_Split_Tech!A:V,13+B129-2016,FALSE)*_xlfn.IFNA(VLOOKUP(LEFT(C129,18),'AGG Activity_16'!A:K,B129-2016+2,FALSE),VLOOKUP(LEFT(C129,19),'AGG Activity_16'!A:K,B129-2016+2,FALSE)))</f>
        <v>9.2649453833569262E-3</v>
      </c>
      <c r="G129" s="8"/>
      <c r="H129" s="6"/>
    </row>
    <row r="130" spans="1:8" x14ac:dyDescent="0.25">
      <c r="A130" t="s">
        <v>2</v>
      </c>
      <c r="B130">
        <f t="shared" si="2"/>
        <v>2018</v>
      </c>
      <c r="C130" t="str">
        <f t="shared" si="3"/>
        <v>PASTRAROABUSSCB___CONVDSL____16</v>
      </c>
      <c r="D130" s="7">
        <f>(VLOOKUP(LEFT(C130,LEN(C130)-6),PASTRA_Replacement_Split_Tech!A:V,13+B130-2016,FALSE)*_xlfn.IFNA(VLOOKUP(LEFT(C130,18),'AGG Activity_16'!A:K,B130-2016+2,FALSE),VLOOKUP(LEFT(C130,19),'AGG Activity_16'!A:K,B130-2016+2,FALSE)))</f>
        <v>2.7931404014880812E-2</v>
      </c>
      <c r="G130" s="8"/>
      <c r="H130" s="6"/>
    </row>
    <row r="131" spans="1:8" x14ac:dyDescent="0.25">
      <c r="A131" t="s">
        <v>2</v>
      </c>
      <c r="B131">
        <f t="shared" si="2"/>
        <v>2018</v>
      </c>
      <c r="C131" t="str">
        <f t="shared" si="3"/>
        <v>PASTRAROABUSURBTBUCONVDSL____16</v>
      </c>
      <c r="D131" s="7">
        <f>(VLOOKUP(LEFT(C131,LEN(C131)-6),PASTRA_Replacement_Split_Tech!A:V,13+B131-2016,FALSE)*_xlfn.IFNA(VLOOKUP(LEFT(C131,18),'AGG Activity_16'!A:K,B131-2016+2,FALSE),VLOOKUP(LEFT(C131,19),'AGG Activity_16'!A:K,B131-2016+2,FALSE)))</f>
        <v>0.88844400722871342</v>
      </c>
      <c r="G131" s="8"/>
      <c r="H131" s="6"/>
    </row>
    <row r="132" spans="1:8" x14ac:dyDescent="0.25">
      <c r="A132" t="s">
        <v>2</v>
      </c>
      <c r="B132">
        <f t="shared" si="2"/>
        <v>2018</v>
      </c>
      <c r="C132" t="str">
        <f t="shared" si="3"/>
        <v>PASTRAROABUSURBWTBCONVDSL____16</v>
      </c>
      <c r="D132" s="7">
        <f>(VLOOKUP(LEFT(C132,LEN(C132)-6),PASTRA_Replacement_Split_Tech!A:V,13+B132-2016,FALSE)*_xlfn.IFNA(VLOOKUP(LEFT(C132,18),'AGG Activity_16'!A:K,B132-2016+2,FALSE),VLOOKUP(LEFT(C132,19),'AGG Activity_16'!A:K,B132-2016+2,FALSE)))</f>
        <v>4.6598901778768465E-2</v>
      </c>
      <c r="G132" s="8"/>
      <c r="H132" s="6"/>
    </row>
    <row r="133" spans="1:8" x14ac:dyDescent="0.25">
      <c r="A133" t="s">
        <v>2</v>
      </c>
      <c r="B133">
        <f t="shared" si="2"/>
        <v>2018</v>
      </c>
      <c r="C133" t="str">
        <f t="shared" si="3"/>
        <v>PASTRAROACAR___ADRCONVDSL____16</v>
      </c>
      <c r="D133" s="7">
        <f>(VLOOKUP(LEFT(C133,LEN(C133)-6),PASTRA_Replacement_Split_Tech!A:V,13+B133-2016,FALSE)*_xlfn.IFNA(VLOOKUP(LEFT(C133,18),'AGG Activity_16'!A:K,B133-2016+2,FALSE),VLOOKUP(LEFT(C133,19),'AGG Activity_16'!A:K,B133-2016+2,FALSE)))</f>
        <v>1.067201752659642</v>
      </c>
      <c r="G133" s="8"/>
      <c r="H133" s="6"/>
    </row>
    <row r="134" spans="1:8" x14ac:dyDescent="0.25">
      <c r="A134" t="s">
        <v>2</v>
      </c>
      <c r="B134">
        <f t="shared" si="2"/>
        <v>2018</v>
      </c>
      <c r="C134" t="str">
        <f t="shared" si="3"/>
        <v>PASTRAROACAR___APGCONVDSL____16</v>
      </c>
      <c r="D134" s="7">
        <f>(VLOOKUP(LEFT(C134,LEN(C134)-6),PASTRA_Replacement_Split_Tech!A:V,13+B134-2016,FALSE)*_xlfn.IFNA(VLOOKUP(LEFT(C134,18),'AGG Activity_16'!A:K,B134-2016+2,FALSE),VLOOKUP(LEFT(C134,19),'AGG Activity_16'!A:K,B134-2016+2,FALSE)))</f>
        <v>0.11942441762877465</v>
      </c>
      <c r="G134" s="8"/>
      <c r="H134" s="6"/>
    </row>
    <row r="135" spans="1:8" x14ac:dyDescent="0.25">
      <c r="A135" t="s">
        <v>2</v>
      </c>
      <c r="B135">
        <f t="shared" si="2"/>
        <v>2018</v>
      </c>
      <c r="C135" t="str">
        <f t="shared" si="3"/>
        <v>PASTRAROACAR___RSHCONVDSL____16</v>
      </c>
      <c r="D135" s="7">
        <f>(VLOOKUP(LEFT(C135,LEN(C135)-6),PASTRA_Replacement_Split_Tech!A:V,13+B135-2016,FALSE)*_xlfn.IFNA(VLOOKUP(LEFT(C135,18),'AGG Activity_16'!A:K,B135-2016+2,FALSE),VLOOKUP(LEFT(C135,19),'AGG Activity_16'!A:K,B135-2016+2,FALSE)))</f>
        <v>8.7060795701460192E-3</v>
      </c>
      <c r="G135" s="8"/>
      <c r="H135" s="6"/>
    </row>
    <row r="136" spans="1:8" x14ac:dyDescent="0.25">
      <c r="A136" t="s">
        <v>2</v>
      </c>
      <c r="B136">
        <f t="shared" si="2"/>
        <v>2018</v>
      </c>
      <c r="C136" t="str">
        <f t="shared" si="3"/>
        <v>PASTRAROACAR___TAXCONVDSL____16</v>
      </c>
      <c r="D136" s="7">
        <f>(VLOOKUP(LEFT(C136,LEN(C136)-6),PASTRA_Replacement_Split_Tech!A:V,13+B136-2016,FALSE)*_xlfn.IFNA(VLOOKUP(LEFT(C136,18),'AGG Activity_16'!A:K,B136-2016+2,FALSE),VLOOKUP(LEFT(C136,19),'AGG Activity_16'!A:K,B136-2016+2,FALSE)))</f>
        <v>1.4276339254566395E-2</v>
      </c>
      <c r="G136" s="8"/>
      <c r="H136" s="6"/>
    </row>
    <row r="137" spans="1:8" x14ac:dyDescent="0.25">
      <c r="A137" t="s">
        <v>2</v>
      </c>
      <c r="B137">
        <f t="shared" si="2"/>
        <v>2018</v>
      </c>
      <c r="C137" t="str">
        <f t="shared" si="3"/>
        <v>PASTRAROATRULGTADRCONVDSL____16</v>
      </c>
      <c r="D137" s="7">
        <f>(VLOOKUP(LEFT(C137,LEN(C137)-6),PASTRA_Replacement_Split_Tech!A:V,13+B137-2016,FALSE)*_xlfn.IFNA(VLOOKUP(LEFT(C137,18),'AGG Activity_16'!A:K,B137-2016+2,FALSE),VLOOKUP(LEFT(C137,19),'AGG Activity_16'!A:K,B137-2016+2,FALSE)))</f>
        <v>0.85338040801019588</v>
      </c>
      <c r="G137" s="8"/>
      <c r="H137" s="6"/>
    </row>
    <row r="138" spans="1:8" x14ac:dyDescent="0.25">
      <c r="A138" t="s">
        <v>2</v>
      </c>
      <c r="B138">
        <f t="shared" si="2"/>
        <v>2018</v>
      </c>
      <c r="C138" t="str">
        <f t="shared" si="3"/>
        <v>PASTRAROATRULGTAPGCONVDSL____16</v>
      </c>
      <c r="D138" s="7">
        <f>(VLOOKUP(LEFT(C138,LEN(C138)-6),PASTRA_Replacement_Split_Tech!A:V,13+B138-2016,FALSE)*_xlfn.IFNA(VLOOKUP(LEFT(C138,18),'AGG Activity_16'!A:K,B138-2016+2,FALSE),VLOOKUP(LEFT(C138,19),'AGG Activity_16'!A:K,B138-2016+2,FALSE)))</f>
        <v>9.5549117737892431E-2</v>
      </c>
      <c r="G138" s="8"/>
      <c r="H138" s="6"/>
    </row>
    <row r="139" spans="1:8" x14ac:dyDescent="0.25">
      <c r="A139" t="s">
        <v>2</v>
      </c>
      <c r="B139">
        <f t="shared" si="2"/>
        <v>2018</v>
      </c>
      <c r="C139" t="str">
        <f t="shared" si="3"/>
        <v>PASTRAROATRULGTRSHCONVDSL____16</v>
      </c>
      <c r="D139" s="7">
        <f>(VLOOKUP(LEFT(C139,LEN(C139)-6),PASTRA_Replacement_Split_Tech!A:V,13+B139-2016,FALSE)*_xlfn.IFNA(VLOOKUP(LEFT(C139,18),'AGG Activity_16'!A:K,B139-2016+2,FALSE),VLOOKUP(LEFT(C139,19),'AGG Activity_16'!A:K,B139-2016+2,FALSE)))</f>
        <v>6.9764409121667592E-3</v>
      </c>
      <c r="G139" s="8"/>
      <c r="H139" s="6"/>
    </row>
    <row r="140" spans="1:8" x14ac:dyDescent="0.25">
      <c r="A140" t="s">
        <v>2</v>
      </c>
      <c r="B140">
        <f t="shared" si="2"/>
        <v>2018</v>
      </c>
      <c r="C140" t="str">
        <f t="shared" si="3"/>
        <v>PASTRAROATRULGTTAXCONVDSL____16</v>
      </c>
      <c r="D140" s="7">
        <f>(VLOOKUP(LEFT(C140,LEN(C140)-6),PASTRA_Replacement_Split_Tech!A:V,13+B140-2016,FALSE)*_xlfn.IFNA(VLOOKUP(LEFT(C140,18),'AGG Activity_16'!A:K,B140-2016+2,FALSE),VLOOKUP(LEFT(C140,19),'AGG Activity_16'!A:K,B140-2016+2,FALSE)))</f>
        <v>3.8805790326211786E-3</v>
      </c>
      <c r="G140" s="8"/>
      <c r="H140" s="6"/>
    </row>
    <row r="141" spans="1:8" x14ac:dyDescent="0.25">
      <c r="A141" t="s">
        <v>2</v>
      </c>
      <c r="B141">
        <f t="shared" si="2"/>
        <v>2018</v>
      </c>
      <c r="C141" t="str">
        <f t="shared" si="3"/>
        <v>PASTRAROABUSSCB___CONVNGA____16</v>
      </c>
      <c r="D141" s="7">
        <f>(VLOOKUP(LEFT(C141,LEN(C141)-6),PASTRA_Replacement_Split_Tech!A:V,13+B141-2016,FALSE)*_xlfn.IFNA(VLOOKUP(LEFT(C141,18),'AGG Activity_16'!A:K,B141-2016+2,FALSE),VLOOKUP(LEFT(C141,19),'AGG Activity_16'!A:K,B141-2016+2,FALSE)))</f>
        <v>1.9739116437206272E-3</v>
      </c>
      <c r="G141" s="8"/>
      <c r="H141" s="6"/>
    </row>
    <row r="142" spans="1:8" x14ac:dyDescent="0.25">
      <c r="A142" t="s">
        <v>2</v>
      </c>
      <c r="B142">
        <f t="shared" si="2"/>
        <v>2018</v>
      </c>
      <c r="C142" t="str">
        <f t="shared" si="3"/>
        <v>PASTRAROABUSURBTBUCONVNGA____16</v>
      </c>
      <c r="D142" s="7">
        <f>(VLOOKUP(LEFT(C142,LEN(C142)-6),PASTRA_Replacement_Split_Tech!A:V,13+B142-2016,FALSE)*_xlfn.IFNA(VLOOKUP(LEFT(C142,18),'AGG Activity_16'!A:K,B142-2016+2,FALSE),VLOOKUP(LEFT(C142,19),'AGG Activity_16'!A:K,B142-2016+2,FALSE)))</f>
        <v>0</v>
      </c>
      <c r="G142" s="8"/>
      <c r="H142" s="6"/>
    </row>
    <row r="143" spans="1:8" x14ac:dyDescent="0.25">
      <c r="A143" t="s">
        <v>2</v>
      </c>
      <c r="B143">
        <f t="shared" si="2"/>
        <v>2018</v>
      </c>
      <c r="C143" t="str">
        <f t="shared" si="3"/>
        <v>PASTRAROABUSURBWTBCONVNGA____16</v>
      </c>
      <c r="D143" s="7">
        <f>(VLOOKUP(LEFT(C143,LEN(C143)-6),PASTRA_Replacement_Split_Tech!A:V,13+B143-2016,FALSE)*_xlfn.IFNA(VLOOKUP(LEFT(C143,18),'AGG Activity_16'!A:K,B143-2016+2,FALSE),VLOOKUP(LEFT(C143,19),'AGG Activity_16'!A:K,B143-2016+2,FALSE)))</f>
        <v>0</v>
      </c>
      <c r="G143" s="8"/>
      <c r="H143" s="6"/>
    </row>
    <row r="144" spans="1:8" x14ac:dyDescent="0.25">
      <c r="A144" t="s">
        <v>2</v>
      </c>
      <c r="B144">
        <f t="shared" si="2"/>
        <v>2018</v>
      </c>
      <c r="C144" t="str">
        <f t="shared" si="3"/>
        <v>PASTRAROACAR___ADRCONVNGA____16</v>
      </c>
      <c r="D144" s="7">
        <f>(VLOOKUP(LEFT(C144,LEN(C144)-6),PASTRA_Replacement_Split_Tech!A:V,13+B144-2016,FALSE)*_xlfn.IFNA(VLOOKUP(LEFT(C144,18),'AGG Activity_16'!A:K,B144-2016+2,FALSE),VLOOKUP(LEFT(C144,19),'AGG Activity_16'!A:K,B144-2016+2,FALSE)))</f>
        <v>5.9285470606961425E-2</v>
      </c>
      <c r="G144" s="8"/>
      <c r="H144" s="6"/>
    </row>
    <row r="145" spans="1:8" x14ac:dyDescent="0.25">
      <c r="A145" t="s">
        <v>2</v>
      </c>
      <c r="B145">
        <f t="shared" si="2"/>
        <v>2018</v>
      </c>
      <c r="C145" t="str">
        <f t="shared" si="3"/>
        <v>PASTRAROACAR___APGCONVNGA____16</v>
      </c>
      <c r="D145" s="7">
        <f>(VLOOKUP(LEFT(C145,LEN(C145)-6),PASTRA_Replacement_Split_Tech!A:V,13+B145-2016,FALSE)*_xlfn.IFNA(VLOOKUP(LEFT(C145,18),'AGG Activity_16'!A:K,B145-2016+2,FALSE),VLOOKUP(LEFT(C145,19),'AGG Activity_16'!A:K,B145-2016+2,FALSE)))</f>
        <v>6.7438396870208583E-3</v>
      </c>
      <c r="G145" s="8"/>
      <c r="H145" s="6"/>
    </row>
    <row r="146" spans="1:8" x14ac:dyDescent="0.25">
      <c r="A146" t="s">
        <v>2</v>
      </c>
      <c r="B146">
        <f t="shared" si="2"/>
        <v>2018</v>
      </c>
      <c r="C146" t="str">
        <f t="shared" si="3"/>
        <v>PASTRAROACAR___RSHCONVNGA____16</v>
      </c>
      <c r="D146" s="7">
        <f>(VLOOKUP(LEFT(C146,LEN(C146)-6),PASTRA_Replacement_Split_Tech!A:V,13+B146-2016,FALSE)*_xlfn.IFNA(VLOOKUP(LEFT(C146,18),'AGG Activity_16'!A:K,B146-2016+2,FALSE),VLOOKUP(LEFT(C146,19),'AGG Activity_16'!A:K,B146-2016+2,FALSE)))</f>
        <v>6.0929980575331888E-4</v>
      </c>
      <c r="G146" s="8"/>
      <c r="H146" s="6"/>
    </row>
    <row r="147" spans="1:8" x14ac:dyDescent="0.25">
      <c r="A147" t="s">
        <v>2</v>
      </c>
      <c r="B147">
        <f t="shared" si="2"/>
        <v>2018</v>
      </c>
      <c r="C147" t="str">
        <f t="shared" si="3"/>
        <v>PASTRAROACAR___TAXCONVNGA____16</v>
      </c>
      <c r="D147" s="7">
        <f>(VLOOKUP(LEFT(C147,LEN(C147)-6),PASTRA_Replacement_Split_Tech!A:V,13+B147-2016,FALSE)*_xlfn.IFNA(VLOOKUP(LEFT(C147,18),'AGG Activity_16'!A:K,B147-2016+2,FALSE),VLOOKUP(LEFT(C147,19),'AGG Activity_16'!A:K,B147-2016+2,FALSE)))</f>
        <v>9.1994450674878769E-4</v>
      </c>
      <c r="G147" s="8"/>
      <c r="H147" s="6"/>
    </row>
    <row r="148" spans="1:8" x14ac:dyDescent="0.25">
      <c r="A148" t="s">
        <v>2</v>
      </c>
      <c r="B148">
        <f t="shared" si="2"/>
        <v>2018</v>
      </c>
      <c r="C148" t="str">
        <f t="shared" si="3"/>
        <v>PASTRAROATRULGTADRCONVNGA____16</v>
      </c>
      <c r="D148" s="7">
        <f>(VLOOKUP(LEFT(C148,LEN(C148)-6),PASTRA_Replacement_Split_Tech!A:V,13+B148-2016,FALSE)*_xlfn.IFNA(VLOOKUP(LEFT(C148,18),'AGG Activity_16'!A:K,B148-2016+2,FALSE),VLOOKUP(LEFT(C148,19),'AGG Activity_16'!A:K,B148-2016+2,FALSE)))</f>
        <v>4.3244983789503602E-4</v>
      </c>
      <c r="G148" s="8"/>
      <c r="H148" s="6"/>
    </row>
    <row r="149" spans="1:8" x14ac:dyDescent="0.25">
      <c r="A149" t="s">
        <v>2</v>
      </c>
      <c r="B149">
        <f t="shared" si="2"/>
        <v>2018</v>
      </c>
      <c r="C149" t="str">
        <f t="shared" si="3"/>
        <v>PASTRAROATRULGTAPGCONVNGA____16</v>
      </c>
      <c r="D149" s="7">
        <f>(VLOOKUP(LEFT(C149,LEN(C149)-6),PASTRA_Replacement_Split_Tech!A:V,13+B149-2016,FALSE)*_xlfn.IFNA(VLOOKUP(LEFT(C149,18),'AGG Activity_16'!A:K,B149-2016+2,FALSE),VLOOKUP(LEFT(C149,19),'AGG Activity_16'!A:K,B149-2016+2,FALSE)))</f>
        <v>1.316130249346052E-4</v>
      </c>
      <c r="G149" s="8"/>
      <c r="H149" s="6"/>
    </row>
    <row r="150" spans="1:8" x14ac:dyDescent="0.25">
      <c r="A150" t="s">
        <v>2</v>
      </c>
      <c r="B150">
        <f t="shared" si="2"/>
        <v>2018</v>
      </c>
      <c r="C150" t="str">
        <f t="shared" si="3"/>
        <v>PASTRAROATRULGTRSHCONVNGA____16</v>
      </c>
      <c r="D150" s="7">
        <f>(VLOOKUP(LEFT(C150,LEN(C150)-6),PASTRA_Replacement_Split_Tech!A:V,13+B150-2016,FALSE)*_xlfn.IFNA(VLOOKUP(LEFT(C150,18),'AGG Activity_16'!A:K,B150-2016+2,FALSE),VLOOKUP(LEFT(C150,19),'AGG Activity_16'!A:K,B150-2016+2,FALSE)))</f>
        <v>5.5364119396492009E-5</v>
      </c>
      <c r="G150" s="8"/>
      <c r="H150" s="6"/>
    </row>
    <row r="151" spans="1:8" x14ac:dyDescent="0.25">
      <c r="A151" t="s">
        <v>2</v>
      </c>
      <c r="B151">
        <f t="shared" si="2"/>
        <v>2018</v>
      </c>
      <c r="C151" t="str">
        <f t="shared" si="3"/>
        <v>PASTRAROATRULGTTAXCONVNGA____16</v>
      </c>
      <c r="D151" s="7">
        <f>(VLOOKUP(LEFT(C151,LEN(C151)-6),PASTRA_Replacement_Split_Tech!A:V,13+B151-2016,FALSE)*_xlfn.IFNA(VLOOKUP(LEFT(C151,18),'AGG Activity_16'!A:K,B151-2016+2,FALSE),VLOOKUP(LEFT(C151,19),'AGG Activity_16'!A:K,B151-2016+2,FALSE)))</f>
        <v>4.0066802436077457E-5</v>
      </c>
      <c r="G151" s="8"/>
      <c r="H151" s="6"/>
    </row>
    <row r="152" spans="1:8" x14ac:dyDescent="0.25">
      <c r="A152" t="s">
        <v>2</v>
      </c>
      <c r="B152">
        <f t="shared" si="2"/>
        <v>2018</v>
      </c>
      <c r="C152" t="str">
        <f t="shared" si="3"/>
        <v>PASTRAROABUSIUBDURTCONVGAS____16</v>
      </c>
      <c r="D152" s="7">
        <f>(VLOOKUP(LEFT(C152,LEN(C152)-6),PASTRA_Replacement_Split_Tech!A:V,13+B152-2016,FALSE)*_xlfn.IFNA(VLOOKUP(LEFT(C152,18),'AGG Activity_16'!A:K,B152-2016+2,FALSE),VLOOKUP(LEFT(C152,19),'AGG Activity_16'!A:K,B152-2016+2,FALSE)))</f>
        <v>0</v>
      </c>
      <c r="G152" s="8"/>
      <c r="H152" s="6"/>
    </row>
    <row r="153" spans="1:8" x14ac:dyDescent="0.25">
      <c r="A153" t="s">
        <v>2</v>
      </c>
      <c r="B153">
        <f t="shared" si="2"/>
        <v>2018</v>
      </c>
      <c r="C153" t="str">
        <f t="shared" si="3"/>
        <v>PASTRAROABUSIUBGOBCONVGAS____16</v>
      </c>
      <c r="D153" s="7">
        <f>(VLOOKUP(LEFT(C153,LEN(C153)-6),PASTRA_Replacement_Split_Tech!A:V,13+B153-2016,FALSE)*_xlfn.IFNA(VLOOKUP(LEFT(C153,18),'AGG Activity_16'!A:K,B153-2016+2,FALSE),VLOOKUP(LEFT(C153,19),'AGG Activity_16'!A:K,B153-2016+2,FALSE)))</f>
        <v>0</v>
      </c>
      <c r="G153" s="8"/>
      <c r="H153" s="6"/>
    </row>
    <row r="154" spans="1:8" x14ac:dyDescent="0.25">
      <c r="A154" t="s">
        <v>2</v>
      </c>
      <c r="B154">
        <f t="shared" si="2"/>
        <v>2018</v>
      </c>
      <c r="C154" t="str">
        <f t="shared" si="3"/>
        <v>PASTRAROABUSIUBMWAYCONVGAS____16</v>
      </c>
      <c r="D154" s="7">
        <f>(VLOOKUP(LEFT(C154,LEN(C154)-6),PASTRA_Replacement_Split_Tech!A:V,13+B154-2016,FALSE)*_xlfn.IFNA(VLOOKUP(LEFT(C154,18),'AGG Activity_16'!A:K,B154-2016+2,FALSE),VLOOKUP(LEFT(C154,19),'AGG Activity_16'!A:K,B154-2016+2,FALSE)))</f>
        <v>0</v>
      </c>
      <c r="G154" s="8"/>
      <c r="H154" s="6"/>
    </row>
    <row r="155" spans="1:8" x14ac:dyDescent="0.25">
      <c r="A155" t="s">
        <v>2</v>
      </c>
      <c r="B155">
        <f t="shared" si="2"/>
        <v>2018</v>
      </c>
      <c r="C155" t="str">
        <f t="shared" si="3"/>
        <v>PASTRAROABUSIUBVIVACONVGAS____16</v>
      </c>
      <c r="D155" s="7">
        <f>(VLOOKUP(LEFT(C155,LEN(C155)-6),PASTRA_Replacement_Split_Tech!A:V,13+B155-2016,FALSE)*_xlfn.IFNA(VLOOKUP(LEFT(C155,18),'AGG Activity_16'!A:K,B155-2016+2,FALSE),VLOOKUP(LEFT(C155,19),'AGG Activity_16'!A:K,B155-2016+2,FALSE)))</f>
        <v>0</v>
      </c>
      <c r="G155" s="8"/>
      <c r="H155" s="6"/>
    </row>
    <row r="156" spans="1:8" x14ac:dyDescent="0.25">
      <c r="A156" t="s">
        <v>2</v>
      </c>
      <c r="B156">
        <f t="shared" si="2"/>
        <v>2018</v>
      </c>
      <c r="C156" t="str">
        <f t="shared" si="3"/>
        <v>PASTRAROABUSSCB___CONVGAS____16</v>
      </c>
      <c r="D156" s="7">
        <f>(VLOOKUP(LEFT(C156,LEN(C156)-6),PASTRA_Replacement_Split_Tech!A:V,13+B156-2016,FALSE)*_xlfn.IFNA(VLOOKUP(LEFT(C156,18),'AGG Activity_16'!A:K,B156-2016+2,FALSE),VLOOKUP(LEFT(C156,19),'AGG Activity_16'!A:K,B156-2016+2,FALSE)))</f>
        <v>3.8333412175920456E-3</v>
      </c>
      <c r="G156" s="8"/>
      <c r="H156" s="6"/>
    </row>
    <row r="157" spans="1:8" x14ac:dyDescent="0.25">
      <c r="A157" t="s">
        <v>2</v>
      </c>
      <c r="B157">
        <f t="shared" si="2"/>
        <v>2018</v>
      </c>
      <c r="C157" t="str">
        <f t="shared" si="3"/>
        <v>PASTRAROABUSURBTBUCONVGAS____16</v>
      </c>
      <c r="D157" s="7">
        <f>(VLOOKUP(LEFT(C157,LEN(C157)-6),PASTRA_Replacement_Split_Tech!A:V,13+B157-2016,FALSE)*_xlfn.IFNA(VLOOKUP(LEFT(C157,18),'AGG Activity_16'!A:K,B157-2016+2,FALSE),VLOOKUP(LEFT(C157,19),'AGG Activity_16'!A:K,B157-2016+2,FALSE)))</f>
        <v>0</v>
      </c>
      <c r="G157" s="8"/>
      <c r="H157" s="6"/>
    </row>
    <row r="158" spans="1:8" x14ac:dyDescent="0.25">
      <c r="A158" t="s">
        <v>2</v>
      </c>
      <c r="B158">
        <f t="shared" si="2"/>
        <v>2018</v>
      </c>
      <c r="C158" t="str">
        <f t="shared" si="3"/>
        <v>PASTRAROABUSURBWTBCONVGAS____16</v>
      </c>
      <c r="D158" s="7">
        <f>(VLOOKUP(LEFT(C158,LEN(C158)-6),PASTRA_Replacement_Split_Tech!A:V,13+B158-2016,FALSE)*_xlfn.IFNA(VLOOKUP(LEFT(C158,18),'AGG Activity_16'!A:K,B158-2016+2,FALSE),VLOOKUP(LEFT(C158,19),'AGG Activity_16'!A:K,B158-2016+2,FALSE)))</f>
        <v>0</v>
      </c>
      <c r="G158" s="8"/>
      <c r="H158" s="6"/>
    </row>
    <row r="159" spans="1:8" x14ac:dyDescent="0.25">
      <c r="A159" t="s">
        <v>2</v>
      </c>
      <c r="B159">
        <f t="shared" si="2"/>
        <v>2018</v>
      </c>
      <c r="C159" t="str">
        <f t="shared" si="3"/>
        <v>PASTRAROACAR___ADRCONVGAS____16</v>
      </c>
      <c r="D159" s="7">
        <f>(VLOOKUP(LEFT(C159,LEN(C159)-6),PASTRA_Replacement_Split_Tech!A:V,13+B159-2016,FALSE)*_xlfn.IFNA(VLOOKUP(LEFT(C159,18),'AGG Activity_16'!A:K,B159-2016+2,FALSE),VLOOKUP(LEFT(C159,19),'AGG Activity_16'!A:K,B159-2016+2,FALSE)))</f>
        <v>74.423134831402422</v>
      </c>
      <c r="G159" s="8"/>
      <c r="H159" s="6"/>
    </row>
    <row r="160" spans="1:8" x14ac:dyDescent="0.25">
      <c r="A160" t="s">
        <v>2</v>
      </c>
      <c r="B160">
        <f t="shared" si="2"/>
        <v>2018</v>
      </c>
      <c r="C160" t="str">
        <f t="shared" si="3"/>
        <v>PASTRAROACAR___APGCONVGAS____16</v>
      </c>
      <c r="D160" s="7">
        <f>(VLOOKUP(LEFT(C160,LEN(C160)-6),PASTRA_Replacement_Split_Tech!A:V,13+B160-2016,FALSE)*_xlfn.IFNA(VLOOKUP(LEFT(C160,18),'AGG Activity_16'!A:K,B160-2016+2,FALSE),VLOOKUP(LEFT(C160,19),'AGG Activity_16'!A:K,B160-2016+2,FALSE)))</f>
        <v>8.3184273315180235</v>
      </c>
      <c r="G160" s="8"/>
      <c r="H160" s="6"/>
    </row>
    <row r="161" spans="1:8" x14ac:dyDescent="0.25">
      <c r="A161" t="s">
        <v>2</v>
      </c>
      <c r="B161">
        <f t="shared" si="2"/>
        <v>2018</v>
      </c>
      <c r="C161" t="str">
        <f t="shared" si="3"/>
        <v>PASTRAROACAR___RSHCONVGAS____16</v>
      </c>
      <c r="D161" s="7">
        <f>(VLOOKUP(LEFT(C161,LEN(C161)-6),PASTRA_Replacement_Split_Tech!A:V,13+B161-2016,FALSE)*_xlfn.IFNA(VLOOKUP(LEFT(C161,18),'AGG Activity_16'!A:K,B161-2016+2,FALSE),VLOOKUP(LEFT(C161,19),'AGG Activity_16'!A:K,B161-2016+2,FALSE)))</f>
        <v>0.59487838865083376</v>
      </c>
      <c r="G161" s="8"/>
      <c r="H161" s="6"/>
    </row>
    <row r="162" spans="1:8" x14ac:dyDescent="0.25">
      <c r="A162" t="s">
        <v>2</v>
      </c>
      <c r="B162">
        <f t="shared" si="2"/>
        <v>2018</v>
      </c>
      <c r="C162" t="str">
        <f t="shared" si="3"/>
        <v>PASTRAROACAR___TAXCONVGAS____16</v>
      </c>
      <c r="D162" s="7">
        <f>(VLOOKUP(LEFT(C162,LEN(C162)-6),PASTRA_Replacement_Split_Tech!A:V,13+B162-2016,FALSE)*_xlfn.IFNA(VLOOKUP(LEFT(C162,18),'AGG Activity_16'!A:K,B162-2016+2,FALSE),VLOOKUP(LEFT(C162,19),'AGG Activity_16'!A:K,B162-2016+2,FALSE)))</f>
        <v>0.98501840701482024</v>
      </c>
      <c r="G162" s="8"/>
      <c r="H162" s="6"/>
    </row>
    <row r="163" spans="1:8" x14ac:dyDescent="0.25">
      <c r="A163" t="s">
        <v>2</v>
      </c>
      <c r="B163">
        <f t="shared" si="2"/>
        <v>2018</v>
      </c>
      <c r="C163" t="str">
        <f t="shared" si="3"/>
        <v>PASTRAROAMOR______CONVGAS____16</v>
      </c>
      <c r="D163" s="7">
        <f>(VLOOKUP(LEFT(C163,LEN(C163)-6),PASTRA_Replacement_Split_Tech!A:V,13+B163-2016,FALSE)*_xlfn.IFNA(VLOOKUP(LEFT(C163,18),'AGG Activity_16'!A:K,B163-2016+2,FALSE),VLOOKUP(LEFT(C163,19),'AGG Activity_16'!A:K,B163-2016+2,FALSE)))</f>
        <v>0.5113670794799674</v>
      </c>
      <c r="G163" s="8"/>
      <c r="H163" s="6"/>
    </row>
    <row r="164" spans="1:8" x14ac:dyDescent="0.25">
      <c r="A164" t="s">
        <v>2</v>
      </c>
      <c r="B164">
        <f t="shared" si="2"/>
        <v>2018</v>
      </c>
      <c r="C164" t="str">
        <f t="shared" si="3"/>
        <v>PASTRAROATRULGTADRCONVGAS____16</v>
      </c>
      <c r="D164" s="7">
        <f>(VLOOKUP(LEFT(C164,LEN(C164)-6),PASTRA_Replacement_Split_Tech!A:V,13+B164-2016,FALSE)*_xlfn.IFNA(VLOOKUP(LEFT(C164,18),'AGG Activity_16'!A:K,B164-2016+2,FALSE),VLOOKUP(LEFT(C164,19),'AGG Activity_16'!A:K,B164-2016+2,FALSE)))</f>
        <v>75.810084403990913</v>
      </c>
      <c r="G164" s="8"/>
      <c r="H164" s="6"/>
    </row>
    <row r="165" spans="1:8" x14ac:dyDescent="0.25">
      <c r="A165" t="s">
        <v>2</v>
      </c>
      <c r="B165">
        <f t="shared" si="2"/>
        <v>2018</v>
      </c>
      <c r="C165" t="str">
        <f t="shared" si="3"/>
        <v>PASTRAROATRULGTAPGCONVGAS____16</v>
      </c>
      <c r="D165" s="7">
        <f>(VLOOKUP(LEFT(C165,LEN(C165)-6),PASTRA_Replacement_Split_Tech!A:V,13+B165-2016,FALSE)*_xlfn.IFNA(VLOOKUP(LEFT(C165,18),'AGG Activity_16'!A:K,B165-2016+2,FALSE),VLOOKUP(LEFT(C165,19),'AGG Activity_16'!A:K,B165-2016+2,FALSE)))</f>
        <v>8.4770561699602922</v>
      </c>
      <c r="G165" s="8"/>
      <c r="H165" s="6"/>
    </row>
    <row r="166" spans="1:8" x14ac:dyDescent="0.25">
      <c r="A166" t="s">
        <v>2</v>
      </c>
      <c r="B166">
        <f t="shared" si="2"/>
        <v>2018</v>
      </c>
      <c r="C166" t="str">
        <f t="shared" si="3"/>
        <v>PASTRAROATRULGTRSHCONVGAS____16</v>
      </c>
      <c r="D166" s="7">
        <f>(VLOOKUP(LEFT(C166,LEN(C166)-6),PASTRA_Replacement_Split_Tech!A:V,13+B166-2016,FALSE)*_xlfn.IFNA(VLOOKUP(LEFT(C166,18),'AGG Activity_16'!A:K,B166-2016+2,FALSE),VLOOKUP(LEFT(C166,19),'AGG Activity_16'!A:K,B166-2016+2,FALSE)))</f>
        <v>0.60175875245344912</v>
      </c>
      <c r="G166" s="8"/>
      <c r="H166" s="6"/>
    </row>
    <row r="167" spans="1:8" x14ac:dyDescent="0.25">
      <c r="A167" t="s">
        <v>2</v>
      </c>
      <c r="B167">
        <f t="shared" si="2"/>
        <v>2018</v>
      </c>
      <c r="C167" t="str">
        <f t="shared" si="3"/>
        <v>PASTRAROATRULGTTAXCONVGAS____16</v>
      </c>
      <c r="D167" s="7">
        <f>(VLOOKUP(LEFT(C167,LEN(C167)-6),PASTRA_Replacement_Split_Tech!A:V,13+B167-2016,FALSE)*_xlfn.IFNA(VLOOKUP(LEFT(C167,18),'AGG Activity_16'!A:K,B167-2016+2,FALSE),VLOOKUP(LEFT(C167,19),'AGG Activity_16'!A:K,B167-2016+2,FALSE)))</f>
        <v>0.32217191245453591</v>
      </c>
      <c r="G167" s="8"/>
      <c r="H167" s="6"/>
    </row>
    <row r="168" spans="1:8" x14ac:dyDescent="0.25">
      <c r="A168" t="s">
        <v>2</v>
      </c>
      <c r="B168">
        <f t="shared" si="2"/>
        <v>2018</v>
      </c>
      <c r="C168" t="str">
        <f t="shared" si="3"/>
        <v>PASTRAROACAR___ADRCONVPRO____16</v>
      </c>
      <c r="D168" s="7">
        <f>(VLOOKUP(LEFT(C168,LEN(C168)-6),PASTRA_Replacement_Split_Tech!A:V,13+B168-2016,FALSE)*_xlfn.IFNA(VLOOKUP(LEFT(C168,18),'AGG Activity_16'!A:K,B168-2016+2,FALSE),VLOOKUP(LEFT(C168,19),'AGG Activity_16'!A:K,B168-2016+2,FALSE)))</f>
        <v>0.80092235203110818</v>
      </c>
      <c r="G168" s="8"/>
      <c r="H168" s="6"/>
    </row>
    <row r="169" spans="1:8" x14ac:dyDescent="0.25">
      <c r="A169" t="s">
        <v>2</v>
      </c>
      <c r="B169">
        <f t="shared" si="2"/>
        <v>2018</v>
      </c>
      <c r="C169" t="str">
        <f t="shared" si="3"/>
        <v>PASTRAROACAR___APGCONVPRO____16</v>
      </c>
      <c r="D169" s="7">
        <f>(VLOOKUP(LEFT(C169,LEN(C169)-6),PASTRA_Replacement_Split_Tech!A:V,13+B169-2016,FALSE)*_xlfn.IFNA(VLOOKUP(LEFT(C169,18),'AGG Activity_16'!A:K,B169-2016+2,FALSE),VLOOKUP(LEFT(C169,19),'AGG Activity_16'!A:K,B169-2016+2,FALSE)))</f>
        <v>8.9681706639050063E-2</v>
      </c>
      <c r="G169" s="8"/>
      <c r="H169" s="6"/>
    </row>
    <row r="170" spans="1:8" x14ac:dyDescent="0.25">
      <c r="A170" t="s">
        <v>2</v>
      </c>
      <c r="B170">
        <f t="shared" si="2"/>
        <v>2018</v>
      </c>
      <c r="C170" t="str">
        <f t="shared" si="3"/>
        <v>PASTRAROACAR___RSHCONVPRO____16</v>
      </c>
      <c r="D170" s="7">
        <f>(VLOOKUP(LEFT(C170,LEN(C170)-6),PASTRA_Replacement_Split_Tech!A:V,13+B170-2016,FALSE)*_xlfn.IFNA(VLOOKUP(LEFT(C170,18),'AGG Activity_16'!A:K,B170-2016+2,FALSE),VLOOKUP(LEFT(C170,19),'AGG Activity_16'!A:K,B170-2016+2,FALSE)))</f>
        <v>6.5922988013965567E-3</v>
      </c>
      <c r="G170" s="8"/>
      <c r="H170" s="6"/>
    </row>
    <row r="171" spans="1:8" x14ac:dyDescent="0.25">
      <c r="A171" t="s">
        <v>2</v>
      </c>
      <c r="B171">
        <f t="shared" si="2"/>
        <v>2018</v>
      </c>
      <c r="C171" t="str">
        <f t="shared" si="3"/>
        <v>PASTRAROACAR___TAXCONVPRO____16</v>
      </c>
      <c r="D171" s="7">
        <f>(VLOOKUP(LEFT(C171,LEN(C171)-6),PASTRA_Replacement_Split_Tech!A:V,13+B171-2016,FALSE)*_xlfn.IFNA(VLOOKUP(LEFT(C171,18),'AGG Activity_16'!A:K,B171-2016+2,FALSE),VLOOKUP(LEFT(C171,19),'AGG Activity_16'!A:K,B171-2016+2,FALSE)))</f>
        <v>1.0769791349286795E-2</v>
      </c>
      <c r="G171" s="8"/>
      <c r="H171" s="6"/>
    </row>
    <row r="172" spans="1:8" x14ac:dyDescent="0.25">
      <c r="A172" t="s">
        <v>2</v>
      </c>
      <c r="B172">
        <f t="shared" si="2"/>
        <v>2018</v>
      </c>
      <c r="C172" t="str">
        <f t="shared" si="3"/>
        <v>PASTRAROATRULGTADRCONVPRO____16</v>
      </c>
      <c r="D172" s="7">
        <f>(VLOOKUP(LEFT(C172,LEN(C172)-6),PASTRA_Replacement_Split_Tech!A:V,13+B172-2016,FALSE)*_xlfn.IFNA(VLOOKUP(LEFT(C172,18),'AGG Activity_16'!A:K,B172-2016+2,FALSE),VLOOKUP(LEFT(C172,19),'AGG Activity_16'!A:K,B172-2016+2,FALSE)))</f>
        <v>0.25189168393524852</v>
      </c>
      <c r="G172" s="8"/>
      <c r="H172" s="6"/>
    </row>
    <row r="173" spans="1:8" x14ac:dyDescent="0.25">
      <c r="A173" t="s">
        <v>2</v>
      </c>
      <c r="B173">
        <f t="shared" si="2"/>
        <v>2018</v>
      </c>
      <c r="C173" t="str">
        <f t="shared" si="3"/>
        <v>PASTRAROATRULGTAPGCONVPRO____16</v>
      </c>
      <c r="D173" s="7">
        <f>(VLOOKUP(LEFT(C173,LEN(C173)-6),PASTRA_Replacement_Split_Tech!A:V,13+B173-2016,FALSE)*_xlfn.IFNA(VLOOKUP(LEFT(C173,18),'AGG Activity_16'!A:K,B173-2016+2,FALSE),VLOOKUP(LEFT(C173,19),'AGG Activity_16'!A:K,B173-2016+2,FALSE)))</f>
        <v>2.8321694825008237E-2</v>
      </c>
      <c r="G173" s="8"/>
      <c r="H173" s="6"/>
    </row>
    <row r="174" spans="1:8" x14ac:dyDescent="0.25">
      <c r="A174" t="s">
        <v>2</v>
      </c>
      <c r="B174">
        <f t="shared" si="2"/>
        <v>2018</v>
      </c>
      <c r="C174" t="str">
        <f t="shared" si="3"/>
        <v>PASTRAROATRULGTRSHCONVPRO____16</v>
      </c>
      <c r="D174" s="7">
        <f>(VLOOKUP(LEFT(C174,LEN(C174)-6),PASTRA_Replacement_Split_Tech!A:V,13+B174-2016,FALSE)*_xlfn.IFNA(VLOOKUP(LEFT(C174,18),'AGG Activity_16'!A:K,B174-2016+2,FALSE),VLOOKUP(LEFT(C174,19),'AGG Activity_16'!A:K,B174-2016+2,FALSE)))</f>
        <v>2.1849692693803879E-3</v>
      </c>
      <c r="G174" s="8"/>
      <c r="H174" s="6"/>
    </row>
    <row r="175" spans="1:8" x14ac:dyDescent="0.25">
      <c r="A175" t="s">
        <v>2</v>
      </c>
      <c r="B175">
        <f t="shared" si="2"/>
        <v>2018</v>
      </c>
      <c r="C175" t="str">
        <f t="shared" si="3"/>
        <v>PASTRAROATRULGTTAXCONVPRO____16</v>
      </c>
      <c r="D175" s="7">
        <f>(VLOOKUP(LEFT(C175,LEN(C175)-6),PASTRA_Replacement_Split_Tech!A:V,13+B175-2016,FALSE)*_xlfn.IFNA(VLOOKUP(LEFT(C175,18),'AGG Activity_16'!A:K,B175-2016+2,FALSE),VLOOKUP(LEFT(C175,19),'AGG Activity_16'!A:K,B175-2016+2,FALSE)))</f>
        <v>1.3047799336599051E-3</v>
      </c>
      <c r="G175" s="8"/>
      <c r="H175" s="6"/>
    </row>
    <row r="176" spans="1:8" x14ac:dyDescent="0.25">
      <c r="A176" t="s">
        <v>2</v>
      </c>
      <c r="B176">
        <f t="shared" si="2"/>
        <v>2019</v>
      </c>
      <c r="C176" t="str">
        <f t="shared" si="3"/>
        <v>PASTRARAIREG___GOR___DSL____16</v>
      </c>
      <c r="D176" s="7">
        <f>(VLOOKUP(LEFT(C176,LEN(C176)-6),PASTRA_Replacement_Split_Tech!A:V,13+B176-2016,FALSE)*_xlfn.IFNA(VLOOKUP(LEFT(C176,18),'AGG Activity_16'!A:K,B176-2016+2,FALSE),VLOOKUP(LEFT(C176,19),'AGG Activity_16'!A:K,B176-2016+2,FALSE)))</f>
        <v>0.24639309137077969</v>
      </c>
      <c r="G176" s="8"/>
      <c r="H176" s="6"/>
    </row>
    <row r="177" spans="1:8" x14ac:dyDescent="0.25">
      <c r="A177" t="s">
        <v>2</v>
      </c>
      <c r="B177">
        <f t="shared" si="2"/>
        <v>2019</v>
      </c>
      <c r="C177" t="str">
        <f t="shared" si="3"/>
        <v>PASTRARAIREG___GOR___ELC____16</v>
      </c>
      <c r="D177" s="7">
        <f>(VLOOKUP(LEFT(C177,LEN(C177)-6),PASTRA_Replacement_Split_Tech!A:V,13+B177-2016,FALSE)*_xlfn.IFNA(VLOOKUP(LEFT(C177,18),'AGG Activity_16'!A:K,B177-2016+2,FALSE),VLOOKUP(LEFT(C177,19),'AGG Activity_16'!A:K,B177-2016+2,FALSE)))</f>
        <v>0</v>
      </c>
      <c r="G177" s="8"/>
      <c r="H177" s="6"/>
    </row>
    <row r="178" spans="1:8" x14ac:dyDescent="0.25">
      <c r="A178" t="s">
        <v>2</v>
      </c>
      <c r="B178">
        <f t="shared" si="2"/>
        <v>2019</v>
      </c>
      <c r="C178" t="str">
        <f t="shared" si="3"/>
        <v>PASTRARAIREG___UPX___DSL____16</v>
      </c>
      <c r="D178" s="7">
        <f>(VLOOKUP(LEFT(C178,LEN(C178)-6),PASTRA_Replacement_Split_Tech!A:V,13+B178-2016,FALSE)*_xlfn.IFNA(VLOOKUP(LEFT(C178,18),'AGG Activity_16'!A:K,B178-2016+2,FALSE),VLOOKUP(LEFT(C178,19),'AGG Activity_16'!A:K,B178-2016+2,FALSE)))</f>
        <v>7.3834936145154462E-2</v>
      </c>
      <c r="G178" s="8"/>
      <c r="H178" s="6"/>
    </row>
    <row r="179" spans="1:8" x14ac:dyDescent="0.25">
      <c r="A179" t="s">
        <v>2</v>
      </c>
      <c r="B179">
        <f t="shared" si="2"/>
        <v>2019</v>
      </c>
      <c r="C179" t="str">
        <f t="shared" si="3"/>
        <v>PASTRARAIREG___UPX___ELC____16</v>
      </c>
      <c r="D179" s="7">
        <f>(VLOOKUP(LEFT(C179,LEN(C179)-6),PASTRA_Replacement_Split_Tech!A:V,13+B179-2016,FALSE)*_xlfn.IFNA(VLOOKUP(LEFT(C179,18),'AGG Activity_16'!A:K,B179-2016+2,FALSE),VLOOKUP(LEFT(C179,19),'AGG Activity_16'!A:K,B179-2016+2,FALSE)))</f>
        <v>0</v>
      </c>
      <c r="G179" s="8"/>
      <c r="H179" s="6"/>
    </row>
    <row r="180" spans="1:8" x14ac:dyDescent="0.25">
      <c r="A180" t="s">
        <v>2</v>
      </c>
      <c r="B180">
        <f t="shared" si="2"/>
        <v>2019</v>
      </c>
      <c r="C180" t="str">
        <f t="shared" si="3"/>
        <v>PASTRARAISUB___TSU___DSL____16</v>
      </c>
      <c r="D180" s="7">
        <f>(VLOOKUP(LEFT(C180,LEN(C180)-6),PASTRA_Replacement_Split_Tech!A:V,13+B180-2016,FALSE)*_xlfn.IFNA(VLOOKUP(LEFT(C180,18),'AGG Activity_16'!A:K,B180-2016+2,FALSE),VLOOKUP(LEFT(C180,19),'AGG Activity_16'!A:K,B180-2016+2,FALSE)))</f>
        <v>0</v>
      </c>
      <c r="G180" s="8"/>
      <c r="H180" s="6"/>
    </row>
    <row r="181" spans="1:8" x14ac:dyDescent="0.25">
      <c r="A181" t="s">
        <v>2</v>
      </c>
      <c r="B181">
        <f t="shared" si="2"/>
        <v>2019</v>
      </c>
      <c r="C181" t="str">
        <f t="shared" si="3"/>
        <v>PASTRARAISUB___TSU___ELC____16</v>
      </c>
      <c r="D181" s="7">
        <f>(VLOOKUP(LEFT(C181,LEN(C181)-6),PASTRA_Replacement_Split_Tech!A:V,13+B181-2016,FALSE)*_xlfn.IFNA(VLOOKUP(LEFT(C181,18),'AGG Activity_16'!A:K,B181-2016+2,FALSE),VLOOKUP(LEFT(C181,19),'AGG Activity_16'!A:K,B181-2016+2,FALSE)))</f>
        <v>0.41448928668374663</v>
      </c>
      <c r="G181" s="8"/>
      <c r="H181" s="6"/>
    </row>
    <row r="182" spans="1:8" x14ac:dyDescent="0.25">
      <c r="A182" t="s">
        <v>2</v>
      </c>
      <c r="B182">
        <f t="shared" si="2"/>
        <v>2019</v>
      </c>
      <c r="C182" t="str">
        <f t="shared" si="3"/>
        <v>PASTRARAITRM___TST___DSL____16</v>
      </c>
      <c r="D182" s="7">
        <f>(VLOOKUP(LEFT(C182,LEN(C182)-6),PASTRA_Replacement_Split_Tech!A:V,13+B182-2016,FALSE)*_xlfn.IFNA(VLOOKUP(LEFT(C182,18),'AGG Activity_16'!A:K,B182-2016+2,FALSE),VLOOKUP(LEFT(C182,19),'AGG Activity_16'!A:K,B182-2016+2,FALSE)))</f>
        <v>0</v>
      </c>
      <c r="G182" s="8"/>
      <c r="H182" s="6"/>
    </row>
    <row r="183" spans="1:8" x14ac:dyDescent="0.25">
      <c r="A183" t="s">
        <v>2</v>
      </c>
      <c r="B183">
        <f t="shared" si="2"/>
        <v>2019</v>
      </c>
      <c r="C183" t="str">
        <f t="shared" si="3"/>
        <v>PASTRARAITRM___TST___ELC____16</v>
      </c>
      <c r="D183" s="7">
        <f>(VLOOKUP(LEFT(C183,LEN(C183)-6),PASTRA_Replacement_Split_Tech!A:V,13+B183-2016,FALSE)*_xlfn.IFNA(VLOOKUP(LEFT(C183,18),'AGG Activity_16'!A:K,B183-2016+2,FALSE),VLOOKUP(LEFT(C183,19),'AGG Activity_16'!A:K,B183-2016+2,FALSE)))</f>
        <v>0.25839056351750145</v>
      </c>
      <c r="G183" s="8"/>
      <c r="H183" s="6"/>
    </row>
    <row r="184" spans="1:8" x14ac:dyDescent="0.25">
      <c r="A184" t="s">
        <v>2</v>
      </c>
      <c r="B184">
        <f t="shared" si="2"/>
        <v>2019</v>
      </c>
      <c r="C184" t="str">
        <f t="shared" si="3"/>
        <v>PASTRAROABUSIUBDURTCONVDSL____16</v>
      </c>
      <c r="D184" s="7">
        <f>(VLOOKUP(LEFT(C184,LEN(C184)-6),PASTRA_Replacement_Split_Tech!A:V,13+B184-2016,FALSE)*_xlfn.IFNA(VLOOKUP(LEFT(C184,18),'AGG Activity_16'!A:K,B184-2016+2,FALSE),VLOOKUP(LEFT(C184,19),'AGG Activity_16'!A:K,B184-2016+2,FALSE)))</f>
        <v>9.8627394046656713E-3</v>
      </c>
      <c r="G184" s="8"/>
      <c r="H184" s="6"/>
    </row>
    <row r="185" spans="1:8" x14ac:dyDescent="0.25">
      <c r="A185" t="s">
        <v>2</v>
      </c>
      <c r="B185">
        <f t="shared" si="2"/>
        <v>2019</v>
      </c>
      <c r="C185" t="str">
        <f t="shared" si="3"/>
        <v>PASTRAROABUSIUBGOBCONVDSL____16</v>
      </c>
      <c r="D185" s="7">
        <f>(VLOOKUP(LEFT(C185,LEN(C185)-6),PASTRA_Replacement_Split_Tech!A:V,13+B185-2016,FALSE)*_xlfn.IFNA(VLOOKUP(LEFT(C185,18),'AGG Activity_16'!A:K,B185-2016+2,FALSE),VLOOKUP(LEFT(C185,19),'AGG Activity_16'!A:K,B185-2016+2,FALSE)))</f>
        <v>3.1234423090710894E-2</v>
      </c>
      <c r="G185" s="8"/>
      <c r="H185" s="6"/>
    </row>
    <row r="186" spans="1:8" x14ac:dyDescent="0.25">
      <c r="A186" t="s">
        <v>2</v>
      </c>
      <c r="B186">
        <f t="shared" si="2"/>
        <v>2019</v>
      </c>
      <c r="C186" t="str">
        <f t="shared" si="3"/>
        <v>PASTRAROABUSIUBMWAYCONVDSL____16</v>
      </c>
      <c r="D186" s="7">
        <f>(VLOOKUP(LEFT(C186,LEN(C186)-6),PASTRA_Replacement_Split_Tech!A:V,13+B186-2016,FALSE)*_xlfn.IFNA(VLOOKUP(LEFT(C186,18),'AGG Activity_16'!A:K,B186-2016+2,FALSE),VLOOKUP(LEFT(C186,19),'AGG Activity_16'!A:K,B186-2016+2,FALSE)))</f>
        <v>9.3745727908298271E-2</v>
      </c>
      <c r="G186" s="8"/>
      <c r="H186" s="6"/>
    </row>
    <row r="187" spans="1:8" x14ac:dyDescent="0.25">
      <c r="A187" t="s">
        <v>2</v>
      </c>
      <c r="B187">
        <f t="shared" si="2"/>
        <v>2019</v>
      </c>
      <c r="C187" t="str">
        <f t="shared" si="3"/>
        <v>PASTRAROABUSIUBVIVACONVDSL____16</v>
      </c>
      <c r="D187" s="7">
        <f>(VLOOKUP(LEFT(C187,LEN(C187)-6),PASTRA_Replacement_Split_Tech!A:V,13+B187-2016,FALSE)*_xlfn.IFNA(VLOOKUP(LEFT(C187,18),'AGG Activity_16'!A:K,B187-2016+2,FALSE),VLOOKUP(LEFT(C187,19),'AGG Activity_16'!A:K,B187-2016+2,FALSE)))</f>
        <v>1.4403120716145579E-2</v>
      </c>
      <c r="G187" s="8"/>
      <c r="H187" s="6"/>
    </row>
    <row r="188" spans="1:8" x14ac:dyDescent="0.25">
      <c r="A188" t="s">
        <v>2</v>
      </c>
      <c r="B188">
        <f t="shared" si="2"/>
        <v>2019</v>
      </c>
      <c r="C188" t="str">
        <f t="shared" si="3"/>
        <v>PASTRAROABUSSCB___CONVDSL____16</v>
      </c>
      <c r="D188" s="7">
        <f>(VLOOKUP(LEFT(C188,LEN(C188)-6),PASTRA_Replacement_Split_Tech!A:V,13+B188-2016,FALSE)*_xlfn.IFNA(VLOOKUP(LEFT(C188,18),'AGG Activity_16'!A:K,B188-2016+2,FALSE),VLOOKUP(LEFT(C188,19),'AGG Activity_16'!A:K,B188-2016+2,FALSE)))</f>
        <v>4.4192373528202822E-2</v>
      </c>
      <c r="G188" s="8"/>
      <c r="H188" s="6"/>
    </row>
    <row r="189" spans="1:8" x14ac:dyDescent="0.25">
      <c r="A189" t="s">
        <v>2</v>
      </c>
      <c r="B189">
        <f t="shared" ref="B189:B252" si="4">B131+1</f>
        <v>2019</v>
      </c>
      <c r="C189" t="str">
        <f t="shared" ref="C189:C252" si="5">C131</f>
        <v>PASTRAROABUSURBTBUCONVDSL____16</v>
      </c>
      <c r="D189" s="7">
        <f>(VLOOKUP(LEFT(C189,LEN(C189)-6),PASTRA_Replacement_Split_Tech!A:V,13+B189-2016,FALSE)*_xlfn.IFNA(VLOOKUP(LEFT(C189,18),'AGG Activity_16'!A:K,B189-2016+2,FALSE),VLOOKUP(LEFT(C189,19),'AGG Activity_16'!A:K,B189-2016+2,FALSE)))</f>
        <v>1.3758040406610803</v>
      </c>
      <c r="G189" s="8"/>
      <c r="H189" s="6"/>
    </row>
    <row r="190" spans="1:8" x14ac:dyDescent="0.25">
      <c r="A190" t="s">
        <v>2</v>
      </c>
      <c r="B190">
        <f t="shared" si="4"/>
        <v>2019</v>
      </c>
      <c r="C190" t="str">
        <f t="shared" si="5"/>
        <v>PASTRAROABUSURBWTBCONVDSL____16</v>
      </c>
      <c r="D190" s="7">
        <f>(VLOOKUP(LEFT(C190,LEN(C190)-6),PASTRA_Replacement_Split_Tech!A:V,13+B190-2016,FALSE)*_xlfn.IFNA(VLOOKUP(LEFT(C190,18),'AGG Activity_16'!A:K,B190-2016+2,FALSE),VLOOKUP(LEFT(C190,19),'AGG Activity_16'!A:K,B190-2016+2,FALSE)))</f>
        <v>8.0839566783243555E-2</v>
      </c>
      <c r="G190" s="8"/>
      <c r="H190" s="6"/>
    </row>
    <row r="191" spans="1:8" x14ac:dyDescent="0.25">
      <c r="A191" t="s">
        <v>2</v>
      </c>
      <c r="B191">
        <f t="shared" si="4"/>
        <v>2019</v>
      </c>
      <c r="C191" t="str">
        <f t="shared" si="5"/>
        <v>PASTRAROACAR___ADRCONVDSL____16</v>
      </c>
      <c r="D191" s="7">
        <f>(VLOOKUP(LEFT(C191,LEN(C191)-6),PASTRA_Replacement_Split_Tech!A:V,13+B191-2016,FALSE)*_xlfn.IFNA(VLOOKUP(LEFT(C191,18),'AGG Activity_16'!A:K,B191-2016+2,FALSE),VLOOKUP(LEFT(C191,19),'AGG Activity_16'!A:K,B191-2016+2,FALSE)))</f>
        <v>1.6172844726852986</v>
      </c>
      <c r="G191" s="8"/>
      <c r="H191" s="6"/>
    </row>
    <row r="192" spans="1:8" x14ac:dyDescent="0.25">
      <c r="A192" t="s">
        <v>2</v>
      </c>
      <c r="B192">
        <f t="shared" si="4"/>
        <v>2019</v>
      </c>
      <c r="C192" t="str">
        <f t="shared" si="5"/>
        <v>PASTRAROACAR___APGCONVDSL____16</v>
      </c>
      <c r="D192" s="7">
        <f>(VLOOKUP(LEFT(C192,LEN(C192)-6),PASTRA_Replacement_Split_Tech!A:V,13+B192-2016,FALSE)*_xlfn.IFNA(VLOOKUP(LEFT(C192,18),'AGG Activity_16'!A:K,B192-2016+2,FALSE),VLOOKUP(LEFT(C192,19),'AGG Activity_16'!A:K,B192-2016+2,FALSE)))</f>
        <v>0.18150925170510845</v>
      </c>
      <c r="G192" s="8"/>
      <c r="H192" s="6"/>
    </row>
    <row r="193" spans="1:8" x14ac:dyDescent="0.25">
      <c r="A193" t="s">
        <v>2</v>
      </c>
      <c r="B193">
        <f t="shared" si="4"/>
        <v>2019</v>
      </c>
      <c r="C193" t="str">
        <f t="shared" si="5"/>
        <v>PASTRAROACAR___RSHCONVDSL____16</v>
      </c>
      <c r="D193" s="7">
        <f>(VLOOKUP(LEFT(C193,LEN(C193)-6),PASTRA_Replacement_Split_Tech!A:V,13+B193-2016,FALSE)*_xlfn.IFNA(VLOOKUP(LEFT(C193,18),'AGG Activity_16'!A:K,B193-2016+2,FALSE),VLOOKUP(LEFT(C193,19),'AGG Activity_16'!A:K,B193-2016+2,FALSE)))</f>
        <v>1.3190737346730375E-2</v>
      </c>
      <c r="G193" s="8"/>
      <c r="H193" s="6"/>
    </row>
    <row r="194" spans="1:8" x14ac:dyDescent="0.25">
      <c r="A194" t="s">
        <v>2</v>
      </c>
      <c r="B194">
        <f t="shared" si="4"/>
        <v>2019</v>
      </c>
      <c r="C194" t="str">
        <f t="shared" si="5"/>
        <v>PASTRAROACAR___TAXCONVDSL____16</v>
      </c>
      <c r="D194" s="7">
        <f>(VLOOKUP(LEFT(C194,LEN(C194)-6),PASTRA_Replacement_Split_Tech!A:V,13+B194-2016,FALSE)*_xlfn.IFNA(VLOOKUP(LEFT(C194,18),'AGG Activity_16'!A:K,B194-2016+2,FALSE),VLOOKUP(LEFT(C194,19),'AGG Activity_16'!A:K,B194-2016+2,FALSE)))</f>
        <v>2.162552488882441E-2</v>
      </c>
      <c r="G194" s="8"/>
      <c r="H194" s="6"/>
    </row>
    <row r="195" spans="1:8" x14ac:dyDescent="0.25">
      <c r="A195" t="s">
        <v>2</v>
      </c>
      <c r="B195">
        <f t="shared" si="4"/>
        <v>2019</v>
      </c>
      <c r="C195" t="str">
        <f t="shared" si="5"/>
        <v>PASTRAROATRULGTADRCONVDSL____16</v>
      </c>
      <c r="D195" s="7">
        <f>(VLOOKUP(LEFT(C195,LEN(C195)-6),PASTRA_Replacement_Split_Tech!A:V,13+B195-2016,FALSE)*_xlfn.IFNA(VLOOKUP(LEFT(C195,18),'AGG Activity_16'!A:K,B195-2016+2,FALSE),VLOOKUP(LEFT(C195,19),'AGG Activity_16'!A:K,B195-2016+2,FALSE)))</f>
        <v>1.2932123700603029</v>
      </c>
      <c r="G195" s="8"/>
      <c r="H195" s="6"/>
    </row>
    <row r="196" spans="1:8" x14ac:dyDescent="0.25">
      <c r="A196" t="s">
        <v>2</v>
      </c>
      <c r="B196">
        <f t="shared" si="4"/>
        <v>2019</v>
      </c>
      <c r="C196" t="str">
        <f t="shared" si="5"/>
        <v>PASTRAROATRULGTAPGCONVDSL____16</v>
      </c>
      <c r="D196" s="7">
        <f>(VLOOKUP(LEFT(C196,LEN(C196)-6),PASTRA_Replacement_Split_Tech!A:V,13+B196-2016,FALSE)*_xlfn.IFNA(VLOOKUP(LEFT(C196,18),'AGG Activity_16'!A:K,B196-2016+2,FALSE),VLOOKUP(LEFT(C196,19),'AGG Activity_16'!A:K,B196-2016+2,FALSE)))</f>
        <v>0.14523396235777142</v>
      </c>
      <c r="G196" s="8"/>
      <c r="H196" s="6"/>
    </row>
    <row r="197" spans="1:8" x14ac:dyDescent="0.25">
      <c r="A197" t="s">
        <v>2</v>
      </c>
      <c r="B197">
        <f t="shared" si="4"/>
        <v>2019</v>
      </c>
      <c r="C197" t="str">
        <f t="shared" si="5"/>
        <v>PASTRAROATRULGTRSHCONVDSL____16</v>
      </c>
      <c r="D197" s="7">
        <f>(VLOOKUP(LEFT(C197,LEN(C197)-6),PASTRA_Replacement_Split_Tech!A:V,13+B197-2016,FALSE)*_xlfn.IFNA(VLOOKUP(LEFT(C197,18),'AGG Activity_16'!A:K,B197-2016+2,FALSE),VLOOKUP(LEFT(C197,19),'AGG Activity_16'!A:K,B197-2016+2,FALSE)))</f>
        <v>1.0588661887262707E-2</v>
      </c>
      <c r="G197" s="8"/>
      <c r="H197" s="6"/>
    </row>
    <row r="198" spans="1:8" x14ac:dyDescent="0.25">
      <c r="A198" t="s">
        <v>2</v>
      </c>
      <c r="B198">
        <f t="shared" si="4"/>
        <v>2019</v>
      </c>
      <c r="C198" t="str">
        <f t="shared" si="5"/>
        <v>PASTRAROATRULGTTAXCONVDSL____16</v>
      </c>
      <c r="D198" s="7">
        <f>(VLOOKUP(LEFT(C198,LEN(C198)-6),PASTRA_Replacement_Split_Tech!A:V,13+B198-2016,FALSE)*_xlfn.IFNA(VLOOKUP(LEFT(C198,18),'AGG Activity_16'!A:K,B198-2016+2,FALSE),VLOOKUP(LEFT(C198,19),'AGG Activity_16'!A:K,B198-2016+2,FALSE)))</f>
        <v>5.9062553836091713E-3</v>
      </c>
      <c r="G198" s="8"/>
      <c r="H198" s="6"/>
    </row>
    <row r="199" spans="1:8" x14ac:dyDescent="0.25">
      <c r="A199" t="s">
        <v>2</v>
      </c>
      <c r="B199">
        <f t="shared" si="4"/>
        <v>2019</v>
      </c>
      <c r="C199" t="str">
        <f t="shared" si="5"/>
        <v>PASTRAROABUSSCB___CONVNGA____16</v>
      </c>
      <c r="D199" s="7">
        <f>(VLOOKUP(LEFT(C199,LEN(C199)-6),PASTRA_Replacement_Split_Tech!A:V,13+B199-2016,FALSE)*_xlfn.IFNA(VLOOKUP(LEFT(C199,18),'AGG Activity_16'!A:K,B199-2016+2,FALSE),VLOOKUP(LEFT(C199,19),'AGG Activity_16'!A:K,B199-2016+2,FALSE)))</f>
        <v>3.0628264561646801E-3</v>
      </c>
      <c r="G199" s="8"/>
      <c r="H199" s="6"/>
    </row>
    <row r="200" spans="1:8" x14ac:dyDescent="0.25">
      <c r="A200" t="s">
        <v>2</v>
      </c>
      <c r="B200">
        <f t="shared" si="4"/>
        <v>2019</v>
      </c>
      <c r="C200" t="str">
        <f t="shared" si="5"/>
        <v>PASTRAROABUSURBTBUCONVNGA____16</v>
      </c>
      <c r="D200" s="7">
        <f>(VLOOKUP(LEFT(C200,LEN(C200)-6),PASTRA_Replacement_Split_Tech!A:V,13+B200-2016,FALSE)*_xlfn.IFNA(VLOOKUP(LEFT(C200,18),'AGG Activity_16'!A:K,B200-2016+2,FALSE),VLOOKUP(LEFT(C200,19),'AGG Activity_16'!A:K,B200-2016+2,FALSE)))</f>
        <v>0</v>
      </c>
      <c r="G200" s="8"/>
      <c r="H200" s="6"/>
    </row>
    <row r="201" spans="1:8" x14ac:dyDescent="0.25">
      <c r="A201" t="s">
        <v>2</v>
      </c>
      <c r="B201">
        <f t="shared" si="4"/>
        <v>2019</v>
      </c>
      <c r="C201" t="str">
        <f t="shared" si="5"/>
        <v>PASTRAROABUSURBWTBCONVNGA____16</v>
      </c>
      <c r="D201" s="7">
        <f>(VLOOKUP(LEFT(C201,LEN(C201)-6),PASTRA_Replacement_Split_Tech!A:V,13+B201-2016,FALSE)*_xlfn.IFNA(VLOOKUP(LEFT(C201,18),'AGG Activity_16'!A:K,B201-2016+2,FALSE),VLOOKUP(LEFT(C201,19),'AGG Activity_16'!A:K,B201-2016+2,FALSE)))</f>
        <v>0</v>
      </c>
      <c r="G201" s="8"/>
      <c r="H201" s="6"/>
    </row>
    <row r="202" spans="1:8" x14ac:dyDescent="0.25">
      <c r="A202" t="s">
        <v>2</v>
      </c>
      <c r="B202">
        <f t="shared" si="4"/>
        <v>2019</v>
      </c>
      <c r="C202" t="str">
        <f t="shared" si="5"/>
        <v>PASTRAROACAR___ADRCONVNGA____16</v>
      </c>
      <c r="D202" s="7">
        <f>(VLOOKUP(LEFT(C202,LEN(C202)-6),PASTRA_Replacement_Split_Tech!A:V,13+B202-2016,FALSE)*_xlfn.IFNA(VLOOKUP(LEFT(C202,18),'AGG Activity_16'!A:K,B202-2016+2,FALSE),VLOOKUP(LEFT(C202,19),'AGG Activity_16'!A:K,B202-2016+2,FALSE)))</f>
        <v>8.9807212603999709E-2</v>
      </c>
      <c r="G202" s="8"/>
      <c r="H202" s="6"/>
    </row>
    <row r="203" spans="1:8" x14ac:dyDescent="0.25">
      <c r="A203" t="s">
        <v>2</v>
      </c>
      <c r="B203">
        <f t="shared" si="4"/>
        <v>2019</v>
      </c>
      <c r="C203" t="str">
        <f t="shared" si="5"/>
        <v>PASTRAROACAR___APGCONVNGA____16</v>
      </c>
      <c r="D203" s="7">
        <f>(VLOOKUP(LEFT(C203,LEN(C203)-6),PASTRA_Replacement_Split_Tech!A:V,13+B203-2016,FALSE)*_xlfn.IFNA(VLOOKUP(LEFT(C203,18),'AGG Activity_16'!A:K,B203-2016+2,FALSE),VLOOKUP(LEFT(C203,19),'AGG Activity_16'!A:K,B203-2016+2,FALSE)))</f>
        <v>1.0220392146081503E-2</v>
      </c>
      <c r="G203" s="8"/>
      <c r="H203" s="6"/>
    </row>
    <row r="204" spans="1:8" x14ac:dyDescent="0.25">
      <c r="A204" t="s">
        <v>2</v>
      </c>
      <c r="B204">
        <f t="shared" si="4"/>
        <v>2019</v>
      </c>
      <c r="C204" t="str">
        <f t="shared" si="5"/>
        <v>PASTRAROACAR___RSHCONVNGA____16</v>
      </c>
      <c r="D204" s="7">
        <f>(VLOOKUP(LEFT(C204,LEN(C204)-6),PASTRA_Replacement_Split_Tech!A:V,13+B204-2016,FALSE)*_xlfn.IFNA(VLOOKUP(LEFT(C204,18),'AGG Activity_16'!A:K,B204-2016+2,FALSE),VLOOKUP(LEFT(C204,19),'AGG Activity_16'!A:K,B204-2016+2,FALSE)))</f>
        <v>8.9940477032571936E-4</v>
      </c>
      <c r="G204" s="8"/>
      <c r="H204" s="6"/>
    </row>
    <row r="205" spans="1:8" x14ac:dyDescent="0.25">
      <c r="A205" t="s">
        <v>2</v>
      </c>
      <c r="B205">
        <f t="shared" si="4"/>
        <v>2019</v>
      </c>
      <c r="C205" t="str">
        <f t="shared" si="5"/>
        <v>PASTRAROACAR___TAXCONVNGA____16</v>
      </c>
      <c r="D205" s="7">
        <f>(VLOOKUP(LEFT(C205,LEN(C205)-6),PASTRA_Replacement_Split_Tech!A:V,13+B205-2016,FALSE)*_xlfn.IFNA(VLOOKUP(LEFT(C205,18),'AGG Activity_16'!A:K,B205-2016+2,FALSE),VLOOKUP(LEFT(C205,19),'AGG Activity_16'!A:K,B205-2016+2,FALSE)))</f>
        <v>1.3683462161902527E-3</v>
      </c>
      <c r="G205" s="8"/>
      <c r="H205" s="6"/>
    </row>
    <row r="206" spans="1:8" x14ac:dyDescent="0.25">
      <c r="A206" t="s">
        <v>2</v>
      </c>
      <c r="B206">
        <f t="shared" si="4"/>
        <v>2019</v>
      </c>
      <c r="C206" t="str">
        <f t="shared" si="5"/>
        <v>PASTRAROATRULGTADRCONVNGA____16</v>
      </c>
      <c r="D206" s="7">
        <f>(VLOOKUP(LEFT(C206,LEN(C206)-6),PASTRA_Replacement_Split_Tech!A:V,13+B206-2016,FALSE)*_xlfn.IFNA(VLOOKUP(LEFT(C206,18),'AGG Activity_16'!A:K,B206-2016+2,FALSE),VLOOKUP(LEFT(C206,19),'AGG Activity_16'!A:K,B206-2016+2,FALSE)))</f>
        <v>6.1661076087584157E-4</v>
      </c>
      <c r="G206" s="8"/>
      <c r="H206" s="6"/>
    </row>
    <row r="207" spans="1:8" x14ac:dyDescent="0.25">
      <c r="A207" t="s">
        <v>2</v>
      </c>
      <c r="B207">
        <f t="shared" si="4"/>
        <v>2019</v>
      </c>
      <c r="C207" t="str">
        <f t="shared" si="5"/>
        <v>PASTRAROATRULGTAPGCONVNGA____16</v>
      </c>
      <c r="D207" s="7">
        <f>(VLOOKUP(LEFT(C207,LEN(C207)-6),PASTRA_Replacement_Split_Tech!A:V,13+B207-2016,FALSE)*_xlfn.IFNA(VLOOKUP(LEFT(C207,18),'AGG Activity_16'!A:K,B207-2016+2,FALSE),VLOOKUP(LEFT(C207,19),'AGG Activity_16'!A:K,B207-2016+2,FALSE)))</f>
        <v>1.6660643921660159E-4</v>
      </c>
      <c r="G207" s="8"/>
      <c r="H207" s="6"/>
    </row>
    <row r="208" spans="1:8" x14ac:dyDescent="0.25">
      <c r="A208" t="s">
        <v>2</v>
      </c>
      <c r="B208">
        <f t="shared" si="4"/>
        <v>2019</v>
      </c>
      <c r="C208" t="str">
        <f t="shared" si="5"/>
        <v>PASTRAROATRULGTRSHCONVNGA____16</v>
      </c>
      <c r="D208" s="7">
        <f>(VLOOKUP(LEFT(C208,LEN(C208)-6),PASTRA_Replacement_Split_Tech!A:V,13+B208-2016,FALSE)*_xlfn.IFNA(VLOOKUP(LEFT(C208,18),'AGG Activity_16'!A:K,B208-2016+2,FALSE),VLOOKUP(LEFT(C208,19),'AGG Activity_16'!A:K,B208-2016+2,FALSE)))</f>
        <v>6.3332451232057452E-5</v>
      </c>
      <c r="G208" s="8"/>
      <c r="H208" s="6"/>
    </row>
    <row r="209" spans="1:8" x14ac:dyDescent="0.25">
      <c r="A209" t="s">
        <v>2</v>
      </c>
      <c r="B209">
        <f t="shared" si="4"/>
        <v>2019</v>
      </c>
      <c r="C209" t="str">
        <f t="shared" si="5"/>
        <v>PASTRAROATRULGTTAXCONVNGA____16</v>
      </c>
      <c r="D209" s="7">
        <f>(VLOOKUP(LEFT(C209,LEN(C209)-6),PASTRA_Replacement_Split_Tech!A:V,13+B209-2016,FALSE)*_xlfn.IFNA(VLOOKUP(LEFT(C209,18),'AGG Activity_16'!A:K,B209-2016+2,FALSE),VLOOKUP(LEFT(C209,19),'AGG Activity_16'!A:K,B209-2016+2,FALSE)))</f>
        <v>4.3739220035069926E-5</v>
      </c>
      <c r="G209" s="8"/>
      <c r="H209" s="6"/>
    </row>
    <row r="210" spans="1:8" x14ac:dyDescent="0.25">
      <c r="A210" t="s">
        <v>2</v>
      </c>
      <c r="B210">
        <f t="shared" si="4"/>
        <v>2019</v>
      </c>
      <c r="C210" t="str">
        <f t="shared" si="5"/>
        <v>PASTRAROABUSIUBDURTCONVGAS____16</v>
      </c>
      <c r="D210" s="7">
        <f>(VLOOKUP(LEFT(C210,LEN(C210)-6),PASTRA_Replacement_Split_Tech!A:V,13+B210-2016,FALSE)*_xlfn.IFNA(VLOOKUP(LEFT(C210,18),'AGG Activity_16'!A:K,B210-2016+2,FALSE),VLOOKUP(LEFT(C210,19),'AGG Activity_16'!A:K,B210-2016+2,FALSE)))</f>
        <v>0</v>
      </c>
      <c r="G210" s="8"/>
      <c r="H210" s="6"/>
    </row>
    <row r="211" spans="1:8" x14ac:dyDescent="0.25">
      <c r="A211" t="s">
        <v>2</v>
      </c>
      <c r="B211">
        <f t="shared" si="4"/>
        <v>2019</v>
      </c>
      <c r="C211" t="str">
        <f t="shared" si="5"/>
        <v>PASTRAROABUSIUBGOBCONVGAS____16</v>
      </c>
      <c r="D211" s="7">
        <f>(VLOOKUP(LEFT(C211,LEN(C211)-6),PASTRA_Replacement_Split_Tech!A:V,13+B211-2016,FALSE)*_xlfn.IFNA(VLOOKUP(LEFT(C211,18),'AGG Activity_16'!A:K,B211-2016+2,FALSE),VLOOKUP(LEFT(C211,19),'AGG Activity_16'!A:K,B211-2016+2,FALSE)))</f>
        <v>0</v>
      </c>
      <c r="G211" s="8"/>
      <c r="H211" s="6"/>
    </row>
    <row r="212" spans="1:8" x14ac:dyDescent="0.25">
      <c r="A212" t="s">
        <v>2</v>
      </c>
      <c r="B212">
        <f t="shared" si="4"/>
        <v>2019</v>
      </c>
      <c r="C212" t="str">
        <f t="shared" si="5"/>
        <v>PASTRAROABUSIUBMWAYCONVGAS____16</v>
      </c>
      <c r="D212" s="7">
        <f>(VLOOKUP(LEFT(C212,LEN(C212)-6),PASTRA_Replacement_Split_Tech!A:V,13+B212-2016,FALSE)*_xlfn.IFNA(VLOOKUP(LEFT(C212,18),'AGG Activity_16'!A:K,B212-2016+2,FALSE),VLOOKUP(LEFT(C212,19),'AGG Activity_16'!A:K,B212-2016+2,FALSE)))</f>
        <v>0</v>
      </c>
      <c r="G212" s="8"/>
      <c r="H212" s="6"/>
    </row>
    <row r="213" spans="1:8" x14ac:dyDescent="0.25">
      <c r="A213" t="s">
        <v>2</v>
      </c>
      <c r="B213">
        <f t="shared" si="4"/>
        <v>2019</v>
      </c>
      <c r="C213" t="str">
        <f t="shared" si="5"/>
        <v>PASTRAROABUSIUBVIVACONVGAS____16</v>
      </c>
      <c r="D213" s="7">
        <f>(VLOOKUP(LEFT(C213,LEN(C213)-6),PASTRA_Replacement_Split_Tech!A:V,13+B213-2016,FALSE)*_xlfn.IFNA(VLOOKUP(LEFT(C213,18),'AGG Activity_16'!A:K,B213-2016+2,FALSE),VLOOKUP(LEFT(C213,19),'AGG Activity_16'!A:K,B213-2016+2,FALSE)))</f>
        <v>0</v>
      </c>
      <c r="G213" s="8"/>
      <c r="H213" s="6"/>
    </row>
    <row r="214" spans="1:8" x14ac:dyDescent="0.25">
      <c r="A214" t="s">
        <v>2</v>
      </c>
      <c r="B214">
        <f t="shared" si="4"/>
        <v>2019</v>
      </c>
      <c r="C214" t="str">
        <f t="shared" si="5"/>
        <v>PASTRAROABUSSCB___CONVGAS____16</v>
      </c>
      <c r="D214" s="7">
        <f>(VLOOKUP(LEFT(C214,LEN(C214)-6),PASTRA_Replacement_Split_Tech!A:V,13+B214-2016,FALSE)*_xlfn.IFNA(VLOOKUP(LEFT(C214,18),'AGG Activity_16'!A:K,B214-2016+2,FALSE),VLOOKUP(LEFT(C214,19),'AGG Activity_16'!A:K,B214-2016+2,FALSE)))</f>
        <v>6.0162247832978855E-3</v>
      </c>
      <c r="G214" s="8"/>
      <c r="H214" s="6"/>
    </row>
    <row r="215" spans="1:8" x14ac:dyDescent="0.25">
      <c r="A215" t="s">
        <v>2</v>
      </c>
      <c r="B215">
        <f t="shared" si="4"/>
        <v>2019</v>
      </c>
      <c r="C215" t="str">
        <f t="shared" si="5"/>
        <v>PASTRAROABUSURBTBUCONVGAS____16</v>
      </c>
      <c r="D215" s="7">
        <f>(VLOOKUP(LEFT(C215,LEN(C215)-6),PASTRA_Replacement_Split_Tech!A:V,13+B215-2016,FALSE)*_xlfn.IFNA(VLOOKUP(LEFT(C215,18),'AGG Activity_16'!A:K,B215-2016+2,FALSE),VLOOKUP(LEFT(C215,19),'AGG Activity_16'!A:K,B215-2016+2,FALSE)))</f>
        <v>0</v>
      </c>
      <c r="G215" s="8"/>
      <c r="H215" s="6"/>
    </row>
    <row r="216" spans="1:8" x14ac:dyDescent="0.25">
      <c r="A216" t="s">
        <v>2</v>
      </c>
      <c r="B216">
        <f t="shared" si="4"/>
        <v>2019</v>
      </c>
      <c r="C216" t="str">
        <f t="shared" si="5"/>
        <v>PASTRAROABUSURBWTBCONVGAS____16</v>
      </c>
      <c r="D216" s="7">
        <f>(VLOOKUP(LEFT(C216,LEN(C216)-6),PASTRA_Replacement_Split_Tech!A:V,13+B216-2016,FALSE)*_xlfn.IFNA(VLOOKUP(LEFT(C216,18),'AGG Activity_16'!A:K,B216-2016+2,FALSE),VLOOKUP(LEFT(C216,19),'AGG Activity_16'!A:K,B216-2016+2,FALSE)))</f>
        <v>0</v>
      </c>
      <c r="G216" s="8"/>
      <c r="H216" s="6"/>
    </row>
    <row r="217" spans="1:8" x14ac:dyDescent="0.25">
      <c r="A217" t="s">
        <v>2</v>
      </c>
      <c r="B217">
        <f t="shared" si="4"/>
        <v>2019</v>
      </c>
      <c r="C217" t="str">
        <f t="shared" si="5"/>
        <v>PASTRAROACAR___ADRCONVGAS____16</v>
      </c>
      <c r="D217" s="7">
        <f>(VLOOKUP(LEFT(C217,LEN(C217)-6),PASTRA_Replacement_Split_Tech!A:V,13+B217-2016,FALSE)*_xlfn.IFNA(VLOOKUP(LEFT(C217,18),'AGG Activity_16'!A:K,B217-2016+2,FALSE),VLOOKUP(LEFT(C217,19),'AGG Activity_16'!A:K,B217-2016+2,FALSE)))</f>
        <v>112.7881059436404</v>
      </c>
      <c r="G217" s="8"/>
      <c r="H217" s="6"/>
    </row>
    <row r="218" spans="1:8" x14ac:dyDescent="0.25">
      <c r="A218" t="s">
        <v>2</v>
      </c>
      <c r="B218">
        <f t="shared" si="4"/>
        <v>2019</v>
      </c>
      <c r="C218" t="str">
        <f t="shared" si="5"/>
        <v>PASTRAROACAR___APGCONVGAS____16</v>
      </c>
      <c r="D218" s="7">
        <f>(VLOOKUP(LEFT(C218,LEN(C218)-6),PASTRA_Replacement_Split_Tech!A:V,13+B218-2016,FALSE)*_xlfn.IFNA(VLOOKUP(LEFT(C218,18),'AGG Activity_16'!A:K,B218-2016+2,FALSE),VLOOKUP(LEFT(C218,19),'AGG Activity_16'!A:K,B218-2016+2,FALSE)))</f>
        <v>12.645722482993733</v>
      </c>
      <c r="G218" s="8"/>
      <c r="H218" s="6"/>
    </row>
    <row r="219" spans="1:8" x14ac:dyDescent="0.25">
      <c r="A219" t="s">
        <v>2</v>
      </c>
      <c r="B219">
        <f t="shared" si="4"/>
        <v>2019</v>
      </c>
      <c r="C219" t="str">
        <f t="shared" si="5"/>
        <v>PASTRAROACAR___RSHCONVGAS____16</v>
      </c>
      <c r="D219" s="7">
        <f>(VLOOKUP(LEFT(C219,LEN(C219)-6),PASTRA_Replacement_Split_Tech!A:V,13+B219-2016,FALSE)*_xlfn.IFNA(VLOOKUP(LEFT(C219,18),'AGG Activity_16'!A:K,B219-2016+2,FALSE),VLOOKUP(LEFT(C219,19),'AGG Activity_16'!A:K,B219-2016+2,FALSE)))</f>
        <v>0.90144080860478937</v>
      </c>
      <c r="G219" s="8"/>
      <c r="H219" s="6"/>
    </row>
    <row r="220" spans="1:8" x14ac:dyDescent="0.25">
      <c r="A220" t="s">
        <v>2</v>
      </c>
      <c r="B220">
        <f t="shared" si="4"/>
        <v>2019</v>
      </c>
      <c r="C220" t="str">
        <f t="shared" si="5"/>
        <v>PASTRAROACAR___TAXCONVGAS____16</v>
      </c>
      <c r="D220" s="7">
        <f>(VLOOKUP(LEFT(C220,LEN(C220)-6),PASTRA_Replacement_Split_Tech!A:V,13+B220-2016,FALSE)*_xlfn.IFNA(VLOOKUP(LEFT(C220,18),'AGG Activity_16'!A:K,B220-2016+2,FALSE),VLOOKUP(LEFT(C220,19),'AGG Activity_16'!A:K,B220-2016+2,FALSE)))</f>
        <v>1.493468463888604</v>
      </c>
      <c r="G220" s="8"/>
      <c r="H220" s="6"/>
    </row>
    <row r="221" spans="1:8" x14ac:dyDescent="0.25">
      <c r="A221" t="s">
        <v>2</v>
      </c>
      <c r="B221">
        <f t="shared" si="4"/>
        <v>2019</v>
      </c>
      <c r="C221" t="str">
        <f t="shared" si="5"/>
        <v>PASTRAROAMOR______CONVGAS____16</v>
      </c>
      <c r="D221" s="7">
        <f>(VLOOKUP(LEFT(C221,LEN(C221)-6),PASTRA_Replacement_Split_Tech!A:V,13+B221-2016,FALSE)*_xlfn.IFNA(VLOOKUP(LEFT(C221,18),'AGG Activity_16'!A:K,B221-2016+2,FALSE),VLOOKUP(LEFT(C221,19),'AGG Activity_16'!A:K,B221-2016+2,FALSE)))</f>
        <v>0.77534783142645125</v>
      </c>
      <c r="G221" s="8"/>
      <c r="H221" s="6"/>
    </row>
    <row r="222" spans="1:8" x14ac:dyDescent="0.25">
      <c r="A222" t="s">
        <v>2</v>
      </c>
      <c r="B222">
        <f t="shared" si="4"/>
        <v>2019</v>
      </c>
      <c r="C222" t="str">
        <f t="shared" si="5"/>
        <v>PASTRAROATRULGTADRCONVGAS____16</v>
      </c>
      <c r="D222" s="7">
        <f>(VLOOKUP(LEFT(C222,LEN(C222)-6),PASTRA_Replacement_Split_Tech!A:V,13+B222-2016,FALSE)*_xlfn.IFNA(VLOOKUP(LEFT(C222,18),'AGG Activity_16'!A:K,B222-2016+2,FALSE),VLOOKUP(LEFT(C222,19),'AGG Activity_16'!A:K,B222-2016+2,FALSE)))</f>
        <v>114.8900578907469</v>
      </c>
      <c r="G222" s="8"/>
      <c r="H222" s="6"/>
    </row>
    <row r="223" spans="1:8" x14ac:dyDescent="0.25">
      <c r="A223" t="s">
        <v>2</v>
      </c>
      <c r="B223">
        <f t="shared" si="4"/>
        <v>2019</v>
      </c>
      <c r="C223" t="str">
        <f t="shared" si="5"/>
        <v>PASTRAROATRULGTAPGCONVGAS____16</v>
      </c>
      <c r="D223" s="7">
        <f>(VLOOKUP(LEFT(C223,LEN(C223)-6),PASTRA_Replacement_Split_Tech!A:V,13+B223-2016,FALSE)*_xlfn.IFNA(VLOOKUP(LEFT(C223,18),'AGG Activity_16'!A:K,B223-2016+2,FALSE),VLOOKUP(LEFT(C223,19),'AGG Activity_16'!A:K,B223-2016+2,FALSE)))</f>
        <v>12.886861394780226</v>
      </c>
      <c r="G223" s="8"/>
      <c r="H223" s="6"/>
    </row>
    <row r="224" spans="1:8" x14ac:dyDescent="0.25">
      <c r="A224" t="s">
        <v>2</v>
      </c>
      <c r="B224">
        <f t="shared" si="4"/>
        <v>2019</v>
      </c>
      <c r="C224" t="str">
        <f t="shared" si="5"/>
        <v>PASTRAROATRULGTRSHCONVGAS____16</v>
      </c>
      <c r="D224" s="7">
        <f>(VLOOKUP(LEFT(C224,LEN(C224)-6),PASTRA_Replacement_Split_Tech!A:V,13+B224-2016,FALSE)*_xlfn.IFNA(VLOOKUP(LEFT(C224,18),'AGG Activity_16'!A:K,B224-2016+2,FALSE),VLOOKUP(LEFT(C224,19),'AGG Activity_16'!A:K,B224-2016+2,FALSE)))</f>
        <v>0.91196450399980478</v>
      </c>
      <c r="G224" s="8"/>
      <c r="H224" s="6"/>
    </row>
    <row r="225" spans="1:8" x14ac:dyDescent="0.25">
      <c r="A225" t="s">
        <v>2</v>
      </c>
      <c r="B225">
        <f t="shared" si="4"/>
        <v>2019</v>
      </c>
      <c r="C225" t="str">
        <f t="shared" si="5"/>
        <v>PASTRAROATRULGTTAXCONVGAS____16</v>
      </c>
      <c r="D225" s="7">
        <f>(VLOOKUP(LEFT(C225,LEN(C225)-6),PASTRA_Replacement_Split_Tech!A:V,13+B225-2016,FALSE)*_xlfn.IFNA(VLOOKUP(LEFT(C225,18),'AGG Activity_16'!A:K,B225-2016+2,FALSE),VLOOKUP(LEFT(C225,19),'AGG Activity_16'!A:K,B225-2016+2,FALSE)))</f>
        <v>0.48837216238524661</v>
      </c>
      <c r="G225" s="8"/>
      <c r="H225" s="6"/>
    </row>
    <row r="226" spans="1:8" x14ac:dyDescent="0.25">
      <c r="A226" t="s">
        <v>2</v>
      </c>
      <c r="B226">
        <f t="shared" si="4"/>
        <v>2019</v>
      </c>
      <c r="C226" t="str">
        <f t="shared" si="5"/>
        <v>PASTRAROACAR___ADRCONVPRO____16</v>
      </c>
      <c r="D226" s="7">
        <f>(VLOOKUP(LEFT(C226,LEN(C226)-6),PASTRA_Replacement_Split_Tech!A:V,13+B226-2016,FALSE)*_xlfn.IFNA(VLOOKUP(LEFT(C226,18),'AGG Activity_16'!A:K,B226-2016+2,FALSE),VLOOKUP(LEFT(C226,19),'AGG Activity_16'!A:K,B226-2016+2,FALSE)))</f>
        <v>1.2137600388449528</v>
      </c>
      <c r="G226" s="8"/>
      <c r="H226" s="6"/>
    </row>
    <row r="227" spans="1:8" x14ac:dyDescent="0.25">
      <c r="A227" t="s">
        <v>2</v>
      </c>
      <c r="B227">
        <f t="shared" si="4"/>
        <v>2019</v>
      </c>
      <c r="C227" t="str">
        <f t="shared" si="5"/>
        <v>PASTRAROACAR___APGCONVPRO____16</v>
      </c>
      <c r="D227" s="7">
        <f>(VLOOKUP(LEFT(C227,LEN(C227)-6),PASTRA_Replacement_Split_Tech!A:V,13+B227-2016,FALSE)*_xlfn.IFNA(VLOOKUP(LEFT(C227,18),'AGG Activity_16'!A:K,B227-2016+2,FALSE),VLOOKUP(LEFT(C227,19),'AGG Activity_16'!A:K,B227-2016+2,FALSE)))</f>
        <v>0.13630184277253754</v>
      </c>
      <c r="G227" s="8"/>
      <c r="H227" s="6"/>
    </row>
    <row r="228" spans="1:8" x14ac:dyDescent="0.25">
      <c r="A228" t="s">
        <v>2</v>
      </c>
      <c r="B228">
        <f t="shared" si="4"/>
        <v>2019</v>
      </c>
      <c r="C228" t="str">
        <f t="shared" si="5"/>
        <v>PASTRAROACAR___RSHCONVPRO____16</v>
      </c>
      <c r="D228" s="7">
        <f>(VLOOKUP(LEFT(C228,LEN(C228)-6),PASTRA_Replacement_Split_Tech!A:V,13+B228-2016,FALSE)*_xlfn.IFNA(VLOOKUP(LEFT(C228,18),'AGG Activity_16'!A:K,B228-2016+2,FALSE),VLOOKUP(LEFT(C228,19),'AGG Activity_16'!A:K,B228-2016+2,FALSE)))</f>
        <v>1.0021566252689684E-2</v>
      </c>
      <c r="G228" s="8"/>
      <c r="H228" s="6"/>
    </row>
    <row r="229" spans="1:8" x14ac:dyDescent="0.25">
      <c r="A229" t="s">
        <v>2</v>
      </c>
      <c r="B229">
        <f t="shared" si="4"/>
        <v>2019</v>
      </c>
      <c r="C229" t="str">
        <f t="shared" si="5"/>
        <v>PASTRAROACAR___TAXCONVPRO____16</v>
      </c>
      <c r="D229" s="7">
        <f>(VLOOKUP(LEFT(C229,LEN(C229)-6),PASTRA_Replacement_Split_Tech!A:V,13+B229-2016,FALSE)*_xlfn.IFNA(VLOOKUP(LEFT(C229,18),'AGG Activity_16'!A:K,B229-2016+2,FALSE),VLOOKUP(LEFT(C229,19),'AGG Activity_16'!A:K,B229-2016+2,FALSE)))</f>
        <v>1.6296305972014147E-2</v>
      </c>
      <c r="G229" s="8"/>
      <c r="H229" s="6"/>
    </row>
    <row r="230" spans="1:8" x14ac:dyDescent="0.25">
      <c r="A230" t="s">
        <v>2</v>
      </c>
      <c r="B230">
        <f t="shared" si="4"/>
        <v>2019</v>
      </c>
      <c r="C230" t="str">
        <f t="shared" si="5"/>
        <v>PASTRAROATRULGTADRCONVPRO____16</v>
      </c>
      <c r="D230" s="7">
        <f>(VLOOKUP(LEFT(C230,LEN(C230)-6),PASTRA_Replacement_Split_Tech!A:V,13+B230-2016,FALSE)*_xlfn.IFNA(VLOOKUP(LEFT(C230,18),'AGG Activity_16'!A:K,B230-2016+2,FALSE),VLOOKUP(LEFT(C230,19),'AGG Activity_16'!A:K,B230-2016+2,FALSE)))</f>
        <v>0.38170306239953788</v>
      </c>
      <c r="G230" s="8"/>
      <c r="H230" s="6"/>
    </row>
    <row r="231" spans="1:8" x14ac:dyDescent="0.25">
      <c r="A231" t="s">
        <v>2</v>
      </c>
      <c r="B231">
        <f t="shared" si="4"/>
        <v>2019</v>
      </c>
      <c r="C231" t="str">
        <f t="shared" si="5"/>
        <v>PASTRAROATRULGTAPGCONVPRO____16</v>
      </c>
      <c r="D231" s="7">
        <f>(VLOOKUP(LEFT(C231,LEN(C231)-6),PASTRA_Replacement_Split_Tech!A:V,13+B231-2016,FALSE)*_xlfn.IFNA(VLOOKUP(LEFT(C231,18),'AGG Activity_16'!A:K,B231-2016+2,FALSE),VLOOKUP(LEFT(C231,19),'AGG Activity_16'!A:K,B231-2016+2,FALSE)))</f>
        <v>4.2970978345642674E-2</v>
      </c>
      <c r="G231" s="8"/>
      <c r="H231" s="6"/>
    </row>
    <row r="232" spans="1:8" x14ac:dyDescent="0.25">
      <c r="A232" t="s">
        <v>2</v>
      </c>
      <c r="B232">
        <f t="shared" si="4"/>
        <v>2019</v>
      </c>
      <c r="C232" t="str">
        <f t="shared" si="5"/>
        <v>PASTRAROATRULGTRSHCONVPRO____16</v>
      </c>
      <c r="D232" s="7">
        <f>(VLOOKUP(LEFT(C232,LEN(C232)-6),PASTRA_Replacement_Split_Tech!A:V,13+B232-2016,FALSE)*_xlfn.IFNA(VLOOKUP(LEFT(C232,18),'AGG Activity_16'!A:K,B232-2016+2,FALSE),VLOOKUP(LEFT(C232,19),'AGG Activity_16'!A:K,B232-2016+2,FALSE)))</f>
        <v>3.3134944246673292E-3</v>
      </c>
      <c r="G232" s="8"/>
      <c r="H232" s="6"/>
    </row>
    <row r="233" spans="1:8" x14ac:dyDescent="0.25">
      <c r="A233" t="s">
        <v>2</v>
      </c>
      <c r="B233">
        <f t="shared" si="4"/>
        <v>2019</v>
      </c>
      <c r="C233" t="str">
        <f t="shared" si="5"/>
        <v>PASTRAROATRULGTTAXCONVPRO____16</v>
      </c>
      <c r="D233" s="7">
        <f>(VLOOKUP(LEFT(C233,LEN(C233)-6),PASTRA_Replacement_Split_Tech!A:V,13+B233-2016,FALSE)*_xlfn.IFNA(VLOOKUP(LEFT(C233,18),'AGG Activity_16'!A:K,B233-2016+2,FALSE),VLOOKUP(LEFT(C233,19),'AGG Activity_16'!A:K,B233-2016+2,FALSE)))</f>
        <v>2.0077877304203046E-3</v>
      </c>
      <c r="G233" s="8"/>
      <c r="H233" s="6"/>
    </row>
    <row r="234" spans="1:8" x14ac:dyDescent="0.25">
      <c r="A234" t="s">
        <v>2</v>
      </c>
      <c r="B234">
        <f t="shared" si="4"/>
        <v>2020</v>
      </c>
      <c r="C234" t="str">
        <f t="shared" si="5"/>
        <v>PASTRARAIREG___GOR___DSL____16</v>
      </c>
      <c r="D234" s="7">
        <f>(VLOOKUP(LEFT(C234,LEN(C234)-6),PASTRA_Replacement_Split_Tech!A:V,13+B234-2016,FALSE)*_xlfn.IFNA(VLOOKUP(LEFT(C234,18),'AGG Activity_16'!A:K,B234-2016+2,FALSE),VLOOKUP(LEFT(C234,19),'AGG Activity_16'!A:K,B234-2016+2,FALSE)))</f>
        <v>0.75221830876594087</v>
      </c>
      <c r="G234" s="8"/>
      <c r="H234" s="6"/>
    </row>
    <row r="235" spans="1:8" x14ac:dyDescent="0.25">
      <c r="A235" t="s">
        <v>2</v>
      </c>
      <c r="B235">
        <f t="shared" si="4"/>
        <v>2020</v>
      </c>
      <c r="C235" t="str">
        <f t="shared" si="5"/>
        <v>PASTRARAIREG___GOR___ELC____16</v>
      </c>
      <c r="D235" s="7">
        <f>(VLOOKUP(LEFT(C235,LEN(C235)-6),PASTRA_Replacement_Split_Tech!A:V,13+B235-2016,FALSE)*_xlfn.IFNA(VLOOKUP(LEFT(C235,18),'AGG Activity_16'!A:K,B235-2016+2,FALSE),VLOOKUP(LEFT(C235,19),'AGG Activity_16'!A:K,B235-2016+2,FALSE)))</f>
        <v>0</v>
      </c>
      <c r="G235" s="8"/>
      <c r="H235" s="6"/>
    </row>
    <row r="236" spans="1:8" x14ac:dyDescent="0.25">
      <c r="A236" t="s">
        <v>2</v>
      </c>
      <c r="B236">
        <f t="shared" si="4"/>
        <v>2020</v>
      </c>
      <c r="C236" t="str">
        <f t="shared" si="5"/>
        <v>PASTRARAIREG___UPX___DSL____16</v>
      </c>
      <c r="D236" s="7">
        <f>(VLOOKUP(LEFT(C236,LEN(C236)-6),PASTRA_Replacement_Split_Tech!A:V,13+B236-2016,FALSE)*_xlfn.IFNA(VLOOKUP(LEFT(C236,18),'AGG Activity_16'!A:K,B236-2016+2,FALSE),VLOOKUP(LEFT(C236,19),'AGG Activity_16'!A:K,B236-2016+2,FALSE)))</f>
        <v>0.10299958577645185</v>
      </c>
      <c r="G236" s="8"/>
      <c r="H236" s="6"/>
    </row>
    <row r="237" spans="1:8" x14ac:dyDescent="0.25">
      <c r="A237" t="s">
        <v>2</v>
      </c>
      <c r="B237">
        <f t="shared" si="4"/>
        <v>2020</v>
      </c>
      <c r="C237" t="str">
        <f t="shared" si="5"/>
        <v>PASTRARAIREG___UPX___ELC____16</v>
      </c>
      <c r="D237" s="7">
        <f>(VLOOKUP(LEFT(C237,LEN(C237)-6),PASTRA_Replacement_Split_Tech!A:V,13+B237-2016,FALSE)*_xlfn.IFNA(VLOOKUP(LEFT(C237,18),'AGG Activity_16'!A:K,B237-2016+2,FALSE),VLOOKUP(LEFT(C237,19),'AGG Activity_16'!A:K,B237-2016+2,FALSE)))</f>
        <v>0</v>
      </c>
      <c r="G237" s="8"/>
      <c r="H237" s="6"/>
    </row>
    <row r="238" spans="1:8" x14ac:dyDescent="0.25">
      <c r="A238" t="s">
        <v>2</v>
      </c>
      <c r="B238">
        <f t="shared" si="4"/>
        <v>2020</v>
      </c>
      <c r="C238" t="str">
        <f t="shared" si="5"/>
        <v>PASTRARAISUB___TSU___DSL____16</v>
      </c>
      <c r="D238" s="7">
        <f>(VLOOKUP(LEFT(C238,LEN(C238)-6),PASTRA_Replacement_Split_Tech!A:V,13+B238-2016,FALSE)*_xlfn.IFNA(VLOOKUP(LEFT(C238,18),'AGG Activity_16'!A:K,B238-2016+2,FALSE),VLOOKUP(LEFT(C238,19),'AGG Activity_16'!A:K,B238-2016+2,FALSE)))</f>
        <v>0</v>
      </c>
      <c r="G238" s="8"/>
      <c r="H238" s="6"/>
    </row>
    <row r="239" spans="1:8" x14ac:dyDescent="0.25">
      <c r="A239" t="s">
        <v>2</v>
      </c>
      <c r="B239">
        <f t="shared" si="4"/>
        <v>2020</v>
      </c>
      <c r="C239" t="str">
        <f t="shared" si="5"/>
        <v>PASTRARAISUB___TSU___ELC____16</v>
      </c>
      <c r="D239" s="7">
        <f>(VLOOKUP(LEFT(C239,LEN(C239)-6),PASTRA_Replacement_Split_Tech!A:V,13+B239-2016,FALSE)*_xlfn.IFNA(VLOOKUP(LEFT(C239,18),'AGG Activity_16'!A:K,B239-2016+2,FALSE),VLOOKUP(LEFT(C239,19),'AGG Activity_16'!A:K,B239-2016+2,FALSE)))</f>
        <v>14.963268357808175</v>
      </c>
      <c r="G239" s="8"/>
      <c r="H239" s="6"/>
    </row>
    <row r="240" spans="1:8" x14ac:dyDescent="0.25">
      <c r="A240" t="s">
        <v>2</v>
      </c>
      <c r="B240">
        <f t="shared" si="4"/>
        <v>2020</v>
      </c>
      <c r="C240" t="str">
        <f t="shared" si="5"/>
        <v>PASTRARAITRM___TST___DSL____16</v>
      </c>
      <c r="D240" s="7">
        <f>(VLOOKUP(LEFT(C240,LEN(C240)-6),PASTRA_Replacement_Split_Tech!A:V,13+B240-2016,FALSE)*_xlfn.IFNA(VLOOKUP(LEFT(C240,18),'AGG Activity_16'!A:K,B240-2016+2,FALSE),VLOOKUP(LEFT(C240,19),'AGG Activity_16'!A:K,B240-2016+2,FALSE)))</f>
        <v>0</v>
      </c>
      <c r="G240" s="8"/>
      <c r="H240" s="6"/>
    </row>
    <row r="241" spans="1:8" x14ac:dyDescent="0.25">
      <c r="A241" t="s">
        <v>2</v>
      </c>
      <c r="B241">
        <f t="shared" si="4"/>
        <v>2020</v>
      </c>
      <c r="C241" t="str">
        <f t="shared" si="5"/>
        <v>PASTRARAITRM___TST___ELC____16</v>
      </c>
      <c r="D241" s="7">
        <f>(VLOOKUP(LEFT(C241,LEN(C241)-6),PASTRA_Replacement_Split_Tech!A:V,13+B241-2016,FALSE)*_xlfn.IFNA(VLOOKUP(LEFT(C241,18),'AGG Activity_16'!A:K,B241-2016+2,FALSE),VLOOKUP(LEFT(C241,19),'AGG Activity_16'!A:K,B241-2016+2,FALSE)))</f>
        <v>2.2470900067385458</v>
      </c>
      <c r="G241" s="8"/>
      <c r="H241" s="6"/>
    </row>
    <row r="242" spans="1:8" x14ac:dyDescent="0.25">
      <c r="A242" t="s">
        <v>2</v>
      </c>
      <c r="B242">
        <f t="shared" si="4"/>
        <v>2020</v>
      </c>
      <c r="C242" t="str">
        <f t="shared" si="5"/>
        <v>PASTRAROABUSIUBDURTCONVDSL____16</v>
      </c>
      <c r="D242" s="7">
        <f>(VLOOKUP(LEFT(C242,LEN(C242)-6),PASTRA_Replacement_Split_Tech!A:V,13+B242-2016,FALSE)*_xlfn.IFNA(VLOOKUP(LEFT(C242,18),'AGG Activity_16'!A:K,B242-2016+2,FALSE),VLOOKUP(LEFT(C242,19),'AGG Activity_16'!A:K,B242-2016+2,FALSE)))</f>
        <v>7.320303856221011E-2</v>
      </c>
      <c r="G242" s="8"/>
      <c r="H242" s="6"/>
    </row>
    <row r="243" spans="1:8" x14ac:dyDescent="0.25">
      <c r="A243" t="s">
        <v>2</v>
      </c>
      <c r="B243">
        <f t="shared" si="4"/>
        <v>2020</v>
      </c>
      <c r="C243" t="str">
        <f t="shared" si="5"/>
        <v>PASTRAROABUSIUBGOBCONVDSL____16</v>
      </c>
      <c r="D243" s="7">
        <f>(VLOOKUP(LEFT(C243,LEN(C243)-6),PASTRA_Replacement_Split_Tech!A:V,13+B243-2016,FALSE)*_xlfn.IFNA(VLOOKUP(LEFT(C243,18),'AGG Activity_16'!A:K,B243-2016+2,FALSE),VLOOKUP(LEFT(C243,19),'AGG Activity_16'!A:K,B243-2016+2,FALSE)))</f>
        <v>0.82970976870152802</v>
      </c>
      <c r="G243" s="8"/>
      <c r="H243" s="6"/>
    </row>
    <row r="244" spans="1:8" x14ac:dyDescent="0.25">
      <c r="A244" t="s">
        <v>2</v>
      </c>
      <c r="B244">
        <f t="shared" si="4"/>
        <v>2020</v>
      </c>
      <c r="C244" t="str">
        <f t="shared" si="5"/>
        <v>PASTRAROABUSIUBMWAYCONVDSL____16</v>
      </c>
      <c r="D244" s="7">
        <f>(VLOOKUP(LEFT(C244,LEN(C244)-6),PASTRA_Replacement_Split_Tech!A:V,13+B244-2016,FALSE)*_xlfn.IFNA(VLOOKUP(LEFT(C244,18),'AGG Activity_16'!A:K,B244-2016+2,FALSE),VLOOKUP(LEFT(C244,19),'AGG Activity_16'!A:K,B244-2016+2,FALSE)))</f>
        <v>0.82111508975619518</v>
      </c>
      <c r="G244" s="8"/>
      <c r="H244" s="6"/>
    </row>
    <row r="245" spans="1:8" x14ac:dyDescent="0.25">
      <c r="A245" t="s">
        <v>2</v>
      </c>
      <c r="B245">
        <f t="shared" si="4"/>
        <v>2020</v>
      </c>
      <c r="C245" t="str">
        <f t="shared" si="5"/>
        <v>PASTRAROABUSIUBVIVACONVDSL____16</v>
      </c>
      <c r="D245" s="7">
        <f>(VLOOKUP(LEFT(C245,LEN(C245)-6),PASTRA_Replacement_Split_Tech!A:V,13+B245-2016,FALSE)*_xlfn.IFNA(VLOOKUP(LEFT(C245,18),'AGG Activity_16'!A:K,B245-2016+2,FALSE),VLOOKUP(LEFT(C245,19),'AGG Activity_16'!A:K,B245-2016+2,FALSE)))</f>
        <v>0.11470850061540562</v>
      </c>
      <c r="G245" s="8"/>
      <c r="H245" s="6"/>
    </row>
    <row r="246" spans="1:8" x14ac:dyDescent="0.25">
      <c r="A246" t="s">
        <v>2</v>
      </c>
      <c r="B246">
        <f t="shared" si="4"/>
        <v>2020</v>
      </c>
      <c r="C246" t="str">
        <f t="shared" si="5"/>
        <v>PASTRAROABUSSCB___CONVDSL____16</v>
      </c>
      <c r="D246" s="7">
        <f>(VLOOKUP(LEFT(C246,LEN(C246)-6),PASTRA_Replacement_Split_Tech!A:V,13+B246-2016,FALSE)*_xlfn.IFNA(VLOOKUP(LEFT(C246,18),'AGG Activity_16'!A:K,B246-2016+2,FALSE),VLOOKUP(LEFT(C246,19),'AGG Activity_16'!A:K,B246-2016+2,FALSE)))</f>
        <v>1.6659529564651576</v>
      </c>
      <c r="G246" s="8"/>
      <c r="H246" s="6"/>
    </row>
    <row r="247" spans="1:8" x14ac:dyDescent="0.25">
      <c r="A247" t="s">
        <v>2</v>
      </c>
      <c r="B247">
        <f t="shared" si="4"/>
        <v>2020</v>
      </c>
      <c r="C247" t="str">
        <f t="shared" si="5"/>
        <v>PASTRAROABUSURBTBUCONVDSL____16</v>
      </c>
      <c r="D247" s="7">
        <f>(VLOOKUP(LEFT(C247,LEN(C247)-6),PASTRA_Replacement_Split_Tech!A:V,13+B247-2016,FALSE)*_xlfn.IFNA(VLOOKUP(LEFT(C247,18),'AGG Activity_16'!A:K,B247-2016+2,FALSE),VLOOKUP(LEFT(C247,19),'AGG Activity_16'!A:K,B247-2016+2,FALSE)))</f>
        <v>36.516205504732653</v>
      </c>
      <c r="G247" s="8"/>
      <c r="H247" s="6"/>
    </row>
    <row r="248" spans="1:8" x14ac:dyDescent="0.25">
      <c r="A248" t="s">
        <v>2</v>
      </c>
      <c r="B248">
        <f t="shared" si="4"/>
        <v>2020</v>
      </c>
      <c r="C248" t="str">
        <f t="shared" si="5"/>
        <v>PASTRAROABUSURBWTBCONVDSL____16</v>
      </c>
      <c r="D248" s="7">
        <f>(VLOOKUP(LEFT(C248,LEN(C248)-6),PASTRA_Replacement_Split_Tech!A:V,13+B248-2016,FALSE)*_xlfn.IFNA(VLOOKUP(LEFT(C248,18),'AGG Activity_16'!A:K,B248-2016+2,FALSE),VLOOKUP(LEFT(C248,19),'AGG Activity_16'!A:K,B248-2016+2,FALSE)))</f>
        <v>6.7588038749798507</v>
      </c>
      <c r="G248" s="8"/>
      <c r="H248" s="6"/>
    </row>
    <row r="249" spans="1:8" x14ac:dyDescent="0.25">
      <c r="A249" t="s">
        <v>2</v>
      </c>
      <c r="B249">
        <f t="shared" si="4"/>
        <v>2020</v>
      </c>
      <c r="C249" t="str">
        <f t="shared" si="5"/>
        <v>PASTRAROACAR___ADRCONVDSL____16</v>
      </c>
      <c r="D249" s="7">
        <f>(VLOOKUP(LEFT(C249,LEN(C249)-6),PASTRA_Replacement_Split_Tech!A:V,13+B249-2016,FALSE)*_xlfn.IFNA(VLOOKUP(LEFT(C249,18),'AGG Activity_16'!A:K,B249-2016+2,FALSE),VLOOKUP(LEFT(C249,19),'AGG Activity_16'!A:K,B249-2016+2,FALSE)))</f>
        <v>23.826979089775904</v>
      </c>
      <c r="G249" s="8"/>
      <c r="H249" s="6"/>
    </row>
    <row r="250" spans="1:8" x14ac:dyDescent="0.25">
      <c r="A250" t="s">
        <v>2</v>
      </c>
      <c r="B250">
        <f t="shared" si="4"/>
        <v>2020</v>
      </c>
      <c r="C250" t="str">
        <f t="shared" si="5"/>
        <v>PASTRAROACAR___APGCONVDSL____16</v>
      </c>
      <c r="D250" s="7">
        <f>(VLOOKUP(LEFT(C250,LEN(C250)-6),PASTRA_Replacement_Split_Tech!A:V,13+B250-2016,FALSE)*_xlfn.IFNA(VLOOKUP(LEFT(C250,18),'AGG Activity_16'!A:K,B250-2016+2,FALSE),VLOOKUP(LEFT(C250,19),'AGG Activity_16'!A:K,B250-2016+2,FALSE)))</f>
        <v>2.9874029226561838</v>
      </c>
      <c r="G250" s="8"/>
      <c r="H250" s="6"/>
    </row>
    <row r="251" spans="1:8" x14ac:dyDescent="0.25">
      <c r="A251" t="s">
        <v>2</v>
      </c>
      <c r="B251">
        <f t="shared" si="4"/>
        <v>2020</v>
      </c>
      <c r="C251" t="str">
        <f t="shared" si="5"/>
        <v>PASTRAROACAR___RSHCONVDSL____16</v>
      </c>
      <c r="D251" s="7">
        <f>(VLOOKUP(LEFT(C251,LEN(C251)-6),PASTRA_Replacement_Split_Tech!A:V,13+B251-2016,FALSE)*_xlfn.IFNA(VLOOKUP(LEFT(C251,18),'AGG Activity_16'!A:K,B251-2016+2,FALSE),VLOOKUP(LEFT(C251,19),'AGG Activity_16'!A:K,B251-2016+2,FALSE)))</f>
        <v>0.18978547760908193</v>
      </c>
      <c r="G251" s="8"/>
      <c r="H251" s="6"/>
    </row>
    <row r="252" spans="1:8" x14ac:dyDescent="0.25">
      <c r="A252" t="s">
        <v>2</v>
      </c>
      <c r="B252">
        <f t="shared" si="4"/>
        <v>2020</v>
      </c>
      <c r="C252" t="str">
        <f t="shared" si="5"/>
        <v>PASTRAROACAR___TAXCONVDSL____16</v>
      </c>
      <c r="D252" s="7">
        <f>(VLOOKUP(LEFT(C252,LEN(C252)-6),PASTRA_Replacement_Split_Tech!A:V,13+B252-2016,FALSE)*_xlfn.IFNA(VLOOKUP(LEFT(C252,18),'AGG Activity_16'!A:K,B252-2016+2,FALSE),VLOOKUP(LEFT(C252,19),'AGG Activity_16'!A:K,B252-2016+2,FALSE)))</f>
        <v>0.32163550718274814</v>
      </c>
      <c r="G252" s="8"/>
      <c r="H252" s="6"/>
    </row>
    <row r="253" spans="1:8" x14ac:dyDescent="0.25">
      <c r="A253" t="s">
        <v>2</v>
      </c>
      <c r="B253">
        <f t="shared" ref="B253:B316" si="6">B195+1</f>
        <v>2020</v>
      </c>
      <c r="C253" t="str">
        <f t="shared" ref="C253:C316" si="7">C195</f>
        <v>PASTRAROATRULGTADRCONVDSL____16</v>
      </c>
      <c r="D253" s="7">
        <f>(VLOOKUP(LEFT(C253,LEN(C253)-6),PASTRA_Replacement_Split_Tech!A:V,13+B253-2016,FALSE)*_xlfn.IFNA(VLOOKUP(LEFT(C253,18),'AGG Activity_16'!A:K,B253-2016+2,FALSE),VLOOKUP(LEFT(C253,19),'AGG Activity_16'!A:K,B253-2016+2,FALSE)))</f>
        <v>19.051876797156169</v>
      </c>
      <c r="G253" s="8"/>
      <c r="H253" s="6"/>
    </row>
    <row r="254" spans="1:8" x14ac:dyDescent="0.25">
      <c r="A254" t="s">
        <v>2</v>
      </c>
      <c r="B254">
        <f t="shared" si="6"/>
        <v>2020</v>
      </c>
      <c r="C254" t="str">
        <f t="shared" si="7"/>
        <v>PASTRAROATRULGTAPGCONVDSL____16</v>
      </c>
      <c r="D254" s="7">
        <f>(VLOOKUP(LEFT(C254,LEN(C254)-6),PASTRA_Replacement_Split_Tech!A:V,13+B254-2016,FALSE)*_xlfn.IFNA(VLOOKUP(LEFT(C254,18),'AGG Activity_16'!A:K,B254-2016+2,FALSE),VLOOKUP(LEFT(C254,19),'AGG Activity_16'!A:K,B254-2016+2,FALSE)))</f>
        <v>2.3896445127989807</v>
      </c>
      <c r="G254" s="8"/>
      <c r="H254" s="6"/>
    </row>
    <row r="255" spans="1:8" x14ac:dyDescent="0.25">
      <c r="A255" t="s">
        <v>2</v>
      </c>
      <c r="B255">
        <f t="shared" si="6"/>
        <v>2020</v>
      </c>
      <c r="C255" t="str">
        <f t="shared" si="7"/>
        <v>PASTRAROATRULGTRSHCONVDSL____16</v>
      </c>
      <c r="D255" s="7">
        <f>(VLOOKUP(LEFT(C255,LEN(C255)-6),PASTRA_Replacement_Split_Tech!A:V,13+B255-2016,FALSE)*_xlfn.IFNA(VLOOKUP(LEFT(C255,18),'AGG Activity_16'!A:K,B255-2016+2,FALSE),VLOOKUP(LEFT(C255,19),'AGG Activity_16'!A:K,B255-2016+2,FALSE)))</f>
        <v>0.15071908282781349</v>
      </c>
      <c r="G255" s="8"/>
      <c r="H255" s="6"/>
    </row>
    <row r="256" spans="1:8" x14ac:dyDescent="0.25">
      <c r="A256" t="s">
        <v>2</v>
      </c>
      <c r="B256">
        <f t="shared" si="6"/>
        <v>2020</v>
      </c>
      <c r="C256" t="str">
        <f t="shared" si="7"/>
        <v>PASTRAROATRULGTTAXCONVDSL____16</v>
      </c>
      <c r="D256" s="7">
        <f>(VLOOKUP(LEFT(C256,LEN(C256)-6),PASTRA_Replacement_Split_Tech!A:V,13+B256-2016,FALSE)*_xlfn.IFNA(VLOOKUP(LEFT(C256,18),'AGG Activity_16'!A:K,B256-2016+2,FALSE),VLOOKUP(LEFT(C256,19),'AGG Activity_16'!A:K,B256-2016+2,FALSE)))</f>
        <v>8.2507162399491962E-2</v>
      </c>
      <c r="G256" s="8"/>
      <c r="H256" s="6"/>
    </row>
    <row r="257" spans="1:8" x14ac:dyDescent="0.25">
      <c r="A257" t="s">
        <v>2</v>
      </c>
      <c r="B257">
        <f t="shared" si="6"/>
        <v>2020</v>
      </c>
      <c r="C257" t="str">
        <f t="shared" si="7"/>
        <v>PASTRAROABUSSCB___CONVNGA____16</v>
      </c>
      <c r="D257" s="7">
        <f>(VLOOKUP(LEFT(C257,LEN(C257)-6),PASTRA_Replacement_Split_Tech!A:V,13+B257-2016,FALSE)*_xlfn.IFNA(VLOOKUP(LEFT(C257,18),'AGG Activity_16'!A:K,B257-2016+2,FALSE),VLOOKUP(LEFT(C257,19),'AGG Activity_16'!A:K,B257-2016+2,FALSE)))</f>
        <v>8.8336740353632981E-2</v>
      </c>
      <c r="G257" s="8"/>
      <c r="H257" s="6"/>
    </row>
    <row r="258" spans="1:8" x14ac:dyDescent="0.25">
      <c r="A258" t="s">
        <v>2</v>
      </c>
      <c r="B258">
        <f t="shared" si="6"/>
        <v>2020</v>
      </c>
      <c r="C258" t="str">
        <f t="shared" si="7"/>
        <v>PASTRAROABUSURBTBUCONVNGA____16</v>
      </c>
      <c r="D258" s="7">
        <f>(VLOOKUP(LEFT(C258,LEN(C258)-6),PASTRA_Replacement_Split_Tech!A:V,13+B258-2016,FALSE)*_xlfn.IFNA(VLOOKUP(LEFT(C258,18),'AGG Activity_16'!A:K,B258-2016+2,FALSE),VLOOKUP(LEFT(C258,19),'AGG Activity_16'!A:K,B258-2016+2,FALSE)))</f>
        <v>0</v>
      </c>
      <c r="G258" s="8"/>
      <c r="H258" s="6"/>
    </row>
    <row r="259" spans="1:8" x14ac:dyDescent="0.25">
      <c r="A259" t="s">
        <v>2</v>
      </c>
      <c r="B259">
        <f t="shared" si="6"/>
        <v>2020</v>
      </c>
      <c r="C259" t="str">
        <f t="shared" si="7"/>
        <v>PASTRAROABUSURBWTBCONVNGA____16</v>
      </c>
      <c r="D259" s="7">
        <f>(VLOOKUP(LEFT(C259,LEN(C259)-6),PASTRA_Replacement_Split_Tech!A:V,13+B259-2016,FALSE)*_xlfn.IFNA(VLOOKUP(LEFT(C259,18),'AGG Activity_16'!A:K,B259-2016+2,FALSE),VLOOKUP(LEFT(C259,19),'AGG Activity_16'!A:K,B259-2016+2,FALSE)))</f>
        <v>0</v>
      </c>
      <c r="G259" s="8"/>
      <c r="H259" s="6"/>
    </row>
    <row r="260" spans="1:8" x14ac:dyDescent="0.25">
      <c r="A260" t="s">
        <v>2</v>
      </c>
      <c r="B260">
        <f t="shared" si="6"/>
        <v>2020</v>
      </c>
      <c r="C260" t="str">
        <f t="shared" si="7"/>
        <v>PASTRAROACAR___ADRCONVNGA____16</v>
      </c>
      <c r="D260" s="7">
        <f>(VLOOKUP(LEFT(C260,LEN(C260)-6),PASTRA_Replacement_Split_Tech!A:V,13+B260-2016,FALSE)*_xlfn.IFNA(VLOOKUP(LEFT(C260,18),'AGG Activity_16'!A:K,B260-2016+2,FALSE),VLOOKUP(LEFT(C260,19),'AGG Activity_16'!A:K,B260-2016+2,FALSE)))</f>
        <v>1.3208160599571892</v>
      </c>
      <c r="G260" s="8"/>
      <c r="H260" s="6"/>
    </row>
    <row r="261" spans="1:8" x14ac:dyDescent="0.25">
      <c r="A261" t="s">
        <v>2</v>
      </c>
      <c r="B261">
        <f t="shared" si="6"/>
        <v>2020</v>
      </c>
      <c r="C261" t="str">
        <f t="shared" si="7"/>
        <v>PASTRAROACAR___APGCONVNGA____16</v>
      </c>
      <c r="D261" s="7">
        <f>(VLOOKUP(LEFT(C261,LEN(C261)-6),PASTRA_Replacement_Split_Tech!A:V,13+B261-2016,FALSE)*_xlfn.IFNA(VLOOKUP(LEFT(C261,18),'AGG Activity_16'!A:K,B261-2016+2,FALSE),VLOOKUP(LEFT(C261,19),'AGG Activity_16'!A:K,B261-2016+2,FALSE)))</f>
        <v>0.16572679892058423</v>
      </c>
      <c r="G261" s="8"/>
      <c r="H261" s="6"/>
    </row>
    <row r="262" spans="1:8" x14ac:dyDescent="0.25">
      <c r="A262" t="s">
        <v>2</v>
      </c>
      <c r="B262">
        <f t="shared" si="6"/>
        <v>2020</v>
      </c>
      <c r="C262" t="str">
        <f t="shared" si="7"/>
        <v>PASTRAROACAR___RSHCONVNGA____16</v>
      </c>
      <c r="D262" s="7">
        <f>(VLOOKUP(LEFT(C262,LEN(C262)-6),PASTRA_Replacement_Split_Tech!A:V,13+B262-2016,FALSE)*_xlfn.IFNA(VLOOKUP(LEFT(C262,18),'AGG Activity_16'!A:K,B262-2016+2,FALSE),VLOOKUP(LEFT(C262,19),'AGG Activity_16'!A:K,B262-2016+2,FALSE)))</f>
        <v>1.0637028205001061E-2</v>
      </c>
      <c r="G262" s="8"/>
      <c r="H262" s="6"/>
    </row>
    <row r="263" spans="1:8" x14ac:dyDescent="0.25">
      <c r="A263" t="s">
        <v>2</v>
      </c>
      <c r="B263">
        <f t="shared" si="6"/>
        <v>2020</v>
      </c>
      <c r="C263" t="str">
        <f t="shared" si="7"/>
        <v>PASTRAROACAR___TAXCONVNGA____16</v>
      </c>
      <c r="D263" s="7">
        <f>(VLOOKUP(LEFT(C263,LEN(C263)-6),PASTRA_Replacement_Split_Tech!A:V,13+B263-2016,FALSE)*_xlfn.IFNA(VLOOKUP(LEFT(C263,18),'AGG Activity_16'!A:K,B263-2016+2,FALSE),VLOOKUP(LEFT(C263,19),'AGG Activity_16'!A:K,B263-2016+2,FALSE)))</f>
        <v>1.795312753827643E-2</v>
      </c>
      <c r="G263" s="8"/>
      <c r="H263" s="6"/>
    </row>
    <row r="264" spans="1:8" x14ac:dyDescent="0.25">
      <c r="A264" t="s">
        <v>2</v>
      </c>
      <c r="B264">
        <f t="shared" si="6"/>
        <v>2020</v>
      </c>
      <c r="C264" t="str">
        <f t="shared" si="7"/>
        <v>PASTRAROATRULGTADRCONVNGA____16</v>
      </c>
      <c r="D264" s="7">
        <f>(VLOOKUP(LEFT(C264,LEN(C264)-6),PASTRA_Replacement_Split_Tech!A:V,13+B264-2016,FALSE)*_xlfn.IFNA(VLOOKUP(LEFT(C264,18),'AGG Activity_16'!A:K,B264-2016+2,FALSE),VLOOKUP(LEFT(C264,19),'AGG Activity_16'!A:K,B264-2016+2,FALSE)))</f>
        <v>7.0624279142041243E-3</v>
      </c>
      <c r="G264" s="8"/>
      <c r="H264" s="6"/>
    </row>
    <row r="265" spans="1:8" x14ac:dyDescent="0.25">
      <c r="A265" t="s">
        <v>2</v>
      </c>
      <c r="B265">
        <f t="shared" si="6"/>
        <v>2020</v>
      </c>
      <c r="C265" t="str">
        <f t="shared" si="7"/>
        <v>PASTRAROATRULGTAPGCONVNGA____16</v>
      </c>
      <c r="D265" s="7">
        <f>(VLOOKUP(LEFT(C265,LEN(C265)-6),PASTRA_Replacement_Split_Tech!A:V,13+B265-2016,FALSE)*_xlfn.IFNA(VLOOKUP(LEFT(C265,18),'AGG Activity_16'!A:K,B265-2016+2,FALSE),VLOOKUP(LEFT(C265,19),'AGG Activity_16'!A:K,B265-2016+2,FALSE)))</f>
        <v>9.7332104588507056E-4</v>
      </c>
      <c r="G265" s="8"/>
      <c r="H265" s="6"/>
    </row>
    <row r="266" spans="1:8" x14ac:dyDescent="0.25">
      <c r="A266" t="s">
        <v>2</v>
      </c>
      <c r="B266">
        <f t="shared" si="6"/>
        <v>2020</v>
      </c>
      <c r="C266" t="str">
        <f t="shared" si="7"/>
        <v>PASTRAROATRULGTRSHCONVNGA____16</v>
      </c>
      <c r="D266" s="7">
        <f>(VLOOKUP(LEFT(C266,LEN(C266)-6),PASTRA_Replacement_Split_Tech!A:V,13+B266-2016,FALSE)*_xlfn.IFNA(VLOOKUP(LEFT(C266,18),'AGG Activity_16'!A:K,B266-2016+2,FALSE),VLOOKUP(LEFT(C266,19),'AGG Activity_16'!A:K,B266-2016+2,FALSE)))</f>
        <v>1.042935838492894E-4</v>
      </c>
      <c r="G266" s="8"/>
      <c r="H266" s="6"/>
    </row>
    <row r="267" spans="1:8" x14ac:dyDescent="0.25">
      <c r="A267" t="s">
        <v>2</v>
      </c>
      <c r="B267">
        <f t="shared" si="6"/>
        <v>2020</v>
      </c>
      <c r="C267" t="str">
        <f t="shared" si="7"/>
        <v>PASTRAROATRULGTTAXCONVNGA____16</v>
      </c>
      <c r="D267" s="7">
        <f>(VLOOKUP(LEFT(C267,LEN(C267)-6),PASTRA_Replacement_Split_Tech!A:V,13+B267-2016,FALSE)*_xlfn.IFNA(VLOOKUP(LEFT(C267,18),'AGG Activity_16'!A:K,B267-2016+2,FALSE),VLOOKUP(LEFT(C267,19),'AGG Activity_16'!A:K,B267-2016+2,FALSE)))</f>
        <v>6.2688387697727052E-5</v>
      </c>
      <c r="G267" s="8"/>
      <c r="H267" s="6"/>
    </row>
    <row r="268" spans="1:8" x14ac:dyDescent="0.25">
      <c r="A268" t="s">
        <v>2</v>
      </c>
      <c r="B268">
        <f t="shared" si="6"/>
        <v>2020</v>
      </c>
      <c r="C268" t="str">
        <f t="shared" si="7"/>
        <v>PASTRAROABUSIUBDURTCONVGAS____16</v>
      </c>
      <c r="D268" s="7">
        <f>(VLOOKUP(LEFT(C268,LEN(C268)-6),PASTRA_Replacement_Split_Tech!A:V,13+B268-2016,FALSE)*_xlfn.IFNA(VLOOKUP(LEFT(C268,18),'AGG Activity_16'!A:K,B268-2016+2,FALSE),VLOOKUP(LEFT(C268,19),'AGG Activity_16'!A:K,B268-2016+2,FALSE)))</f>
        <v>0</v>
      </c>
      <c r="G268" s="8"/>
      <c r="H268" s="6"/>
    </row>
    <row r="269" spans="1:8" x14ac:dyDescent="0.25">
      <c r="A269" t="s">
        <v>2</v>
      </c>
      <c r="B269">
        <f t="shared" si="6"/>
        <v>2020</v>
      </c>
      <c r="C269" t="str">
        <f t="shared" si="7"/>
        <v>PASTRAROABUSIUBGOBCONVGAS____16</v>
      </c>
      <c r="D269" s="7">
        <f>(VLOOKUP(LEFT(C269,LEN(C269)-6),PASTRA_Replacement_Split_Tech!A:V,13+B269-2016,FALSE)*_xlfn.IFNA(VLOOKUP(LEFT(C269,18),'AGG Activity_16'!A:K,B269-2016+2,FALSE),VLOOKUP(LEFT(C269,19),'AGG Activity_16'!A:K,B269-2016+2,FALSE)))</f>
        <v>0</v>
      </c>
      <c r="G269" s="8"/>
      <c r="H269" s="6"/>
    </row>
    <row r="270" spans="1:8" x14ac:dyDescent="0.25">
      <c r="A270" t="s">
        <v>2</v>
      </c>
      <c r="B270">
        <f t="shared" si="6"/>
        <v>2020</v>
      </c>
      <c r="C270" t="str">
        <f t="shared" si="7"/>
        <v>PASTRAROABUSIUBMWAYCONVGAS____16</v>
      </c>
      <c r="D270" s="7">
        <f>(VLOOKUP(LEFT(C270,LEN(C270)-6),PASTRA_Replacement_Split_Tech!A:V,13+B270-2016,FALSE)*_xlfn.IFNA(VLOOKUP(LEFT(C270,18),'AGG Activity_16'!A:K,B270-2016+2,FALSE),VLOOKUP(LEFT(C270,19),'AGG Activity_16'!A:K,B270-2016+2,FALSE)))</f>
        <v>0</v>
      </c>
      <c r="G270" s="8"/>
      <c r="H270" s="6"/>
    </row>
    <row r="271" spans="1:8" x14ac:dyDescent="0.25">
      <c r="A271" t="s">
        <v>2</v>
      </c>
      <c r="B271">
        <f t="shared" si="6"/>
        <v>2020</v>
      </c>
      <c r="C271" t="str">
        <f t="shared" si="7"/>
        <v>PASTRAROABUSIUBVIVACONVGAS____16</v>
      </c>
      <c r="D271" s="7">
        <f>(VLOOKUP(LEFT(C271,LEN(C271)-6),PASTRA_Replacement_Split_Tech!A:V,13+B271-2016,FALSE)*_xlfn.IFNA(VLOOKUP(LEFT(C271,18),'AGG Activity_16'!A:K,B271-2016+2,FALSE),VLOOKUP(LEFT(C271,19),'AGG Activity_16'!A:K,B271-2016+2,FALSE)))</f>
        <v>0</v>
      </c>
      <c r="G271" s="8"/>
      <c r="H271" s="6"/>
    </row>
    <row r="272" spans="1:8" x14ac:dyDescent="0.25">
      <c r="A272" t="s">
        <v>2</v>
      </c>
      <c r="B272">
        <f t="shared" si="6"/>
        <v>2020</v>
      </c>
      <c r="C272" t="str">
        <f t="shared" si="7"/>
        <v>PASTRAROABUSSCB___CONVGAS____16</v>
      </c>
      <c r="D272" s="7">
        <f>(VLOOKUP(LEFT(C272,LEN(C272)-6),PASTRA_Replacement_Split_Tech!A:V,13+B272-2016,FALSE)*_xlfn.IFNA(VLOOKUP(LEFT(C272,18),'AGG Activity_16'!A:K,B272-2016+2,FALSE),VLOOKUP(LEFT(C272,19),'AGG Activity_16'!A:K,B272-2016+2,FALSE)))</f>
        <v>0.20050541654067788</v>
      </c>
      <c r="G272" s="8"/>
      <c r="H272" s="6"/>
    </row>
    <row r="273" spans="1:8" x14ac:dyDescent="0.25">
      <c r="A273" t="s">
        <v>2</v>
      </c>
      <c r="B273">
        <f t="shared" si="6"/>
        <v>2020</v>
      </c>
      <c r="C273" t="str">
        <f t="shared" si="7"/>
        <v>PASTRAROABUSURBTBUCONVGAS____16</v>
      </c>
      <c r="D273" s="7">
        <f>(VLOOKUP(LEFT(C273,LEN(C273)-6),PASTRA_Replacement_Split_Tech!A:V,13+B273-2016,FALSE)*_xlfn.IFNA(VLOOKUP(LEFT(C273,18),'AGG Activity_16'!A:K,B273-2016+2,FALSE),VLOOKUP(LEFT(C273,19),'AGG Activity_16'!A:K,B273-2016+2,FALSE)))</f>
        <v>0</v>
      </c>
      <c r="G273" s="8"/>
      <c r="H273" s="6"/>
    </row>
    <row r="274" spans="1:8" x14ac:dyDescent="0.25">
      <c r="A274" t="s">
        <v>2</v>
      </c>
      <c r="B274">
        <f t="shared" si="6"/>
        <v>2020</v>
      </c>
      <c r="C274" t="str">
        <f t="shared" si="7"/>
        <v>PASTRAROABUSURBWTBCONVGAS____16</v>
      </c>
      <c r="D274" s="7">
        <f>(VLOOKUP(LEFT(C274,LEN(C274)-6),PASTRA_Replacement_Split_Tech!A:V,13+B274-2016,FALSE)*_xlfn.IFNA(VLOOKUP(LEFT(C274,18),'AGG Activity_16'!A:K,B274-2016+2,FALSE),VLOOKUP(LEFT(C274,19),'AGG Activity_16'!A:K,B274-2016+2,FALSE)))</f>
        <v>0</v>
      </c>
      <c r="G274" s="8"/>
      <c r="H274" s="6"/>
    </row>
    <row r="275" spans="1:8" x14ac:dyDescent="0.25">
      <c r="A275" t="s">
        <v>2</v>
      </c>
      <c r="B275">
        <f t="shared" si="6"/>
        <v>2020</v>
      </c>
      <c r="C275" t="str">
        <f t="shared" si="7"/>
        <v>PASTRAROACAR___ADRCONVGAS____16</v>
      </c>
      <c r="D275" s="7">
        <f>(VLOOKUP(LEFT(C275,LEN(C275)-6),PASTRA_Replacement_Split_Tech!A:V,13+B275-2016,FALSE)*_xlfn.IFNA(VLOOKUP(LEFT(C275,18),'AGG Activity_16'!A:K,B275-2016+2,FALSE),VLOOKUP(LEFT(C275,19),'AGG Activity_16'!A:K,B275-2016+2,FALSE)))</f>
        <v>1661.8797396345244</v>
      </c>
      <c r="G275" s="8"/>
      <c r="H275" s="6"/>
    </row>
    <row r="276" spans="1:8" x14ac:dyDescent="0.25">
      <c r="A276" t="s">
        <v>2</v>
      </c>
      <c r="B276">
        <f t="shared" si="6"/>
        <v>2020</v>
      </c>
      <c r="C276" t="str">
        <f t="shared" si="7"/>
        <v>PASTRAROACAR___APGCONVGAS____16</v>
      </c>
      <c r="D276" s="7">
        <f>(VLOOKUP(LEFT(C276,LEN(C276)-6),PASTRA_Replacement_Split_Tech!A:V,13+B276-2016,FALSE)*_xlfn.IFNA(VLOOKUP(LEFT(C276,18),'AGG Activity_16'!A:K,B276-2016+2,FALSE),VLOOKUP(LEFT(C276,19),'AGG Activity_16'!A:K,B276-2016+2,FALSE)))</f>
        <v>208.35573361200875</v>
      </c>
      <c r="G276" s="8"/>
      <c r="H276" s="6"/>
    </row>
    <row r="277" spans="1:8" x14ac:dyDescent="0.25">
      <c r="A277" t="s">
        <v>2</v>
      </c>
      <c r="B277">
        <f t="shared" si="6"/>
        <v>2020</v>
      </c>
      <c r="C277" t="str">
        <f t="shared" si="7"/>
        <v>PASTRAROACAR___RSHCONVGAS____16</v>
      </c>
      <c r="D277" s="7">
        <f>(VLOOKUP(LEFT(C277,LEN(C277)-6),PASTRA_Replacement_Split_Tech!A:V,13+B277-2016,FALSE)*_xlfn.IFNA(VLOOKUP(LEFT(C277,18),'AGG Activity_16'!A:K,B277-2016+2,FALSE),VLOOKUP(LEFT(C277,19),'AGG Activity_16'!A:K,B277-2016+2,FALSE)))</f>
        <v>13.22844366569695</v>
      </c>
      <c r="G277" s="8"/>
      <c r="H277" s="6"/>
    </row>
    <row r="278" spans="1:8" x14ac:dyDescent="0.25">
      <c r="A278" t="s">
        <v>2</v>
      </c>
      <c r="B278">
        <f t="shared" si="6"/>
        <v>2020</v>
      </c>
      <c r="C278" t="str">
        <f t="shared" si="7"/>
        <v>PASTRAROACAR___TAXCONVGAS____16</v>
      </c>
      <c r="D278" s="7">
        <f>(VLOOKUP(LEFT(C278,LEN(C278)-6),PASTRA_Replacement_Split_Tech!A:V,13+B278-2016,FALSE)*_xlfn.IFNA(VLOOKUP(LEFT(C278,18),'AGG Activity_16'!A:K,B278-2016+2,FALSE),VLOOKUP(LEFT(C278,19),'AGG Activity_16'!A:K,B278-2016+2,FALSE)))</f>
        <v>22.424200675637159</v>
      </c>
      <c r="G278" s="8"/>
      <c r="H278" s="6"/>
    </row>
    <row r="279" spans="1:8" x14ac:dyDescent="0.25">
      <c r="A279" t="s">
        <v>2</v>
      </c>
      <c r="B279">
        <f t="shared" si="6"/>
        <v>2020</v>
      </c>
      <c r="C279" t="str">
        <f t="shared" si="7"/>
        <v>PASTRAROAMOR______CONVGAS____16</v>
      </c>
      <c r="D279" s="7">
        <f>(VLOOKUP(LEFT(C279,LEN(C279)-6),PASTRA_Replacement_Split_Tech!A:V,13+B279-2016,FALSE)*_xlfn.IFNA(VLOOKUP(LEFT(C279,18),'AGG Activity_16'!A:K,B279-2016+2,FALSE),VLOOKUP(LEFT(C279,19),'AGG Activity_16'!A:K,B279-2016+2,FALSE)))</f>
        <v>11.642723011258672</v>
      </c>
      <c r="G279" s="8"/>
      <c r="H279" s="6"/>
    </row>
    <row r="280" spans="1:8" x14ac:dyDescent="0.25">
      <c r="A280" t="s">
        <v>2</v>
      </c>
      <c r="B280">
        <f t="shared" si="6"/>
        <v>2020</v>
      </c>
      <c r="C280" t="str">
        <f t="shared" si="7"/>
        <v>PASTRAROATRULGTADRCONVGAS____16</v>
      </c>
      <c r="D280" s="7">
        <f>(VLOOKUP(LEFT(C280,LEN(C280)-6),PASTRA_Replacement_Split_Tech!A:V,13+B280-2016,FALSE)*_xlfn.IFNA(VLOOKUP(LEFT(C280,18),'AGG Activity_16'!A:K,B280-2016+2,FALSE),VLOOKUP(LEFT(C280,19),'AGG Activity_16'!A:K,B280-2016+2,FALSE)))</f>
        <v>1692.8501854395954</v>
      </c>
      <c r="G280" s="8"/>
      <c r="H280" s="6"/>
    </row>
    <row r="281" spans="1:8" x14ac:dyDescent="0.25">
      <c r="A281" t="s">
        <v>2</v>
      </c>
      <c r="B281">
        <f t="shared" si="6"/>
        <v>2020</v>
      </c>
      <c r="C281" t="str">
        <f t="shared" si="7"/>
        <v>PASTRAROATRULGTAPGCONVGAS____16</v>
      </c>
      <c r="D281" s="7">
        <f>(VLOOKUP(LEFT(C281,LEN(C281)-6),PASTRA_Replacement_Split_Tech!A:V,13+B281-2016,FALSE)*_xlfn.IFNA(VLOOKUP(LEFT(C281,18),'AGG Activity_16'!A:K,B281-2016+2,FALSE),VLOOKUP(LEFT(C281,19),'AGG Activity_16'!A:K,B281-2016+2,FALSE)))</f>
        <v>212.31979991414835</v>
      </c>
      <c r="G281" s="8"/>
      <c r="H281" s="6"/>
    </row>
    <row r="282" spans="1:8" x14ac:dyDescent="0.25">
      <c r="A282" t="s">
        <v>2</v>
      </c>
      <c r="B282">
        <f t="shared" si="6"/>
        <v>2020</v>
      </c>
      <c r="C282" t="str">
        <f t="shared" si="7"/>
        <v>PASTRAROATRULGTRSHCONVGAS____16</v>
      </c>
      <c r="D282" s="7">
        <f>(VLOOKUP(LEFT(C282,LEN(C282)-6),PASTRA_Replacement_Split_Tech!A:V,13+B282-2016,FALSE)*_xlfn.IFNA(VLOOKUP(LEFT(C282,18),'AGG Activity_16'!A:K,B282-2016+2,FALSE),VLOOKUP(LEFT(C282,19),'AGG Activity_16'!A:K,B282-2016+2,FALSE)))</f>
        <v>13.381585789154933</v>
      </c>
      <c r="G282" s="8"/>
      <c r="H282" s="6"/>
    </row>
    <row r="283" spans="1:8" x14ac:dyDescent="0.25">
      <c r="A283" t="s">
        <v>2</v>
      </c>
      <c r="B283">
        <f t="shared" si="6"/>
        <v>2020</v>
      </c>
      <c r="C283" t="str">
        <f t="shared" si="7"/>
        <v>PASTRAROATRULGTTAXCONVGAS____16</v>
      </c>
      <c r="D283" s="7">
        <f>(VLOOKUP(LEFT(C283,LEN(C283)-6),PASTRA_Replacement_Split_Tech!A:V,13+B283-2016,FALSE)*_xlfn.IFNA(VLOOKUP(LEFT(C283,18),'AGG Activity_16'!A:K,B283-2016+2,FALSE),VLOOKUP(LEFT(C283,19),'AGG Activity_16'!A:K,B283-2016+2,FALSE)))</f>
        <v>7.3216329552323636</v>
      </c>
      <c r="G283" s="8"/>
      <c r="H283" s="6"/>
    </row>
    <row r="284" spans="1:8" x14ac:dyDescent="0.25">
      <c r="A284" t="s">
        <v>2</v>
      </c>
      <c r="B284">
        <f t="shared" si="6"/>
        <v>2020</v>
      </c>
      <c r="C284" t="str">
        <f t="shared" si="7"/>
        <v>PASTRAROACAR___ADRCONVPRO____16</v>
      </c>
      <c r="D284" s="7">
        <f>(VLOOKUP(LEFT(C284,LEN(C284)-6),PASTRA_Replacement_Split_Tech!A:V,13+B284-2016,FALSE)*_xlfn.IFNA(VLOOKUP(LEFT(C284,18),'AGG Activity_16'!A:K,B284-2016+2,FALSE),VLOOKUP(LEFT(C284,19),'AGG Activity_16'!A:K,B284-2016+2,FALSE)))</f>
        <v>17.880806704632896</v>
      </c>
      <c r="G284" s="8"/>
      <c r="H284" s="6"/>
    </row>
    <row r="285" spans="1:8" x14ac:dyDescent="0.25">
      <c r="A285" t="s">
        <v>2</v>
      </c>
      <c r="B285">
        <f t="shared" si="6"/>
        <v>2020</v>
      </c>
      <c r="C285" t="str">
        <f t="shared" si="7"/>
        <v>PASTRAROACAR___APGCONVPRO____16</v>
      </c>
      <c r="D285" s="7">
        <f>(VLOOKUP(LEFT(C285,LEN(C285)-6),PASTRA_Replacement_Split_Tech!A:V,13+B285-2016,FALSE)*_xlfn.IFNA(VLOOKUP(LEFT(C285,18),'AGG Activity_16'!A:K,B285-2016+2,FALSE),VLOOKUP(LEFT(C285,19),'AGG Activity_16'!A:K,B285-2016+2,FALSE)))</f>
        <v>2.2419109594009461</v>
      </c>
      <c r="G285" s="8"/>
      <c r="H285" s="6"/>
    </row>
    <row r="286" spans="1:8" x14ac:dyDescent="0.25">
      <c r="A286" t="s">
        <v>2</v>
      </c>
      <c r="B286">
        <f t="shared" si="6"/>
        <v>2020</v>
      </c>
      <c r="C286" t="str">
        <f t="shared" si="7"/>
        <v>PASTRAROACAR___RSHCONVPRO____16</v>
      </c>
      <c r="D286" s="7">
        <f>(VLOOKUP(LEFT(C286,LEN(C286)-6),PASTRA_Replacement_Split_Tech!A:V,13+B286-2016,FALSE)*_xlfn.IFNA(VLOOKUP(LEFT(C286,18),'AGG Activity_16'!A:K,B286-2016+2,FALSE),VLOOKUP(LEFT(C286,19),'AGG Activity_16'!A:K,B286-2016+2,FALSE)))</f>
        <v>0.14245559314767198</v>
      </c>
      <c r="G286" s="8"/>
      <c r="H286" s="6"/>
    </row>
    <row r="287" spans="1:8" x14ac:dyDescent="0.25">
      <c r="A287" t="s">
        <v>2</v>
      </c>
      <c r="B287">
        <f t="shared" si="6"/>
        <v>2020</v>
      </c>
      <c r="C287" t="str">
        <f t="shared" si="7"/>
        <v>PASTRAROACAR___TAXCONVPRO____16</v>
      </c>
      <c r="D287" s="7">
        <f>(VLOOKUP(LEFT(C287,LEN(C287)-6),PASTRA_Replacement_Split_Tech!A:V,13+B287-2016,FALSE)*_xlfn.IFNA(VLOOKUP(LEFT(C287,18),'AGG Activity_16'!A:K,B287-2016+2,FALSE),VLOOKUP(LEFT(C287,19),'AGG Activity_16'!A:K,B287-2016+2,FALSE)))</f>
        <v>0.24140333736947117</v>
      </c>
      <c r="G287" s="8"/>
      <c r="H287" s="6"/>
    </row>
    <row r="288" spans="1:8" x14ac:dyDescent="0.25">
      <c r="A288" t="s">
        <v>2</v>
      </c>
      <c r="B288">
        <f t="shared" si="6"/>
        <v>2020</v>
      </c>
      <c r="C288" t="str">
        <f t="shared" si="7"/>
        <v>PASTRAROATRULGTADRCONVPRO____16</v>
      </c>
      <c r="D288" s="7">
        <f>(VLOOKUP(LEFT(C288,LEN(C288)-6),PASTRA_Replacement_Split_Tech!A:V,13+B288-2016,FALSE)*_xlfn.IFNA(VLOOKUP(LEFT(C288,18),'AGG Activity_16'!A:K,B288-2016+2,FALSE),VLOOKUP(LEFT(C288,19),'AGG Activity_16'!A:K,B288-2016+2,FALSE)))</f>
        <v>5.621257825750039</v>
      </c>
      <c r="G288" s="8"/>
      <c r="H288" s="6"/>
    </row>
    <row r="289" spans="1:8" x14ac:dyDescent="0.25">
      <c r="A289" t="s">
        <v>2</v>
      </c>
      <c r="B289">
        <f t="shared" si="6"/>
        <v>2020</v>
      </c>
      <c r="C289" t="str">
        <f t="shared" si="7"/>
        <v>PASTRAROATRULGTAPGCONVPRO____16</v>
      </c>
      <c r="D289" s="7">
        <f>(VLOOKUP(LEFT(C289,LEN(C289)-6),PASTRA_Replacement_Split_Tech!A:V,13+B289-2016,FALSE)*_xlfn.IFNA(VLOOKUP(LEFT(C289,18),'AGG Activity_16'!A:K,B289-2016+2,FALSE),VLOOKUP(LEFT(C289,19),'AGG Activity_16'!A:K,B289-2016+2,FALSE)))</f>
        <v>0.70515731467799458</v>
      </c>
      <c r="G289" s="8"/>
      <c r="H289" s="6"/>
    </row>
    <row r="290" spans="1:8" x14ac:dyDescent="0.25">
      <c r="A290" t="s">
        <v>2</v>
      </c>
      <c r="B290">
        <f t="shared" si="6"/>
        <v>2020</v>
      </c>
      <c r="C290" t="str">
        <f t="shared" si="7"/>
        <v>PASTRAROATRULGTRSHCONVPRO____16</v>
      </c>
      <c r="D290" s="7">
        <f>(VLOOKUP(LEFT(C290,LEN(C290)-6),PASTRA_Replacement_Split_Tech!A:V,13+B290-2016,FALSE)*_xlfn.IFNA(VLOOKUP(LEFT(C290,18),'AGG Activity_16'!A:K,B290-2016+2,FALSE),VLOOKUP(LEFT(C290,19),'AGG Activity_16'!A:K,B290-2016+2,FALSE)))</f>
        <v>4.4554227637423269E-2</v>
      </c>
      <c r="G290" s="8"/>
      <c r="H290" s="6"/>
    </row>
    <row r="291" spans="1:8" x14ac:dyDescent="0.25">
      <c r="A291" t="s">
        <v>2</v>
      </c>
      <c r="B291">
        <f t="shared" si="6"/>
        <v>2020</v>
      </c>
      <c r="C291" t="str">
        <f t="shared" si="7"/>
        <v>PASTRAROATRULGTTAXCONVPRO____16</v>
      </c>
      <c r="D291" s="7">
        <f>(VLOOKUP(LEFT(C291,LEN(C291)-6),PASTRA_Replacement_Split_Tech!A:V,13+B291-2016,FALSE)*_xlfn.IFNA(VLOOKUP(LEFT(C291,18),'AGG Activity_16'!A:K,B291-2016+2,FALSE),VLOOKUP(LEFT(C291,19),'AGG Activity_16'!A:K,B291-2016+2,FALSE)))</f>
        <v>2.4420256478072527E-2</v>
      </c>
      <c r="G291" s="8"/>
      <c r="H291" s="6"/>
    </row>
    <row r="292" spans="1:8" x14ac:dyDescent="0.25">
      <c r="A292" t="s">
        <v>2</v>
      </c>
      <c r="B292">
        <f t="shared" si="6"/>
        <v>2021</v>
      </c>
      <c r="C292" t="str">
        <f t="shared" si="7"/>
        <v>PASTRARAIREG___GOR___DSL____16</v>
      </c>
      <c r="D292" s="7">
        <f>(VLOOKUP(LEFT(C292,LEN(C292)-6),PASTRA_Replacement_Split_Tech!A:V,13+B292-2016,FALSE)*_xlfn.IFNA(VLOOKUP(LEFT(C292,18),'AGG Activity_16'!A:K,B292-2016+2,FALSE),VLOOKUP(LEFT(C292,19),'AGG Activity_16'!A:K,B292-2016+2,FALSE)))</f>
        <v>0.80945162720573816</v>
      </c>
      <c r="G292" s="8"/>
      <c r="H292" s="6"/>
    </row>
    <row r="293" spans="1:8" x14ac:dyDescent="0.25">
      <c r="A293" t="s">
        <v>2</v>
      </c>
      <c r="B293">
        <f t="shared" si="6"/>
        <v>2021</v>
      </c>
      <c r="C293" t="str">
        <f t="shared" si="7"/>
        <v>PASTRARAIREG___GOR___ELC____16</v>
      </c>
      <c r="D293" s="7">
        <f>(VLOOKUP(LEFT(C293,LEN(C293)-6),PASTRA_Replacement_Split_Tech!A:V,13+B293-2016,FALSE)*_xlfn.IFNA(VLOOKUP(LEFT(C293,18),'AGG Activity_16'!A:K,B293-2016+2,FALSE),VLOOKUP(LEFT(C293,19),'AGG Activity_16'!A:K,B293-2016+2,FALSE)))</f>
        <v>0</v>
      </c>
      <c r="G293" s="8"/>
      <c r="H293" s="6"/>
    </row>
    <row r="294" spans="1:8" x14ac:dyDescent="0.25">
      <c r="A294" t="s">
        <v>2</v>
      </c>
      <c r="B294">
        <f t="shared" si="6"/>
        <v>2021</v>
      </c>
      <c r="C294" t="str">
        <f t="shared" si="7"/>
        <v>PASTRARAIREG___UPX___DSL____16</v>
      </c>
      <c r="D294" s="7">
        <f>(VLOOKUP(LEFT(C294,LEN(C294)-6),PASTRA_Replacement_Split_Tech!A:V,13+B294-2016,FALSE)*_xlfn.IFNA(VLOOKUP(LEFT(C294,18),'AGG Activity_16'!A:K,B294-2016+2,FALSE),VLOOKUP(LEFT(C294,19),'AGG Activity_16'!A:K,B294-2016+2,FALSE)))</f>
        <v>0.1123846743407505</v>
      </c>
      <c r="G294" s="8"/>
      <c r="H294" s="6"/>
    </row>
    <row r="295" spans="1:8" x14ac:dyDescent="0.25">
      <c r="A295" t="s">
        <v>2</v>
      </c>
      <c r="B295">
        <f t="shared" si="6"/>
        <v>2021</v>
      </c>
      <c r="C295" t="str">
        <f t="shared" si="7"/>
        <v>PASTRARAIREG___UPX___ELC____16</v>
      </c>
      <c r="D295" s="7">
        <f>(VLOOKUP(LEFT(C295,LEN(C295)-6),PASTRA_Replacement_Split_Tech!A:V,13+B295-2016,FALSE)*_xlfn.IFNA(VLOOKUP(LEFT(C295,18),'AGG Activity_16'!A:K,B295-2016+2,FALSE),VLOOKUP(LEFT(C295,19),'AGG Activity_16'!A:K,B295-2016+2,FALSE)))</f>
        <v>0</v>
      </c>
      <c r="G295" s="8"/>
      <c r="H295" s="6"/>
    </row>
    <row r="296" spans="1:8" x14ac:dyDescent="0.25">
      <c r="A296" t="s">
        <v>2</v>
      </c>
      <c r="B296">
        <f t="shared" si="6"/>
        <v>2021</v>
      </c>
      <c r="C296" t="str">
        <f t="shared" si="7"/>
        <v>PASTRARAISUB___TSU___DSL____16</v>
      </c>
      <c r="D296" s="7">
        <f>(VLOOKUP(LEFT(C296,LEN(C296)-6),PASTRA_Replacement_Split_Tech!A:V,13+B296-2016,FALSE)*_xlfn.IFNA(VLOOKUP(LEFT(C296,18),'AGG Activity_16'!A:K,B296-2016+2,FALSE),VLOOKUP(LEFT(C296,19),'AGG Activity_16'!A:K,B296-2016+2,FALSE)))</f>
        <v>0</v>
      </c>
      <c r="G296" s="8"/>
      <c r="H296" s="6"/>
    </row>
    <row r="297" spans="1:8" x14ac:dyDescent="0.25">
      <c r="A297" t="s">
        <v>2</v>
      </c>
      <c r="B297">
        <f t="shared" si="6"/>
        <v>2021</v>
      </c>
      <c r="C297" t="str">
        <f t="shared" si="7"/>
        <v>PASTRARAISUB___TSU___ELC____16</v>
      </c>
      <c r="D297" s="7">
        <f>(VLOOKUP(LEFT(C297,LEN(C297)-6),PASTRA_Replacement_Split_Tech!A:V,13+B297-2016,FALSE)*_xlfn.IFNA(VLOOKUP(LEFT(C297,18),'AGG Activity_16'!A:K,B297-2016+2,FALSE),VLOOKUP(LEFT(C297,19),'AGG Activity_16'!A:K,B297-2016+2,FALSE)))</f>
        <v>15.144415486211415</v>
      </c>
      <c r="G297" s="8"/>
      <c r="H297" s="6"/>
    </row>
    <row r="298" spans="1:8" x14ac:dyDescent="0.25">
      <c r="A298" t="s">
        <v>2</v>
      </c>
      <c r="B298">
        <f t="shared" si="6"/>
        <v>2021</v>
      </c>
      <c r="C298" t="str">
        <f t="shared" si="7"/>
        <v>PASTRARAITRM___TST___DSL____16</v>
      </c>
      <c r="D298" s="7">
        <f>(VLOOKUP(LEFT(C298,LEN(C298)-6),PASTRA_Replacement_Split_Tech!A:V,13+B298-2016,FALSE)*_xlfn.IFNA(VLOOKUP(LEFT(C298,18),'AGG Activity_16'!A:K,B298-2016+2,FALSE),VLOOKUP(LEFT(C298,19),'AGG Activity_16'!A:K,B298-2016+2,FALSE)))</f>
        <v>0</v>
      </c>
      <c r="G298" s="8"/>
      <c r="H298" s="6"/>
    </row>
    <row r="299" spans="1:8" x14ac:dyDescent="0.25">
      <c r="A299" t="s">
        <v>2</v>
      </c>
      <c r="B299">
        <f t="shared" si="6"/>
        <v>2021</v>
      </c>
      <c r="C299" t="str">
        <f t="shared" si="7"/>
        <v>PASTRARAITRM___TST___ELC____16</v>
      </c>
      <c r="D299" s="7">
        <f>(VLOOKUP(LEFT(C299,LEN(C299)-6),PASTRA_Replacement_Split_Tech!A:V,13+B299-2016,FALSE)*_xlfn.IFNA(VLOOKUP(LEFT(C299,18),'AGG Activity_16'!A:K,B299-2016+2,FALSE),VLOOKUP(LEFT(C299,19),'AGG Activity_16'!A:K,B299-2016+2,FALSE)))</f>
        <v>2.2689247845674831</v>
      </c>
      <c r="G299" s="8"/>
      <c r="H299" s="6"/>
    </row>
    <row r="300" spans="1:8" x14ac:dyDescent="0.25">
      <c r="A300" t="s">
        <v>2</v>
      </c>
      <c r="B300">
        <f t="shared" si="6"/>
        <v>2021</v>
      </c>
      <c r="C300" t="str">
        <f t="shared" si="7"/>
        <v>PASTRAROABUSIUBDURTCONVDSL____16</v>
      </c>
      <c r="D300" s="7">
        <f>(VLOOKUP(LEFT(C300,LEN(C300)-6),PASTRA_Replacement_Split_Tech!A:V,13+B300-2016,FALSE)*_xlfn.IFNA(VLOOKUP(LEFT(C300,18),'AGG Activity_16'!A:K,B300-2016+2,FALSE),VLOOKUP(LEFT(C300,19),'AGG Activity_16'!A:K,B300-2016+2,FALSE)))</f>
        <v>7.5864866883071341E-2</v>
      </c>
      <c r="G300" s="8"/>
      <c r="H300" s="6"/>
    </row>
    <row r="301" spans="1:8" x14ac:dyDescent="0.25">
      <c r="A301" t="s">
        <v>2</v>
      </c>
      <c r="B301">
        <f t="shared" si="6"/>
        <v>2021</v>
      </c>
      <c r="C301" t="str">
        <f t="shared" si="7"/>
        <v>PASTRAROABUSIUBGOBCONVDSL____16</v>
      </c>
      <c r="D301" s="7">
        <f>(VLOOKUP(LEFT(C301,LEN(C301)-6),PASTRA_Replacement_Split_Tech!A:V,13+B301-2016,FALSE)*_xlfn.IFNA(VLOOKUP(LEFT(C301,18),'AGG Activity_16'!A:K,B301-2016+2,FALSE),VLOOKUP(LEFT(C301,19),'AGG Activity_16'!A:K,B301-2016+2,FALSE)))</f>
        <v>0.84121668207545908</v>
      </c>
      <c r="G301" s="8"/>
      <c r="H301" s="6"/>
    </row>
    <row r="302" spans="1:8" x14ac:dyDescent="0.25">
      <c r="A302" t="s">
        <v>2</v>
      </c>
      <c r="B302">
        <f t="shared" si="6"/>
        <v>2021</v>
      </c>
      <c r="C302" t="str">
        <f t="shared" si="7"/>
        <v>PASTRAROABUSIUBMWAYCONVDSL____16</v>
      </c>
      <c r="D302" s="7">
        <f>(VLOOKUP(LEFT(C302,LEN(C302)-6),PASTRA_Replacement_Split_Tech!A:V,13+B302-2016,FALSE)*_xlfn.IFNA(VLOOKUP(LEFT(C302,18),'AGG Activity_16'!A:K,B302-2016+2,FALSE),VLOOKUP(LEFT(C302,19),'AGG Activity_16'!A:K,B302-2016+2,FALSE)))</f>
        <v>0.85070976955407762</v>
      </c>
      <c r="G302" s="8"/>
      <c r="H302" s="6"/>
    </row>
    <row r="303" spans="1:8" x14ac:dyDescent="0.25">
      <c r="A303" t="s">
        <v>2</v>
      </c>
      <c r="B303">
        <f t="shared" si="6"/>
        <v>2021</v>
      </c>
      <c r="C303" t="str">
        <f t="shared" si="7"/>
        <v>PASTRAROABUSIUBVIVACONVDSL____16</v>
      </c>
      <c r="D303" s="7">
        <f>(VLOOKUP(LEFT(C303,LEN(C303)-6),PASTRA_Replacement_Split_Tech!A:V,13+B303-2016,FALSE)*_xlfn.IFNA(VLOOKUP(LEFT(C303,18),'AGG Activity_16'!A:K,B303-2016+2,FALSE),VLOOKUP(LEFT(C303,19),'AGG Activity_16'!A:K,B303-2016+2,FALSE)))</f>
        <v>0.11888180025582151</v>
      </c>
      <c r="G303" s="8"/>
      <c r="H303" s="6"/>
    </row>
    <row r="304" spans="1:8" x14ac:dyDescent="0.25">
      <c r="A304" t="s">
        <v>2</v>
      </c>
      <c r="B304">
        <f t="shared" si="6"/>
        <v>2021</v>
      </c>
      <c r="C304" t="str">
        <f t="shared" si="7"/>
        <v>PASTRAROABUSSCB___CONVDSL____16</v>
      </c>
      <c r="D304" s="7">
        <f>(VLOOKUP(LEFT(C304,LEN(C304)-6),PASTRA_Replacement_Split_Tech!A:V,13+B304-2016,FALSE)*_xlfn.IFNA(VLOOKUP(LEFT(C304,18),'AGG Activity_16'!A:K,B304-2016+2,FALSE),VLOOKUP(LEFT(C304,19),'AGG Activity_16'!A:K,B304-2016+2,FALSE)))</f>
        <v>1.6838255924157854</v>
      </c>
      <c r="G304" s="8"/>
      <c r="H304" s="6"/>
    </row>
    <row r="305" spans="1:8" x14ac:dyDescent="0.25">
      <c r="A305" t="s">
        <v>2</v>
      </c>
      <c r="B305">
        <f t="shared" si="6"/>
        <v>2021</v>
      </c>
      <c r="C305" t="str">
        <f t="shared" si="7"/>
        <v>PASTRAROABUSURBTBUCONVDSL____16</v>
      </c>
      <c r="D305" s="7">
        <f>(VLOOKUP(LEFT(C305,LEN(C305)-6),PASTRA_Replacement_Split_Tech!A:V,13+B305-2016,FALSE)*_xlfn.IFNA(VLOOKUP(LEFT(C305,18),'AGG Activity_16'!A:K,B305-2016+2,FALSE),VLOOKUP(LEFT(C305,19),'AGG Activity_16'!A:K,B305-2016+2,FALSE)))</f>
        <v>37.031918496750734</v>
      </c>
      <c r="G305" s="8"/>
      <c r="H305" s="6"/>
    </row>
    <row r="306" spans="1:8" x14ac:dyDescent="0.25">
      <c r="A306" t="s">
        <v>2</v>
      </c>
      <c r="B306">
        <f t="shared" si="6"/>
        <v>2021</v>
      </c>
      <c r="C306" t="str">
        <f t="shared" si="7"/>
        <v>PASTRAROABUSURBWTBCONVDSL____16</v>
      </c>
      <c r="D306" s="7">
        <f>(VLOOKUP(LEFT(C306,LEN(C306)-6),PASTRA_Replacement_Split_Tech!A:V,13+B306-2016,FALSE)*_xlfn.IFNA(VLOOKUP(LEFT(C306,18),'AGG Activity_16'!A:K,B306-2016+2,FALSE),VLOOKUP(LEFT(C306,19),'AGG Activity_16'!A:K,B306-2016+2,FALSE)))</f>
        <v>6.8028378511140879</v>
      </c>
      <c r="G306" s="8"/>
      <c r="H306" s="6"/>
    </row>
    <row r="307" spans="1:8" x14ac:dyDescent="0.25">
      <c r="A307" t="s">
        <v>2</v>
      </c>
      <c r="B307">
        <f t="shared" si="6"/>
        <v>2021</v>
      </c>
      <c r="C307" t="str">
        <f t="shared" si="7"/>
        <v>PASTRAROACAR___ADRCONVDSL____16</v>
      </c>
      <c r="D307" s="7">
        <f>(VLOOKUP(LEFT(C307,LEN(C307)-6),PASTRA_Replacement_Split_Tech!A:V,13+B307-2016,FALSE)*_xlfn.IFNA(VLOOKUP(LEFT(C307,18),'AGG Activity_16'!A:K,B307-2016+2,FALSE),VLOOKUP(LEFT(C307,19),'AGG Activity_16'!A:K,B307-2016+2,FALSE)))</f>
        <v>24.373403714599974</v>
      </c>
      <c r="G307" s="8"/>
      <c r="H307" s="6"/>
    </row>
    <row r="308" spans="1:8" x14ac:dyDescent="0.25">
      <c r="A308" t="s">
        <v>2</v>
      </c>
      <c r="B308">
        <f t="shared" si="6"/>
        <v>2021</v>
      </c>
      <c r="C308" t="str">
        <f t="shared" si="7"/>
        <v>PASTRAROACAR___APGCONVDSL____16</v>
      </c>
      <c r="D308" s="7">
        <f>(VLOOKUP(LEFT(C308,LEN(C308)-6),PASTRA_Replacement_Split_Tech!A:V,13+B308-2016,FALSE)*_xlfn.IFNA(VLOOKUP(LEFT(C308,18),'AGG Activity_16'!A:K,B308-2016+2,FALSE),VLOOKUP(LEFT(C308,19),'AGG Activity_16'!A:K,B308-2016+2,FALSE)))</f>
        <v>3.049693150462037</v>
      </c>
      <c r="G308" s="8"/>
      <c r="H308" s="6"/>
    </row>
    <row r="309" spans="1:8" x14ac:dyDescent="0.25">
      <c r="A309" t="s">
        <v>2</v>
      </c>
      <c r="B309">
        <f t="shared" si="6"/>
        <v>2021</v>
      </c>
      <c r="C309" t="str">
        <f t="shared" si="7"/>
        <v>PASTRAROACAR___RSHCONVDSL____16</v>
      </c>
      <c r="D309" s="7">
        <f>(VLOOKUP(LEFT(C309,LEN(C309)-6),PASTRA_Replacement_Split_Tech!A:V,13+B309-2016,FALSE)*_xlfn.IFNA(VLOOKUP(LEFT(C309,18),'AGG Activity_16'!A:K,B309-2016+2,FALSE),VLOOKUP(LEFT(C309,19),'AGG Activity_16'!A:K,B309-2016+2,FALSE)))</f>
        <v>0.1941726795605766</v>
      </c>
      <c r="G309" s="8"/>
      <c r="H309" s="6"/>
    </row>
    <row r="310" spans="1:8" x14ac:dyDescent="0.25">
      <c r="A310" t="s">
        <v>2</v>
      </c>
      <c r="B310">
        <f t="shared" si="6"/>
        <v>2021</v>
      </c>
      <c r="C310" t="str">
        <f t="shared" si="7"/>
        <v>PASTRAROACAR___TAXCONVDSL____16</v>
      </c>
      <c r="D310" s="7">
        <f>(VLOOKUP(LEFT(C310,LEN(C310)-6),PASTRA_Replacement_Split_Tech!A:V,13+B310-2016,FALSE)*_xlfn.IFNA(VLOOKUP(LEFT(C310,18),'AGG Activity_16'!A:K,B310-2016+2,FALSE),VLOOKUP(LEFT(C310,19),'AGG Activity_16'!A:K,B310-2016+2,FALSE)))</f>
        <v>0.32891600661167453</v>
      </c>
      <c r="G310" s="8"/>
      <c r="H310" s="6"/>
    </row>
    <row r="311" spans="1:8" x14ac:dyDescent="0.25">
      <c r="A311" t="s">
        <v>2</v>
      </c>
      <c r="B311">
        <f t="shared" si="6"/>
        <v>2021</v>
      </c>
      <c r="C311" t="str">
        <f t="shared" si="7"/>
        <v>PASTRAROATRULGTADRCONVDSL____16</v>
      </c>
      <c r="D311" s="7">
        <f>(VLOOKUP(LEFT(C311,LEN(C311)-6),PASTRA_Replacement_Split_Tech!A:V,13+B311-2016,FALSE)*_xlfn.IFNA(VLOOKUP(LEFT(C311,18),'AGG Activity_16'!A:K,B311-2016+2,FALSE),VLOOKUP(LEFT(C311,19),'AGG Activity_16'!A:K,B311-2016+2,FALSE)))</f>
        <v>19.488800484672275</v>
      </c>
      <c r="G311" s="8"/>
      <c r="H311" s="6"/>
    </row>
    <row r="312" spans="1:8" x14ac:dyDescent="0.25">
      <c r="A312" t="s">
        <v>2</v>
      </c>
      <c r="B312">
        <f t="shared" si="6"/>
        <v>2021</v>
      </c>
      <c r="C312" t="str">
        <f t="shared" si="7"/>
        <v>PASTRAROATRULGTAPGCONVDSL____16</v>
      </c>
      <c r="D312" s="7">
        <f>(VLOOKUP(LEFT(C312,LEN(C312)-6),PASTRA_Replacement_Split_Tech!A:V,13+B312-2016,FALSE)*_xlfn.IFNA(VLOOKUP(LEFT(C312,18),'AGG Activity_16'!A:K,B312-2016+2,FALSE),VLOOKUP(LEFT(C312,19),'AGG Activity_16'!A:K,B312-2016+2,FALSE)))</f>
        <v>2.4394799377242693</v>
      </c>
      <c r="G312" s="8"/>
      <c r="H312" s="6"/>
    </row>
    <row r="313" spans="1:8" x14ac:dyDescent="0.25">
      <c r="A313" t="s">
        <v>2</v>
      </c>
      <c r="B313">
        <f t="shared" si="6"/>
        <v>2021</v>
      </c>
      <c r="C313" t="str">
        <f t="shared" si="7"/>
        <v>PASTRAROATRULGTRSHCONVDSL____16</v>
      </c>
      <c r="D313" s="7">
        <f>(VLOOKUP(LEFT(C313,LEN(C313)-6),PASTRA_Replacement_Split_Tech!A:V,13+B313-2016,FALSE)*_xlfn.IFNA(VLOOKUP(LEFT(C313,18),'AGG Activity_16'!A:K,B313-2016+2,FALSE),VLOOKUP(LEFT(C313,19),'AGG Activity_16'!A:K,B313-2016+2,FALSE)))</f>
        <v>0.15421136782417771</v>
      </c>
      <c r="G313" s="8"/>
      <c r="H313" s="6"/>
    </row>
    <row r="314" spans="1:8" x14ac:dyDescent="0.25">
      <c r="A314" t="s">
        <v>2</v>
      </c>
      <c r="B314">
        <f t="shared" si="6"/>
        <v>2021</v>
      </c>
      <c r="C314" t="str">
        <f t="shared" si="7"/>
        <v>PASTRAROATRULGTTAXCONVDSL____16</v>
      </c>
      <c r="D314" s="7">
        <f>(VLOOKUP(LEFT(C314,LEN(C314)-6),PASTRA_Replacement_Split_Tech!A:V,13+B314-2016,FALSE)*_xlfn.IFNA(VLOOKUP(LEFT(C314,18),'AGG Activity_16'!A:K,B314-2016+2,FALSE),VLOOKUP(LEFT(C314,19),'AGG Activity_16'!A:K,B314-2016+2,FALSE)))</f>
        <v>8.4392205754740546E-2</v>
      </c>
      <c r="G314" s="8"/>
      <c r="H314" s="6"/>
    </row>
    <row r="315" spans="1:8" x14ac:dyDescent="0.25">
      <c r="A315" t="s">
        <v>2</v>
      </c>
      <c r="B315">
        <f t="shared" si="6"/>
        <v>2021</v>
      </c>
      <c r="C315" t="str">
        <f t="shared" si="7"/>
        <v>PASTRAROABUSSCB___CONVNGA____16</v>
      </c>
      <c r="D315" s="7">
        <f>(VLOOKUP(LEFT(C315,LEN(C315)-6),PASTRA_Replacement_Split_Tech!A:V,13+B315-2016,FALSE)*_xlfn.IFNA(VLOOKUP(LEFT(C315,18),'AGG Activity_16'!A:K,B315-2016+2,FALSE),VLOOKUP(LEFT(C315,19),'AGG Activity_16'!A:K,B315-2016+2,FALSE)))</f>
        <v>8.9303351525296837E-2</v>
      </c>
      <c r="G315" s="8"/>
      <c r="H315" s="6"/>
    </row>
    <row r="316" spans="1:8" x14ac:dyDescent="0.25">
      <c r="A316" t="s">
        <v>2</v>
      </c>
      <c r="B316">
        <f t="shared" si="6"/>
        <v>2021</v>
      </c>
      <c r="C316" t="str">
        <f t="shared" si="7"/>
        <v>PASTRAROABUSURBTBUCONVNGA____16</v>
      </c>
      <c r="D316" s="7">
        <f>(VLOOKUP(LEFT(C316,LEN(C316)-6),PASTRA_Replacement_Split_Tech!A:V,13+B316-2016,FALSE)*_xlfn.IFNA(VLOOKUP(LEFT(C316,18),'AGG Activity_16'!A:K,B316-2016+2,FALSE),VLOOKUP(LEFT(C316,19),'AGG Activity_16'!A:K,B316-2016+2,FALSE)))</f>
        <v>0</v>
      </c>
      <c r="G316" s="8"/>
      <c r="H316" s="6"/>
    </row>
    <row r="317" spans="1:8" x14ac:dyDescent="0.25">
      <c r="A317" t="s">
        <v>2</v>
      </c>
      <c r="B317">
        <f t="shared" ref="B317:B380" si="8">B259+1</f>
        <v>2021</v>
      </c>
      <c r="C317" t="str">
        <f t="shared" ref="C317:C380" si="9">C259</f>
        <v>PASTRAROABUSURBWTBCONVNGA____16</v>
      </c>
      <c r="D317" s="7">
        <f>(VLOOKUP(LEFT(C317,LEN(C317)-6),PASTRA_Replacement_Split_Tech!A:V,13+B317-2016,FALSE)*_xlfn.IFNA(VLOOKUP(LEFT(C317,18),'AGG Activity_16'!A:K,B317-2016+2,FALSE),VLOOKUP(LEFT(C317,19),'AGG Activity_16'!A:K,B317-2016+2,FALSE)))</f>
        <v>0</v>
      </c>
      <c r="G317" s="8"/>
      <c r="H317" s="6"/>
    </row>
    <row r="318" spans="1:8" x14ac:dyDescent="0.25">
      <c r="A318" t="s">
        <v>2</v>
      </c>
      <c r="B318">
        <f t="shared" si="8"/>
        <v>2021</v>
      </c>
      <c r="C318" t="str">
        <f t="shared" si="9"/>
        <v>PASTRAROACAR___ADRCONVNGA____16</v>
      </c>
      <c r="D318" s="7">
        <f>(VLOOKUP(LEFT(C318,LEN(C318)-6),PASTRA_Replacement_Split_Tech!A:V,13+B318-2016,FALSE)*_xlfn.IFNA(VLOOKUP(LEFT(C318,18),'AGG Activity_16'!A:K,B318-2016+2,FALSE),VLOOKUP(LEFT(C318,19),'AGG Activity_16'!A:K,B318-2016+2,FALSE)))</f>
        <v>1.3511322835644952</v>
      </c>
      <c r="G318" s="8"/>
      <c r="H318" s="6"/>
    </row>
    <row r="319" spans="1:8" x14ac:dyDescent="0.25">
      <c r="A319" t="s">
        <v>2</v>
      </c>
      <c r="B319">
        <f t="shared" si="8"/>
        <v>2021</v>
      </c>
      <c r="C319" t="str">
        <f t="shared" si="9"/>
        <v>PASTRAROACAR___APGCONVNGA____16</v>
      </c>
      <c r="D319" s="7">
        <f>(VLOOKUP(LEFT(C319,LEN(C319)-6),PASTRA_Replacement_Split_Tech!A:V,13+B319-2016,FALSE)*_xlfn.IFNA(VLOOKUP(LEFT(C319,18),'AGG Activity_16'!A:K,B319-2016+2,FALSE),VLOOKUP(LEFT(C319,19),'AGG Activity_16'!A:K,B319-2016+2,FALSE)))</f>
        <v>0.16920673239694395</v>
      </c>
      <c r="G319" s="8"/>
      <c r="H319" s="6"/>
    </row>
    <row r="320" spans="1:8" x14ac:dyDescent="0.25">
      <c r="A320" t="s">
        <v>2</v>
      </c>
      <c r="B320">
        <f t="shared" si="8"/>
        <v>2021</v>
      </c>
      <c r="C320" t="str">
        <f t="shared" si="9"/>
        <v>PASTRAROACAR___RSHCONVNGA____16</v>
      </c>
      <c r="D320" s="7">
        <f>(VLOOKUP(LEFT(C320,LEN(C320)-6),PASTRA_Replacement_Split_Tech!A:V,13+B320-2016,FALSE)*_xlfn.IFNA(VLOOKUP(LEFT(C320,18),'AGG Activity_16'!A:K,B320-2016+2,FALSE),VLOOKUP(LEFT(C320,19),'AGG Activity_16'!A:K,B320-2016+2,FALSE)))</f>
        <v>1.0898892498047673E-2</v>
      </c>
      <c r="G320" s="8"/>
      <c r="H320" s="6"/>
    </row>
    <row r="321" spans="1:8" x14ac:dyDescent="0.25">
      <c r="A321" t="s">
        <v>2</v>
      </c>
      <c r="B321">
        <f t="shared" si="8"/>
        <v>2021</v>
      </c>
      <c r="C321" t="str">
        <f t="shared" si="9"/>
        <v>PASTRAROACAR___TAXCONVNGA____16</v>
      </c>
      <c r="D321" s="7">
        <f>(VLOOKUP(LEFT(C321,LEN(C321)-6),PASTRA_Replacement_Split_Tech!A:V,13+B321-2016,FALSE)*_xlfn.IFNA(VLOOKUP(LEFT(C321,18),'AGG Activity_16'!A:K,B321-2016+2,FALSE),VLOOKUP(LEFT(C321,19),'AGG Activity_16'!A:K,B321-2016+2,FALSE)))</f>
        <v>1.837862201301993E-2</v>
      </c>
      <c r="G321" s="8"/>
      <c r="H321" s="6"/>
    </row>
    <row r="322" spans="1:8" x14ac:dyDescent="0.25">
      <c r="A322" t="s">
        <v>2</v>
      </c>
      <c r="B322">
        <f t="shared" si="8"/>
        <v>2021</v>
      </c>
      <c r="C322" t="str">
        <f t="shared" si="9"/>
        <v>PASTRAROATRULGTADRCONVNGA____16</v>
      </c>
      <c r="D322" s="7">
        <f>(VLOOKUP(LEFT(C322,LEN(C322)-6),PASTRA_Replacement_Split_Tech!A:V,13+B322-2016,FALSE)*_xlfn.IFNA(VLOOKUP(LEFT(C322,18),'AGG Activity_16'!A:K,B322-2016+2,FALSE),VLOOKUP(LEFT(C322,19),'AGG Activity_16'!A:K,B322-2016+2,FALSE)))</f>
        <v>7.237402223915162E-3</v>
      </c>
      <c r="G322" s="8"/>
      <c r="H322" s="6"/>
    </row>
    <row r="323" spans="1:8" x14ac:dyDescent="0.25">
      <c r="A323" t="s">
        <v>2</v>
      </c>
      <c r="B323">
        <f t="shared" si="8"/>
        <v>2021</v>
      </c>
      <c r="C323" t="str">
        <f t="shared" si="9"/>
        <v>PASTRAROATRULGTAPGCONVNGA____16</v>
      </c>
      <c r="D323" s="7">
        <f>(VLOOKUP(LEFT(C323,LEN(C323)-6),PASTRA_Replacement_Split_Tech!A:V,13+B323-2016,FALSE)*_xlfn.IFNA(VLOOKUP(LEFT(C323,18),'AGG Activity_16'!A:K,B323-2016+2,FALSE),VLOOKUP(LEFT(C323,19),'AGG Activity_16'!A:K,B323-2016+2,FALSE)))</f>
        <v>9.9551021280845035E-4</v>
      </c>
      <c r="G323" s="8"/>
      <c r="H323" s="6"/>
    </row>
    <row r="324" spans="1:8" x14ac:dyDescent="0.25">
      <c r="A324" t="s">
        <v>2</v>
      </c>
      <c r="B324">
        <f t="shared" si="8"/>
        <v>2021</v>
      </c>
      <c r="C324" t="str">
        <f t="shared" si="9"/>
        <v>PASTRAROATRULGTRSHCONVNGA____16</v>
      </c>
      <c r="D324" s="7">
        <f>(VLOOKUP(LEFT(C324,LEN(C324)-6),PASTRA_Replacement_Split_Tech!A:V,13+B324-2016,FALSE)*_xlfn.IFNA(VLOOKUP(LEFT(C324,18),'AGG Activity_16'!A:K,B324-2016+2,FALSE),VLOOKUP(LEFT(C324,19),'AGG Activity_16'!A:K,B324-2016+2,FALSE)))</f>
        <v>9.4010819986265807E-5</v>
      </c>
      <c r="G324" s="8"/>
      <c r="H324" s="6"/>
    </row>
    <row r="325" spans="1:8" x14ac:dyDescent="0.25">
      <c r="A325" t="s">
        <v>2</v>
      </c>
      <c r="B325">
        <f t="shared" si="8"/>
        <v>2021</v>
      </c>
      <c r="C325" t="str">
        <f t="shared" si="9"/>
        <v>PASTRAROATRULGTTAXCONVNGA____16</v>
      </c>
      <c r="D325" s="7">
        <f>(VLOOKUP(LEFT(C325,LEN(C325)-6),PASTRA_Replacement_Split_Tech!A:V,13+B325-2016,FALSE)*_xlfn.IFNA(VLOOKUP(LEFT(C325,18),'AGG Activity_16'!A:K,B325-2016+2,FALSE),VLOOKUP(LEFT(C325,19),'AGG Activity_16'!A:K,B325-2016+2,FALSE)))</f>
        <v>5.4090549081934995E-5</v>
      </c>
      <c r="G325" s="8"/>
      <c r="H325" s="6"/>
    </row>
    <row r="326" spans="1:8" x14ac:dyDescent="0.25">
      <c r="A326" t="s">
        <v>2</v>
      </c>
      <c r="B326">
        <f t="shared" si="8"/>
        <v>2021</v>
      </c>
      <c r="C326" t="str">
        <f t="shared" si="9"/>
        <v>PASTRAROABUSIUBDURTCONVGAS____16</v>
      </c>
      <c r="D326" s="7">
        <f>(VLOOKUP(LEFT(C326,LEN(C326)-6),PASTRA_Replacement_Split_Tech!A:V,13+B326-2016,FALSE)*_xlfn.IFNA(VLOOKUP(LEFT(C326,18),'AGG Activity_16'!A:K,B326-2016+2,FALSE),VLOOKUP(LEFT(C326,19),'AGG Activity_16'!A:K,B326-2016+2,FALSE)))</f>
        <v>0</v>
      </c>
      <c r="G326" s="8"/>
      <c r="H326" s="6"/>
    </row>
    <row r="327" spans="1:8" x14ac:dyDescent="0.25">
      <c r="A327" t="s">
        <v>2</v>
      </c>
      <c r="B327">
        <f t="shared" si="8"/>
        <v>2021</v>
      </c>
      <c r="C327" t="str">
        <f t="shared" si="9"/>
        <v>PASTRAROABUSIUBGOBCONVGAS____16</v>
      </c>
      <c r="D327" s="7">
        <f>(VLOOKUP(LEFT(C327,LEN(C327)-6),PASTRA_Replacement_Split_Tech!A:V,13+B327-2016,FALSE)*_xlfn.IFNA(VLOOKUP(LEFT(C327,18),'AGG Activity_16'!A:K,B327-2016+2,FALSE),VLOOKUP(LEFT(C327,19),'AGG Activity_16'!A:K,B327-2016+2,FALSE)))</f>
        <v>0</v>
      </c>
      <c r="G327" s="8"/>
      <c r="H327" s="6"/>
    </row>
    <row r="328" spans="1:8" x14ac:dyDescent="0.25">
      <c r="A328" t="s">
        <v>2</v>
      </c>
      <c r="B328">
        <f t="shared" si="8"/>
        <v>2021</v>
      </c>
      <c r="C328" t="str">
        <f t="shared" si="9"/>
        <v>PASTRAROABUSIUBMWAYCONVGAS____16</v>
      </c>
      <c r="D328" s="7">
        <f>(VLOOKUP(LEFT(C328,LEN(C328)-6),PASTRA_Replacement_Split_Tech!A:V,13+B328-2016,FALSE)*_xlfn.IFNA(VLOOKUP(LEFT(C328,18),'AGG Activity_16'!A:K,B328-2016+2,FALSE),VLOOKUP(LEFT(C328,19),'AGG Activity_16'!A:K,B328-2016+2,FALSE)))</f>
        <v>0</v>
      </c>
      <c r="G328" s="8"/>
      <c r="H328" s="6"/>
    </row>
    <row r="329" spans="1:8" x14ac:dyDescent="0.25">
      <c r="A329" t="s">
        <v>2</v>
      </c>
      <c r="B329">
        <f t="shared" si="8"/>
        <v>2021</v>
      </c>
      <c r="C329" t="str">
        <f t="shared" si="9"/>
        <v>PASTRAROABUSIUBVIVACONVGAS____16</v>
      </c>
      <c r="D329" s="7">
        <f>(VLOOKUP(LEFT(C329,LEN(C329)-6),PASTRA_Replacement_Split_Tech!A:V,13+B329-2016,FALSE)*_xlfn.IFNA(VLOOKUP(LEFT(C329,18),'AGG Activity_16'!A:K,B329-2016+2,FALSE),VLOOKUP(LEFT(C329,19),'AGG Activity_16'!A:K,B329-2016+2,FALSE)))</f>
        <v>0</v>
      </c>
      <c r="G329" s="8"/>
      <c r="H329" s="6"/>
    </row>
    <row r="330" spans="1:8" x14ac:dyDescent="0.25">
      <c r="A330" t="s">
        <v>2</v>
      </c>
      <c r="B330">
        <f t="shared" si="8"/>
        <v>2021</v>
      </c>
      <c r="C330" t="str">
        <f t="shared" si="9"/>
        <v>PASTRAROABUSSCB___CONVGAS____16</v>
      </c>
      <c r="D330" s="7">
        <f>(VLOOKUP(LEFT(C330,LEN(C330)-6),PASTRA_Replacement_Split_Tech!A:V,13+B330-2016,FALSE)*_xlfn.IFNA(VLOOKUP(LEFT(C330,18),'AGG Activity_16'!A:K,B330-2016+2,FALSE),VLOOKUP(LEFT(C330,19),'AGG Activity_16'!A:K,B330-2016+2,FALSE)))</f>
        <v>0.20267524710531148</v>
      </c>
      <c r="G330" s="8"/>
      <c r="H330" s="6"/>
    </row>
    <row r="331" spans="1:8" x14ac:dyDescent="0.25">
      <c r="A331" t="s">
        <v>2</v>
      </c>
      <c r="B331">
        <f t="shared" si="8"/>
        <v>2021</v>
      </c>
      <c r="C331" t="str">
        <f t="shared" si="9"/>
        <v>PASTRAROABUSURBTBUCONVGAS____16</v>
      </c>
      <c r="D331" s="7">
        <f>(VLOOKUP(LEFT(C331,LEN(C331)-6),PASTRA_Replacement_Split_Tech!A:V,13+B331-2016,FALSE)*_xlfn.IFNA(VLOOKUP(LEFT(C331,18),'AGG Activity_16'!A:K,B331-2016+2,FALSE),VLOOKUP(LEFT(C331,19),'AGG Activity_16'!A:K,B331-2016+2,FALSE)))</f>
        <v>0</v>
      </c>
      <c r="G331" s="8"/>
      <c r="H331" s="6"/>
    </row>
    <row r="332" spans="1:8" x14ac:dyDescent="0.25">
      <c r="A332" t="s">
        <v>2</v>
      </c>
      <c r="B332">
        <f t="shared" si="8"/>
        <v>2021</v>
      </c>
      <c r="C332" t="str">
        <f t="shared" si="9"/>
        <v>PASTRAROABUSURBWTBCONVGAS____16</v>
      </c>
      <c r="D332" s="7">
        <f>(VLOOKUP(LEFT(C332,LEN(C332)-6),PASTRA_Replacement_Split_Tech!A:V,13+B332-2016,FALSE)*_xlfn.IFNA(VLOOKUP(LEFT(C332,18),'AGG Activity_16'!A:K,B332-2016+2,FALSE),VLOOKUP(LEFT(C332,19),'AGG Activity_16'!A:K,B332-2016+2,FALSE)))</f>
        <v>0</v>
      </c>
      <c r="G332" s="8"/>
      <c r="H332" s="6"/>
    </row>
    <row r="333" spans="1:8" x14ac:dyDescent="0.25">
      <c r="A333" t="s">
        <v>2</v>
      </c>
      <c r="B333">
        <f t="shared" si="8"/>
        <v>2021</v>
      </c>
      <c r="C333" t="str">
        <f t="shared" si="9"/>
        <v>PASTRAROACAR___ADRCONVGAS____16</v>
      </c>
      <c r="D333" s="7">
        <f>(VLOOKUP(LEFT(C333,LEN(C333)-6),PASTRA_Replacement_Split_Tech!A:V,13+B333-2016,FALSE)*_xlfn.IFNA(VLOOKUP(LEFT(C333,18),'AGG Activity_16'!A:K,B333-2016+2,FALSE),VLOOKUP(LEFT(C333,19),'AGG Activity_16'!A:K,B333-2016+2,FALSE)))</f>
        <v>1699.9897266956996</v>
      </c>
      <c r="G333" s="8"/>
      <c r="H333" s="6"/>
    </row>
    <row r="334" spans="1:8" x14ac:dyDescent="0.25">
      <c r="A334" t="s">
        <v>2</v>
      </c>
      <c r="B334">
        <f t="shared" si="8"/>
        <v>2021</v>
      </c>
      <c r="C334" t="str">
        <f t="shared" si="9"/>
        <v>PASTRAROACAR___APGCONVGAS____16</v>
      </c>
      <c r="D334" s="7">
        <f>(VLOOKUP(LEFT(C334,LEN(C334)-6),PASTRA_Replacement_Split_Tech!A:V,13+B334-2016,FALSE)*_xlfn.IFNA(VLOOKUP(LEFT(C334,18),'AGG Activity_16'!A:K,B334-2016+2,FALSE),VLOOKUP(LEFT(C334,19),'AGG Activity_16'!A:K,B334-2016+2,FALSE)))</f>
        <v>212.69823240801077</v>
      </c>
      <c r="G334" s="8"/>
      <c r="H334" s="6"/>
    </row>
    <row r="335" spans="1:8" x14ac:dyDescent="0.25">
      <c r="A335" t="s">
        <v>2</v>
      </c>
      <c r="B335">
        <f t="shared" si="8"/>
        <v>2021</v>
      </c>
      <c r="C335" t="str">
        <f t="shared" si="9"/>
        <v>PASTRAROACAR___RSHCONVGAS____16</v>
      </c>
      <c r="D335" s="7">
        <f>(VLOOKUP(LEFT(C335,LEN(C335)-6),PASTRA_Replacement_Split_Tech!A:V,13+B335-2016,FALSE)*_xlfn.IFNA(VLOOKUP(LEFT(C335,18),'AGG Activity_16'!A:K,B335-2016+2,FALSE),VLOOKUP(LEFT(C335,19),'AGG Activity_16'!A:K,B335-2016+2,FALSE)))</f>
        <v>13.53272350308108</v>
      </c>
      <c r="G335" s="8"/>
      <c r="H335" s="6"/>
    </row>
    <row r="336" spans="1:8" x14ac:dyDescent="0.25">
      <c r="A336" t="s">
        <v>2</v>
      </c>
      <c r="B336">
        <f t="shared" si="8"/>
        <v>2021</v>
      </c>
      <c r="C336" t="str">
        <f t="shared" si="9"/>
        <v>PASTRAROACAR___TAXCONVGAS____16</v>
      </c>
      <c r="D336" s="7">
        <f>(VLOOKUP(LEFT(C336,LEN(C336)-6),PASTRA_Replacement_Split_Tech!A:V,13+B336-2016,FALSE)*_xlfn.IFNA(VLOOKUP(LEFT(C336,18),'AGG Activity_16'!A:K,B336-2016+2,FALSE),VLOOKUP(LEFT(C336,19),'AGG Activity_16'!A:K,B336-2016+2,FALSE)))</f>
        <v>22.93004990516895</v>
      </c>
      <c r="G336" s="8"/>
      <c r="H336" s="6"/>
    </row>
    <row r="337" spans="1:8" x14ac:dyDescent="0.25">
      <c r="A337" t="s">
        <v>2</v>
      </c>
      <c r="B337">
        <f t="shared" si="8"/>
        <v>2021</v>
      </c>
      <c r="C337" t="str">
        <f t="shared" si="9"/>
        <v>PASTRAROAMOR______CONVGAS____16</v>
      </c>
      <c r="D337" s="7">
        <f>(VLOOKUP(LEFT(C337,LEN(C337)-6),PASTRA_Replacement_Split_Tech!A:V,13+B337-2016,FALSE)*_xlfn.IFNA(VLOOKUP(LEFT(C337,18),'AGG Activity_16'!A:K,B337-2016+2,FALSE),VLOOKUP(LEFT(C337,19),'AGG Activity_16'!A:K,B337-2016+2,FALSE)))</f>
        <v>11.90535942536394</v>
      </c>
      <c r="G337" s="8"/>
      <c r="H337" s="6"/>
    </row>
    <row r="338" spans="1:8" x14ac:dyDescent="0.25">
      <c r="A338" t="s">
        <v>2</v>
      </c>
      <c r="B338">
        <f t="shared" si="8"/>
        <v>2021</v>
      </c>
      <c r="C338" t="str">
        <f t="shared" si="9"/>
        <v>PASTRAROATRULGTADRCONVGAS____16</v>
      </c>
      <c r="D338" s="7">
        <f>(VLOOKUP(LEFT(C338,LEN(C338)-6),PASTRA_Replacement_Split_Tech!A:V,13+B338-2016,FALSE)*_xlfn.IFNA(VLOOKUP(LEFT(C338,18),'AGG Activity_16'!A:K,B338-2016+2,FALSE),VLOOKUP(LEFT(C338,19),'AGG Activity_16'!A:K,B338-2016+2,FALSE)))</f>
        <v>1731.6703827117453</v>
      </c>
      <c r="G338" s="8"/>
      <c r="H338" s="6"/>
    </row>
    <row r="339" spans="1:8" x14ac:dyDescent="0.25">
      <c r="A339" t="s">
        <v>2</v>
      </c>
      <c r="B339">
        <f t="shared" si="8"/>
        <v>2021</v>
      </c>
      <c r="C339" t="str">
        <f t="shared" si="9"/>
        <v>PASTRAROATRULGTAPGCONVGAS____16</v>
      </c>
      <c r="D339" s="7">
        <f>(VLOOKUP(LEFT(C339,LEN(C339)-6),PASTRA_Replacement_Split_Tech!A:V,13+B339-2016,FALSE)*_xlfn.IFNA(VLOOKUP(LEFT(C339,18),'AGG Activity_16'!A:K,B339-2016+2,FALSE),VLOOKUP(LEFT(C339,19),'AGG Activity_16'!A:K,B339-2016+2,FALSE)))</f>
        <v>216.74509377640209</v>
      </c>
      <c r="G339" s="8"/>
      <c r="H339" s="6"/>
    </row>
    <row r="340" spans="1:8" x14ac:dyDescent="0.25">
      <c r="A340" t="s">
        <v>2</v>
      </c>
      <c r="B340">
        <f t="shared" si="8"/>
        <v>2021</v>
      </c>
      <c r="C340" t="str">
        <f t="shared" si="9"/>
        <v>PASTRAROATRULGTRSHCONVGAS____16</v>
      </c>
      <c r="D340" s="7">
        <f>(VLOOKUP(LEFT(C340,LEN(C340)-6),PASTRA_Replacement_Split_Tech!A:V,13+B340-2016,FALSE)*_xlfn.IFNA(VLOOKUP(LEFT(C340,18),'AGG Activity_16'!A:K,B340-2016+2,FALSE),VLOOKUP(LEFT(C340,19),'AGG Activity_16'!A:K,B340-2016+2,FALSE)))</f>
        <v>13.689387097617008</v>
      </c>
      <c r="G340" s="8"/>
      <c r="H340" s="6"/>
    </row>
    <row r="341" spans="1:8" x14ac:dyDescent="0.25">
      <c r="A341" t="s">
        <v>2</v>
      </c>
      <c r="B341">
        <f t="shared" si="8"/>
        <v>2021</v>
      </c>
      <c r="C341" t="str">
        <f t="shared" si="9"/>
        <v>PASTRAROATRULGTTAXCONVGAS____16</v>
      </c>
      <c r="D341" s="7">
        <f>(VLOOKUP(LEFT(C341,LEN(C341)-6),PASTRA_Replacement_Split_Tech!A:V,13+B341-2016,FALSE)*_xlfn.IFNA(VLOOKUP(LEFT(C341,18),'AGG Activity_16'!A:K,B341-2016+2,FALSE),VLOOKUP(LEFT(C341,19),'AGG Activity_16'!A:K,B341-2016+2,FALSE)))</f>
        <v>7.4868460474769201</v>
      </c>
      <c r="G341" s="8"/>
      <c r="H341" s="6"/>
    </row>
    <row r="342" spans="1:8" x14ac:dyDescent="0.25">
      <c r="A342" t="s">
        <v>2</v>
      </c>
      <c r="B342">
        <f t="shared" si="8"/>
        <v>2021</v>
      </c>
      <c r="C342" t="str">
        <f t="shared" si="9"/>
        <v>PASTRAROACAR___ADRCONVPRO____16</v>
      </c>
      <c r="D342" s="7">
        <f>(VLOOKUP(LEFT(C342,LEN(C342)-6),PASTRA_Replacement_Split_Tech!A:V,13+B342-2016,FALSE)*_xlfn.IFNA(VLOOKUP(LEFT(C342,18),'AGG Activity_16'!A:K,B342-2016+2,FALSE),VLOOKUP(LEFT(C342,19),'AGG Activity_16'!A:K,B342-2016+2,FALSE)))</f>
        <v>18.290874627129632</v>
      </c>
      <c r="G342" s="8"/>
      <c r="H342" s="6"/>
    </row>
    <row r="343" spans="1:8" x14ac:dyDescent="0.25">
      <c r="A343" t="s">
        <v>2</v>
      </c>
      <c r="B343">
        <f t="shared" si="8"/>
        <v>2021</v>
      </c>
      <c r="C343" t="str">
        <f t="shared" si="9"/>
        <v>PASTRAROACAR___APGCONVPRO____16</v>
      </c>
      <c r="D343" s="7">
        <f>(VLOOKUP(LEFT(C343,LEN(C343)-6),PASTRA_Replacement_Split_Tech!A:V,13+B343-2016,FALSE)*_xlfn.IFNA(VLOOKUP(LEFT(C343,18),'AGG Activity_16'!A:K,B343-2016+2,FALSE),VLOOKUP(LEFT(C343,19),'AGG Activity_16'!A:K,B343-2016+2,FALSE)))</f>
        <v>2.2886640197187464</v>
      </c>
      <c r="G343" s="8"/>
      <c r="H343" s="6"/>
    </row>
    <row r="344" spans="1:8" x14ac:dyDescent="0.25">
      <c r="A344" t="s">
        <v>2</v>
      </c>
      <c r="B344">
        <f t="shared" si="8"/>
        <v>2021</v>
      </c>
      <c r="C344" t="str">
        <f t="shared" si="9"/>
        <v>PASTRAROACAR___RSHCONVPRO____16</v>
      </c>
      <c r="D344" s="7">
        <f>(VLOOKUP(LEFT(C344,LEN(C344)-6),PASTRA_Replacement_Split_Tech!A:V,13+B344-2016,FALSE)*_xlfn.IFNA(VLOOKUP(LEFT(C344,18),'AGG Activity_16'!A:K,B344-2016+2,FALSE),VLOOKUP(LEFT(C344,19),'AGG Activity_16'!A:K,B344-2016+2,FALSE)))</f>
        <v>0.14575425129136615</v>
      </c>
      <c r="G344" s="8"/>
      <c r="H344" s="6"/>
    </row>
    <row r="345" spans="1:8" x14ac:dyDescent="0.25">
      <c r="A345" t="s">
        <v>2</v>
      </c>
      <c r="B345">
        <f t="shared" si="8"/>
        <v>2021</v>
      </c>
      <c r="C345" t="str">
        <f t="shared" si="9"/>
        <v>PASTRAROACAR___TAXCONVPRO____16</v>
      </c>
      <c r="D345" s="7">
        <f>(VLOOKUP(LEFT(C345,LEN(C345)-6),PASTRA_Replacement_Split_Tech!A:V,13+B345-2016,FALSE)*_xlfn.IFNA(VLOOKUP(LEFT(C345,18),'AGG Activity_16'!A:K,B345-2016+2,FALSE),VLOOKUP(LEFT(C345,19),'AGG Activity_16'!A:K,B345-2016+2,FALSE)))</f>
        <v>0.24687414624018078</v>
      </c>
      <c r="G345" s="8"/>
      <c r="H345" s="6"/>
    </row>
    <row r="346" spans="1:8" x14ac:dyDescent="0.25">
      <c r="A346" t="s">
        <v>2</v>
      </c>
      <c r="B346">
        <f t="shared" si="8"/>
        <v>2021</v>
      </c>
      <c r="C346" t="str">
        <f t="shared" si="9"/>
        <v>PASTRAROATRULGTADRCONVPRO____16</v>
      </c>
      <c r="D346" s="7">
        <f>(VLOOKUP(LEFT(C346,LEN(C346)-6),PASTRA_Replacement_Split_Tech!A:V,13+B346-2016,FALSE)*_xlfn.IFNA(VLOOKUP(LEFT(C346,18),'AGG Activity_16'!A:K,B346-2016+2,FALSE),VLOOKUP(LEFT(C346,19),'AGG Activity_16'!A:K,B346-2016+2,FALSE)))</f>
        <v>5.7501926942393187</v>
      </c>
      <c r="G346" s="8"/>
      <c r="H346" s="6"/>
    </row>
    <row r="347" spans="1:8" x14ac:dyDescent="0.25">
      <c r="A347" t="s">
        <v>2</v>
      </c>
      <c r="B347">
        <f t="shared" si="8"/>
        <v>2021</v>
      </c>
      <c r="C347" t="str">
        <f t="shared" si="9"/>
        <v>PASTRAROATRULGTAPGCONVPRO____16</v>
      </c>
      <c r="D347" s="7">
        <f>(VLOOKUP(LEFT(C347,LEN(C347)-6),PASTRA_Replacement_Split_Tech!A:V,13+B347-2016,FALSE)*_xlfn.IFNA(VLOOKUP(LEFT(C347,18),'AGG Activity_16'!A:K,B347-2016+2,FALSE),VLOOKUP(LEFT(C347,19),'AGG Activity_16'!A:K,B347-2016+2,FALSE)))</f>
        <v>0.71988370260566525</v>
      </c>
      <c r="G347" s="8"/>
      <c r="H347" s="6"/>
    </row>
    <row r="348" spans="1:8" x14ac:dyDescent="0.25">
      <c r="A348" t="s">
        <v>2</v>
      </c>
      <c r="B348">
        <f t="shared" si="8"/>
        <v>2021</v>
      </c>
      <c r="C348" t="str">
        <f t="shared" si="9"/>
        <v>PASTRAROATRULGTRSHCONVPRO____16</v>
      </c>
      <c r="D348" s="7">
        <f>(VLOOKUP(LEFT(C348,LEN(C348)-6),PASTRA_Replacement_Split_Tech!A:V,13+B348-2016,FALSE)*_xlfn.IFNA(VLOOKUP(LEFT(C348,18),'AGG Activity_16'!A:K,B348-2016+2,FALSE),VLOOKUP(LEFT(C348,19),'AGG Activity_16'!A:K,B348-2016+2,FALSE)))</f>
        <v>4.5604404218440406E-2</v>
      </c>
      <c r="G348" s="8"/>
      <c r="H348" s="6"/>
    </row>
    <row r="349" spans="1:8" x14ac:dyDescent="0.25">
      <c r="A349" t="s">
        <v>2</v>
      </c>
      <c r="B349">
        <f t="shared" si="8"/>
        <v>2021</v>
      </c>
      <c r="C349" t="str">
        <f t="shared" si="9"/>
        <v>PASTRAROATRULGTTAXCONVPRO____16</v>
      </c>
      <c r="D349" s="7">
        <f>(VLOOKUP(LEFT(C349,LEN(C349)-6),PASTRA_Replacement_Split_Tech!A:V,13+B349-2016,FALSE)*_xlfn.IFNA(VLOOKUP(LEFT(C349,18),'AGG Activity_16'!A:K,B349-2016+2,FALSE),VLOOKUP(LEFT(C349,19),'AGG Activity_16'!A:K,B349-2016+2,FALSE)))</f>
        <v>2.4994527565297353E-2</v>
      </c>
      <c r="G349" s="8"/>
      <c r="H349" s="6"/>
    </row>
    <row r="350" spans="1:8" x14ac:dyDescent="0.25">
      <c r="A350" t="s">
        <v>2</v>
      </c>
      <c r="B350">
        <f t="shared" si="8"/>
        <v>2022</v>
      </c>
      <c r="C350" t="str">
        <f t="shared" si="9"/>
        <v>PASTRARAIREG___GOR___DSL____16</v>
      </c>
      <c r="D350" s="7">
        <f>(VLOOKUP(LEFT(C350,LEN(C350)-6),PASTRA_Replacement_Split_Tech!A:V,13+B350-2016,FALSE)*_xlfn.IFNA(VLOOKUP(LEFT(C350,18),'AGG Activity_16'!A:K,B350-2016+2,FALSE),VLOOKUP(LEFT(C350,19),'AGG Activity_16'!A:K,B350-2016+2,FALSE)))</f>
        <v>0.84518849872461477</v>
      </c>
      <c r="G350" s="8"/>
      <c r="H350" s="6"/>
    </row>
    <row r="351" spans="1:8" x14ac:dyDescent="0.25">
      <c r="A351" t="s">
        <v>2</v>
      </c>
      <c r="B351">
        <f t="shared" si="8"/>
        <v>2022</v>
      </c>
      <c r="C351" t="str">
        <f t="shared" si="9"/>
        <v>PASTRARAIREG___GOR___ELC____16</v>
      </c>
      <c r="D351" s="7">
        <f>(VLOOKUP(LEFT(C351,LEN(C351)-6),PASTRA_Replacement_Split_Tech!A:V,13+B351-2016,FALSE)*_xlfn.IFNA(VLOOKUP(LEFT(C351,18),'AGG Activity_16'!A:K,B351-2016+2,FALSE),VLOOKUP(LEFT(C351,19),'AGG Activity_16'!A:K,B351-2016+2,FALSE)))</f>
        <v>0</v>
      </c>
      <c r="G351" s="8"/>
      <c r="H351" s="6"/>
    </row>
    <row r="352" spans="1:8" x14ac:dyDescent="0.25">
      <c r="A352" t="s">
        <v>2</v>
      </c>
      <c r="B352">
        <f t="shared" si="8"/>
        <v>2022</v>
      </c>
      <c r="C352" t="str">
        <f t="shared" si="9"/>
        <v>PASTRARAIREG___UPX___DSL____16</v>
      </c>
      <c r="D352" s="7">
        <f>(VLOOKUP(LEFT(C352,LEN(C352)-6),PASTRA_Replacement_Split_Tech!A:V,13+B352-2016,FALSE)*_xlfn.IFNA(VLOOKUP(LEFT(C352,18),'AGG Activity_16'!A:K,B352-2016+2,FALSE),VLOOKUP(LEFT(C352,19),'AGG Activity_16'!A:K,B352-2016+2,FALSE)))</f>
        <v>0.12119552890997755</v>
      </c>
      <c r="G352" s="8"/>
      <c r="H352" s="6"/>
    </row>
    <row r="353" spans="1:8" x14ac:dyDescent="0.25">
      <c r="A353" t="s">
        <v>2</v>
      </c>
      <c r="B353">
        <f t="shared" si="8"/>
        <v>2022</v>
      </c>
      <c r="C353" t="str">
        <f t="shared" si="9"/>
        <v>PASTRARAIREG___UPX___ELC____16</v>
      </c>
      <c r="D353" s="7">
        <f>(VLOOKUP(LEFT(C353,LEN(C353)-6),PASTRA_Replacement_Split_Tech!A:V,13+B353-2016,FALSE)*_xlfn.IFNA(VLOOKUP(LEFT(C353,18),'AGG Activity_16'!A:K,B353-2016+2,FALSE),VLOOKUP(LEFT(C353,19),'AGG Activity_16'!A:K,B353-2016+2,FALSE)))</f>
        <v>0</v>
      </c>
      <c r="G353" s="8"/>
      <c r="H353" s="6"/>
    </row>
    <row r="354" spans="1:8" x14ac:dyDescent="0.25">
      <c r="A354" t="s">
        <v>2</v>
      </c>
      <c r="B354">
        <f t="shared" si="8"/>
        <v>2022</v>
      </c>
      <c r="C354" t="str">
        <f t="shared" si="9"/>
        <v>PASTRARAISUB___TSU___DSL____16</v>
      </c>
      <c r="D354" s="7">
        <f>(VLOOKUP(LEFT(C354,LEN(C354)-6),PASTRA_Replacement_Split_Tech!A:V,13+B354-2016,FALSE)*_xlfn.IFNA(VLOOKUP(LEFT(C354,18),'AGG Activity_16'!A:K,B354-2016+2,FALSE),VLOOKUP(LEFT(C354,19),'AGG Activity_16'!A:K,B354-2016+2,FALSE)))</f>
        <v>0</v>
      </c>
      <c r="G354" s="8"/>
      <c r="H354" s="6"/>
    </row>
    <row r="355" spans="1:8" x14ac:dyDescent="0.25">
      <c r="A355" t="s">
        <v>2</v>
      </c>
      <c r="B355">
        <f t="shared" si="8"/>
        <v>2022</v>
      </c>
      <c r="C355" t="str">
        <f t="shared" si="9"/>
        <v>PASTRARAISUB___TSU___ELC____16</v>
      </c>
      <c r="D355" s="7">
        <f>(VLOOKUP(LEFT(C355,LEN(C355)-6),PASTRA_Replacement_Split_Tech!A:V,13+B355-2016,FALSE)*_xlfn.IFNA(VLOOKUP(LEFT(C355,18),'AGG Activity_16'!A:K,B355-2016+2,FALSE),VLOOKUP(LEFT(C355,19),'AGG Activity_16'!A:K,B355-2016+2,FALSE)))</f>
        <v>15.215326913652362</v>
      </c>
      <c r="G355" s="8"/>
      <c r="H355" s="6"/>
    </row>
    <row r="356" spans="1:8" x14ac:dyDescent="0.25">
      <c r="A356" t="s">
        <v>2</v>
      </c>
      <c r="B356">
        <f t="shared" si="8"/>
        <v>2022</v>
      </c>
      <c r="C356" t="str">
        <f t="shared" si="9"/>
        <v>PASTRARAITRM___TST___DSL____16</v>
      </c>
      <c r="D356" s="7">
        <f>(VLOOKUP(LEFT(C356,LEN(C356)-6),PASTRA_Replacement_Split_Tech!A:V,13+B356-2016,FALSE)*_xlfn.IFNA(VLOOKUP(LEFT(C356,18),'AGG Activity_16'!A:K,B356-2016+2,FALSE),VLOOKUP(LEFT(C356,19),'AGG Activity_16'!A:K,B356-2016+2,FALSE)))</f>
        <v>0</v>
      </c>
      <c r="G356" s="8"/>
      <c r="H356" s="6"/>
    </row>
    <row r="357" spans="1:8" x14ac:dyDescent="0.25">
      <c r="A357" t="s">
        <v>2</v>
      </c>
      <c r="B357">
        <f t="shared" si="8"/>
        <v>2022</v>
      </c>
      <c r="C357" t="str">
        <f t="shared" si="9"/>
        <v>PASTRARAITRM___TST___ELC____16</v>
      </c>
      <c r="D357" s="7">
        <f>(VLOOKUP(LEFT(C357,LEN(C357)-6),PASTRA_Replacement_Split_Tech!A:V,13+B357-2016,FALSE)*_xlfn.IFNA(VLOOKUP(LEFT(C357,18),'AGG Activity_16'!A:K,B357-2016+2,FALSE),VLOOKUP(LEFT(C357,19),'AGG Activity_16'!A:K,B357-2016+2,FALSE)))</f>
        <v>2.2775939504982112</v>
      </c>
      <c r="G357" s="8"/>
      <c r="H357" s="6"/>
    </row>
    <row r="358" spans="1:8" x14ac:dyDescent="0.25">
      <c r="A358" t="s">
        <v>2</v>
      </c>
      <c r="B358">
        <f t="shared" si="8"/>
        <v>2022</v>
      </c>
      <c r="C358" t="str">
        <f t="shared" si="9"/>
        <v>PASTRAROABUSIUBDURTCONVDSL____16</v>
      </c>
      <c r="D358" s="7">
        <f>(VLOOKUP(LEFT(C358,LEN(C358)-6),PASTRA_Replacement_Split_Tech!A:V,13+B358-2016,FALSE)*_xlfn.IFNA(VLOOKUP(LEFT(C358,18),'AGG Activity_16'!A:K,B358-2016+2,FALSE),VLOOKUP(LEFT(C358,19),'AGG Activity_16'!A:K,B358-2016+2,FALSE)))</f>
        <v>7.7723104234107221E-2</v>
      </c>
      <c r="G358" s="8"/>
      <c r="H358" s="6"/>
    </row>
    <row r="359" spans="1:8" x14ac:dyDescent="0.25">
      <c r="A359" t="s">
        <v>2</v>
      </c>
      <c r="B359">
        <f t="shared" si="8"/>
        <v>2022</v>
      </c>
      <c r="C359" t="str">
        <f t="shared" si="9"/>
        <v>PASTRAROABUSIUBGOBCONVDSL____16</v>
      </c>
      <c r="D359" s="7">
        <f>(VLOOKUP(LEFT(C359,LEN(C359)-6),PASTRA_Replacement_Split_Tech!A:V,13+B359-2016,FALSE)*_xlfn.IFNA(VLOOKUP(LEFT(C359,18),'AGG Activity_16'!A:K,B359-2016+2,FALSE),VLOOKUP(LEFT(C359,19),'AGG Activity_16'!A:K,B359-2016+2,FALSE)))</f>
        <v>0.84768110610439029</v>
      </c>
      <c r="G359" s="8"/>
      <c r="H359" s="6"/>
    </row>
    <row r="360" spans="1:8" x14ac:dyDescent="0.25">
      <c r="A360" t="s">
        <v>2</v>
      </c>
      <c r="B360">
        <f t="shared" si="8"/>
        <v>2022</v>
      </c>
      <c r="C360" t="str">
        <f t="shared" si="9"/>
        <v>PASTRAROABUSIUBMWAYCONVDSL____16</v>
      </c>
      <c r="D360" s="7">
        <f>(VLOOKUP(LEFT(C360,LEN(C360)-6),PASTRA_Replacement_Split_Tech!A:V,13+B360-2016,FALSE)*_xlfn.IFNA(VLOOKUP(LEFT(C360,18),'AGG Activity_16'!A:K,B360-2016+2,FALSE),VLOOKUP(LEFT(C360,19),'AGG Activity_16'!A:K,B360-2016+2,FALSE)))</f>
        <v>0.87224144930813541</v>
      </c>
      <c r="G360" s="8"/>
      <c r="H360" s="6"/>
    </row>
    <row r="361" spans="1:8" x14ac:dyDescent="0.25">
      <c r="A361" t="s">
        <v>2</v>
      </c>
      <c r="B361">
        <f t="shared" si="8"/>
        <v>2022</v>
      </c>
      <c r="C361" t="str">
        <f t="shared" si="9"/>
        <v>PASTRAROABUSIUBVIVACONVDSL____16</v>
      </c>
      <c r="D361" s="7">
        <f>(VLOOKUP(LEFT(C361,LEN(C361)-6),PASTRA_Replacement_Split_Tech!A:V,13+B361-2016,FALSE)*_xlfn.IFNA(VLOOKUP(LEFT(C361,18),'AGG Activity_16'!A:K,B361-2016+2,FALSE),VLOOKUP(LEFT(C361,19),'AGG Activity_16'!A:K,B361-2016+2,FALSE)))</f>
        <v>0.12184834370113906</v>
      </c>
      <c r="G361" s="8"/>
      <c r="H361" s="6"/>
    </row>
    <row r="362" spans="1:8" x14ac:dyDescent="0.25">
      <c r="A362" t="s">
        <v>2</v>
      </c>
      <c r="B362">
        <f t="shared" si="8"/>
        <v>2022</v>
      </c>
      <c r="C362" t="str">
        <f t="shared" si="9"/>
        <v>PASTRAROABUSSCB___CONVDSL____16</v>
      </c>
      <c r="D362" s="7">
        <f>(VLOOKUP(LEFT(C362,LEN(C362)-6),PASTRA_Replacement_Split_Tech!A:V,13+B362-2016,FALSE)*_xlfn.IFNA(VLOOKUP(LEFT(C362,18),'AGG Activity_16'!A:K,B362-2016+2,FALSE),VLOOKUP(LEFT(C362,19),'AGG Activity_16'!A:K,B362-2016+2,FALSE)))</f>
        <v>1.6924873310942745</v>
      </c>
      <c r="G362" s="8"/>
      <c r="H362" s="6"/>
    </row>
    <row r="363" spans="1:8" x14ac:dyDescent="0.25">
      <c r="A363" t="s">
        <v>2</v>
      </c>
      <c r="B363">
        <f t="shared" si="8"/>
        <v>2022</v>
      </c>
      <c r="C363" t="str">
        <f t="shared" si="9"/>
        <v>PASTRAROABUSURBTBUCONVDSL____16</v>
      </c>
      <c r="D363" s="7">
        <f>(VLOOKUP(LEFT(C363,LEN(C363)-6),PASTRA_Replacement_Split_Tech!A:V,13+B363-2016,FALSE)*_xlfn.IFNA(VLOOKUP(LEFT(C363,18),'AGG Activity_16'!A:K,B363-2016+2,FALSE),VLOOKUP(LEFT(C363,19),'AGG Activity_16'!A:K,B363-2016+2,FALSE)))</f>
        <v>37.328446476013355</v>
      </c>
      <c r="G363" s="8"/>
      <c r="H363" s="6"/>
    </row>
    <row r="364" spans="1:8" x14ac:dyDescent="0.25">
      <c r="A364" t="s">
        <v>2</v>
      </c>
      <c r="B364">
        <f t="shared" si="8"/>
        <v>2022</v>
      </c>
      <c r="C364" t="str">
        <f t="shared" si="9"/>
        <v>PASTRAROABUSURBWTBCONVDSL____16</v>
      </c>
      <c r="D364" s="7">
        <f>(VLOOKUP(LEFT(C364,LEN(C364)-6),PASTRA_Replacement_Split_Tech!A:V,13+B364-2016,FALSE)*_xlfn.IFNA(VLOOKUP(LEFT(C364,18),'AGG Activity_16'!A:K,B364-2016+2,FALSE),VLOOKUP(LEFT(C364,19),'AGG Activity_16'!A:K,B364-2016+2,FALSE)))</f>
        <v>6.8147267390647714</v>
      </c>
      <c r="G364" s="8"/>
      <c r="H364" s="6"/>
    </row>
    <row r="365" spans="1:8" x14ac:dyDescent="0.25">
      <c r="A365" t="s">
        <v>2</v>
      </c>
      <c r="B365">
        <f t="shared" si="8"/>
        <v>2022</v>
      </c>
      <c r="C365" t="str">
        <f t="shared" si="9"/>
        <v>PASTRAROACAR___ADRCONVDSL____16</v>
      </c>
      <c r="D365" s="7">
        <f>(VLOOKUP(LEFT(C365,LEN(C365)-6),PASTRA_Replacement_Split_Tech!A:V,13+B365-2016,FALSE)*_xlfn.IFNA(VLOOKUP(LEFT(C365,18),'AGG Activity_16'!A:K,B365-2016+2,FALSE),VLOOKUP(LEFT(C365,19),'AGG Activity_16'!A:K,B365-2016+2,FALSE)))</f>
        <v>24.741588448562567</v>
      </c>
      <c r="G365" s="8"/>
      <c r="H365" s="6"/>
    </row>
    <row r="366" spans="1:8" x14ac:dyDescent="0.25">
      <c r="A366" t="s">
        <v>2</v>
      </c>
      <c r="B366">
        <f t="shared" si="8"/>
        <v>2022</v>
      </c>
      <c r="C366" t="str">
        <f t="shared" si="9"/>
        <v>PASTRAROACAR___APGCONVDSL____16</v>
      </c>
      <c r="D366" s="7">
        <f>(VLOOKUP(LEFT(C366,LEN(C366)-6),PASTRA_Replacement_Split_Tech!A:V,13+B366-2016,FALSE)*_xlfn.IFNA(VLOOKUP(LEFT(C366,18),'AGG Activity_16'!A:K,B366-2016+2,FALSE),VLOOKUP(LEFT(C366,19),'AGG Activity_16'!A:K,B366-2016+2,FALSE)))</f>
        <v>3.0905085762973901</v>
      </c>
      <c r="G366" s="8"/>
      <c r="H366" s="6"/>
    </row>
    <row r="367" spans="1:8" x14ac:dyDescent="0.25">
      <c r="A367" t="s">
        <v>2</v>
      </c>
      <c r="B367">
        <f t="shared" si="8"/>
        <v>2022</v>
      </c>
      <c r="C367" t="str">
        <f t="shared" si="9"/>
        <v>PASTRAROACAR___RSHCONVDSL____16</v>
      </c>
      <c r="D367" s="7">
        <f>(VLOOKUP(LEFT(C367,LEN(C367)-6),PASTRA_Replacement_Split_Tech!A:V,13+B367-2016,FALSE)*_xlfn.IFNA(VLOOKUP(LEFT(C367,18),'AGG Activity_16'!A:K,B367-2016+2,FALSE),VLOOKUP(LEFT(C367,19),'AGG Activity_16'!A:K,B367-2016+2,FALSE)))</f>
        <v>0.19697364424685271</v>
      </c>
      <c r="G367" s="8"/>
      <c r="H367" s="6"/>
    </row>
    <row r="368" spans="1:8" x14ac:dyDescent="0.25">
      <c r="A368" t="s">
        <v>2</v>
      </c>
      <c r="B368">
        <f t="shared" si="8"/>
        <v>2022</v>
      </c>
      <c r="C368" t="str">
        <f t="shared" si="9"/>
        <v>PASTRAROACAR___TAXCONVDSL____16</v>
      </c>
      <c r="D368" s="7">
        <f>(VLOOKUP(LEFT(C368,LEN(C368)-6),PASTRA_Replacement_Split_Tech!A:V,13+B368-2016,FALSE)*_xlfn.IFNA(VLOOKUP(LEFT(C368,18),'AGG Activity_16'!A:K,B368-2016+2,FALSE),VLOOKUP(LEFT(C368,19),'AGG Activity_16'!A:K,B368-2016+2,FALSE)))</f>
        <v>0.33363275610910392</v>
      </c>
      <c r="G368" s="8"/>
      <c r="H368" s="6"/>
    </row>
    <row r="369" spans="1:8" x14ac:dyDescent="0.25">
      <c r="A369" t="s">
        <v>2</v>
      </c>
      <c r="B369">
        <f t="shared" si="8"/>
        <v>2022</v>
      </c>
      <c r="C369" t="str">
        <f t="shared" si="9"/>
        <v>PASTRAROATRULGTADRCONVDSL____16</v>
      </c>
      <c r="D369" s="7">
        <f>(VLOOKUP(LEFT(C369,LEN(C369)-6),PASTRA_Replacement_Split_Tech!A:V,13+B369-2016,FALSE)*_xlfn.IFNA(VLOOKUP(LEFT(C369,18),'AGG Activity_16'!A:K,B369-2016+2,FALSE),VLOOKUP(LEFT(C369,19),'AGG Activity_16'!A:K,B369-2016+2,FALSE)))</f>
        <v>19.783160165251395</v>
      </c>
      <c r="G369" s="8"/>
      <c r="H369" s="6"/>
    </row>
    <row r="370" spans="1:8" x14ac:dyDescent="0.25">
      <c r="A370" t="s">
        <v>2</v>
      </c>
      <c r="B370">
        <f t="shared" si="8"/>
        <v>2022</v>
      </c>
      <c r="C370" t="str">
        <f t="shared" si="9"/>
        <v>PASTRAROATRULGTAPGCONVDSL____16</v>
      </c>
      <c r="D370" s="7">
        <f>(VLOOKUP(LEFT(C370,LEN(C370)-6),PASTRA_Replacement_Split_Tech!A:V,13+B370-2016,FALSE)*_xlfn.IFNA(VLOOKUP(LEFT(C370,18),'AGG Activity_16'!A:K,B370-2016+2,FALSE),VLOOKUP(LEFT(C370,19),'AGG Activity_16'!A:K,B370-2016+2,FALSE)))</f>
        <v>2.4720948806499381</v>
      </c>
      <c r="G370" s="8"/>
      <c r="H370" s="6"/>
    </row>
    <row r="371" spans="1:8" x14ac:dyDescent="0.25">
      <c r="A371" t="s">
        <v>2</v>
      </c>
      <c r="B371">
        <f t="shared" si="8"/>
        <v>2022</v>
      </c>
      <c r="C371" t="str">
        <f t="shared" si="9"/>
        <v>PASTRAROATRULGTRSHCONVDSL____16</v>
      </c>
      <c r="D371" s="7">
        <f>(VLOOKUP(LEFT(C371,LEN(C371)-6),PASTRA_Replacement_Split_Tech!A:V,13+B371-2016,FALSE)*_xlfn.IFNA(VLOOKUP(LEFT(C371,18),'AGG Activity_16'!A:K,B371-2016+2,FALSE),VLOOKUP(LEFT(C371,19),'AGG Activity_16'!A:K,B371-2016+2,FALSE)))</f>
        <v>0.15640930417488796</v>
      </c>
      <c r="G371" s="8"/>
      <c r="H371" s="6"/>
    </row>
    <row r="372" spans="1:8" x14ac:dyDescent="0.25">
      <c r="A372" t="s">
        <v>2</v>
      </c>
      <c r="B372">
        <f t="shared" si="8"/>
        <v>2022</v>
      </c>
      <c r="C372" t="str">
        <f t="shared" si="9"/>
        <v>PASTRAROATRULGTTAXCONVDSL____16</v>
      </c>
      <c r="D372" s="7">
        <f>(VLOOKUP(LEFT(C372,LEN(C372)-6),PASTRA_Replacement_Split_Tech!A:V,13+B372-2016,FALSE)*_xlfn.IFNA(VLOOKUP(LEFT(C372,18),'AGG Activity_16'!A:K,B372-2016+2,FALSE),VLOOKUP(LEFT(C372,19),'AGG Activity_16'!A:K,B372-2016+2,FALSE)))</f>
        <v>8.5516492921367121E-2</v>
      </c>
      <c r="G372" s="8"/>
      <c r="H372" s="6"/>
    </row>
    <row r="373" spans="1:8" x14ac:dyDescent="0.25">
      <c r="A373" t="s">
        <v>2</v>
      </c>
      <c r="B373">
        <f t="shared" si="8"/>
        <v>2022</v>
      </c>
      <c r="C373" t="str">
        <f t="shared" si="9"/>
        <v>PASTRAROABUSSCB___CONVNGA____16</v>
      </c>
      <c r="D373" s="7">
        <f>(VLOOKUP(LEFT(C373,LEN(C373)-6),PASTRA_Replacement_Split_Tech!A:V,13+B373-2016,FALSE)*_xlfn.IFNA(VLOOKUP(LEFT(C373,18),'AGG Activity_16'!A:K,B373-2016+2,FALSE),VLOOKUP(LEFT(C373,19),'AGG Activity_16'!A:K,B373-2016+2,FALSE)))</f>
        <v>8.9672347887108095E-2</v>
      </c>
      <c r="G373" s="8"/>
      <c r="H373" s="6"/>
    </row>
    <row r="374" spans="1:8" x14ac:dyDescent="0.25">
      <c r="A374" t="s">
        <v>2</v>
      </c>
      <c r="B374">
        <f t="shared" si="8"/>
        <v>2022</v>
      </c>
      <c r="C374" t="str">
        <f t="shared" si="9"/>
        <v>PASTRAROABUSURBTBUCONVNGA____16</v>
      </c>
      <c r="D374" s="7">
        <f>(VLOOKUP(LEFT(C374,LEN(C374)-6),PASTRA_Replacement_Split_Tech!A:V,13+B374-2016,FALSE)*_xlfn.IFNA(VLOOKUP(LEFT(C374,18),'AGG Activity_16'!A:K,B374-2016+2,FALSE),VLOOKUP(LEFT(C374,19),'AGG Activity_16'!A:K,B374-2016+2,FALSE)))</f>
        <v>0</v>
      </c>
      <c r="G374" s="8"/>
      <c r="H374" s="6"/>
    </row>
    <row r="375" spans="1:8" x14ac:dyDescent="0.25">
      <c r="A375" t="s">
        <v>2</v>
      </c>
      <c r="B375">
        <f t="shared" si="8"/>
        <v>2022</v>
      </c>
      <c r="C375" t="str">
        <f t="shared" si="9"/>
        <v>PASTRAROABUSURBWTBCONVNGA____16</v>
      </c>
      <c r="D375" s="7">
        <f>(VLOOKUP(LEFT(C375,LEN(C375)-6),PASTRA_Replacement_Split_Tech!A:V,13+B375-2016,FALSE)*_xlfn.IFNA(VLOOKUP(LEFT(C375,18),'AGG Activity_16'!A:K,B375-2016+2,FALSE),VLOOKUP(LEFT(C375,19),'AGG Activity_16'!A:K,B375-2016+2,FALSE)))</f>
        <v>0</v>
      </c>
      <c r="G375" s="8"/>
      <c r="H375" s="6"/>
    </row>
    <row r="376" spans="1:8" x14ac:dyDescent="0.25">
      <c r="A376" t="s">
        <v>2</v>
      </c>
      <c r="B376">
        <f t="shared" si="8"/>
        <v>2022</v>
      </c>
      <c r="C376" t="str">
        <f t="shared" si="9"/>
        <v>PASTRAROACAR___ADRCONVNGA____16</v>
      </c>
      <c r="D376" s="7">
        <f>(VLOOKUP(LEFT(C376,LEN(C376)-6),PASTRA_Replacement_Split_Tech!A:V,13+B376-2016,FALSE)*_xlfn.IFNA(VLOOKUP(LEFT(C376,18),'AGG Activity_16'!A:K,B376-2016+2,FALSE),VLOOKUP(LEFT(C376,19),'AGG Activity_16'!A:K,B376-2016+2,FALSE)))</f>
        <v>1.3713666912396145</v>
      </c>
      <c r="G376" s="8"/>
      <c r="H376" s="6"/>
    </row>
    <row r="377" spans="1:8" x14ac:dyDescent="0.25">
      <c r="A377" t="s">
        <v>2</v>
      </c>
      <c r="B377">
        <f t="shared" si="8"/>
        <v>2022</v>
      </c>
      <c r="C377" t="str">
        <f t="shared" si="9"/>
        <v>PASTRAROACAR___APGCONVNGA____16</v>
      </c>
      <c r="D377" s="7">
        <f>(VLOOKUP(LEFT(C377,LEN(C377)-6),PASTRA_Replacement_Split_Tech!A:V,13+B377-2016,FALSE)*_xlfn.IFNA(VLOOKUP(LEFT(C377,18),'AGG Activity_16'!A:K,B377-2016+2,FALSE),VLOOKUP(LEFT(C377,19),'AGG Activity_16'!A:K,B377-2016+2,FALSE)))</f>
        <v>0.17130649401428771</v>
      </c>
      <c r="G377" s="8"/>
      <c r="H377" s="6"/>
    </row>
    <row r="378" spans="1:8" x14ac:dyDescent="0.25">
      <c r="A378" t="s">
        <v>2</v>
      </c>
      <c r="B378">
        <f t="shared" si="8"/>
        <v>2022</v>
      </c>
      <c r="C378" t="str">
        <f t="shared" si="9"/>
        <v>PASTRAROACAR___RSHCONVNGA____16</v>
      </c>
      <c r="D378" s="7">
        <f>(VLOOKUP(LEFT(C378,LEN(C378)-6),PASTRA_Replacement_Split_Tech!A:V,13+B378-2016,FALSE)*_xlfn.IFNA(VLOOKUP(LEFT(C378,18),'AGG Activity_16'!A:K,B378-2016+2,FALSE),VLOOKUP(LEFT(C378,19),'AGG Activity_16'!A:K,B378-2016+2,FALSE)))</f>
        <v>1.0925645533103562E-2</v>
      </c>
      <c r="G378" s="8"/>
      <c r="H378" s="6"/>
    </row>
    <row r="379" spans="1:8" x14ac:dyDescent="0.25">
      <c r="A379" t="s">
        <v>2</v>
      </c>
      <c r="B379">
        <f t="shared" si="8"/>
        <v>2022</v>
      </c>
      <c r="C379" t="str">
        <f t="shared" si="9"/>
        <v>PASTRAROACAR___TAXCONVNGA____16</v>
      </c>
      <c r="D379" s="7">
        <f>(VLOOKUP(LEFT(C379,LEN(C379)-6),PASTRA_Replacement_Split_Tech!A:V,13+B379-2016,FALSE)*_xlfn.IFNA(VLOOKUP(LEFT(C379,18),'AGG Activity_16'!A:K,B379-2016+2,FALSE),VLOOKUP(LEFT(C379,19),'AGG Activity_16'!A:K,B379-2016+2,FALSE)))</f>
        <v>1.8500442518364774E-2</v>
      </c>
      <c r="G379" s="8"/>
      <c r="H379" s="6"/>
    </row>
    <row r="380" spans="1:8" x14ac:dyDescent="0.25">
      <c r="A380" t="s">
        <v>2</v>
      </c>
      <c r="B380">
        <f t="shared" si="8"/>
        <v>2022</v>
      </c>
      <c r="C380" t="str">
        <f t="shared" si="9"/>
        <v>PASTRAROATRULGTADRCONVNGA____16</v>
      </c>
      <c r="D380" s="7">
        <f>(VLOOKUP(LEFT(C380,LEN(C380)-6),PASTRA_Replacement_Split_Tech!A:V,13+B380-2016,FALSE)*_xlfn.IFNA(VLOOKUP(LEFT(C380,18),'AGG Activity_16'!A:K,B380-2016+2,FALSE),VLOOKUP(LEFT(C380,19),'AGG Activity_16'!A:K,B380-2016+2,FALSE)))</f>
        <v>7.1950349340765239E-3</v>
      </c>
      <c r="G380" s="8"/>
      <c r="H380" s="6"/>
    </row>
    <row r="381" spans="1:8" x14ac:dyDescent="0.25">
      <c r="A381" t="s">
        <v>2</v>
      </c>
      <c r="B381">
        <f t="shared" ref="B381:B407" si="10">B323+1</f>
        <v>2022</v>
      </c>
      <c r="C381" t="str">
        <f t="shared" ref="C381:C407" si="11">C323</f>
        <v>PASTRAROATRULGTAPGCONVNGA____16</v>
      </c>
      <c r="D381" s="7">
        <f>(VLOOKUP(LEFT(C381,LEN(C381)-6),PASTRA_Replacement_Split_Tech!A:V,13+B381-2016,FALSE)*_xlfn.IFNA(VLOOKUP(LEFT(C381,18),'AGG Activity_16'!A:K,B381-2016+2,FALSE),VLOOKUP(LEFT(C381,19),'AGG Activity_16'!A:K,B381-2016+2,FALSE)))</f>
        <v>9.0516209338384324E-4</v>
      </c>
      <c r="G381" s="8"/>
      <c r="H381" s="6"/>
    </row>
    <row r="382" spans="1:8" x14ac:dyDescent="0.25">
      <c r="A382" t="s">
        <v>2</v>
      </c>
      <c r="B382">
        <f t="shared" si="10"/>
        <v>2022</v>
      </c>
      <c r="C382" t="str">
        <f t="shared" si="11"/>
        <v>PASTRAROATRULGTRSHCONVNGA____16</v>
      </c>
      <c r="D382" s="7">
        <f>(VLOOKUP(LEFT(C382,LEN(C382)-6),PASTRA_Replacement_Split_Tech!A:V,13+B382-2016,FALSE)*_xlfn.IFNA(VLOOKUP(LEFT(C382,18),'AGG Activity_16'!A:K,B382-2016+2,FALSE),VLOOKUP(LEFT(C382,19),'AGG Activity_16'!A:K,B382-2016+2,FALSE)))</f>
        <v>6.1706582513384664E-5</v>
      </c>
      <c r="G382" s="8"/>
      <c r="H382" s="6"/>
    </row>
    <row r="383" spans="1:8" x14ac:dyDescent="0.25">
      <c r="A383" t="s">
        <v>2</v>
      </c>
      <c r="B383">
        <f t="shared" si="10"/>
        <v>2022</v>
      </c>
      <c r="C383" t="str">
        <f t="shared" si="11"/>
        <v>PASTRAROATRULGTTAXCONVNGA____16</v>
      </c>
      <c r="D383" s="7">
        <f>(VLOOKUP(LEFT(C383,LEN(C383)-6),PASTRA_Replacement_Split_Tech!A:V,13+B383-2016,FALSE)*_xlfn.IFNA(VLOOKUP(LEFT(C383,18),'AGG Activity_16'!A:K,B383-2016+2,FALSE),VLOOKUP(LEFT(C383,19),'AGG Activity_16'!A:K,B383-2016+2,FALSE)))</f>
        <v>3.5348253880071277E-5</v>
      </c>
      <c r="G383" s="8"/>
      <c r="H383" s="6"/>
    </row>
    <row r="384" spans="1:8" x14ac:dyDescent="0.25">
      <c r="A384" t="s">
        <v>2</v>
      </c>
      <c r="B384">
        <f t="shared" si="10"/>
        <v>2022</v>
      </c>
      <c r="C384" t="str">
        <f t="shared" si="11"/>
        <v>PASTRAROABUSIUBDURTCONVGAS____16</v>
      </c>
      <c r="D384" s="7">
        <f>(VLOOKUP(LEFT(C384,LEN(C384)-6),PASTRA_Replacement_Split_Tech!A:V,13+B384-2016,FALSE)*_xlfn.IFNA(VLOOKUP(LEFT(C384,18),'AGG Activity_16'!A:K,B384-2016+2,FALSE),VLOOKUP(LEFT(C384,19),'AGG Activity_16'!A:K,B384-2016+2,FALSE)))</f>
        <v>0</v>
      </c>
      <c r="G384" s="8"/>
      <c r="H384" s="6"/>
    </row>
    <row r="385" spans="1:8" x14ac:dyDescent="0.25">
      <c r="A385" t="s">
        <v>2</v>
      </c>
      <c r="B385">
        <f t="shared" si="10"/>
        <v>2022</v>
      </c>
      <c r="C385" t="str">
        <f t="shared" si="11"/>
        <v>PASTRAROABUSIUBGOBCONVGAS____16</v>
      </c>
      <c r="D385" s="7">
        <f>(VLOOKUP(LEFT(C385,LEN(C385)-6),PASTRA_Replacement_Split_Tech!A:V,13+B385-2016,FALSE)*_xlfn.IFNA(VLOOKUP(LEFT(C385,18),'AGG Activity_16'!A:K,B385-2016+2,FALSE),VLOOKUP(LEFT(C385,19),'AGG Activity_16'!A:K,B385-2016+2,FALSE)))</f>
        <v>0</v>
      </c>
      <c r="G385" s="8"/>
      <c r="H385" s="6"/>
    </row>
    <row r="386" spans="1:8" x14ac:dyDescent="0.25">
      <c r="A386" t="s">
        <v>2</v>
      </c>
      <c r="B386">
        <f t="shared" si="10"/>
        <v>2022</v>
      </c>
      <c r="C386" t="str">
        <f t="shared" si="11"/>
        <v>PASTRAROABUSIUBMWAYCONVGAS____16</v>
      </c>
      <c r="D386" s="7">
        <f>(VLOOKUP(LEFT(C386,LEN(C386)-6),PASTRA_Replacement_Split_Tech!A:V,13+B386-2016,FALSE)*_xlfn.IFNA(VLOOKUP(LEFT(C386,18),'AGG Activity_16'!A:K,B386-2016+2,FALSE),VLOOKUP(LEFT(C386,19),'AGG Activity_16'!A:K,B386-2016+2,FALSE)))</f>
        <v>0</v>
      </c>
      <c r="G386" s="8"/>
      <c r="H386" s="6"/>
    </row>
    <row r="387" spans="1:8" x14ac:dyDescent="0.25">
      <c r="A387" t="s">
        <v>2</v>
      </c>
      <c r="B387">
        <f t="shared" si="10"/>
        <v>2022</v>
      </c>
      <c r="C387" t="str">
        <f t="shared" si="11"/>
        <v>PASTRAROABUSIUBVIVACONVGAS____16</v>
      </c>
      <c r="D387" s="7">
        <f>(VLOOKUP(LEFT(C387,LEN(C387)-6),PASTRA_Replacement_Split_Tech!A:V,13+B387-2016,FALSE)*_xlfn.IFNA(VLOOKUP(LEFT(C387,18),'AGG Activity_16'!A:K,B387-2016+2,FALSE),VLOOKUP(LEFT(C387,19),'AGG Activity_16'!A:K,B387-2016+2,FALSE)))</f>
        <v>0</v>
      </c>
      <c r="G387" s="8"/>
      <c r="H387" s="6"/>
    </row>
    <row r="388" spans="1:8" x14ac:dyDescent="0.25">
      <c r="A388" t="s">
        <v>2</v>
      </c>
      <c r="B388">
        <f t="shared" si="10"/>
        <v>2022</v>
      </c>
      <c r="C388" t="str">
        <f t="shared" si="11"/>
        <v>PASTRAROABUSSCB___CONVGAS____16</v>
      </c>
      <c r="D388" s="7">
        <f>(VLOOKUP(LEFT(C388,LEN(C388)-6),PASTRA_Replacement_Split_Tech!A:V,13+B388-2016,FALSE)*_xlfn.IFNA(VLOOKUP(LEFT(C388,18),'AGG Activity_16'!A:K,B388-2016+2,FALSE),VLOOKUP(LEFT(C388,19),'AGG Activity_16'!A:K,B388-2016+2,FALSE)))</f>
        <v>0.20362951656489126</v>
      </c>
      <c r="G388" s="8"/>
      <c r="H388" s="6"/>
    </row>
    <row r="389" spans="1:8" x14ac:dyDescent="0.25">
      <c r="A389" t="s">
        <v>2</v>
      </c>
      <c r="B389">
        <f t="shared" si="10"/>
        <v>2022</v>
      </c>
      <c r="C389" t="str">
        <f t="shared" si="11"/>
        <v>PASTRAROABUSURBTBUCONVGAS____16</v>
      </c>
      <c r="D389" s="7">
        <f>(VLOOKUP(LEFT(C389,LEN(C389)-6),PASTRA_Replacement_Split_Tech!A:V,13+B389-2016,FALSE)*_xlfn.IFNA(VLOOKUP(LEFT(C389,18),'AGG Activity_16'!A:K,B389-2016+2,FALSE),VLOOKUP(LEFT(C389,19),'AGG Activity_16'!A:K,B389-2016+2,FALSE)))</f>
        <v>0</v>
      </c>
      <c r="G389" s="8"/>
      <c r="H389" s="6"/>
    </row>
    <row r="390" spans="1:8" x14ac:dyDescent="0.25">
      <c r="A390" t="s">
        <v>2</v>
      </c>
      <c r="B390">
        <f t="shared" si="10"/>
        <v>2022</v>
      </c>
      <c r="C390" t="str">
        <f t="shared" si="11"/>
        <v>PASTRAROABUSURBWTBCONVGAS____16</v>
      </c>
      <c r="D390" s="7">
        <f>(VLOOKUP(LEFT(C390,LEN(C390)-6),PASTRA_Replacement_Split_Tech!A:V,13+B390-2016,FALSE)*_xlfn.IFNA(VLOOKUP(LEFT(C390,18),'AGG Activity_16'!A:K,B390-2016+2,FALSE),VLOOKUP(LEFT(C390,19),'AGG Activity_16'!A:K,B390-2016+2,FALSE)))</f>
        <v>0</v>
      </c>
      <c r="G390" s="8"/>
      <c r="H390" s="6"/>
    </row>
    <row r="391" spans="1:8" x14ac:dyDescent="0.25">
      <c r="A391" t="s">
        <v>2</v>
      </c>
      <c r="B391">
        <f t="shared" si="10"/>
        <v>2022</v>
      </c>
      <c r="C391" t="str">
        <f t="shared" si="11"/>
        <v>PASTRAROACAR___ADRCONVGAS____16</v>
      </c>
      <c r="D391" s="7">
        <f>(VLOOKUP(LEFT(C391,LEN(C391)-6),PASTRA_Replacement_Split_Tech!A:V,13+B391-2016,FALSE)*_xlfn.IFNA(VLOOKUP(LEFT(C391,18),'AGG Activity_16'!A:K,B391-2016+2,FALSE),VLOOKUP(LEFT(C391,19),'AGG Activity_16'!A:K,B391-2016+2,FALSE)))</f>
        <v>1725.6826488998522</v>
      </c>
      <c r="G391" s="8"/>
      <c r="H391" s="6"/>
    </row>
    <row r="392" spans="1:8" x14ac:dyDescent="0.25">
      <c r="A392" t="s">
        <v>2</v>
      </c>
      <c r="B392">
        <f t="shared" si="10"/>
        <v>2022</v>
      </c>
      <c r="C392" t="str">
        <f t="shared" si="11"/>
        <v>PASTRAROACAR___APGCONVGAS____16</v>
      </c>
      <c r="D392" s="7">
        <f>(VLOOKUP(LEFT(C392,LEN(C392)-6),PASTRA_Replacement_Split_Tech!A:V,13+B392-2016,FALSE)*_xlfn.IFNA(VLOOKUP(LEFT(C392,18),'AGG Activity_16'!A:K,B392-2016+2,FALSE),VLOOKUP(LEFT(C392,19),'AGG Activity_16'!A:K,B392-2016+2,FALSE)))</f>
        <v>215.55697783203004</v>
      </c>
      <c r="G392" s="8"/>
      <c r="H392" s="6"/>
    </row>
    <row r="393" spans="1:8" x14ac:dyDescent="0.25">
      <c r="A393" t="s">
        <v>2</v>
      </c>
      <c r="B393">
        <f t="shared" si="10"/>
        <v>2022</v>
      </c>
      <c r="C393" t="str">
        <f t="shared" si="11"/>
        <v>PASTRAROACAR___RSHCONVGAS____16</v>
      </c>
      <c r="D393" s="7">
        <f>(VLOOKUP(LEFT(C393,LEN(C393)-6),PASTRA_Replacement_Split_Tech!A:V,13+B393-2016,FALSE)*_xlfn.IFNA(VLOOKUP(LEFT(C393,18),'AGG Activity_16'!A:K,B393-2016+2,FALSE),VLOOKUP(LEFT(C393,19),'AGG Activity_16'!A:K,B393-2016+2,FALSE)))</f>
        <v>13.737833041125747</v>
      </c>
      <c r="G393" s="8"/>
      <c r="H393" s="6"/>
    </row>
    <row r="394" spans="1:8" x14ac:dyDescent="0.25">
      <c r="A394" t="s">
        <v>2</v>
      </c>
      <c r="B394">
        <f t="shared" si="10"/>
        <v>2022</v>
      </c>
      <c r="C394" t="str">
        <f t="shared" si="11"/>
        <v>PASTRAROACAR___TAXCONVGAS____16</v>
      </c>
      <c r="D394" s="7">
        <f>(VLOOKUP(LEFT(C394,LEN(C394)-6),PASTRA_Replacement_Split_Tech!A:V,13+B394-2016,FALSE)*_xlfn.IFNA(VLOOKUP(LEFT(C394,18),'AGG Activity_16'!A:K,B394-2016+2,FALSE),VLOOKUP(LEFT(C394,19),'AGG Activity_16'!A:K,B394-2016+2,FALSE)))</f>
        <v>23.26957864495332</v>
      </c>
      <c r="G394" s="8"/>
      <c r="H394" s="6"/>
    </row>
    <row r="395" spans="1:8" x14ac:dyDescent="0.25">
      <c r="A395" t="s">
        <v>2</v>
      </c>
      <c r="B395">
        <f t="shared" si="10"/>
        <v>2022</v>
      </c>
      <c r="C395" t="str">
        <f t="shared" si="11"/>
        <v>PASTRAROAMOR______CONVGAS____16</v>
      </c>
      <c r="D395" s="7">
        <f>(VLOOKUP(LEFT(C395,LEN(C395)-6),PASTRA_Replacement_Split_Tech!A:V,13+B395-2016,FALSE)*_xlfn.IFNA(VLOOKUP(LEFT(C395,18),'AGG Activity_16'!A:K,B395-2016+2,FALSE),VLOOKUP(LEFT(C395,19),'AGG Activity_16'!A:K,B395-2016+2,FALSE)))</f>
        <v>12.081661763624027</v>
      </c>
      <c r="G395" s="8"/>
      <c r="H395" s="6"/>
    </row>
    <row r="396" spans="1:8" x14ac:dyDescent="0.25">
      <c r="A396" t="s">
        <v>2</v>
      </c>
      <c r="B396">
        <f t="shared" si="10"/>
        <v>2022</v>
      </c>
      <c r="C396" t="str">
        <f t="shared" si="11"/>
        <v>PASTRAROATRULGTADRCONVGAS____16</v>
      </c>
      <c r="D396" s="7">
        <f>(VLOOKUP(LEFT(C396,LEN(C396)-6),PASTRA_Replacement_Split_Tech!A:V,13+B396-2016,FALSE)*_xlfn.IFNA(VLOOKUP(LEFT(C396,18),'AGG Activity_16'!A:K,B396-2016+2,FALSE),VLOOKUP(LEFT(C396,19),'AGG Activity_16'!A:K,B396-2016+2,FALSE)))</f>
        <v>1757.8421157085922</v>
      </c>
      <c r="G396" s="8"/>
      <c r="H396" s="6"/>
    </row>
    <row r="397" spans="1:8" x14ac:dyDescent="0.25">
      <c r="A397" t="s">
        <v>2</v>
      </c>
      <c r="B397">
        <f t="shared" si="10"/>
        <v>2022</v>
      </c>
      <c r="C397" t="str">
        <f t="shared" si="11"/>
        <v>PASTRAROATRULGTAPGCONVGAS____16</v>
      </c>
      <c r="D397" s="7">
        <f>(VLOOKUP(LEFT(C397,LEN(C397)-6),PASTRA_Replacement_Split_Tech!A:V,13+B397-2016,FALSE)*_xlfn.IFNA(VLOOKUP(LEFT(C397,18),'AGG Activity_16'!A:K,B397-2016+2,FALSE),VLOOKUP(LEFT(C397,19),'AGG Activity_16'!A:K,B397-2016+2,FALSE)))</f>
        <v>219.65837806298146</v>
      </c>
      <c r="G397" s="8"/>
      <c r="H397" s="6"/>
    </row>
    <row r="398" spans="1:8" x14ac:dyDescent="0.25">
      <c r="A398" t="s">
        <v>2</v>
      </c>
      <c r="B398">
        <f t="shared" si="10"/>
        <v>2022</v>
      </c>
      <c r="C398" t="str">
        <f t="shared" si="11"/>
        <v>PASTRAROATRULGTRSHCONVGAS____16</v>
      </c>
      <c r="D398" s="7">
        <f>(VLOOKUP(LEFT(C398,LEN(C398)-6),PASTRA_Replacement_Split_Tech!A:V,13+B398-2016,FALSE)*_xlfn.IFNA(VLOOKUP(LEFT(C398,18),'AGG Activity_16'!A:K,B398-2016+2,FALSE),VLOOKUP(LEFT(C398,19),'AGG Activity_16'!A:K,B398-2016+2,FALSE)))</f>
        <v>13.896881696230921</v>
      </c>
      <c r="G398" s="8"/>
      <c r="H398" s="6"/>
    </row>
    <row r="399" spans="1:8" x14ac:dyDescent="0.25">
      <c r="A399" t="s">
        <v>2</v>
      </c>
      <c r="B399">
        <f t="shared" si="10"/>
        <v>2022</v>
      </c>
      <c r="C399" t="str">
        <f t="shared" si="11"/>
        <v>PASTRAROATRULGTTAXCONVGAS____16</v>
      </c>
      <c r="D399" s="7">
        <f>(VLOOKUP(LEFT(C399,LEN(C399)-6),PASTRA_Replacement_Split_Tech!A:V,13+B399-2016,FALSE)*_xlfn.IFNA(VLOOKUP(LEFT(C399,18),'AGG Activity_16'!A:K,B399-2016+2,FALSE),VLOOKUP(LEFT(C399,19),'AGG Activity_16'!A:K,B399-2016+2,FALSE)))</f>
        <v>7.5976117283664024</v>
      </c>
      <c r="G399" s="8"/>
      <c r="H399" s="6"/>
    </row>
    <row r="400" spans="1:8" x14ac:dyDescent="0.25">
      <c r="A400" t="s">
        <v>2</v>
      </c>
      <c r="B400">
        <f t="shared" si="10"/>
        <v>2022</v>
      </c>
      <c r="C400" t="str">
        <f t="shared" si="11"/>
        <v>PASTRAROACAR___ADRCONVPRO____16</v>
      </c>
      <c r="D400" s="7">
        <f>(VLOOKUP(LEFT(C400,LEN(C400)-6),PASTRA_Replacement_Split_Tech!A:V,13+B400-2016,FALSE)*_xlfn.IFNA(VLOOKUP(LEFT(C400,18),'AGG Activity_16'!A:K,B400-2016+2,FALSE),VLOOKUP(LEFT(C400,19),'AGG Activity_16'!A:K,B400-2016+2,FALSE)))</f>
        <v>18.567129900319209</v>
      </c>
      <c r="G400" s="8"/>
      <c r="H400" s="6"/>
    </row>
    <row r="401" spans="1:8" x14ac:dyDescent="0.25">
      <c r="A401" t="s">
        <v>2</v>
      </c>
      <c r="B401">
        <f t="shared" si="10"/>
        <v>2022</v>
      </c>
      <c r="C401" t="str">
        <f t="shared" si="11"/>
        <v>PASTRAROACAR___APGCONVPRO____16</v>
      </c>
      <c r="D401" s="7">
        <f>(VLOOKUP(LEFT(C401,LEN(C401)-6),PASTRA_Replacement_Split_Tech!A:V,13+B401-2016,FALSE)*_xlfn.IFNA(VLOOKUP(LEFT(C401,18),'AGG Activity_16'!A:K,B401-2016+2,FALSE),VLOOKUP(LEFT(C401,19),'AGG Activity_16'!A:K,B401-2016+2,FALSE)))</f>
        <v>2.3192502600988405</v>
      </c>
      <c r="G401" s="8"/>
      <c r="H401" s="6"/>
    </row>
    <row r="402" spans="1:8" x14ac:dyDescent="0.25">
      <c r="A402" t="s">
        <v>2</v>
      </c>
      <c r="B402">
        <f t="shared" si="10"/>
        <v>2022</v>
      </c>
      <c r="C402" t="str">
        <f t="shared" si="11"/>
        <v>PASTRAROACAR___RSHCONVPRO____16</v>
      </c>
      <c r="D402" s="7">
        <f>(VLOOKUP(LEFT(C402,LEN(C402)-6),PASTRA_Replacement_Split_Tech!A:V,13+B402-2016,FALSE)*_xlfn.IFNA(VLOOKUP(LEFT(C402,18),'AGG Activity_16'!A:K,B402-2016+2,FALSE),VLOOKUP(LEFT(C402,19),'AGG Activity_16'!A:K,B402-2016+2,FALSE)))</f>
        <v>0.14782078377488778</v>
      </c>
      <c r="G402" s="8"/>
      <c r="H402" s="6"/>
    </row>
    <row r="403" spans="1:8" x14ac:dyDescent="0.25">
      <c r="A403" t="s">
        <v>2</v>
      </c>
      <c r="B403">
        <f t="shared" si="10"/>
        <v>2022</v>
      </c>
      <c r="C403" t="str">
        <f t="shared" si="11"/>
        <v>PASTRAROACAR___TAXCONVPRO____16</v>
      </c>
      <c r="D403" s="7">
        <f>(VLOOKUP(LEFT(C403,LEN(C403)-6),PASTRA_Replacement_Split_Tech!A:V,13+B403-2016,FALSE)*_xlfn.IFNA(VLOOKUP(LEFT(C403,18),'AGG Activity_16'!A:K,B403-2016+2,FALSE),VLOOKUP(LEFT(C403,19),'AGG Activity_16'!A:K,B403-2016+2,FALSE)))</f>
        <v>0.2503754239491528</v>
      </c>
      <c r="G403" s="8"/>
      <c r="H403" s="6"/>
    </row>
    <row r="404" spans="1:8" x14ac:dyDescent="0.25">
      <c r="A404" t="s">
        <v>2</v>
      </c>
      <c r="B404">
        <f t="shared" si="10"/>
        <v>2022</v>
      </c>
      <c r="C404" t="str">
        <f t="shared" si="11"/>
        <v>PASTRAROATRULGTADRCONVPRO____16</v>
      </c>
      <c r="D404" s="7">
        <f>(VLOOKUP(LEFT(C404,LEN(C404)-6),PASTRA_Replacement_Split_Tech!A:V,13+B404-2016,FALSE)*_xlfn.IFNA(VLOOKUP(LEFT(C404,18),'AGG Activity_16'!A:K,B404-2016+2,FALSE),VLOOKUP(LEFT(C404,19),'AGG Activity_16'!A:K,B404-2016+2,FALSE)))</f>
        <v>5.836911400183423</v>
      </c>
      <c r="G404" s="8"/>
      <c r="H404" s="6"/>
    </row>
    <row r="405" spans="1:8" x14ac:dyDescent="0.25">
      <c r="A405" t="s">
        <v>2</v>
      </c>
      <c r="B405">
        <f t="shared" si="10"/>
        <v>2022</v>
      </c>
      <c r="C405" t="str">
        <f t="shared" si="11"/>
        <v>PASTRAROATRULGTAPGCONVPRO____16</v>
      </c>
      <c r="D405" s="7">
        <f>(VLOOKUP(LEFT(C405,LEN(C405)-6),PASTRA_Replacement_Split_Tech!A:V,13+B405-2016,FALSE)*_xlfn.IFNA(VLOOKUP(LEFT(C405,18),'AGG Activity_16'!A:K,B405-2016+2,FALSE),VLOOKUP(LEFT(C405,19),'AGG Activity_16'!A:K,B405-2016+2,FALSE)))</f>
        <v>0.7293839765047978</v>
      </c>
      <c r="G405" s="8"/>
      <c r="H405" s="6"/>
    </row>
    <row r="406" spans="1:8" x14ac:dyDescent="0.25">
      <c r="A406" t="s">
        <v>2</v>
      </c>
      <c r="B406">
        <f t="shared" si="10"/>
        <v>2022</v>
      </c>
      <c r="C406" t="str">
        <f t="shared" si="11"/>
        <v>PASTRAROATRULGTRSHCONVPRO____16</v>
      </c>
      <c r="D406" s="7">
        <f>(VLOOKUP(LEFT(C406,LEN(C406)-6),PASTRA_Replacement_Split_Tech!A:V,13+B406-2016,FALSE)*_xlfn.IFNA(VLOOKUP(LEFT(C406,18),'AGG Activity_16'!A:K,B406-2016+2,FALSE),VLOOKUP(LEFT(C406,19),'AGG Activity_16'!A:K,B406-2016+2,FALSE)))</f>
        <v>4.6154856275949521E-2</v>
      </c>
      <c r="G406" s="8"/>
      <c r="H406" s="6"/>
    </row>
    <row r="407" spans="1:8" x14ac:dyDescent="0.25">
      <c r="A407" t="s">
        <v>2</v>
      </c>
      <c r="B407">
        <f t="shared" si="10"/>
        <v>2022</v>
      </c>
      <c r="C407" t="str">
        <f t="shared" si="11"/>
        <v>PASTRAROATRULGTTAXCONVPRO____16</v>
      </c>
      <c r="D407" s="7">
        <f>(VLOOKUP(LEFT(C407,LEN(C407)-6),PASTRA_Replacement_Split_Tech!A:V,13+B407-2016,FALSE)*_xlfn.IFNA(VLOOKUP(LEFT(C407,18),'AGG Activity_16'!A:K,B407-2016+2,FALSE),VLOOKUP(LEFT(C407,19),'AGG Activity_16'!A:K,B407-2016+2,FALSE)))</f>
        <v>2.5238766330551374E-2</v>
      </c>
      <c r="G407" s="8"/>
      <c r="H407" s="6"/>
    </row>
    <row r="408" spans="1:8" x14ac:dyDescent="0.25">
      <c r="D408" s="7"/>
      <c r="G408" s="8"/>
      <c r="H408" s="6"/>
    </row>
    <row r="409" spans="1:8" x14ac:dyDescent="0.25">
      <c r="D409" s="7"/>
      <c r="G409" s="8"/>
      <c r="H409" s="6"/>
    </row>
    <row r="410" spans="1:8" x14ac:dyDescent="0.25">
      <c r="D410" s="7"/>
      <c r="G410" s="8"/>
      <c r="H410" s="6"/>
    </row>
    <row r="411" spans="1:8" x14ac:dyDescent="0.25">
      <c r="D411" s="7"/>
      <c r="G411" s="8"/>
      <c r="H411" s="6"/>
    </row>
    <row r="412" spans="1:8" x14ac:dyDescent="0.25">
      <c r="D412" s="7"/>
      <c r="G412" s="8"/>
      <c r="H412" s="6"/>
    </row>
    <row r="413" spans="1:8" x14ac:dyDescent="0.25">
      <c r="D413" s="7"/>
      <c r="G413" s="8"/>
      <c r="H413" s="6"/>
    </row>
    <row r="414" spans="1:8" x14ac:dyDescent="0.25">
      <c r="D414" s="7"/>
      <c r="G414" s="8"/>
      <c r="H414" s="6"/>
    </row>
    <row r="415" spans="1:8" x14ac:dyDescent="0.25">
      <c r="D415" s="7"/>
      <c r="G415" s="8"/>
      <c r="H415" s="6"/>
    </row>
    <row r="416" spans="1:8" x14ac:dyDescent="0.25">
      <c r="D416" s="7"/>
      <c r="G416" s="8"/>
      <c r="H416" s="6"/>
    </row>
    <row r="417" spans="4:8" x14ac:dyDescent="0.25">
      <c r="D417" s="7"/>
      <c r="G417" s="8"/>
      <c r="H417" s="6"/>
    </row>
    <row r="418" spans="4:8" x14ac:dyDescent="0.25">
      <c r="D418" s="7"/>
      <c r="G418" s="8"/>
      <c r="H418" s="6"/>
    </row>
    <row r="419" spans="4:8" x14ac:dyDescent="0.25">
      <c r="D419" s="7"/>
      <c r="G419" s="8"/>
      <c r="H419" s="6"/>
    </row>
    <row r="420" spans="4:8" x14ac:dyDescent="0.25">
      <c r="D420" s="7"/>
      <c r="G420" s="8"/>
      <c r="H420" s="6"/>
    </row>
    <row r="421" spans="4:8" x14ac:dyDescent="0.25">
      <c r="D421" s="7"/>
      <c r="G421" s="8"/>
      <c r="H421" s="6"/>
    </row>
    <row r="422" spans="4:8" x14ac:dyDescent="0.25">
      <c r="D422" s="7"/>
      <c r="G422" s="8"/>
      <c r="H422" s="6"/>
    </row>
    <row r="423" spans="4:8" x14ac:dyDescent="0.25">
      <c r="D423" s="7"/>
      <c r="G423" s="8"/>
      <c r="H423" s="6"/>
    </row>
    <row r="424" spans="4:8" x14ac:dyDescent="0.25">
      <c r="D424" s="7"/>
      <c r="G424" s="8"/>
      <c r="H424" s="6"/>
    </row>
    <row r="425" spans="4:8" x14ac:dyDescent="0.25">
      <c r="D425" s="7"/>
      <c r="G425" s="8"/>
      <c r="H425" s="6"/>
    </row>
    <row r="426" spans="4:8" x14ac:dyDescent="0.25">
      <c r="D426" s="7"/>
      <c r="G426" s="8"/>
      <c r="H426" s="6"/>
    </row>
    <row r="427" spans="4:8" x14ac:dyDescent="0.25">
      <c r="D427" s="7"/>
      <c r="G427" s="8"/>
      <c r="H427" s="6"/>
    </row>
    <row r="428" spans="4:8" x14ac:dyDescent="0.25">
      <c r="D428" s="7"/>
      <c r="G428" s="8"/>
      <c r="H428" s="6"/>
    </row>
    <row r="429" spans="4:8" x14ac:dyDescent="0.25">
      <c r="D429" s="7"/>
      <c r="G429" s="8"/>
      <c r="H429" s="6"/>
    </row>
    <row r="430" spans="4:8" x14ac:dyDescent="0.25">
      <c r="D430" s="7"/>
      <c r="G430" s="8"/>
      <c r="H430" s="6"/>
    </row>
    <row r="431" spans="4:8" x14ac:dyDescent="0.25">
      <c r="D431" s="7"/>
      <c r="G431" s="8"/>
      <c r="H431" s="6"/>
    </row>
    <row r="432" spans="4:8" x14ac:dyDescent="0.25">
      <c r="D432" s="7"/>
      <c r="G432" s="8"/>
      <c r="H432" s="6"/>
    </row>
    <row r="433" spans="4:8" x14ac:dyDescent="0.25">
      <c r="D433" s="7"/>
      <c r="G433" s="8"/>
      <c r="H433" s="6"/>
    </row>
    <row r="434" spans="4:8" x14ac:dyDescent="0.25">
      <c r="D434" s="7"/>
      <c r="G434" s="8"/>
      <c r="H434" s="6"/>
    </row>
    <row r="435" spans="4:8" x14ac:dyDescent="0.25">
      <c r="D435" s="7"/>
      <c r="G435" s="8"/>
      <c r="H435" s="6"/>
    </row>
    <row r="436" spans="4:8" x14ac:dyDescent="0.25">
      <c r="D436" s="7"/>
      <c r="G436" s="8"/>
      <c r="H436" s="6"/>
    </row>
    <row r="437" spans="4:8" x14ac:dyDescent="0.25">
      <c r="D437" s="7"/>
      <c r="G437" s="8"/>
      <c r="H437" s="6"/>
    </row>
    <row r="438" spans="4:8" x14ac:dyDescent="0.25">
      <c r="D438" s="7"/>
      <c r="G438" s="8"/>
      <c r="H438" s="6"/>
    </row>
    <row r="439" spans="4:8" x14ac:dyDescent="0.25">
      <c r="D439" s="7"/>
      <c r="G439" s="8"/>
      <c r="H439" s="6"/>
    </row>
    <row r="440" spans="4:8" x14ac:dyDescent="0.25">
      <c r="D440" s="7"/>
      <c r="G440" s="8"/>
      <c r="H440" s="6"/>
    </row>
    <row r="441" spans="4:8" x14ac:dyDescent="0.25">
      <c r="D441" s="7"/>
      <c r="G441" s="8"/>
      <c r="H441" s="6"/>
    </row>
    <row r="442" spans="4:8" x14ac:dyDescent="0.25">
      <c r="D442" s="7"/>
      <c r="G442" s="8"/>
      <c r="H442" s="6"/>
    </row>
    <row r="443" spans="4:8" x14ac:dyDescent="0.25">
      <c r="D443" s="7"/>
      <c r="H443" s="6"/>
    </row>
    <row r="444" spans="4:8" x14ac:dyDescent="0.25">
      <c r="D444" s="7"/>
      <c r="H444" s="6"/>
    </row>
    <row r="445" spans="4:8" x14ac:dyDescent="0.25">
      <c r="D445" s="7"/>
      <c r="H445" s="6"/>
    </row>
    <row r="446" spans="4:8" x14ac:dyDescent="0.25">
      <c r="D446" s="7"/>
      <c r="H446" s="6"/>
    </row>
    <row r="447" spans="4:8" x14ac:dyDescent="0.25">
      <c r="D447" s="7"/>
      <c r="H447" s="6"/>
    </row>
    <row r="448" spans="4:8" x14ac:dyDescent="0.25">
      <c r="D448" s="7"/>
      <c r="H448" s="6"/>
    </row>
    <row r="449" spans="4:8" x14ac:dyDescent="0.25">
      <c r="D449" s="7"/>
      <c r="H449" s="6"/>
    </row>
    <row r="450" spans="4:8" x14ac:dyDescent="0.25">
      <c r="D450" s="7"/>
      <c r="H450" s="6"/>
    </row>
    <row r="451" spans="4:8" x14ac:dyDescent="0.25">
      <c r="D451" s="7"/>
      <c r="H451" s="6"/>
    </row>
    <row r="452" spans="4:8" x14ac:dyDescent="0.25">
      <c r="D452" s="7"/>
      <c r="H452" s="6"/>
    </row>
    <row r="453" spans="4:8" x14ac:dyDescent="0.25">
      <c r="D453" s="7"/>
      <c r="H453" s="6"/>
    </row>
    <row r="454" spans="4:8" x14ac:dyDescent="0.25">
      <c r="D454" s="7"/>
      <c r="H454" s="6"/>
    </row>
    <row r="455" spans="4:8" x14ac:dyDescent="0.25">
      <c r="D455" s="7"/>
      <c r="H455" s="6"/>
    </row>
    <row r="456" spans="4:8" x14ac:dyDescent="0.25">
      <c r="D456" s="7"/>
      <c r="H456" s="6"/>
    </row>
    <row r="457" spans="4:8" x14ac:dyDescent="0.25">
      <c r="D457" s="7"/>
      <c r="H457" s="6"/>
    </row>
    <row r="458" spans="4:8" x14ac:dyDescent="0.25">
      <c r="D458" s="7"/>
      <c r="H458" s="6"/>
    </row>
    <row r="459" spans="4:8" x14ac:dyDescent="0.25">
      <c r="D459" s="7"/>
      <c r="H459" s="6"/>
    </row>
    <row r="460" spans="4:8" x14ac:dyDescent="0.25">
      <c r="D460" s="7"/>
      <c r="H460" s="6"/>
    </row>
    <row r="461" spans="4:8" x14ac:dyDescent="0.25">
      <c r="D461" s="7"/>
      <c r="H461" s="6"/>
    </row>
    <row r="462" spans="4:8" x14ac:dyDescent="0.25">
      <c r="D462" s="7"/>
      <c r="H462" s="6"/>
    </row>
    <row r="463" spans="4:8" x14ac:dyDescent="0.25">
      <c r="D463" s="7"/>
      <c r="H463" s="6"/>
    </row>
    <row r="464" spans="4:8" x14ac:dyDescent="0.25">
      <c r="D464" s="7"/>
      <c r="H464" s="6"/>
    </row>
    <row r="465" spans="4:8" x14ac:dyDescent="0.25">
      <c r="D465" s="7"/>
      <c r="H465" s="6"/>
    </row>
    <row r="466" spans="4:8" x14ac:dyDescent="0.25">
      <c r="D466" s="7"/>
      <c r="H466" s="6"/>
    </row>
    <row r="467" spans="4:8" x14ac:dyDescent="0.25">
      <c r="D467" s="7"/>
      <c r="H467" s="6"/>
    </row>
    <row r="468" spans="4:8" x14ac:dyDescent="0.25">
      <c r="D468" s="7"/>
      <c r="H468" s="6"/>
    </row>
    <row r="469" spans="4:8" x14ac:dyDescent="0.25">
      <c r="D469" s="7"/>
      <c r="H469" s="6"/>
    </row>
    <row r="470" spans="4:8" x14ac:dyDescent="0.25">
      <c r="D470" s="7"/>
      <c r="H470" s="6"/>
    </row>
    <row r="471" spans="4:8" x14ac:dyDescent="0.25">
      <c r="D471" s="7"/>
      <c r="H471" s="6"/>
    </row>
    <row r="472" spans="4:8" x14ac:dyDescent="0.25">
      <c r="D472" s="7"/>
      <c r="H472" s="6"/>
    </row>
    <row r="473" spans="4:8" x14ac:dyDescent="0.25">
      <c r="D473" s="7"/>
      <c r="H473" s="6"/>
    </row>
    <row r="474" spans="4:8" x14ac:dyDescent="0.25">
      <c r="D474" s="7"/>
      <c r="H474" s="6"/>
    </row>
    <row r="475" spans="4:8" x14ac:dyDescent="0.25">
      <c r="D475" s="7"/>
      <c r="H475" s="6"/>
    </row>
    <row r="476" spans="4:8" x14ac:dyDescent="0.25">
      <c r="D476" s="7"/>
      <c r="H476" s="6"/>
    </row>
    <row r="477" spans="4:8" x14ac:dyDescent="0.25">
      <c r="D477" s="7"/>
      <c r="H477" s="6"/>
    </row>
    <row r="478" spans="4:8" x14ac:dyDescent="0.25">
      <c r="D478" s="7"/>
      <c r="H478" s="6"/>
    </row>
    <row r="479" spans="4:8" x14ac:dyDescent="0.25">
      <c r="D479" s="7"/>
      <c r="H479" s="6"/>
    </row>
    <row r="480" spans="4:8" x14ac:dyDescent="0.25">
      <c r="D480" s="7"/>
      <c r="H480" s="6"/>
    </row>
    <row r="481" spans="4:8" x14ac:dyDescent="0.25">
      <c r="D481" s="7"/>
      <c r="H481" s="6"/>
    </row>
    <row r="482" spans="4:8" x14ac:dyDescent="0.25">
      <c r="D482" s="7"/>
      <c r="H482" s="6"/>
    </row>
    <row r="483" spans="4:8" x14ac:dyDescent="0.25">
      <c r="D483" s="7"/>
      <c r="H483" s="6"/>
    </row>
    <row r="484" spans="4:8" x14ac:dyDescent="0.25">
      <c r="D484" s="7"/>
      <c r="H484" s="6"/>
    </row>
    <row r="485" spans="4:8" x14ac:dyDescent="0.25">
      <c r="D485" s="7"/>
      <c r="H485" s="6"/>
    </row>
    <row r="486" spans="4:8" x14ac:dyDescent="0.25">
      <c r="D486" s="7"/>
      <c r="H486" s="6"/>
    </row>
    <row r="487" spans="4:8" x14ac:dyDescent="0.25">
      <c r="D487" s="7"/>
      <c r="H487" s="6"/>
    </row>
    <row r="488" spans="4:8" x14ac:dyDescent="0.25">
      <c r="D488" s="7"/>
      <c r="H488" s="6"/>
    </row>
    <row r="489" spans="4:8" x14ac:dyDescent="0.25">
      <c r="D489" s="7"/>
      <c r="H489" s="6"/>
    </row>
    <row r="490" spans="4:8" x14ac:dyDescent="0.25">
      <c r="D490" s="7"/>
      <c r="H490" s="6"/>
    </row>
    <row r="491" spans="4:8" x14ac:dyDescent="0.25">
      <c r="D491" s="7"/>
      <c r="H491" s="6"/>
    </row>
    <row r="492" spans="4:8" x14ac:dyDescent="0.25">
      <c r="D492" s="7"/>
      <c r="H492" s="6"/>
    </row>
    <row r="493" spans="4:8" x14ac:dyDescent="0.25">
      <c r="D493" s="7"/>
      <c r="H493" s="6"/>
    </row>
    <row r="494" spans="4:8" x14ac:dyDescent="0.25">
      <c r="D494" s="7"/>
      <c r="H494" s="6"/>
    </row>
    <row r="495" spans="4:8" x14ac:dyDescent="0.25">
      <c r="D495" s="7"/>
      <c r="H495" s="6"/>
    </row>
    <row r="496" spans="4:8" x14ac:dyDescent="0.25">
      <c r="D496" s="7"/>
      <c r="H496" s="6"/>
    </row>
    <row r="497" spans="4:8" x14ac:dyDescent="0.25">
      <c r="D497" s="7"/>
      <c r="H497" s="6"/>
    </row>
    <row r="498" spans="4:8" x14ac:dyDescent="0.25">
      <c r="D498" s="7"/>
      <c r="H498" s="6"/>
    </row>
    <row r="499" spans="4:8" x14ac:dyDescent="0.25">
      <c r="D499" s="7"/>
      <c r="H499" s="6"/>
    </row>
    <row r="500" spans="4:8" x14ac:dyDescent="0.25">
      <c r="D500" s="7"/>
      <c r="H500" s="6"/>
    </row>
    <row r="501" spans="4:8" x14ac:dyDescent="0.25">
      <c r="D501" s="7"/>
      <c r="H501" s="6"/>
    </row>
    <row r="502" spans="4:8" x14ac:dyDescent="0.25">
      <c r="D502" s="7"/>
      <c r="H502" s="6"/>
    </row>
    <row r="503" spans="4:8" x14ac:dyDescent="0.25">
      <c r="D503" s="7"/>
      <c r="H503" s="6"/>
    </row>
    <row r="504" spans="4:8" x14ac:dyDescent="0.25">
      <c r="D504" s="7"/>
      <c r="H504" s="6"/>
    </row>
    <row r="505" spans="4:8" x14ac:dyDescent="0.25">
      <c r="D505" s="7"/>
      <c r="H505" s="6"/>
    </row>
    <row r="506" spans="4:8" x14ac:dyDescent="0.25">
      <c r="D506" s="7"/>
      <c r="H506" s="6"/>
    </row>
    <row r="507" spans="4:8" x14ac:dyDescent="0.25">
      <c r="D507" s="7"/>
      <c r="H507" s="6"/>
    </row>
    <row r="508" spans="4:8" x14ac:dyDescent="0.25">
      <c r="D508" s="7"/>
      <c r="H508" s="6"/>
    </row>
    <row r="509" spans="4:8" x14ac:dyDescent="0.25">
      <c r="D509" s="7"/>
      <c r="H509" s="6"/>
    </row>
    <row r="510" spans="4:8" x14ac:dyDescent="0.25">
      <c r="D510" s="7"/>
      <c r="H510" s="6"/>
    </row>
    <row r="511" spans="4:8" x14ac:dyDescent="0.25">
      <c r="D511" s="7"/>
      <c r="H511" s="6"/>
    </row>
    <row r="512" spans="4:8" x14ac:dyDescent="0.25">
      <c r="D512" s="7"/>
      <c r="H512" s="6"/>
    </row>
    <row r="513" spans="4:8" x14ac:dyDescent="0.25">
      <c r="D513" s="7"/>
      <c r="H513" s="6"/>
    </row>
    <row r="514" spans="4:8" x14ac:dyDescent="0.25">
      <c r="D514" s="7"/>
      <c r="H514" s="6"/>
    </row>
    <row r="515" spans="4:8" x14ac:dyDescent="0.25">
      <c r="D515" s="7"/>
      <c r="H515" s="6"/>
    </row>
    <row r="516" spans="4:8" x14ac:dyDescent="0.25">
      <c r="D516" s="7"/>
      <c r="H516" s="6"/>
    </row>
    <row r="517" spans="4:8" x14ac:dyDescent="0.25">
      <c r="D517" s="7"/>
      <c r="H517" s="6"/>
    </row>
    <row r="518" spans="4:8" x14ac:dyDescent="0.25">
      <c r="D518" s="7"/>
      <c r="H518" s="6"/>
    </row>
    <row r="519" spans="4:8" x14ac:dyDescent="0.25">
      <c r="D519" s="7"/>
      <c r="H519" s="6"/>
    </row>
    <row r="520" spans="4:8" x14ac:dyDescent="0.25">
      <c r="D520" s="7"/>
      <c r="H520" s="6"/>
    </row>
    <row r="521" spans="4:8" x14ac:dyDescent="0.25">
      <c r="D521" s="7"/>
      <c r="H521" s="6"/>
    </row>
    <row r="522" spans="4:8" x14ac:dyDescent="0.25">
      <c r="D522" s="7"/>
      <c r="H522" s="6"/>
    </row>
    <row r="523" spans="4:8" x14ac:dyDescent="0.25">
      <c r="D523" s="7"/>
      <c r="H523" s="6"/>
    </row>
    <row r="524" spans="4:8" x14ac:dyDescent="0.25">
      <c r="D524" s="7"/>
      <c r="H524" s="6"/>
    </row>
    <row r="525" spans="4:8" x14ac:dyDescent="0.25">
      <c r="D525" s="7"/>
      <c r="H525" s="6"/>
    </row>
    <row r="526" spans="4:8" x14ac:dyDescent="0.25">
      <c r="D526" s="7"/>
      <c r="H526" s="6"/>
    </row>
    <row r="527" spans="4:8" x14ac:dyDescent="0.25">
      <c r="D527" s="7"/>
      <c r="H527" s="6"/>
    </row>
    <row r="528" spans="4:8" x14ac:dyDescent="0.25">
      <c r="D528" s="7"/>
      <c r="H528" s="6"/>
    </row>
    <row r="529" spans="4:8" x14ac:dyDescent="0.25">
      <c r="D529" s="7"/>
      <c r="H529" s="6"/>
    </row>
    <row r="530" spans="4:8" x14ac:dyDescent="0.25">
      <c r="D530" s="7"/>
      <c r="H530" s="6"/>
    </row>
    <row r="531" spans="4:8" x14ac:dyDescent="0.25">
      <c r="D531" s="7"/>
      <c r="H531" s="6"/>
    </row>
    <row r="532" spans="4:8" x14ac:dyDescent="0.25">
      <c r="D532" s="7"/>
      <c r="H532" s="6"/>
    </row>
    <row r="533" spans="4:8" x14ac:dyDescent="0.25">
      <c r="D533" s="7"/>
      <c r="H533" s="6"/>
    </row>
    <row r="534" spans="4:8" x14ac:dyDescent="0.25">
      <c r="D534" s="7"/>
      <c r="H534" s="6"/>
    </row>
    <row r="535" spans="4:8" x14ac:dyDescent="0.25">
      <c r="D535" s="7"/>
      <c r="H535" s="6"/>
    </row>
    <row r="536" spans="4:8" x14ac:dyDescent="0.25">
      <c r="D536" s="7"/>
      <c r="H536" s="6"/>
    </row>
    <row r="537" spans="4:8" x14ac:dyDescent="0.25">
      <c r="D537" s="7"/>
      <c r="H537" s="6"/>
    </row>
    <row r="538" spans="4:8" x14ac:dyDescent="0.25">
      <c r="D538" s="7"/>
      <c r="H538" s="6"/>
    </row>
    <row r="539" spans="4:8" x14ac:dyDescent="0.25">
      <c r="D539" s="7"/>
      <c r="H539" s="6"/>
    </row>
    <row r="540" spans="4:8" x14ac:dyDescent="0.25">
      <c r="D540" s="7"/>
      <c r="H540" s="6"/>
    </row>
    <row r="541" spans="4:8" x14ac:dyDescent="0.25">
      <c r="D541" s="7"/>
      <c r="H541" s="6"/>
    </row>
    <row r="542" spans="4:8" x14ac:dyDescent="0.25">
      <c r="D542" s="7"/>
      <c r="H542" s="6"/>
    </row>
    <row r="543" spans="4:8" x14ac:dyDescent="0.25">
      <c r="D543" s="7"/>
      <c r="H543" s="6"/>
    </row>
    <row r="544" spans="4:8" x14ac:dyDescent="0.25">
      <c r="D544" s="7"/>
      <c r="H544" s="6"/>
    </row>
    <row r="545" spans="4:8" x14ac:dyDescent="0.25">
      <c r="D545" s="7"/>
      <c r="H545" s="6"/>
    </row>
    <row r="546" spans="4:8" x14ac:dyDescent="0.25">
      <c r="D546" s="7"/>
      <c r="H546" s="6"/>
    </row>
    <row r="547" spans="4:8" x14ac:dyDescent="0.25">
      <c r="D547" s="7"/>
      <c r="H547" s="6"/>
    </row>
    <row r="548" spans="4:8" x14ac:dyDescent="0.25">
      <c r="D548" s="7"/>
      <c r="H548" s="6"/>
    </row>
    <row r="549" spans="4:8" x14ac:dyDescent="0.25">
      <c r="D549" s="7"/>
      <c r="H549" s="6"/>
    </row>
    <row r="550" spans="4:8" x14ac:dyDescent="0.25">
      <c r="D550" s="7"/>
      <c r="H550" s="6"/>
    </row>
    <row r="551" spans="4:8" x14ac:dyDescent="0.25">
      <c r="D551" s="7"/>
      <c r="H551" s="6"/>
    </row>
    <row r="552" spans="4:8" x14ac:dyDescent="0.25">
      <c r="D552" s="7"/>
      <c r="H552" s="6"/>
    </row>
    <row r="553" spans="4:8" x14ac:dyDescent="0.25">
      <c r="D553" s="7"/>
      <c r="H553" s="6"/>
    </row>
    <row r="554" spans="4:8" x14ac:dyDescent="0.25">
      <c r="D554" s="7"/>
      <c r="H554" s="6"/>
    </row>
    <row r="555" spans="4:8" x14ac:dyDescent="0.25">
      <c r="D555" s="7"/>
      <c r="H555" s="6"/>
    </row>
    <row r="556" spans="4:8" x14ac:dyDescent="0.25">
      <c r="D556" s="7"/>
      <c r="H556" s="6"/>
    </row>
    <row r="557" spans="4:8" x14ac:dyDescent="0.25">
      <c r="D557" s="7"/>
      <c r="H557" s="6"/>
    </row>
    <row r="558" spans="4:8" x14ac:dyDescent="0.25">
      <c r="D558" s="7"/>
      <c r="H558" s="6"/>
    </row>
    <row r="559" spans="4:8" x14ac:dyDescent="0.25">
      <c r="D559" s="7"/>
      <c r="H559" s="6"/>
    </row>
    <row r="560" spans="4:8" x14ac:dyDescent="0.25">
      <c r="D560" s="7"/>
      <c r="H560" s="6"/>
    </row>
    <row r="561" spans="4:8" x14ac:dyDescent="0.25">
      <c r="D561" s="7"/>
      <c r="H561" s="6"/>
    </row>
    <row r="562" spans="4:8" x14ac:dyDescent="0.25">
      <c r="D562" s="7"/>
      <c r="H562" s="6"/>
    </row>
    <row r="563" spans="4:8" x14ac:dyDescent="0.25">
      <c r="D563" s="7"/>
      <c r="H563" s="6"/>
    </row>
    <row r="564" spans="4:8" x14ac:dyDescent="0.25">
      <c r="D564" s="7"/>
      <c r="H564" s="6"/>
    </row>
    <row r="565" spans="4:8" x14ac:dyDescent="0.25">
      <c r="D565" s="7"/>
      <c r="H565" s="6"/>
    </row>
    <row r="566" spans="4:8" x14ac:dyDescent="0.25">
      <c r="D566" s="7"/>
      <c r="H566" s="6"/>
    </row>
    <row r="567" spans="4:8" x14ac:dyDescent="0.25">
      <c r="D567" s="7"/>
      <c r="H567" s="6"/>
    </row>
    <row r="568" spans="4:8" x14ac:dyDescent="0.25">
      <c r="D568" s="7"/>
      <c r="H568" s="6"/>
    </row>
    <row r="569" spans="4:8" x14ac:dyDescent="0.25">
      <c r="D569" s="7"/>
      <c r="H569" s="6"/>
    </row>
    <row r="570" spans="4:8" x14ac:dyDescent="0.25">
      <c r="D570" s="7"/>
      <c r="H570" s="6"/>
    </row>
    <row r="571" spans="4:8" x14ac:dyDescent="0.25">
      <c r="D571" s="7"/>
      <c r="H571" s="6"/>
    </row>
    <row r="572" spans="4:8" x14ac:dyDescent="0.25">
      <c r="D572" s="7"/>
      <c r="H572" s="6"/>
    </row>
    <row r="573" spans="4:8" x14ac:dyDescent="0.25">
      <c r="D573" s="7"/>
      <c r="H573" s="6"/>
    </row>
    <row r="574" spans="4:8" x14ac:dyDescent="0.25">
      <c r="D574" s="7"/>
      <c r="H574" s="6"/>
    </row>
    <row r="575" spans="4:8" x14ac:dyDescent="0.25">
      <c r="D575" s="7"/>
      <c r="H575" s="6"/>
    </row>
    <row r="576" spans="4:8" x14ac:dyDescent="0.25">
      <c r="D576" s="7"/>
      <c r="H576" s="6"/>
    </row>
    <row r="577" spans="4:8" x14ac:dyDescent="0.25">
      <c r="D577" s="7"/>
      <c r="H577" s="6"/>
    </row>
    <row r="578" spans="4:8" x14ac:dyDescent="0.25">
      <c r="D578" s="7"/>
      <c r="H578" s="6"/>
    </row>
    <row r="579" spans="4:8" x14ac:dyDescent="0.25">
      <c r="D579" s="7"/>
      <c r="H579" s="6"/>
    </row>
    <row r="580" spans="4:8" x14ac:dyDescent="0.25">
      <c r="D580" s="7"/>
      <c r="H580" s="6"/>
    </row>
    <row r="581" spans="4:8" x14ac:dyDescent="0.25">
      <c r="D581" s="7"/>
      <c r="H581" s="6"/>
    </row>
    <row r="582" spans="4:8" x14ac:dyDescent="0.25">
      <c r="D582" s="7"/>
      <c r="H582" s="6"/>
    </row>
    <row r="583" spans="4:8" x14ac:dyDescent="0.25">
      <c r="D583" s="7"/>
      <c r="H583" s="6"/>
    </row>
    <row r="584" spans="4:8" x14ac:dyDescent="0.25">
      <c r="D584" s="7"/>
      <c r="H584" s="6"/>
    </row>
    <row r="585" spans="4:8" x14ac:dyDescent="0.25">
      <c r="D585" s="7"/>
      <c r="H585" s="6"/>
    </row>
    <row r="586" spans="4:8" x14ac:dyDescent="0.25">
      <c r="D586" s="7"/>
      <c r="H586" s="6"/>
    </row>
    <row r="587" spans="4:8" x14ac:dyDescent="0.25">
      <c r="D587" s="7"/>
      <c r="H587" s="6"/>
    </row>
    <row r="588" spans="4:8" x14ac:dyDescent="0.25">
      <c r="D588" s="7"/>
      <c r="H588" s="6"/>
    </row>
    <row r="589" spans="4:8" x14ac:dyDescent="0.25">
      <c r="D589" s="7"/>
      <c r="H589" s="6"/>
    </row>
    <row r="590" spans="4:8" x14ac:dyDescent="0.25">
      <c r="D590" s="7"/>
      <c r="H590" s="6"/>
    </row>
    <row r="591" spans="4:8" x14ac:dyDescent="0.25">
      <c r="D591" s="7"/>
      <c r="H591" s="6"/>
    </row>
    <row r="592" spans="4:8" x14ac:dyDescent="0.25">
      <c r="D592" s="7"/>
      <c r="H592" s="6"/>
    </row>
    <row r="593" spans="4:8" x14ac:dyDescent="0.25">
      <c r="D593" s="7"/>
      <c r="H593" s="6"/>
    </row>
    <row r="594" spans="4:8" x14ac:dyDescent="0.25">
      <c r="D594" s="7"/>
      <c r="H594" s="6"/>
    </row>
    <row r="595" spans="4:8" x14ac:dyDescent="0.25">
      <c r="D595" s="7"/>
      <c r="H595" s="6"/>
    </row>
    <row r="596" spans="4:8" x14ac:dyDescent="0.25">
      <c r="D596" s="7"/>
      <c r="H596" s="6"/>
    </row>
    <row r="597" spans="4:8" x14ac:dyDescent="0.25">
      <c r="D597" s="7"/>
      <c r="H597" s="6"/>
    </row>
    <row r="598" spans="4:8" x14ac:dyDescent="0.25">
      <c r="D598" s="7"/>
      <c r="H598" s="6"/>
    </row>
    <row r="599" spans="4:8" x14ac:dyDescent="0.25">
      <c r="D599" s="7"/>
      <c r="H599" s="6"/>
    </row>
    <row r="600" spans="4:8" x14ac:dyDescent="0.25">
      <c r="D600" s="7"/>
      <c r="H600" s="6"/>
    </row>
    <row r="601" spans="4:8" x14ac:dyDescent="0.25">
      <c r="D601" s="7"/>
      <c r="H601" s="6"/>
    </row>
    <row r="602" spans="4:8" x14ac:dyDescent="0.25">
      <c r="D602" s="7"/>
      <c r="H602" s="6"/>
    </row>
    <row r="603" spans="4:8" x14ac:dyDescent="0.25">
      <c r="D603" s="7"/>
      <c r="H603" s="6"/>
    </row>
    <row r="604" spans="4:8" x14ac:dyDescent="0.25">
      <c r="D604" s="7"/>
      <c r="H604" s="6"/>
    </row>
    <row r="605" spans="4:8" x14ac:dyDescent="0.25">
      <c r="D605" s="7"/>
      <c r="H605" s="6"/>
    </row>
    <row r="606" spans="4:8" x14ac:dyDescent="0.25">
      <c r="D606" s="7"/>
      <c r="H606" s="6"/>
    </row>
    <row r="607" spans="4:8" x14ac:dyDescent="0.25">
      <c r="D607" s="7"/>
      <c r="H607" s="6"/>
    </row>
    <row r="608" spans="4:8" x14ac:dyDescent="0.25">
      <c r="D608" s="7"/>
      <c r="H608" s="6"/>
    </row>
    <row r="609" spans="4:8" x14ac:dyDescent="0.25">
      <c r="D609" s="7"/>
      <c r="H609" s="6"/>
    </row>
    <row r="610" spans="4:8" x14ac:dyDescent="0.25">
      <c r="D610" s="7"/>
      <c r="H610" s="6"/>
    </row>
    <row r="611" spans="4:8" x14ac:dyDescent="0.25">
      <c r="D611" s="7"/>
      <c r="H611" s="6"/>
    </row>
    <row r="612" spans="4:8" x14ac:dyDescent="0.25">
      <c r="D612" s="7"/>
      <c r="H612" s="6"/>
    </row>
    <row r="613" spans="4:8" x14ac:dyDescent="0.25">
      <c r="D613" s="7"/>
      <c r="H613" s="6"/>
    </row>
    <row r="614" spans="4:8" x14ac:dyDescent="0.25">
      <c r="D614" s="7"/>
      <c r="H614" s="6"/>
    </row>
    <row r="615" spans="4:8" x14ac:dyDescent="0.25">
      <c r="D615" s="7"/>
      <c r="H615" s="6"/>
    </row>
    <row r="616" spans="4:8" x14ac:dyDescent="0.25">
      <c r="D616" s="7"/>
      <c r="H616" s="6"/>
    </row>
    <row r="617" spans="4:8" x14ac:dyDescent="0.25">
      <c r="D617" s="7"/>
      <c r="H617" s="6"/>
    </row>
    <row r="618" spans="4:8" x14ac:dyDescent="0.25">
      <c r="D618" s="7"/>
      <c r="H618" s="6"/>
    </row>
    <row r="619" spans="4:8" x14ac:dyDescent="0.25">
      <c r="D619" s="7"/>
      <c r="H619" s="6"/>
    </row>
    <row r="620" spans="4:8" x14ac:dyDescent="0.25">
      <c r="D620" s="7"/>
      <c r="H620" s="6"/>
    </row>
    <row r="621" spans="4:8" x14ac:dyDescent="0.25">
      <c r="D621" s="7"/>
      <c r="H621" s="6"/>
    </row>
    <row r="622" spans="4:8" x14ac:dyDescent="0.25">
      <c r="D622" s="7"/>
      <c r="H622" s="6"/>
    </row>
    <row r="623" spans="4:8" x14ac:dyDescent="0.25">
      <c r="D623" s="7"/>
      <c r="H623" s="6"/>
    </row>
    <row r="624" spans="4:8" x14ac:dyDescent="0.25">
      <c r="D624" s="7"/>
      <c r="H624" s="6"/>
    </row>
    <row r="625" spans="4:8" x14ac:dyDescent="0.25">
      <c r="D625" s="7"/>
      <c r="H625" s="6"/>
    </row>
    <row r="626" spans="4:8" x14ac:dyDescent="0.25">
      <c r="D626" s="7"/>
      <c r="H626" s="6"/>
    </row>
    <row r="627" spans="4:8" x14ac:dyDescent="0.25">
      <c r="D627" s="7"/>
      <c r="H627" s="6"/>
    </row>
    <row r="628" spans="4:8" x14ac:dyDescent="0.25">
      <c r="D628" s="7"/>
      <c r="H628" s="6"/>
    </row>
    <row r="629" spans="4:8" x14ac:dyDescent="0.25">
      <c r="D629" s="7"/>
      <c r="H629" s="6"/>
    </row>
    <row r="630" spans="4:8" x14ac:dyDescent="0.25">
      <c r="D630" s="7"/>
      <c r="H630" s="6"/>
    </row>
    <row r="631" spans="4:8" x14ac:dyDescent="0.25">
      <c r="D631" s="7"/>
      <c r="H631" s="6"/>
    </row>
    <row r="632" spans="4:8" x14ac:dyDescent="0.25">
      <c r="D632" s="7"/>
      <c r="H632" s="6"/>
    </row>
    <row r="633" spans="4:8" x14ac:dyDescent="0.25">
      <c r="D633" s="7"/>
      <c r="H633" s="6"/>
    </row>
    <row r="634" spans="4:8" x14ac:dyDescent="0.25">
      <c r="D634" s="7"/>
      <c r="H634" s="6"/>
    </row>
    <row r="635" spans="4:8" x14ac:dyDescent="0.25">
      <c r="D635" s="7"/>
      <c r="H635" s="6"/>
    </row>
    <row r="636" spans="4:8" x14ac:dyDescent="0.25">
      <c r="D636" s="7"/>
      <c r="H636" s="6"/>
    </row>
    <row r="637" spans="4:8" x14ac:dyDescent="0.25">
      <c r="D637" s="7"/>
      <c r="H637" s="6"/>
    </row>
    <row r="638" spans="4:8" x14ac:dyDescent="0.25">
      <c r="D638" s="7"/>
      <c r="H638" s="6"/>
    </row>
    <row r="639" spans="4:8" x14ac:dyDescent="0.25">
      <c r="D639" s="7"/>
      <c r="H639" s="6"/>
    </row>
    <row r="640" spans="4:8" x14ac:dyDescent="0.25">
      <c r="D640" s="7"/>
      <c r="H640" s="6"/>
    </row>
    <row r="641" spans="4:8" x14ac:dyDescent="0.25">
      <c r="D641" s="7"/>
      <c r="H641" s="6"/>
    </row>
    <row r="642" spans="4:8" x14ac:dyDescent="0.25">
      <c r="D642" s="7"/>
      <c r="H642" s="6"/>
    </row>
    <row r="643" spans="4:8" x14ac:dyDescent="0.25">
      <c r="D643" s="7"/>
      <c r="H643" s="6"/>
    </row>
    <row r="644" spans="4:8" x14ac:dyDescent="0.25">
      <c r="D644" s="7"/>
      <c r="H644" s="6"/>
    </row>
    <row r="645" spans="4:8" x14ac:dyDescent="0.25">
      <c r="D645" s="7"/>
      <c r="H645" s="6"/>
    </row>
    <row r="646" spans="4:8" x14ac:dyDescent="0.25">
      <c r="D646" s="7"/>
      <c r="H646" s="6"/>
    </row>
    <row r="647" spans="4:8" x14ac:dyDescent="0.25">
      <c r="D647" s="7"/>
      <c r="H647" s="6"/>
    </row>
    <row r="648" spans="4:8" x14ac:dyDescent="0.25">
      <c r="D648" s="7"/>
      <c r="H648" s="6"/>
    </row>
    <row r="649" spans="4:8" x14ac:dyDescent="0.25">
      <c r="D649" s="7"/>
      <c r="H649" s="6"/>
    </row>
    <row r="650" spans="4:8" x14ac:dyDescent="0.25">
      <c r="D650" s="7"/>
      <c r="H650" s="6"/>
    </row>
    <row r="651" spans="4:8" x14ac:dyDescent="0.25">
      <c r="D651" s="7"/>
      <c r="H651" s="6"/>
    </row>
    <row r="652" spans="4:8" x14ac:dyDescent="0.25">
      <c r="D652" s="7"/>
      <c r="H652" s="6"/>
    </row>
    <row r="653" spans="4:8" x14ac:dyDescent="0.25">
      <c r="D653" s="7"/>
      <c r="H653" s="6"/>
    </row>
    <row r="654" spans="4:8" x14ac:dyDescent="0.25">
      <c r="D654" s="7"/>
      <c r="H654" s="6"/>
    </row>
    <row r="655" spans="4:8" x14ac:dyDescent="0.25">
      <c r="D655" s="7"/>
      <c r="H655" s="6"/>
    </row>
    <row r="656" spans="4:8" x14ac:dyDescent="0.25">
      <c r="D656" s="7"/>
      <c r="H656" s="6"/>
    </row>
    <row r="657" spans="4:8" x14ac:dyDescent="0.25">
      <c r="D657" s="7"/>
      <c r="H657" s="6"/>
    </row>
    <row r="658" spans="4:8" x14ac:dyDescent="0.25">
      <c r="D658" s="7"/>
      <c r="H658" s="6"/>
    </row>
    <row r="659" spans="4:8" x14ac:dyDescent="0.25">
      <c r="D659" s="7"/>
      <c r="H659" s="6"/>
    </row>
    <row r="660" spans="4:8" x14ac:dyDescent="0.25">
      <c r="D660" s="7"/>
      <c r="H660" s="6"/>
    </row>
    <row r="661" spans="4:8" x14ac:dyDescent="0.25">
      <c r="D661" s="7"/>
      <c r="H661" s="6"/>
    </row>
    <row r="662" spans="4:8" x14ac:dyDescent="0.25">
      <c r="D662" s="7"/>
      <c r="H662" s="6"/>
    </row>
    <row r="663" spans="4:8" x14ac:dyDescent="0.25">
      <c r="D663" s="7"/>
      <c r="H663" s="6"/>
    </row>
    <row r="664" spans="4:8" x14ac:dyDescent="0.25">
      <c r="D664" s="7"/>
      <c r="H664" s="6"/>
    </row>
    <row r="665" spans="4:8" x14ac:dyDescent="0.25">
      <c r="D665" s="7"/>
      <c r="H665" s="6"/>
    </row>
    <row r="666" spans="4:8" x14ac:dyDescent="0.25">
      <c r="D666" s="7"/>
      <c r="H666" s="6"/>
    </row>
    <row r="667" spans="4:8" x14ac:dyDescent="0.25">
      <c r="D667" s="7"/>
      <c r="H667" s="6"/>
    </row>
    <row r="668" spans="4:8" x14ac:dyDescent="0.25">
      <c r="D668" s="7"/>
      <c r="H668" s="6"/>
    </row>
    <row r="669" spans="4:8" x14ac:dyDescent="0.25">
      <c r="D669" s="7"/>
      <c r="H669" s="6"/>
    </row>
    <row r="670" spans="4:8" x14ac:dyDescent="0.25">
      <c r="D670" s="7"/>
      <c r="H670" s="6"/>
    </row>
    <row r="671" spans="4:8" x14ac:dyDescent="0.25">
      <c r="D671" s="7"/>
      <c r="H671" s="6"/>
    </row>
    <row r="672" spans="4:8" x14ac:dyDescent="0.25">
      <c r="D672" s="7"/>
      <c r="H672" s="6"/>
    </row>
    <row r="673" spans="4:8" x14ac:dyDescent="0.25">
      <c r="D673" s="7"/>
      <c r="H673" s="6"/>
    </row>
    <row r="674" spans="4:8" x14ac:dyDescent="0.25">
      <c r="D674" s="7"/>
      <c r="H674" s="6"/>
    </row>
    <row r="675" spans="4:8" x14ac:dyDescent="0.25">
      <c r="D675" s="7"/>
      <c r="H675" s="6"/>
    </row>
    <row r="676" spans="4:8" x14ac:dyDescent="0.25">
      <c r="D676" s="7"/>
      <c r="H676" s="6"/>
    </row>
    <row r="677" spans="4:8" x14ac:dyDescent="0.25">
      <c r="D677" s="7"/>
      <c r="H677" s="6"/>
    </row>
    <row r="678" spans="4:8" x14ac:dyDescent="0.25">
      <c r="D678" s="7"/>
      <c r="H678" s="6"/>
    </row>
    <row r="679" spans="4:8" x14ac:dyDescent="0.25">
      <c r="D679" s="7"/>
      <c r="H679" s="6"/>
    </row>
    <row r="680" spans="4:8" x14ac:dyDescent="0.25">
      <c r="D680" s="7"/>
      <c r="H680" s="6"/>
    </row>
    <row r="681" spans="4:8" x14ac:dyDescent="0.25">
      <c r="D681" s="7"/>
      <c r="H681" s="6"/>
    </row>
    <row r="682" spans="4:8" x14ac:dyDescent="0.25">
      <c r="D682" s="7"/>
      <c r="H682" s="6"/>
    </row>
    <row r="683" spans="4:8" x14ac:dyDescent="0.25">
      <c r="D683" s="7"/>
      <c r="H683" s="6"/>
    </row>
    <row r="684" spans="4:8" x14ac:dyDescent="0.25">
      <c r="D684" s="7"/>
      <c r="H684" s="6"/>
    </row>
    <row r="685" spans="4:8" x14ac:dyDescent="0.25">
      <c r="D685" s="7"/>
      <c r="H685" s="6"/>
    </row>
    <row r="686" spans="4:8" x14ac:dyDescent="0.25">
      <c r="D686" s="7"/>
      <c r="H686" s="6"/>
    </row>
    <row r="687" spans="4:8" x14ac:dyDescent="0.25">
      <c r="D687" s="7"/>
      <c r="H687" s="6"/>
    </row>
    <row r="688" spans="4:8" x14ac:dyDescent="0.25">
      <c r="D688" s="7"/>
      <c r="H688" s="6"/>
    </row>
    <row r="689" spans="4:8" x14ac:dyDescent="0.25">
      <c r="D689" s="7"/>
      <c r="H689" s="6"/>
    </row>
    <row r="690" spans="4:8" x14ac:dyDescent="0.25">
      <c r="D690" s="7"/>
      <c r="H690" s="6"/>
    </row>
    <row r="691" spans="4:8" x14ac:dyDescent="0.25">
      <c r="D691" s="7"/>
      <c r="H691" s="6"/>
    </row>
    <row r="692" spans="4:8" x14ac:dyDescent="0.25">
      <c r="D692" s="7"/>
      <c r="H692" s="6"/>
    </row>
    <row r="693" spans="4:8" x14ac:dyDescent="0.25">
      <c r="D693" s="7"/>
      <c r="H693" s="6"/>
    </row>
    <row r="694" spans="4:8" x14ac:dyDescent="0.25">
      <c r="D694" s="7"/>
      <c r="H694" s="6"/>
    </row>
    <row r="695" spans="4:8" x14ac:dyDescent="0.25">
      <c r="D695" s="7"/>
      <c r="H695" s="6"/>
    </row>
    <row r="696" spans="4:8" x14ac:dyDescent="0.25">
      <c r="D696" s="7"/>
      <c r="H696" s="6"/>
    </row>
    <row r="697" spans="4:8" x14ac:dyDescent="0.25">
      <c r="D697" s="7"/>
      <c r="H697" s="6"/>
    </row>
    <row r="698" spans="4:8" x14ac:dyDescent="0.25">
      <c r="D698" s="7"/>
      <c r="H698" s="6"/>
    </row>
    <row r="699" spans="4:8" x14ac:dyDescent="0.25">
      <c r="D699" s="7"/>
      <c r="H699" s="6"/>
    </row>
    <row r="700" spans="4:8" x14ac:dyDescent="0.25">
      <c r="D700" s="7"/>
      <c r="H700" s="6"/>
    </row>
    <row r="701" spans="4:8" x14ac:dyDescent="0.25">
      <c r="D701" s="7"/>
      <c r="H701" s="6"/>
    </row>
    <row r="702" spans="4:8" x14ac:dyDescent="0.25">
      <c r="D702" s="7"/>
      <c r="H702" s="6"/>
    </row>
    <row r="703" spans="4:8" x14ac:dyDescent="0.25">
      <c r="D703" s="7"/>
      <c r="H703" s="6"/>
    </row>
    <row r="704" spans="4:8" x14ac:dyDescent="0.25">
      <c r="D704" s="7"/>
      <c r="H704" s="6"/>
    </row>
    <row r="705" spans="4:8" x14ac:dyDescent="0.25">
      <c r="D705" s="7"/>
      <c r="H705" s="6"/>
    </row>
    <row r="706" spans="4:8" x14ac:dyDescent="0.25">
      <c r="D706" s="7"/>
      <c r="H706" s="6"/>
    </row>
    <row r="707" spans="4:8" x14ac:dyDescent="0.25">
      <c r="D707" s="7"/>
      <c r="H707" s="6"/>
    </row>
    <row r="708" spans="4:8" x14ac:dyDescent="0.25">
      <c r="D708" s="7"/>
      <c r="H708" s="6"/>
    </row>
    <row r="709" spans="4:8" x14ac:dyDescent="0.25">
      <c r="D709" s="7"/>
      <c r="H709" s="6"/>
    </row>
    <row r="710" spans="4:8" x14ac:dyDescent="0.25">
      <c r="D710" s="7"/>
      <c r="H710" s="6"/>
    </row>
    <row r="711" spans="4:8" x14ac:dyDescent="0.25">
      <c r="D711" s="7"/>
      <c r="H711" s="6"/>
    </row>
    <row r="712" spans="4:8" x14ac:dyDescent="0.25">
      <c r="D712" s="7"/>
      <c r="H712" s="6"/>
    </row>
    <row r="713" spans="4:8" x14ac:dyDescent="0.25">
      <c r="D713" s="7"/>
      <c r="H713" s="6"/>
    </row>
    <row r="714" spans="4:8" x14ac:dyDescent="0.25">
      <c r="D714" s="7"/>
      <c r="H714" s="6"/>
    </row>
    <row r="715" spans="4:8" x14ac:dyDescent="0.25">
      <c r="D715" s="7"/>
      <c r="H715" s="6"/>
    </row>
    <row r="716" spans="4:8" x14ac:dyDescent="0.25">
      <c r="D716" s="7"/>
      <c r="H716" s="6"/>
    </row>
    <row r="717" spans="4:8" x14ac:dyDescent="0.25">
      <c r="D717" s="7"/>
      <c r="H717" s="6"/>
    </row>
    <row r="718" spans="4:8" x14ac:dyDescent="0.25">
      <c r="D718" s="7"/>
      <c r="H718" s="6"/>
    </row>
    <row r="719" spans="4:8" x14ac:dyDescent="0.25">
      <c r="D719" s="7"/>
      <c r="H719" s="6"/>
    </row>
    <row r="720" spans="4:8" x14ac:dyDescent="0.25">
      <c r="D720" s="7"/>
      <c r="H720" s="6"/>
    </row>
    <row r="721" spans="4:8" x14ac:dyDescent="0.25">
      <c r="D721" s="7"/>
      <c r="H721" s="6"/>
    </row>
    <row r="722" spans="4:8" x14ac:dyDescent="0.25">
      <c r="D722" s="7"/>
      <c r="H722" s="6"/>
    </row>
    <row r="723" spans="4:8" x14ac:dyDescent="0.25">
      <c r="D723" s="7"/>
      <c r="H723" s="6"/>
    </row>
    <row r="724" spans="4:8" x14ac:dyDescent="0.25">
      <c r="D724" s="7"/>
      <c r="H724" s="6"/>
    </row>
    <row r="725" spans="4:8" x14ac:dyDescent="0.25">
      <c r="D725" s="7"/>
      <c r="H725" s="6"/>
    </row>
    <row r="726" spans="4:8" x14ac:dyDescent="0.25">
      <c r="D726" s="7"/>
      <c r="H726" s="6"/>
    </row>
    <row r="727" spans="4:8" x14ac:dyDescent="0.25">
      <c r="D727" s="7"/>
      <c r="H727" s="6"/>
    </row>
    <row r="728" spans="4:8" x14ac:dyDescent="0.25">
      <c r="D728" s="7"/>
      <c r="H728" s="6"/>
    </row>
    <row r="729" spans="4:8" x14ac:dyDescent="0.25">
      <c r="D729" s="7"/>
      <c r="H729" s="6"/>
    </row>
    <row r="730" spans="4:8" x14ac:dyDescent="0.25">
      <c r="D730" s="7"/>
      <c r="H730" s="6"/>
    </row>
    <row r="731" spans="4:8" x14ac:dyDescent="0.25">
      <c r="D731" s="7"/>
      <c r="H731" s="6"/>
    </row>
    <row r="732" spans="4:8" x14ac:dyDescent="0.25">
      <c r="D732" s="7"/>
      <c r="H732" s="6"/>
    </row>
    <row r="733" spans="4:8" x14ac:dyDescent="0.25">
      <c r="D733" s="7"/>
      <c r="H733" s="6"/>
    </row>
    <row r="734" spans="4:8" x14ac:dyDescent="0.25">
      <c r="D734" s="7"/>
      <c r="H734" s="6"/>
    </row>
    <row r="735" spans="4:8" x14ac:dyDescent="0.25">
      <c r="D735" s="7"/>
      <c r="H735" s="6"/>
    </row>
    <row r="736" spans="4:8" x14ac:dyDescent="0.25">
      <c r="D736" s="7"/>
      <c r="H736" s="6"/>
    </row>
    <row r="737" spans="4:8" x14ac:dyDescent="0.25">
      <c r="D737" s="7"/>
      <c r="H737" s="6"/>
    </row>
    <row r="738" spans="4:8" x14ac:dyDescent="0.25">
      <c r="D738" s="7"/>
      <c r="H738" s="6"/>
    </row>
    <row r="739" spans="4:8" x14ac:dyDescent="0.25">
      <c r="D739" s="7"/>
      <c r="H739" s="6"/>
    </row>
    <row r="740" spans="4:8" x14ac:dyDescent="0.25">
      <c r="D740" s="7"/>
      <c r="H740" s="6"/>
    </row>
    <row r="741" spans="4:8" x14ac:dyDescent="0.25">
      <c r="D741" s="7"/>
      <c r="H741" s="6"/>
    </row>
    <row r="742" spans="4:8" x14ac:dyDescent="0.25">
      <c r="D742" s="7"/>
      <c r="H742" s="6"/>
    </row>
    <row r="743" spans="4:8" x14ac:dyDescent="0.25">
      <c r="D743" s="7"/>
      <c r="H743" s="6"/>
    </row>
    <row r="744" spans="4:8" x14ac:dyDescent="0.25">
      <c r="D744" s="7"/>
      <c r="H744" s="6"/>
    </row>
    <row r="745" spans="4:8" x14ac:dyDescent="0.25">
      <c r="D745" s="7"/>
      <c r="H745" s="6"/>
    </row>
    <row r="746" spans="4:8" x14ac:dyDescent="0.25">
      <c r="D746" s="7"/>
      <c r="H746" s="6"/>
    </row>
    <row r="747" spans="4:8" x14ac:dyDescent="0.25">
      <c r="D747" s="7"/>
      <c r="H747" s="6"/>
    </row>
    <row r="748" spans="4:8" x14ac:dyDescent="0.25">
      <c r="D748" s="7"/>
      <c r="H748" s="6"/>
    </row>
    <row r="749" spans="4:8" x14ac:dyDescent="0.25">
      <c r="D749" s="7"/>
      <c r="H749" s="6"/>
    </row>
    <row r="750" spans="4:8" x14ac:dyDescent="0.25">
      <c r="D750" s="7"/>
      <c r="H750" s="6"/>
    </row>
    <row r="751" spans="4:8" x14ac:dyDescent="0.25">
      <c r="D751" s="7"/>
      <c r="H751" s="6"/>
    </row>
    <row r="752" spans="4:8" x14ac:dyDescent="0.25">
      <c r="D752" s="7"/>
      <c r="H752" s="6"/>
    </row>
    <row r="753" spans="4:8" x14ac:dyDescent="0.25">
      <c r="D753" s="7"/>
      <c r="H753" s="6"/>
    </row>
    <row r="754" spans="4:8" x14ac:dyDescent="0.25">
      <c r="D754" s="7"/>
      <c r="H754" s="6"/>
    </row>
    <row r="755" spans="4:8" x14ac:dyDescent="0.25">
      <c r="D755" s="7"/>
      <c r="H755" s="6"/>
    </row>
    <row r="756" spans="4:8" x14ac:dyDescent="0.25">
      <c r="D756" s="7"/>
      <c r="H756" s="6"/>
    </row>
    <row r="757" spans="4:8" x14ac:dyDescent="0.25">
      <c r="D757" s="7"/>
      <c r="H757" s="6"/>
    </row>
    <row r="758" spans="4:8" x14ac:dyDescent="0.25">
      <c r="D758" s="7"/>
      <c r="H758" s="6"/>
    </row>
    <row r="759" spans="4:8" x14ac:dyDescent="0.25">
      <c r="D759" s="7"/>
      <c r="H759" s="6"/>
    </row>
    <row r="760" spans="4:8" x14ac:dyDescent="0.25">
      <c r="D760" s="7"/>
      <c r="H760" s="6"/>
    </row>
    <row r="761" spans="4:8" x14ac:dyDescent="0.25">
      <c r="D761" s="7"/>
      <c r="H761" s="6"/>
    </row>
    <row r="762" spans="4:8" x14ac:dyDescent="0.25">
      <c r="D762" s="7"/>
      <c r="H762" s="6"/>
    </row>
    <row r="763" spans="4:8" x14ac:dyDescent="0.25">
      <c r="D763" s="7"/>
      <c r="H763" s="6"/>
    </row>
    <row r="764" spans="4:8" x14ac:dyDescent="0.25">
      <c r="D764" s="7"/>
      <c r="H764" s="6"/>
    </row>
    <row r="765" spans="4:8" x14ac:dyDescent="0.25">
      <c r="D765" s="7"/>
      <c r="H765" s="6"/>
    </row>
    <row r="766" spans="4:8" x14ac:dyDescent="0.25">
      <c r="D766" s="7"/>
      <c r="H766" s="6"/>
    </row>
    <row r="767" spans="4:8" x14ac:dyDescent="0.25">
      <c r="D767" s="7"/>
      <c r="H767" s="6"/>
    </row>
    <row r="768" spans="4:8" x14ac:dyDescent="0.25">
      <c r="D768" s="7"/>
      <c r="H768" s="6"/>
    </row>
    <row r="769" spans="4:8" x14ac:dyDescent="0.25">
      <c r="D769" s="7"/>
      <c r="H769" s="6"/>
    </row>
    <row r="770" spans="4:8" x14ac:dyDescent="0.25">
      <c r="D770" s="7"/>
      <c r="H770" s="6"/>
    </row>
    <row r="771" spans="4:8" x14ac:dyDescent="0.25">
      <c r="D771" s="7"/>
      <c r="H771" s="6"/>
    </row>
    <row r="772" spans="4:8" x14ac:dyDescent="0.25">
      <c r="D772" s="7"/>
      <c r="H772" s="6"/>
    </row>
    <row r="773" spans="4:8" x14ac:dyDescent="0.25">
      <c r="D773" s="7"/>
      <c r="H773" s="6"/>
    </row>
    <row r="774" spans="4:8" x14ac:dyDescent="0.25">
      <c r="D774" s="7"/>
      <c r="H774" s="6"/>
    </row>
    <row r="775" spans="4:8" x14ac:dyDescent="0.25">
      <c r="D775" s="7"/>
      <c r="H775" s="6"/>
    </row>
    <row r="776" spans="4:8" x14ac:dyDescent="0.25">
      <c r="D776" s="7"/>
      <c r="H776" s="6"/>
    </row>
    <row r="777" spans="4:8" x14ac:dyDescent="0.25">
      <c r="D777" s="7"/>
      <c r="H777" s="6"/>
    </row>
    <row r="778" spans="4:8" x14ac:dyDescent="0.25">
      <c r="D778" s="7"/>
      <c r="H778" s="6"/>
    </row>
    <row r="779" spans="4:8" x14ac:dyDescent="0.25">
      <c r="D779" s="7"/>
      <c r="H779" s="6"/>
    </row>
    <row r="780" spans="4:8" x14ac:dyDescent="0.25">
      <c r="D780" s="7"/>
      <c r="H780" s="6"/>
    </row>
    <row r="781" spans="4:8" x14ac:dyDescent="0.25">
      <c r="D781" s="7"/>
      <c r="H781" s="6"/>
    </row>
    <row r="782" spans="4:8" x14ac:dyDescent="0.25">
      <c r="D782" s="7"/>
      <c r="H782" s="6"/>
    </row>
    <row r="783" spans="4:8" x14ac:dyDescent="0.25">
      <c r="D783" s="7"/>
      <c r="H783" s="6"/>
    </row>
    <row r="784" spans="4:8" x14ac:dyDescent="0.25">
      <c r="D784" s="7"/>
      <c r="H784" s="6"/>
    </row>
    <row r="785" spans="4:8" x14ac:dyDescent="0.25">
      <c r="D785" s="7"/>
      <c r="H785" s="6"/>
    </row>
    <row r="786" spans="4:8" x14ac:dyDescent="0.25">
      <c r="D786" s="7"/>
      <c r="H786" s="6"/>
    </row>
    <row r="787" spans="4:8" x14ac:dyDescent="0.25">
      <c r="D787" s="7"/>
      <c r="H787" s="6"/>
    </row>
    <row r="788" spans="4:8" x14ac:dyDescent="0.25">
      <c r="D788" s="7"/>
      <c r="H788" s="6"/>
    </row>
    <row r="789" spans="4:8" x14ac:dyDescent="0.25">
      <c r="D789" s="7"/>
      <c r="H789" s="6"/>
    </row>
    <row r="790" spans="4:8" x14ac:dyDescent="0.25">
      <c r="D790" s="7"/>
      <c r="H790" s="6"/>
    </row>
    <row r="791" spans="4:8" x14ac:dyDescent="0.25">
      <c r="D791" s="7"/>
      <c r="H791" s="6"/>
    </row>
    <row r="792" spans="4:8" x14ac:dyDescent="0.25">
      <c r="D792" s="7"/>
      <c r="H792" s="6"/>
    </row>
    <row r="793" spans="4:8" x14ac:dyDescent="0.25">
      <c r="D793" s="7"/>
      <c r="H793" s="6"/>
    </row>
    <row r="794" spans="4:8" x14ac:dyDescent="0.25">
      <c r="D794" s="7"/>
      <c r="H794" s="6"/>
    </row>
    <row r="795" spans="4:8" x14ac:dyDescent="0.25">
      <c r="D795" s="7"/>
      <c r="H795" s="6"/>
    </row>
    <row r="796" spans="4:8" x14ac:dyDescent="0.25">
      <c r="D796" s="7"/>
      <c r="H796" s="6"/>
    </row>
    <row r="797" spans="4:8" x14ac:dyDescent="0.25">
      <c r="D797" s="7"/>
      <c r="H797" s="6"/>
    </row>
    <row r="798" spans="4:8" x14ac:dyDescent="0.25">
      <c r="D798" s="7"/>
      <c r="H798" s="6"/>
    </row>
    <row r="799" spans="4:8" x14ac:dyDescent="0.25">
      <c r="D799" s="7"/>
      <c r="H799" s="6"/>
    </row>
    <row r="800" spans="4:8" x14ac:dyDescent="0.25">
      <c r="D800" s="7"/>
      <c r="H800" s="6"/>
    </row>
    <row r="801" spans="4:8" x14ac:dyDescent="0.25">
      <c r="D801" s="7"/>
      <c r="H801" s="6"/>
    </row>
    <row r="802" spans="4:8" x14ac:dyDescent="0.25">
      <c r="D802" s="7"/>
      <c r="H802" s="6"/>
    </row>
    <row r="803" spans="4:8" x14ac:dyDescent="0.25">
      <c r="D803" s="7"/>
      <c r="H803" s="6"/>
    </row>
    <row r="804" spans="4:8" x14ac:dyDescent="0.25">
      <c r="D804" s="7"/>
      <c r="H804" s="6"/>
    </row>
    <row r="805" spans="4:8" x14ac:dyDescent="0.25">
      <c r="D805" s="7"/>
      <c r="H805" s="6"/>
    </row>
    <row r="806" spans="4:8" x14ac:dyDescent="0.25">
      <c r="D806" s="7"/>
      <c r="H806" s="6"/>
    </row>
    <row r="807" spans="4:8" x14ac:dyDescent="0.25">
      <c r="D807" s="7"/>
      <c r="H807" s="6"/>
    </row>
    <row r="808" spans="4:8" x14ac:dyDescent="0.25">
      <c r="D808" s="7"/>
      <c r="H808" s="6"/>
    </row>
    <row r="809" spans="4:8" x14ac:dyDescent="0.25">
      <c r="D809" s="7"/>
      <c r="H809" s="6"/>
    </row>
    <row r="810" spans="4:8" x14ac:dyDescent="0.25">
      <c r="D810" s="7"/>
      <c r="H810" s="6"/>
    </row>
    <row r="811" spans="4:8" x14ac:dyDescent="0.25">
      <c r="D811" s="7"/>
      <c r="H811" s="6"/>
    </row>
    <row r="812" spans="4:8" x14ac:dyDescent="0.25">
      <c r="D812" s="7"/>
      <c r="H812" s="6"/>
    </row>
    <row r="813" spans="4:8" x14ac:dyDescent="0.25">
      <c r="D813" s="7"/>
      <c r="H813" s="6"/>
    </row>
    <row r="814" spans="4:8" x14ac:dyDescent="0.25">
      <c r="D814" s="7"/>
      <c r="H814" s="6"/>
    </row>
    <row r="815" spans="4:8" x14ac:dyDescent="0.25">
      <c r="D815" s="7"/>
      <c r="H815" s="6"/>
    </row>
    <row r="816" spans="4:8" x14ac:dyDescent="0.25">
      <c r="D816" s="7"/>
      <c r="H816" s="6"/>
    </row>
    <row r="817" spans="4:8" x14ac:dyDescent="0.25">
      <c r="D817" s="7"/>
      <c r="H817" s="6"/>
    </row>
    <row r="818" spans="4:8" x14ac:dyDescent="0.25">
      <c r="D818" s="7"/>
      <c r="H818" s="6"/>
    </row>
    <row r="819" spans="4:8" x14ac:dyDescent="0.25">
      <c r="D819" s="7"/>
      <c r="H819" s="6"/>
    </row>
    <row r="820" spans="4:8" x14ac:dyDescent="0.25">
      <c r="D820" s="7"/>
      <c r="H820" s="6"/>
    </row>
    <row r="821" spans="4:8" x14ac:dyDescent="0.25">
      <c r="D821" s="7"/>
      <c r="H821" s="6"/>
    </row>
    <row r="822" spans="4:8" x14ac:dyDescent="0.25">
      <c r="D822" s="7"/>
      <c r="H822" s="6"/>
    </row>
    <row r="823" spans="4:8" x14ac:dyDescent="0.25">
      <c r="D823" s="7"/>
      <c r="H823" s="6"/>
    </row>
    <row r="824" spans="4:8" x14ac:dyDescent="0.25">
      <c r="D824" s="7"/>
      <c r="H824" s="6"/>
    </row>
    <row r="825" spans="4:8" x14ac:dyDescent="0.25">
      <c r="D825" s="7"/>
      <c r="H825" s="6"/>
    </row>
    <row r="826" spans="4:8" x14ac:dyDescent="0.25">
      <c r="D826" s="7"/>
      <c r="H826" s="6"/>
    </row>
    <row r="827" spans="4:8" x14ac:dyDescent="0.25">
      <c r="D827" s="7"/>
      <c r="H827" s="6"/>
    </row>
    <row r="828" spans="4:8" x14ac:dyDescent="0.25">
      <c r="D828" s="7"/>
      <c r="H828" s="6"/>
    </row>
    <row r="829" spans="4:8" x14ac:dyDescent="0.25">
      <c r="D829" s="7"/>
      <c r="H829" s="6"/>
    </row>
    <row r="830" spans="4:8" x14ac:dyDescent="0.25">
      <c r="D830" s="7"/>
      <c r="H830" s="6"/>
    </row>
    <row r="831" spans="4:8" x14ac:dyDescent="0.25">
      <c r="D831" s="7"/>
      <c r="H831" s="6"/>
    </row>
    <row r="832" spans="4:8" x14ac:dyDescent="0.25">
      <c r="D832" s="7"/>
      <c r="H832" s="6"/>
    </row>
    <row r="833" spans="4:8" x14ac:dyDescent="0.25">
      <c r="D833" s="7"/>
      <c r="H833" s="6"/>
    </row>
    <row r="834" spans="4:8" x14ac:dyDescent="0.25">
      <c r="D834" s="7"/>
      <c r="H834" s="6"/>
    </row>
    <row r="835" spans="4:8" x14ac:dyDescent="0.25">
      <c r="D835" s="7"/>
      <c r="H835" s="6"/>
    </row>
    <row r="836" spans="4:8" x14ac:dyDescent="0.25">
      <c r="D836" s="7"/>
      <c r="H836" s="6"/>
    </row>
    <row r="837" spans="4:8" x14ac:dyDescent="0.25">
      <c r="D837" s="7"/>
      <c r="H837" s="6"/>
    </row>
    <row r="838" spans="4:8" x14ac:dyDescent="0.25">
      <c r="D838" s="7"/>
      <c r="H838" s="6"/>
    </row>
    <row r="839" spans="4:8" x14ac:dyDescent="0.25">
      <c r="D839" s="7"/>
      <c r="H839" s="6"/>
    </row>
    <row r="840" spans="4:8" x14ac:dyDescent="0.25">
      <c r="D840" s="7"/>
      <c r="H840" s="6"/>
    </row>
    <row r="841" spans="4:8" x14ac:dyDescent="0.25">
      <c r="D841" s="7"/>
      <c r="H841" s="6"/>
    </row>
    <row r="842" spans="4:8" x14ac:dyDescent="0.25">
      <c r="D842" s="7"/>
      <c r="H842" s="6"/>
    </row>
    <row r="843" spans="4:8" x14ac:dyDescent="0.25">
      <c r="D843" s="7"/>
      <c r="H843" s="6"/>
    </row>
    <row r="844" spans="4:8" x14ac:dyDescent="0.25">
      <c r="D844" s="7"/>
      <c r="H844" s="6"/>
    </row>
    <row r="845" spans="4:8" x14ac:dyDescent="0.25">
      <c r="D845" s="7"/>
      <c r="H845" s="6"/>
    </row>
    <row r="846" spans="4:8" x14ac:dyDescent="0.25">
      <c r="D846" s="7"/>
      <c r="H846" s="6"/>
    </row>
    <row r="847" spans="4:8" x14ac:dyDescent="0.25">
      <c r="D847" s="7"/>
      <c r="H847" s="6"/>
    </row>
    <row r="848" spans="4:8" x14ac:dyDescent="0.25">
      <c r="D848" s="7"/>
      <c r="H848" s="6"/>
    </row>
    <row r="849" spans="4:8" x14ac:dyDescent="0.25">
      <c r="D849" s="7"/>
      <c r="H849" s="6"/>
    </row>
    <row r="850" spans="4:8" x14ac:dyDescent="0.25">
      <c r="D850" s="7"/>
      <c r="H850" s="6"/>
    </row>
    <row r="851" spans="4:8" x14ac:dyDescent="0.25">
      <c r="D851" s="7"/>
      <c r="H851" s="6"/>
    </row>
    <row r="852" spans="4:8" x14ac:dyDescent="0.25">
      <c r="D852" s="7"/>
      <c r="H852" s="6"/>
    </row>
    <row r="853" spans="4:8" x14ac:dyDescent="0.25">
      <c r="D853" s="7"/>
      <c r="H853" s="6"/>
    </row>
    <row r="854" spans="4:8" x14ac:dyDescent="0.25">
      <c r="D854" s="7"/>
      <c r="H854" s="6"/>
    </row>
    <row r="855" spans="4:8" x14ac:dyDescent="0.25">
      <c r="D855" s="7"/>
      <c r="H855" s="6"/>
    </row>
    <row r="856" spans="4:8" x14ac:dyDescent="0.25">
      <c r="D856" s="7"/>
      <c r="H856" s="6"/>
    </row>
    <row r="857" spans="4:8" x14ac:dyDescent="0.25">
      <c r="D857" s="7"/>
      <c r="H857" s="6"/>
    </row>
    <row r="858" spans="4:8" x14ac:dyDescent="0.25">
      <c r="D858" s="7"/>
      <c r="H858" s="6"/>
    </row>
    <row r="859" spans="4:8" x14ac:dyDescent="0.25">
      <c r="D859" s="7"/>
      <c r="H859" s="6"/>
    </row>
    <row r="860" spans="4:8" x14ac:dyDescent="0.25">
      <c r="D860" s="7"/>
      <c r="H860" s="6"/>
    </row>
    <row r="861" spans="4:8" x14ac:dyDescent="0.25">
      <c r="D861" s="7"/>
      <c r="H861" s="6"/>
    </row>
    <row r="862" spans="4:8" x14ac:dyDescent="0.25">
      <c r="D862" s="7"/>
      <c r="H862" s="6"/>
    </row>
    <row r="863" spans="4:8" x14ac:dyDescent="0.25">
      <c r="D863" s="7"/>
      <c r="H863" s="6"/>
    </row>
    <row r="864" spans="4:8" x14ac:dyDescent="0.25">
      <c r="D864" s="7"/>
      <c r="H864" s="6"/>
    </row>
    <row r="865" spans="4:8" x14ac:dyDescent="0.25">
      <c r="D865" s="7"/>
      <c r="H865" s="6"/>
    </row>
    <row r="866" spans="4:8" x14ac:dyDescent="0.25">
      <c r="D866" s="7"/>
      <c r="H866" s="6"/>
    </row>
    <row r="867" spans="4:8" x14ac:dyDescent="0.25">
      <c r="D867" s="7"/>
      <c r="H867" s="6"/>
    </row>
    <row r="868" spans="4:8" x14ac:dyDescent="0.25">
      <c r="D868" s="7"/>
      <c r="H868" s="6"/>
    </row>
    <row r="869" spans="4:8" x14ac:dyDescent="0.25">
      <c r="D869" s="7"/>
      <c r="H869" s="6"/>
    </row>
    <row r="870" spans="4:8" x14ac:dyDescent="0.25">
      <c r="D870" s="7"/>
      <c r="H870" s="6"/>
    </row>
    <row r="871" spans="4:8" x14ac:dyDescent="0.25">
      <c r="D871" s="7"/>
      <c r="H871" s="6"/>
    </row>
    <row r="872" spans="4:8" x14ac:dyDescent="0.25">
      <c r="D872" s="7"/>
      <c r="H872" s="6"/>
    </row>
    <row r="873" spans="4:8" x14ac:dyDescent="0.25">
      <c r="D873" s="7"/>
      <c r="H873" s="6"/>
    </row>
    <row r="874" spans="4:8" x14ac:dyDescent="0.25">
      <c r="D874" s="7"/>
      <c r="H874" s="6"/>
    </row>
    <row r="875" spans="4:8" x14ac:dyDescent="0.25">
      <c r="D875" s="7"/>
      <c r="H875" s="6"/>
    </row>
    <row r="876" spans="4:8" x14ac:dyDescent="0.25">
      <c r="D876" s="7"/>
      <c r="H876" s="6"/>
    </row>
    <row r="877" spans="4:8" x14ac:dyDescent="0.25">
      <c r="D877" s="7"/>
      <c r="H877" s="6"/>
    </row>
    <row r="878" spans="4:8" x14ac:dyDescent="0.25">
      <c r="D878" s="7"/>
      <c r="H878" s="6"/>
    </row>
    <row r="879" spans="4:8" x14ac:dyDescent="0.25">
      <c r="D879" s="7"/>
      <c r="H879" s="6"/>
    </row>
    <row r="880" spans="4:8" x14ac:dyDescent="0.25">
      <c r="D880" s="7"/>
      <c r="H880" s="6"/>
    </row>
    <row r="881" spans="4:8" x14ac:dyDescent="0.25">
      <c r="D881" s="7"/>
      <c r="H881" s="6"/>
    </row>
    <row r="882" spans="4:8" x14ac:dyDescent="0.25">
      <c r="D882" s="7"/>
      <c r="H882" s="6"/>
    </row>
    <row r="883" spans="4:8" x14ac:dyDescent="0.25">
      <c r="D883" s="7"/>
      <c r="H883" s="6"/>
    </row>
    <row r="884" spans="4:8" x14ac:dyDescent="0.25">
      <c r="D884" s="7"/>
      <c r="H884" s="6"/>
    </row>
    <row r="885" spans="4:8" x14ac:dyDescent="0.25">
      <c r="D885" s="7"/>
      <c r="H885" s="6"/>
    </row>
    <row r="886" spans="4:8" x14ac:dyDescent="0.25">
      <c r="D886" s="7"/>
      <c r="H886" s="6"/>
    </row>
    <row r="887" spans="4:8" x14ac:dyDescent="0.25">
      <c r="D887" s="7"/>
      <c r="H887" s="6"/>
    </row>
    <row r="888" spans="4:8" x14ac:dyDescent="0.25">
      <c r="D888" s="7"/>
      <c r="H888" s="6"/>
    </row>
    <row r="889" spans="4:8" x14ac:dyDescent="0.25">
      <c r="D889" s="7"/>
      <c r="H889" s="6"/>
    </row>
    <row r="890" spans="4:8" x14ac:dyDescent="0.25">
      <c r="D890" s="7"/>
      <c r="H890" s="6"/>
    </row>
    <row r="891" spans="4:8" x14ac:dyDescent="0.25">
      <c r="D891" s="7"/>
      <c r="H891" s="6"/>
    </row>
    <row r="892" spans="4:8" x14ac:dyDescent="0.25">
      <c r="D892" s="7"/>
      <c r="H892" s="6"/>
    </row>
    <row r="893" spans="4:8" x14ac:dyDescent="0.25">
      <c r="D893" s="7"/>
      <c r="H893" s="6"/>
    </row>
    <row r="894" spans="4:8" x14ac:dyDescent="0.25">
      <c r="D894" s="7"/>
      <c r="H894" s="6"/>
    </row>
    <row r="895" spans="4:8" x14ac:dyDescent="0.25">
      <c r="D895" s="7"/>
      <c r="H895" s="6"/>
    </row>
    <row r="896" spans="4:8" x14ac:dyDescent="0.25">
      <c r="D896" s="7"/>
      <c r="H896" s="6"/>
    </row>
    <row r="897" spans="4:8" x14ac:dyDescent="0.25">
      <c r="D897" s="7"/>
      <c r="H897" s="6"/>
    </row>
    <row r="898" spans="4:8" x14ac:dyDescent="0.25">
      <c r="D898" s="7"/>
      <c r="H898" s="6"/>
    </row>
    <row r="899" spans="4:8" x14ac:dyDescent="0.25">
      <c r="D899" s="7"/>
      <c r="H899" s="6"/>
    </row>
    <row r="900" spans="4:8" x14ac:dyDescent="0.25">
      <c r="D900" s="7"/>
      <c r="H900" s="6"/>
    </row>
    <row r="901" spans="4:8" x14ac:dyDescent="0.25">
      <c r="D901" s="7"/>
      <c r="H901" s="6"/>
    </row>
    <row r="902" spans="4:8" x14ac:dyDescent="0.25">
      <c r="D902" s="7"/>
      <c r="H902" s="6"/>
    </row>
    <row r="903" spans="4:8" x14ac:dyDescent="0.25">
      <c r="D903" s="7"/>
      <c r="H903" s="6"/>
    </row>
    <row r="904" spans="4:8" x14ac:dyDescent="0.25">
      <c r="D904" s="7"/>
      <c r="H904" s="6"/>
    </row>
    <row r="905" spans="4:8" x14ac:dyDescent="0.25">
      <c r="D905" s="7"/>
      <c r="H905" s="6"/>
    </row>
    <row r="906" spans="4:8" x14ac:dyDescent="0.25">
      <c r="D906" s="7"/>
      <c r="H906" s="6"/>
    </row>
    <row r="907" spans="4:8" x14ac:dyDescent="0.25">
      <c r="D907" s="7"/>
      <c r="H907" s="6"/>
    </row>
    <row r="908" spans="4:8" x14ac:dyDescent="0.25">
      <c r="D908" s="7"/>
      <c r="H908" s="6"/>
    </row>
    <row r="909" spans="4:8" x14ac:dyDescent="0.25">
      <c r="D909" s="7"/>
      <c r="H909" s="6"/>
    </row>
    <row r="910" spans="4:8" x14ac:dyDescent="0.25">
      <c r="D910" s="7"/>
      <c r="H910" s="6"/>
    </row>
    <row r="911" spans="4:8" x14ac:dyDescent="0.25">
      <c r="D911" s="7"/>
      <c r="H911" s="6"/>
    </row>
    <row r="912" spans="4:8" x14ac:dyDescent="0.25">
      <c r="D912" s="7"/>
      <c r="H912" s="6"/>
    </row>
    <row r="913" spans="4:8" x14ac:dyDescent="0.25">
      <c r="D913" s="7"/>
      <c r="H913" s="6"/>
    </row>
    <row r="914" spans="4:8" x14ac:dyDescent="0.25">
      <c r="D914" s="7"/>
      <c r="H914" s="6"/>
    </row>
    <row r="915" spans="4:8" x14ac:dyDescent="0.25">
      <c r="D915" s="7"/>
      <c r="H915" s="6"/>
    </row>
    <row r="916" spans="4:8" x14ac:dyDescent="0.25">
      <c r="D916" s="7"/>
      <c r="H916" s="6"/>
    </row>
    <row r="917" spans="4:8" x14ac:dyDescent="0.25">
      <c r="D917" s="7"/>
      <c r="H917" s="6"/>
    </row>
    <row r="918" spans="4:8" x14ac:dyDescent="0.25">
      <c r="D918" s="7"/>
      <c r="H918" s="6"/>
    </row>
    <row r="919" spans="4:8" x14ac:dyDescent="0.25">
      <c r="D919" s="7"/>
      <c r="H919" s="6"/>
    </row>
    <row r="920" spans="4:8" x14ac:dyDescent="0.25">
      <c r="D920" s="7"/>
      <c r="H920" s="6"/>
    </row>
    <row r="921" spans="4:8" x14ac:dyDescent="0.25">
      <c r="D921" s="7"/>
      <c r="H921" s="6"/>
    </row>
    <row r="922" spans="4:8" x14ac:dyDescent="0.25">
      <c r="D922" s="7"/>
      <c r="H922" s="6"/>
    </row>
    <row r="923" spans="4:8" x14ac:dyDescent="0.25">
      <c r="D923" s="7"/>
      <c r="H923" s="6"/>
    </row>
    <row r="924" spans="4:8" x14ac:dyDescent="0.25">
      <c r="D924" s="7"/>
      <c r="H924" s="6"/>
    </row>
    <row r="925" spans="4:8" x14ac:dyDescent="0.25">
      <c r="D925" s="7"/>
      <c r="H925" s="6"/>
    </row>
    <row r="926" spans="4:8" x14ac:dyDescent="0.25">
      <c r="D926" s="7"/>
      <c r="H926" s="6"/>
    </row>
    <row r="927" spans="4:8" x14ac:dyDescent="0.25">
      <c r="D927" s="7"/>
      <c r="H927" s="6"/>
    </row>
    <row r="928" spans="4:8" x14ac:dyDescent="0.25">
      <c r="D928" s="7"/>
      <c r="H928" s="6"/>
    </row>
    <row r="929" spans="4:8" x14ac:dyDescent="0.25">
      <c r="D929" s="7"/>
      <c r="H929" s="6"/>
    </row>
    <row r="930" spans="4:8" x14ac:dyDescent="0.25">
      <c r="D930" s="7"/>
      <c r="H930" s="6"/>
    </row>
    <row r="931" spans="4:8" x14ac:dyDescent="0.25">
      <c r="D931" s="7"/>
      <c r="H931" s="6"/>
    </row>
    <row r="932" spans="4:8" x14ac:dyDescent="0.25">
      <c r="D932" s="7"/>
      <c r="H932" s="6"/>
    </row>
    <row r="933" spans="4:8" x14ac:dyDescent="0.25">
      <c r="D933" s="7"/>
      <c r="H933" s="6"/>
    </row>
    <row r="934" spans="4:8" x14ac:dyDescent="0.25">
      <c r="D934" s="7"/>
      <c r="H934" s="6"/>
    </row>
    <row r="935" spans="4:8" x14ac:dyDescent="0.25">
      <c r="D935" s="7"/>
      <c r="H935" s="6"/>
    </row>
    <row r="936" spans="4:8" x14ac:dyDescent="0.25">
      <c r="D936" s="7"/>
      <c r="H936" s="6"/>
    </row>
    <row r="937" spans="4:8" x14ac:dyDescent="0.25">
      <c r="D937" s="7"/>
      <c r="H937" s="6"/>
    </row>
    <row r="938" spans="4:8" x14ac:dyDescent="0.25">
      <c r="D938" s="7"/>
      <c r="H938" s="6"/>
    </row>
    <row r="939" spans="4:8" x14ac:dyDescent="0.25">
      <c r="D939" s="7"/>
      <c r="H939" s="6"/>
    </row>
    <row r="940" spans="4:8" x14ac:dyDescent="0.25">
      <c r="D940" s="7"/>
      <c r="H940" s="6"/>
    </row>
    <row r="941" spans="4:8" x14ac:dyDescent="0.25">
      <c r="D941" s="7"/>
      <c r="H941" s="6"/>
    </row>
    <row r="942" spans="4:8" x14ac:dyDescent="0.25">
      <c r="D942" s="7"/>
      <c r="H942" s="6"/>
    </row>
    <row r="943" spans="4:8" x14ac:dyDescent="0.25">
      <c r="D943" s="7"/>
      <c r="H943" s="6"/>
    </row>
    <row r="944" spans="4:8" x14ac:dyDescent="0.25">
      <c r="D944" s="7"/>
      <c r="H944" s="6"/>
    </row>
    <row r="945" spans="4:8" x14ac:dyDescent="0.25">
      <c r="D945" s="7"/>
      <c r="H945" s="6"/>
    </row>
    <row r="946" spans="4:8" x14ac:dyDescent="0.25">
      <c r="D946" s="7"/>
      <c r="H946" s="6"/>
    </row>
    <row r="947" spans="4:8" x14ac:dyDescent="0.25">
      <c r="D947" s="7"/>
      <c r="H947" s="6"/>
    </row>
    <row r="948" spans="4:8" x14ac:dyDescent="0.25">
      <c r="D948" s="7"/>
      <c r="H948" s="6"/>
    </row>
    <row r="949" spans="4:8" x14ac:dyDescent="0.25">
      <c r="D949" s="7"/>
      <c r="H949" s="6"/>
    </row>
    <row r="950" spans="4:8" x14ac:dyDescent="0.25">
      <c r="D950" s="7"/>
      <c r="H950" s="6"/>
    </row>
    <row r="951" spans="4:8" x14ac:dyDescent="0.25">
      <c r="D951" s="7"/>
      <c r="H951" s="6"/>
    </row>
    <row r="952" spans="4:8" x14ac:dyDescent="0.25">
      <c r="D952" s="7"/>
      <c r="H952" s="6"/>
    </row>
    <row r="953" spans="4:8" x14ac:dyDescent="0.25">
      <c r="D953" s="7"/>
      <c r="H953" s="6"/>
    </row>
    <row r="954" spans="4:8" x14ac:dyDescent="0.25">
      <c r="D954" s="7"/>
      <c r="H954" s="6"/>
    </row>
    <row r="955" spans="4:8" x14ac:dyDescent="0.25">
      <c r="D955" s="7"/>
      <c r="H955" s="6"/>
    </row>
    <row r="956" spans="4:8" x14ac:dyDescent="0.25">
      <c r="D956" s="7"/>
      <c r="H956" s="6"/>
    </row>
    <row r="957" spans="4:8" x14ac:dyDescent="0.25">
      <c r="D957" s="7"/>
      <c r="H957" s="6"/>
    </row>
    <row r="958" spans="4:8" x14ac:dyDescent="0.25">
      <c r="D958" s="7"/>
      <c r="H958" s="6"/>
    </row>
    <row r="959" spans="4:8" x14ac:dyDescent="0.25">
      <c r="D959" s="7"/>
      <c r="H959" s="6"/>
    </row>
    <row r="960" spans="4:8" x14ac:dyDescent="0.25">
      <c r="D960" s="7"/>
      <c r="H960" s="6"/>
    </row>
    <row r="961" spans="4:8" x14ac:dyDescent="0.25">
      <c r="D961" s="7"/>
      <c r="H961" s="6"/>
    </row>
    <row r="962" spans="4:8" x14ac:dyDescent="0.25">
      <c r="D962" s="7"/>
      <c r="H962" s="6"/>
    </row>
    <row r="963" spans="4:8" x14ac:dyDescent="0.25">
      <c r="D963" s="7"/>
      <c r="H963" s="6"/>
    </row>
    <row r="964" spans="4:8" x14ac:dyDescent="0.25">
      <c r="D964" s="7"/>
      <c r="H964" s="6"/>
    </row>
    <row r="965" spans="4:8" x14ac:dyDescent="0.25">
      <c r="D965" s="7"/>
      <c r="H965" s="6"/>
    </row>
    <row r="966" spans="4:8" x14ac:dyDescent="0.25">
      <c r="D966" s="7"/>
      <c r="H966" s="6"/>
    </row>
    <row r="967" spans="4:8" x14ac:dyDescent="0.25">
      <c r="D967" s="7"/>
      <c r="H967" s="6"/>
    </row>
    <row r="968" spans="4:8" x14ac:dyDescent="0.25">
      <c r="D968" s="7"/>
      <c r="H968" s="6"/>
    </row>
    <row r="969" spans="4:8" x14ac:dyDescent="0.25">
      <c r="D969" s="7"/>
      <c r="H969" s="6"/>
    </row>
    <row r="970" spans="4:8" x14ac:dyDescent="0.25">
      <c r="D970" s="7"/>
      <c r="H970" s="6"/>
    </row>
    <row r="971" spans="4:8" x14ac:dyDescent="0.25">
      <c r="D971" s="7"/>
      <c r="H971" s="6"/>
    </row>
    <row r="972" spans="4:8" x14ac:dyDescent="0.25">
      <c r="D972" s="7"/>
      <c r="H972" s="6"/>
    </row>
    <row r="973" spans="4:8" x14ac:dyDescent="0.25">
      <c r="D973" s="7"/>
      <c r="H973" s="6"/>
    </row>
    <row r="974" spans="4:8" x14ac:dyDescent="0.25">
      <c r="D974" s="7"/>
      <c r="H974" s="6"/>
    </row>
    <row r="975" spans="4:8" x14ac:dyDescent="0.25">
      <c r="D975" s="7"/>
      <c r="H975" s="6"/>
    </row>
    <row r="976" spans="4:8" x14ac:dyDescent="0.25">
      <c r="D976" s="7"/>
      <c r="H976" s="6"/>
    </row>
    <row r="977" spans="4:8" x14ac:dyDescent="0.25">
      <c r="D977" s="7"/>
      <c r="H977" s="6"/>
    </row>
    <row r="978" spans="4:8" x14ac:dyDescent="0.25">
      <c r="D978" s="7"/>
      <c r="H978" s="6"/>
    </row>
    <row r="979" spans="4:8" x14ac:dyDescent="0.25">
      <c r="D979" s="7"/>
      <c r="H979" s="6"/>
    </row>
    <row r="980" spans="4:8" x14ac:dyDescent="0.25">
      <c r="D980" s="7"/>
      <c r="H980" s="6"/>
    </row>
    <row r="981" spans="4:8" x14ac:dyDescent="0.25">
      <c r="D981" s="7"/>
      <c r="H981" s="6"/>
    </row>
    <row r="982" spans="4:8" x14ac:dyDescent="0.25">
      <c r="D982" s="7"/>
      <c r="H982" s="6"/>
    </row>
    <row r="983" spans="4:8" x14ac:dyDescent="0.25">
      <c r="D983" s="7"/>
      <c r="H983" s="6"/>
    </row>
    <row r="984" spans="4:8" x14ac:dyDescent="0.25">
      <c r="D984" s="7"/>
      <c r="H984" s="6"/>
    </row>
    <row r="985" spans="4:8" x14ac:dyDescent="0.25">
      <c r="D985" s="7"/>
      <c r="H985" s="6"/>
    </row>
    <row r="986" spans="4:8" x14ac:dyDescent="0.25">
      <c r="D986" s="7"/>
      <c r="H986" s="6"/>
    </row>
    <row r="987" spans="4:8" x14ac:dyDescent="0.25">
      <c r="D987" s="7"/>
      <c r="H987" s="6"/>
    </row>
    <row r="988" spans="4:8" x14ac:dyDescent="0.25">
      <c r="D988" s="7"/>
      <c r="H988" s="6"/>
    </row>
    <row r="989" spans="4:8" x14ac:dyDescent="0.25">
      <c r="D989" s="7"/>
      <c r="H989" s="6"/>
    </row>
    <row r="990" spans="4:8" x14ac:dyDescent="0.25">
      <c r="D990" s="7"/>
      <c r="H990" s="6"/>
    </row>
    <row r="991" spans="4:8" x14ac:dyDescent="0.25">
      <c r="D991" s="7"/>
      <c r="H991" s="6"/>
    </row>
    <row r="992" spans="4:8" x14ac:dyDescent="0.25">
      <c r="D992" s="7"/>
      <c r="H992" s="6"/>
    </row>
    <row r="993" spans="4:8" x14ac:dyDescent="0.25">
      <c r="D993" s="7"/>
      <c r="H993" s="6"/>
    </row>
    <row r="994" spans="4:8" x14ac:dyDescent="0.25">
      <c r="D994" s="7"/>
      <c r="H994" s="6"/>
    </row>
    <row r="995" spans="4:8" x14ac:dyDescent="0.25">
      <c r="D995" s="7"/>
      <c r="H995" s="6"/>
    </row>
    <row r="996" spans="4:8" x14ac:dyDescent="0.25">
      <c r="D996" s="7"/>
      <c r="H996" s="6"/>
    </row>
    <row r="997" spans="4:8" x14ac:dyDescent="0.25">
      <c r="D997" s="7"/>
      <c r="H997" s="6"/>
    </row>
    <row r="998" spans="4:8" x14ac:dyDescent="0.25">
      <c r="D998" s="7"/>
      <c r="H998" s="6"/>
    </row>
    <row r="999" spans="4:8" x14ac:dyDescent="0.25">
      <c r="D999" s="7"/>
      <c r="H999" s="6"/>
    </row>
    <row r="1000" spans="4:8" x14ac:dyDescent="0.25">
      <c r="D1000" s="7"/>
      <c r="H1000" s="6"/>
    </row>
    <row r="1001" spans="4:8" x14ac:dyDescent="0.25">
      <c r="D1001" s="7"/>
      <c r="H1001" s="6"/>
    </row>
    <row r="1002" spans="4:8" x14ac:dyDescent="0.25">
      <c r="D1002" s="7"/>
      <c r="H1002" s="6"/>
    </row>
    <row r="1003" spans="4:8" x14ac:dyDescent="0.25">
      <c r="D1003" s="7"/>
      <c r="H1003" s="6"/>
    </row>
    <row r="1004" spans="4:8" x14ac:dyDescent="0.25">
      <c r="D1004" s="7"/>
      <c r="H1004" s="6"/>
    </row>
    <row r="1005" spans="4:8" x14ac:dyDescent="0.25">
      <c r="D1005" s="7"/>
      <c r="H1005" s="6"/>
    </row>
    <row r="1006" spans="4:8" x14ac:dyDescent="0.25">
      <c r="D1006" s="7"/>
      <c r="H1006" s="6"/>
    </row>
    <row r="1007" spans="4:8" x14ac:dyDescent="0.25">
      <c r="D1007" s="7"/>
      <c r="H1007" s="6"/>
    </row>
    <row r="1008" spans="4:8" x14ac:dyDescent="0.25">
      <c r="D1008" s="7"/>
      <c r="H1008" s="6"/>
    </row>
    <row r="1009" spans="4:8" x14ac:dyDescent="0.25">
      <c r="D1009" s="7"/>
      <c r="H1009" s="6"/>
    </row>
    <row r="1010" spans="4:8" x14ac:dyDescent="0.25">
      <c r="D1010" s="7"/>
      <c r="H1010" s="6"/>
    </row>
    <row r="1011" spans="4:8" x14ac:dyDescent="0.25">
      <c r="D1011" s="7"/>
      <c r="H1011" s="6"/>
    </row>
    <row r="1012" spans="4:8" x14ac:dyDescent="0.25">
      <c r="D1012" s="7"/>
      <c r="H1012" s="6"/>
    </row>
    <row r="1013" spans="4:8" x14ac:dyDescent="0.25">
      <c r="D1013" s="7"/>
      <c r="H1013" s="6"/>
    </row>
    <row r="1014" spans="4:8" x14ac:dyDescent="0.25">
      <c r="D1014" s="7"/>
      <c r="H1014" s="6"/>
    </row>
    <row r="1015" spans="4:8" x14ac:dyDescent="0.25">
      <c r="D1015" s="7"/>
      <c r="H1015" s="6"/>
    </row>
    <row r="1016" spans="4:8" x14ac:dyDescent="0.25">
      <c r="D1016" s="7"/>
      <c r="H1016" s="6"/>
    </row>
    <row r="1017" spans="4:8" x14ac:dyDescent="0.25">
      <c r="D1017" s="7"/>
      <c r="H1017" s="6"/>
    </row>
    <row r="1018" spans="4:8" x14ac:dyDescent="0.25">
      <c r="D1018" s="7"/>
      <c r="H1018" s="6"/>
    </row>
    <row r="1019" spans="4:8" x14ac:dyDescent="0.25">
      <c r="D1019" s="7"/>
      <c r="H1019" s="6"/>
    </row>
    <row r="1020" spans="4:8" x14ac:dyDescent="0.25">
      <c r="D1020" s="7"/>
      <c r="H1020" s="6"/>
    </row>
    <row r="1021" spans="4:8" x14ac:dyDescent="0.25">
      <c r="D1021" s="7"/>
      <c r="H1021" s="6"/>
    </row>
    <row r="1022" spans="4:8" x14ac:dyDescent="0.25">
      <c r="D1022" s="7"/>
      <c r="H1022" s="6"/>
    </row>
    <row r="1023" spans="4:8" x14ac:dyDescent="0.25">
      <c r="D1023" s="7"/>
      <c r="H1023" s="6"/>
    </row>
    <row r="1024" spans="4:8" x14ac:dyDescent="0.25">
      <c r="D1024" s="7"/>
      <c r="H1024" s="6"/>
    </row>
    <row r="1025" spans="4:8" x14ac:dyDescent="0.25">
      <c r="D1025" s="7"/>
      <c r="H1025" s="6"/>
    </row>
    <row r="1026" spans="4:8" x14ac:dyDescent="0.25">
      <c r="D1026" s="7"/>
      <c r="H1026" s="6"/>
    </row>
    <row r="1027" spans="4:8" x14ac:dyDescent="0.25">
      <c r="D1027" s="7"/>
      <c r="H1027" s="6"/>
    </row>
    <row r="1028" spans="4:8" x14ac:dyDescent="0.25">
      <c r="D1028" s="7"/>
      <c r="H1028" s="6"/>
    </row>
    <row r="1029" spans="4:8" x14ac:dyDescent="0.25">
      <c r="D1029" s="7"/>
      <c r="H1029" s="6"/>
    </row>
    <row r="1030" spans="4:8" x14ac:dyDescent="0.25">
      <c r="D1030" s="7"/>
      <c r="H1030" s="6"/>
    </row>
    <row r="1031" spans="4:8" x14ac:dyDescent="0.25">
      <c r="D1031" s="7"/>
      <c r="H1031" s="6"/>
    </row>
    <row r="1032" spans="4:8" x14ac:dyDescent="0.25">
      <c r="D1032" s="7"/>
      <c r="H1032" s="6"/>
    </row>
    <row r="1033" spans="4:8" x14ac:dyDescent="0.25">
      <c r="D1033" s="7"/>
      <c r="H1033" s="6"/>
    </row>
    <row r="1034" spans="4:8" x14ac:dyDescent="0.25">
      <c r="D1034" s="7"/>
      <c r="H1034" s="6"/>
    </row>
    <row r="1035" spans="4:8" x14ac:dyDescent="0.25">
      <c r="D1035" s="7"/>
      <c r="H1035" s="6"/>
    </row>
    <row r="1036" spans="4:8" x14ac:dyDescent="0.25">
      <c r="D1036" s="7"/>
      <c r="H1036" s="6"/>
    </row>
    <row r="1037" spans="4:8" x14ac:dyDescent="0.25">
      <c r="D1037" s="7"/>
      <c r="H1037" s="6"/>
    </row>
    <row r="1038" spans="4:8" x14ac:dyDescent="0.25">
      <c r="D1038" s="7"/>
      <c r="H1038" s="6"/>
    </row>
    <row r="1039" spans="4:8" x14ac:dyDescent="0.25">
      <c r="D1039" s="7"/>
      <c r="H1039" s="6"/>
    </row>
    <row r="1040" spans="4:8" x14ac:dyDescent="0.25">
      <c r="D1040" s="7"/>
      <c r="H1040" s="6"/>
    </row>
    <row r="1041" spans="4:8" x14ac:dyDescent="0.25">
      <c r="D1041" s="7"/>
      <c r="H1041" s="6"/>
    </row>
    <row r="1042" spans="4:8" x14ac:dyDescent="0.25">
      <c r="D1042" s="7"/>
      <c r="H1042" s="6"/>
    </row>
    <row r="1043" spans="4:8" x14ac:dyDescent="0.25">
      <c r="D1043" s="7"/>
      <c r="H1043" s="6"/>
    </row>
    <row r="1044" spans="4:8" x14ac:dyDescent="0.25">
      <c r="D1044" s="7"/>
      <c r="H1044" s="6"/>
    </row>
    <row r="1045" spans="4:8" x14ac:dyDescent="0.25">
      <c r="D1045" s="7"/>
      <c r="H1045" s="6"/>
    </row>
    <row r="1046" spans="4:8" x14ac:dyDescent="0.25">
      <c r="D1046" s="7"/>
      <c r="H1046" s="6"/>
    </row>
    <row r="1047" spans="4:8" x14ac:dyDescent="0.25">
      <c r="D1047" s="7"/>
      <c r="H1047" s="6"/>
    </row>
    <row r="1048" spans="4:8" x14ac:dyDescent="0.25">
      <c r="D1048" s="7"/>
      <c r="H1048" s="6"/>
    </row>
    <row r="1049" spans="4:8" x14ac:dyDescent="0.25">
      <c r="D1049" s="7"/>
      <c r="H1049" s="6"/>
    </row>
    <row r="1050" spans="4:8" x14ac:dyDescent="0.25">
      <c r="D1050" s="7"/>
      <c r="H1050" s="6"/>
    </row>
    <row r="1051" spans="4:8" x14ac:dyDescent="0.25">
      <c r="D1051" s="7"/>
      <c r="H1051" s="6"/>
    </row>
    <row r="1052" spans="4:8" x14ac:dyDescent="0.25">
      <c r="D1052" s="7"/>
      <c r="H1052" s="6"/>
    </row>
    <row r="1053" spans="4:8" x14ac:dyDescent="0.25">
      <c r="D1053" s="7"/>
      <c r="H1053" s="6"/>
    </row>
    <row r="1054" spans="4:8" x14ac:dyDescent="0.25">
      <c r="D1054" s="7"/>
      <c r="H1054" s="6"/>
    </row>
    <row r="1055" spans="4:8" x14ac:dyDescent="0.25">
      <c r="D1055" s="7"/>
      <c r="H1055" s="6"/>
    </row>
    <row r="1056" spans="4:8" x14ac:dyDescent="0.25">
      <c r="D1056" s="7"/>
      <c r="H1056" s="6"/>
    </row>
    <row r="1057" spans="4:8" x14ac:dyDescent="0.25">
      <c r="D1057" s="7"/>
      <c r="H1057" s="6"/>
    </row>
    <row r="1058" spans="4:8" x14ac:dyDescent="0.25">
      <c r="D1058" s="7"/>
      <c r="H1058" s="6"/>
    </row>
    <row r="1059" spans="4:8" x14ac:dyDescent="0.25">
      <c r="D1059" s="7"/>
      <c r="H1059" s="6"/>
    </row>
    <row r="1060" spans="4:8" x14ac:dyDescent="0.25">
      <c r="D1060" s="7"/>
      <c r="H1060" s="6"/>
    </row>
    <row r="1061" spans="4:8" x14ac:dyDescent="0.25">
      <c r="D1061" s="7"/>
      <c r="H1061" s="6"/>
    </row>
    <row r="1062" spans="4:8" x14ac:dyDescent="0.25">
      <c r="D1062" s="7"/>
      <c r="H1062" s="6"/>
    </row>
    <row r="1063" spans="4:8" x14ac:dyDescent="0.25">
      <c r="D1063" s="7"/>
      <c r="H1063" s="6"/>
    </row>
    <row r="1064" spans="4:8" x14ac:dyDescent="0.25">
      <c r="D1064" s="7"/>
      <c r="H1064" s="6"/>
    </row>
    <row r="1065" spans="4:8" x14ac:dyDescent="0.25">
      <c r="D1065" s="7"/>
      <c r="H1065" s="6"/>
    </row>
    <row r="1066" spans="4:8" x14ac:dyDescent="0.25">
      <c r="D1066" s="7"/>
      <c r="H1066" s="6"/>
    </row>
    <row r="1067" spans="4:8" x14ac:dyDescent="0.25">
      <c r="D1067" s="7"/>
      <c r="H1067" s="6"/>
    </row>
    <row r="1068" spans="4:8" x14ac:dyDescent="0.25">
      <c r="D1068" s="7"/>
      <c r="H1068" s="6"/>
    </row>
    <row r="1069" spans="4:8" x14ac:dyDescent="0.25">
      <c r="D1069" s="7"/>
      <c r="H1069" s="6"/>
    </row>
    <row r="1070" spans="4:8" x14ac:dyDescent="0.25">
      <c r="D1070" s="7"/>
      <c r="H1070" s="6"/>
    </row>
    <row r="1071" spans="4:8" x14ac:dyDescent="0.25">
      <c r="D1071" s="7"/>
      <c r="H1071" s="6"/>
    </row>
    <row r="1072" spans="4:8" x14ac:dyDescent="0.25">
      <c r="D1072" s="7"/>
      <c r="H1072" s="6"/>
    </row>
    <row r="1073" spans="4:8" x14ac:dyDescent="0.25">
      <c r="D1073" s="7"/>
      <c r="H1073" s="6"/>
    </row>
    <row r="1074" spans="4:8" x14ac:dyDescent="0.25">
      <c r="D1074" s="7"/>
      <c r="H1074" s="6"/>
    </row>
    <row r="1075" spans="4:8" x14ac:dyDescent="0.25">
      <c r="D1075" s="7"/>
      <c r="H1075" s="6"/>
    </row>
    <row r="1076" spans="4:8" x14ac:dyDescent="0.25">
      <c r="D1076" s="7"/>
      <c r="H1076" s="6"/>
    </row>
    <row r="1077" spans="4:8" x14ac:dyDescent="0.25">
      <c r="D1077" s="7"/>
      <c r="H1077" s="6"/>
    </row>
    <row r="1078" spans="4:8" x14ac:dyDescent="0.25">
      <c r="D1078" s="7"/>
      <c r="H1078" s="6"/>
    </row>
    <row r="1079" spans="4:8" x14ac:dyDescent="0.25">
      <c r="D1079" s="7"/>
      <c r="H1079" s="6"/>
    </row>
    <row r="1080" spans="4:8" x14ac:dyDescent="0.25">
      <c r="D1080" s="7"/>
      <c r="H1080" s="6"/>
    </row>
    <row r="1081" spans="4:8" x14ac:dyDescent="0.25">
      <c r="D1081" s="7"/>
      <c r="H1081" s="6"/>
    </row>
    <row r="1082" spans="4:8" x14ac:dyDescent="0.25">
      <c r="D1082" s="7"/>
      <c r="H1082" s="6"/>
    </row>
    <row r="1083" spans="4:8" x14ac:dyDescent="0.25">
      <c r="D1083" s="7"/>
      <c r="H1083" s="6"/>
    </row>
    <row r="1084" spans="4:8" x14ac:dyDescent="0.25">
      <c r="D1084" s="7"/>
      <c r="H1084" s="6"/>
    </row>
    <row r="1085" spans="4:8" x14ac:dyDescent="0.25">
      <c r="D1085" s="7"/>
      <c r="H1085" s="6"/>
    </row>
    <row r="1086" spans="4:8" x14ac:dyDescent="0.25">
      <c r="D1086" s="7"/>
      <c r="H1086" s="6"/>
    </row>
    <row r="1087" spans="4:8" x14ac:dyDescent="0.25">
      <c r="D1087" s="7"/>
      <c r="H1087" s="6"/>
    </row>
    <row r="1088" spans="4:8" x14ac:dyDescent="0.25">
      <c r="D1088" s="7"/>
      <c r="H1088" s="6"/>
    </row>
    <row r="1089" spans="4:8" x14ac:dyDescent="0.25">
      <c r="D1089" s="7"/>
      <c r="H1089" s="6"/>
    </row>
    <row r="1090" spans="4:8" x14ac:dyDescent="0.25">
      <c r="D1090" s="7"/>
      <c r="H1090" s="6"/>
    </row>
    <row r="1091" spans="4:8" x14ac:dyDescent="0.25">
      <c r="D1091" s="7"/>
      <c r="H1091" s="6"/>
    </row>
    <row r="1092" spans="4:8" x14ac:dyDescent="0.25">
      <c r="D1092" s="7"/>
      <c r="H1092" s="6"/>
    </row>
    <row r="1093" spans="4:8" x14ac:dyDescent="0.25">
      <c r="D1093" s="7"/>
      <c r="H1093" s="6"/>
    </row>
    <row r="1094" spans="4:8" x14ac:dyDescent="0.25">
      <c r="D1094" s="7"/>
      <c r="H1094" s="6"/>
    </row>
    <row r="1095" spans="4:8" x14ac:dyDescent="0.25">
      <c r="D1095" s="7"/>
      <c r="H1095" s="6"/>
    </row>
    <row r="1096" spans="4:8" x14ac:dyDescent="0.25">
      <c r="D1096" s="7"/>
      <c r="H1096" s="6"/>
    </row>
    <row r="1097" spans="4:8" x14ac:dyDescent="0.25">
      <c r="D1097" s="7"/>
      <c r="H1097" s="6"/>
    </row>
    <row r="1098" spans="4:8" x14ac:dyDescent="0.25">
      <c r="D1098" s="7"/>
      <c r="H1098" s="6"/>
    </row>
    <row r="1099" spans="4:8" x14ac:dyDescent="0.25">
      <c r="D1099" s="7"/>
      <c r="H1099" s="6"/>
    </row>
    <row r="1100" spans="4:8" x14ac:dyDescent="0.25">
      <c r="D1100" s="7"/>
      <c r="H1100" s="6"/>
    </row>
    <row r="1101" spans="4:8" x14ac:dyDescent="0.25">
      <c r="D1101" s="7"/>
      <c r="H1101" s="6"/>
    </row>
    <row r="1102" spans="4:8" x14ac:dyDescent="0.25">
      <c r="D1102" s="7"/>
      <c r="H1102" s="6"/>
    </row>
    <row r="1103" spans="4:8" x14ac:dyDescent="0.25">
      <c r="D1103" s="7"/>
      <c r="H1103" s="6"/>
    </row>
    <row r="1104" spans="4:8" x14ac:dyDescent="0.25">
      <c r="D1104" s="7"/>
      <c r="H1104" s="6"/>
    </row>
    <row r="1105" spans="4:8" x14ac:dyDescent="0.25">
      <c r="D1105" s="7"/>
      <c r="H1105" s="6"/>
    </row>
    <row r="1106" spans="4:8" x14ac:dyDescent="0.25">
      <c r="D1106" s="7"/>
      <c r="H1106" s="6"/>
    </row>
    <row r="1107" spans="4:8" x14ac:dyDescent="0.25">
      <c r="D1107" s="7"/>
      <c r="H1107" s="6"/>
    </row>
    <row r="1108" spans="4:8" x14ac:dyDescent="0.25">
      <c r="D1108" s="7"/>
      <c r="H1108" s="6"/>
    </row>
    <row r="1109" spans="4:8" x14ac:dyDescent="0.25">
      <c r="D1109" s="7"/>
      <c r="H1109" s="6"/>
    </row>
    <row r="1110" spans="4:8" x14ac:dyDescent="0.25">
      <c r="D1110" s="7"/>
      <c r="H1110" s="6"/>
    </row>
    <row r="1111" spans="4:8" x14ac:dyDescent="0.25">
      <c r="D1111" s="7"/>
      <c r="H1111" s="6"/>
    </row>
    <row r="1112" spans="4:8" x14ac:dyDescent="0.25">
      <c r="D1112" s="7"/>
      <c r="H1112" s="6"/>
    </row>
    <row r="1113" spans="4:8" x14ac:dyDescent="0.25">
      <c r="D1113" s="7"/>
      <c r="H1113" s="6"/>
    </row>
    <row r="1114" spans="4:8" x14ac:dyDescent="0.25">
      <c r="D1114" s="7"/>
      <c r="H1114" s="6"/>
    </row>
    <row r="1115" spans="4:8" x14ac:dyDescent="0.25">
      <c r="D1115" s="7"/>
      <c r="H1115" s="6"/>
    </row>
    <row r="1116" spans="4:8" x14ac:dyDescent="0.25">
      <c r="D1116" s="7"/>
      <c r="H1116" s="6"/>
    </row>
    <row r="1117" spans="4:8" x14ac:dyDescent="0.25">
      <c r="D1117" s="7"/>
      <c r="H1117" s="6"/>
    </row>
    <row r="1118" spans="4:8" x14ac:dyDescent="0.25">
      <c r="D1118" s="7"/>
      <c r="H1118" s="6"/>
    </row>
    <row r="1119" spans="4:8" x14ac:dyDescent="0.25">
      <c r="D1119" s="7"/>
      <c r="H1119" s="6"/>
    </row>
    <row r="1120" spans="4:8" x14ac:dyDescent="0.25">
      <c r="D1120" s="7"/>
      <c r="H1120" s="6"/>
    </row>
    <row r="1121" spans="4:8" x14ac:dyDescent="0.25">
      <c r="D1121" s="7"/>
      <c r="H1121" s="6"/>
    </row>
    <row r="1122" spans="4:8" x14ac:dyDescent="0.25">
      <c r="D1122" s="7"/>
      <c r="H1122" s="6"/>
    </row>
    <row r="1123" spans="4:8" x14ac:dyDescent="0.25">
      <c r="D1123" s="7"/>
      <c r="H1123" s="6"/>
    </row>
    <row r="1124" spans="4:8" x14ac:dyDescent="0.25">
      <c r="D1124" s="7"/>
      <c r="H1124" s="6"/>
    </row>
    <row r="1125" spans="4:8" x14ac:dyDescent="0.25">
      <c r="D1125" s="7"/>
      <c r="H1125" s="6"/>
    </row>
    <row r="1126" spans="4:8" x14ac:dyDescent="0.25">
      <c r="D1126" s="7"/>
      <c r="H1126" s="6"/>
    </row>
    <row r="1127" spans="4:8" x14ac:dyDescent="0.25">
      <c r="D1127" s="7"/>
      <c r="H1127" s="6"/>
    </row>
    <row r="1128" spans="4:8" x14ac:dyDescent="0.25">
      <c r="D1128" s="7"/>
      <c r="H1128" s="6"/>
    </row>
    <row r="1129" spans="4:8" x14ac:dyDescent="0.25">
      <c r="D1129" s="7"/>
      <c r="H1129" s="6"/>
    </row>
    <row r="1130" spans="4:8" x14ac:dyDescent="0.25">
      <c r="D1130" s="7"/>
      <c r="H1130" s="6"/>
    </row>
    <row r="1131" spans="4:8" x14ac:dyDescent="0.25">
      <c r="D1131" s="7"/>
      <c r="H1131" s="6"/>
    </row>
    <row r="1132" spans="4:8" x14ac:dyDescent="0.25">
      <c r="D1132" s="7"/>
      <c r="H1132" s="6"/>
    </row>
    <row r="1133" spans="4:8" x14ac:dyDescent="0.25">
      <c r="D1133" s="7"/>
      <c r="H1133" s="6"/>
    </row>
    <row r="1134" spans="4:8" x14ac:dyDescent="0.25">
      <c r="D1134" s="7"/>
      <c r="H1134" s="6"/>
    </row>
    <row r="1135" spans="4:8" x14ac:dyDescent="0.25">
      <c r="D1135" s="7"/>
      <c r="H1135" s="6"/>
    </row>
    <row r="1136" spans="4:8" x14ac:dyDescent="0.25">
      <c r="D1136" s="7"/>
      <c r="H1136" s="6"/>
    </row>
    <row r="1137" spans="4:8" x14ac:dyDescent="0.25">
      <c r="D1137" s="7"/>
      <c r="H1137" s="6"/>
    </row>
    <row r="1138" spans="4:8" x14ac:dyDescent="0.25">
      <c r="D1138" s="7"/>
      <c r="H1138" s="6"/>
    </row>
    <row r="1139" spans="4:8" x14ac:dyDescent="0.25">
      <c r="D1139" s="7"/>
      <c r="H1139" s="6"/>
    </row>
    <row r="1140" spans="4:8" x14ac:dyDescent="0.25">
      <c r="D1140" s="7"/>
      <c r="H1140" s="6"/>
    </row>
    <row r="1141" spans="4:8" x14ac:dyDescent="0.25">
      <c r="D1141" s="7"/>
      <c r="H1141" s="6"/>
    </row>
    <row r="1142" spans="4:8" x14ac:dyDescent="0.25">
      <c r="D1142" s="7"/>
      <c r="H1142" s="6"/>
    </row>
    <row r="1143" spans="4:8" x14ac:dyDescent="0.25">
      <c r="D1143" s="7"/>
      <c r="H1143" s="6"/>
    </row>
    <row r="1144" spans="4:8" x14ac:dyDescent="0.25">
      <c r="D1144" s="7"/>
      <c r="H1144" s="6"/>
    </row>
    <row r="1145" spans="4:8" x14ac:dyDescent="0.25">
      <c r="D1145" s="7"/>
      <c r="H1145" s="6"/>
    </row>
    <row r="1146" spans="4:8" x14ac:dyDescent="0.25">
      <c r="D1146" s="7"/>
      <c r="H1146" s="6"/>
    </row>
    <row r="1147" spans="4:8" x14ac:dyDescent="0.25">
      <c r="D1147" s="7"/>
      <c r="H1147" s="6"/>
    </row>
    <row r="1148" spans="4:8" x14ac:dyDescent="0.25">
      <c r="D1148" s="7"/>
      <c r="H1148" s="6"/>
    </row>
    <row r="1149" spans="4:8" x14ac:dyDescent="0.25">
      <c r="D1149" s="7"/>
      <c r="H1149" s="6"/>
    </row>
    <row r="1150" spans="4:8" x14ac:dyDescent="0.25">
      <c r="D1150" s="7"/>
      <c r="H1150" s="6"/>
    </row>
    <row r="1151" spans="4:8" x14ac:dyDescent="0.25">
      <c r="D1151" s="7"/>
      <c r="H1151" s="6"/>
    </row>
    <row r="1152" spans="4:8" x14ac:dyDescent="0.25">
      <c r="D1152" s="7"/>
      <c r="H1152" s="6"/>
    </row>
    <row r="1153" spans="4:8" x14ac:dyDescent="0.25">
      <c r="D1153" s="7"/>
      <c r="H1153" s="6"/>
    </row>
    <row r="1154" spans="4:8" x14ac:dyDescent="0.25">
      <c r="D1154" s="7"/>
      <c r="H1154" s="6"/>
    </row>
    <row r="1155" spans="4:8" x14ac:dyDescent="0.25">
      <c r="D1155" s="7"/>
      <c r="H1155" s="6"/>
    </row>
    <row r="1156" spans="4:8" x14ac:dyDescent="0.25">
      <c r="D1156" s="7"/>
      <c r="H1156" s="6"/>
    </row>
    <row r="1157" spans="4:8" x14ac:dyDescent="0.25">
      <c r="D1157" s="7"/>
      <c r="H1157" s="6"/>
    </row>
    <row r="1158" spans="4:8" x14ac:dyDescent="0.25">
      <c r="D1158" s="7"/>
      <c r="H1158" s="6"/>
    </row>
    <row r="1159" spans="4:8" x14ac:dyDescent="0.25">
      <c r="D1159" s="7"/>
      <c r="H1159" s="6"/>
    </row>
    <row r="1160" spans="4:8" x14ac:dyDescent="0.25">
      <c r="D1160" s="7"/>
      <c r="H1160" s="6"/>
    </row>
    <row r="1161" spans="4:8" x14ac:dyDescent="0.25">
      <c r="D1161" s="7"/>
      <c r="H1161" s="6"/>
    </row>
    <row r="1162" spans="4:8" x14ac:dyDescent="0.25">
      <c r="D1162" s="7"/>
      <c r="H1162" s="6"/>
    </row>
    <row r="1163" spans="4:8" x14ac:dyDescent="0.25">
      <c r="D1163" s="7"/>
      <c r="H1163" s="6"/>
    </row>
    <row r="1164" spans="4:8" x14ac:dyDescent="0.25">
      <c r="D1164" s="7"/>
      <c r="H1164" s="6"/>
    </row>
    <row r="1165" spans="4:8" x14ac:dyDescent="0.25">
      <c r="D1165" s="7"/>
      <c r="H1165" s="6"/>
    </row>
    <row r="1166" spans="4:8" x14ac:dyDescent="0.25">
      <c r="D1166" s="7"/>
      <c r="H1166" s="6"/>
    </row>
    <row r="1167" spans="4:8" x14ac:dyDescent="0.25">
      <c r="D1167" s="7"/>
      <c r="H1167" s="6"/>
    </row>
    <row r="1168" spans="4:8" x14ac:dyDescent="0.25">
      <c r="D1168" s="7"/>
      <c r="H1168" s="6"/>
    </row>
    <row r="1169" spans="4:8" x14ac:dyDescent="0.25">
      <c r="D1169" s="7"/>
      <c r="H1169" s="6"/>
    </row>
    <row r="1170" spans="4:8" x14ac:dyDescent="0.25">
      <c r="D1170" s="7"/>
      <c r="H1170" s="6"/>
    </row>
    <row r="1171" spans="4:8" x14ac:dyDescent="0.25">
      <c r="D1171" s="7"/>
      <c r="H1171" s="6"/>
    </row>
    <row r="1172" spans="4:8" x14ac:dyDescent="0.25">
      <c r="D1172" s="7"/>
      <c r="H1172" s="6"/>
    </row>
    <row r="1173" spans="4:8" x14ac:dyDescent="0.25">
      <c r="D1173" s="7"/>
      <c r="H1173" s="6"/>
    </row>
    <row r="1174" spans="4:8" x14ac:dyDescent="0.25">
      <c r="D1174" s="7"/>
      <c r="H1174" s="6"/>
    </row>
    <row r="1175" spans="4:8" x14ac:dyDescent="0.25">
      <c r="D1175" s="7"/>
      <c r="H1175" s="6"/>
    </row>
    <row r="1176" spans="4:8" x14ac:dyDescent="0.25">
      <c r="D1176" s="7"/>
      <c r="H1176" s="6"/>
    </row>
    <row r="1177" spans="4:8" x14ac:dyDescent="0.25">
      <c r="D1177" s="7"/>
      <c r="H1177" s="6"/>
    </row>
    <row r="1178" spans="4:8" x14ac:dyDescent="0.25">
      <c r="D1178" s="7"/>
      <c r="H1178" s="6"/>
    </row>
    <row r="1179" spans="4:8" x14ac:dyDescent="0.25">
      <c r="D1179" s="7"/>
      <c r="H1179" s="6"/>
    </row>
    <row r="1180" spans="4:8" x14ac:dyDescent="0.25">
      <c r="D1180" s="7"/>
      <c r="H1180" s="6"/>
    </row>
    <row r="1181" spans="4:8" x14ac:dyDescent="0.25">
      <c r="D1181" s="7"/>
      <c r="H1181" s="6"/>
    </row>
    <row r="1182" spans="4:8" x14ac:dyDescent="0.25">
      <c r="D1182" s="7"/>
      <c r="H1182" s="6"/>
    </row>
    <row r="1183" spans="4:8" x14ac:dyDescent="0.25">
      <c r="D1183" s="7"/>
      <c r="H1183" s="6"/>
    </row>
    <row r="1184" spans="4:8" x14ac:dyDescent="0.25">
      <c r="D1184" s="7"/>
      <c r="H1184" s="6"/>
    </row>
    <row r="1185" spans="4:8" x14ac:dyDescent="0.25">
      <c r="D1185" s="7"/>
      <c r="H1185" s="6"/>
    </row>
    <row r="1186" spans="4:8" x14ac:dyDescent="0.25">
      <c r="D1186" s="7"/>
      <c r="H1186" s="6"/>
    </row>
    <row r="1187" spans="4:8" x14ac:dyDescent="0.25">
      <c r="D1187" s="7"/>
      <c r="H1187" s="6"/>
    </row>
    <row r="1188" spans="4:8" x14ac:dyDescent="0.25">
      <c r="D1188" s="7"/>
      <c r="H1188" s="6"/>
    </row>
    <row r="1189" spans="4:8" x14ac:dyDescent="0.25">
      <c r="D1189" s="7"/>
      <c r="H1189" s="6"/>
    </row>
    <row r="1190" spans="4:8" x14ac:dyDescent="0.25">
      <c r="D1190" s="7"/>
      <c r="H1190" s="6"/>
    </row>
    <row r="1191" spans="4:8" x14ac:dyDescent="0.25">
      <c r="D1191" s="7"/>
      <c r="H1191" s="6"/>
    </row>
    <row r="1192" spans="4:8" x14ac:dyDescent="0.25">
      <c r="D1192" s="7"/>
      <c r="H1192" s="6"/>
    </row>
    <row r="1193" spans="4:8" x14ac:dyDescent="0.25">
      <c r="D1193" s="7"/>
      <c r="H1193" s="6"/>
    </row>
    <row r="1194" spans="4:8" x14ac:dyDescent="0.25">
      <c r="D1194" s="7"/>
      <c r="H1194" s="6"/>
    </row>
    <row r="1195" spans="4:8" x14ac:dyDescent="0.25">
      <c r="D1195" s="7"/>
      <c r="H1195" s="6"/>
    </row>
    <row r="1196" spans="4:8" x14ac:dyDescent="0.25">
      <c r="D1196" s="7"/>
      <c r="H1196" s="6"/>
    </row>
    <row r="1197" spans="4:8" x14ac:dyDescent="0.25">
      <c r="D1197" s="7"/>
      <c r="H1197" s="6"/>
    </row>
    <row r="1198" spans="4:8" x14ac:dyDescent="0.25">
      <c r="D1198" s="7"/>
      <c r="H1198" s="6"/>
    </row>
    <row r="1199" spans="4:8" x14ac:dyDescent="0.25">
      <c r="D1199" s="7"/>
      <c r="H1199" s="6"/>
    </row>
    <row r="1200" spans="4:8" x14ac:dyDescent="0.25">
      <c r="D1200" s="7"/>
      <c r="H1200" s="6"/>
    </row>
    <row r="1201" spans="4:8" x14ac:dyDescent="0.25">
      <c r="D1201" s="7"/>
      <c r="H1201" s="6"/>
    </row>
    <row r="1202" spans="4:8" x14ac:dyDescent="0.25">
      <c r="D1202" s="7"/>
      <c r="H1202" s="6"/>
    </row>
    <row r="1203" spans="4:8" x14ac:dyDescent="0.25">
      <c r="D1203" s="7"/>
      <c r="H1203" s="6"/>
    </row>
    <row r="1204" spans="4:8" x14ac:dyDescent="0.25">
      <c r="D1204" s="7"/>
      <c r="H1204" s="6"/>
    </row>
    <row r="1205" spans="4:8" x14ac:dyDescent="0.25">
      <c r="D1205" s="7"/>
      <c r="H1205" s="6"/>
    </row>
    <row r="1206" spans="4:8" x14ac:dyDescent="0.25">
      <c r="D1206" s="7"/>
      <c r="H1206" s="6"/>
    </row>
    <row r="1207" spans="4:8" x14ac:dyDescent="0.25">
      <c r="D1207" s="7"/>
      <c r="H1207" s="6"/>
    </row>
    <row r="1208" spans="4:8" x14ac:dyDescent="0.25">
      <c r="D1208" s="7"/>
      <c r="H1208" s="6"/>
    </row>
    <row r="1209" spans="4:8" x14ac:dyDescent="0.25">
      <c r="D1209" s="7"/>
      <c r="H1209" s="6"/>
    </row>
    <row r="1210" spans="4:8" x14ac:dyDescent="0.25">
      <c r="D1210" s="7"/>
      <c r="H1210" s="6"/>
    </row>
    <row r="1211" spans="4:8" x14ac:dyDescent="0.25">
      <c r="D1211" s="7"/>
      <c r="H1211" s="6"/>
    </row>
    <row r="1212" spans="4:8" x14ac:dyDescent="0.25">
      <c r="D1212" s="7"/>
      <c r="H1212" s="6"/>
    </row>
    <row r="1213" spans="4:8" x14ac:dyDescent="0.25">
      <c r="D1213" s="7"/>
      <c r="H1213" s="6"/>
    </row>
    <row r="1214" spans="4:8" x14ac:dyDescent="0.25">
      <c r="D1214" s="7"/>
      <c r="H1214" s="6"/>
    </row>
    <row r="1215" spans="4:8" x14ac:dyDescent="0.25">
      <c r="D1215" s="7"/>
      <c r="H1215" s="6"/>
    </row>
    <row r="1216" spans="4:8" x14ac:dyDescent="0.25">
      <c r="D1216" s="7"/>
      <c r="H1216" s="6"/>
    </row>
    <row r="1217" spans="4:8" x14ac:dyDescent="0.25">
      <c r="D1217" s="7"/>
      <c r="H1217" s="6"/>
    </row>
    <row r="1218" spans="4:8" x14ac:dyDescent="0.25">
      <c r="D1218" s="7"/>
      <c r="H1218" s="6"/>
    </row>
    <row r="1219" spans="4:8" x14ac:dyDescent="0.25">
      <c r="D1219" s="7"/>
      <c r="H1219" s="6"/>
    </row>
    <row r="1220" spans="4:8" x14ac:dyDescent="0.25">
      <c r="D1220" s="7"/>
      <c r="H1220" s="6"/>
    </row>
    <row r="1221" spans="4:8" x14ac:dyDescent="0.25">
      <c r="D1221" s="7"/>
      <c r="H1221" s="6"/>
    </row>
    <row r="1222" spans="4:8" x14ac:dyDescent="0.25">
      <c r="D1222" s="7"/>
      <c r="H1222" s="6"/>
    </row>
    <row r="1223" spans="4:8" x14ac:dyDescent="0.25">
      <c r="D1223" s="7"/>
      <c r="H1223" s="6"/>
    </row>
    <row r="1224" spans="4:8" x14ac:dyDescent="0.25">
      <c r="D1224" s="7"/>
      <c r="H1224" s="6"/>
    </row>
    <row r="1225" spans="4:8" x14ac:dyDescent="0.25">
      <c r="D1225" s="7"/>
      <c r="H1225" s="6"/>
    </row>
    <row r="1226" spans="4:8" x14ac:dyDescent="0.25">
      <c r="D1226" s="7"/>
      <c r="H1226" s="6"/>
    </row>
    <row r="1227" spans="4:8" x14ac:dyDescent="0.25">
      <c r="D1227" s="7"/>
      <c r="H1227" s="6"/>
    </row>
    <row r="1228" spans="4:8" x14ac:dyDescent="0.25">
      <c r="D1228" s="7"/>
      <c r="H1228" s="6"/>
    </row>
    <row r="1229" spans="4:8" x14ac:dyDescent="0.25">
      <c r="D1229" s="7"/>
      <c r="H1229" s="6"/>
    </row>
    <row r="1230" spans="4:8" x14ac:dyDescent="0.25">
      <c r="D1230" s="7"/>
      <c r="H1230" s="6"/>
    </row>
    <row r="1231" spans="4:8" x14ac:dyDescent="0.25">
      <c r="D1231" s="7"/>
      <c r="H1231" s="6"/>
    </row>
    <row r="1232" spans="4:8" x14ac:dyDescent="0.25">
      <c r="D1232" s="7"/>
      <c r="H1232" s="6"/>
    </row>
    <row r="1233" spans="4:8" x14ac:dyDescent="0.25">
      <c r="D1233" s="7"/>
      <c r="H1233" s="6"/>
    </row>
    <row r="1234" spans="4:8" x14ac:dyDescent="0.25">
      <c r="D1234" s="7"/>
      <c r="H1234" s="6"/>
    </row>
    <row r="1235" spans="4:8" x14ac:dyDescent="0.25">
      <c r="D1235" s="7"/>
      <c r="H1235" s="6"/>
    </row>
    <row r="1236" spans="4:8" x14ac:dyDescent="0.25">
      <c r="D1236" s="7"/>
      <c r="H1236" s="6"/>
    </row>
    <row r="1237" spans="4:8" x14ac:dyDescent="0.25">
      <c r="D1237" s="7"/>
      <c r="H1237" s="6"/>
    </row>
    <row r="1238" spans="4:8" x14ac:dyDescent="0.25">
      <c r="D1238" s="7"/>
      <c r="H1238" s="6"/>
    </row>
    <row r="1239" spans="4:8" x14ac:dyDescent="0.25">
      <c r="D1239" s="7"/>
      <c r="H1239" s="6"/>
    </row>
    <row r="1240" spans="4:8" x14ac:dyDescent="0.25">
      <c r="D1240" s="7"/>
      <c r="H1240" s="6"/>
    </row>
    <row r="1241" spans="4:8" x14ac:dyDescent="0.25">
      <c r="D1241" s="7"/>
      <c r="H1241" s="6"/>
    </row>
    <row r="1242" spans="4:8" x14ac:dyDescent="0.25">
      <c r="D1242" s="7"/>
      <c r="H1242" s="6"/>
    </row>
    <row r="1243" spans="4:8" x14ac:dyDescent="0.25">
      <c r="D1243" s="7"/>
      <c r="H1243" s="6"/>
    </row>
    <row r="1244" spans="4:8" x14ac:dyDescent="0.25">
      <c r="D1244" s="7"/>
      <c r="H1244" s="6"/>
    </row>
    <row r="1245" spans="4:8" x14ac:dyDescent="0.25">
      <c r="D1245" s="7"/>
      <c r="H1245" s="6"/>
    </row>
    <row r="1246" spans="4:8" x14ac:dyDescent="0.25">
      <c r="D1246" s="7"/>
      <c r="H1246" s="6"/>
    </row>
    <row r="1247" spans="4:8" x14ac:dyDescent="0.25">
      <c r="D1247" s="7"/>
      <c r="H1247" s="6"/>
    </row>
    <row r="1248" spans="4:8" x14ac:dyDescent="0.25">
      <c r="D1248" s="7"/>
      <c r="H1248" s="6"/>
    </row>
    <row r="1249" spans="4:8" x14ac:dyDescent="0.25">
      <c r="D1249" s="7"/>
      <c r="H1249" s="6"/>
    </row>
    <row r="1250" spans="4:8" x14ac:dyDescent="0.25">
      <c r="D1250" s="7"/>
      <c r="H1250" s="6"/>
    </row>
    <row r="1251" spans="4:8" x14ac:dyDescent="0.25">
      <c r="D1251" s="7"/>
      <c r="H1251" s="6"/>
    </row>
    <row r="1252" spans="4:8" x14ac:dyDescent="0.25">
      <c r="D1252" s="7"/>
      <c r="H1252" s="6"/>
    </row>
    <row r="1253" spans="4:8" x14ac:dyDescent="0.25">
      <c r="D1253" s="7"/>
      <c r="H1253" s="6"/>
    </row>
    <row r="1254" spans="4:8" x14ac:dyDescent="0.25">
      <c r="D1254" s="7"/>
      <c r="H1254" s="6"/>
    </row>
    <row r="1255" spans="4:8" x14ac:dyDescent="0.25">
      <c r="D1255" s="7"/>
      <c r="H1255" s="6"/>
    </row>
    <row r="1256" spans="4:8" x14ac:dyDescent="0.25">
      <c r="D1256" s="7"/>
      <c r="H1256" s="6"/>
    </row>
    <row r="1257" spans="4:8" x14ac:dyDescent="0.25">
      <c r="D1257" s="7"/>
      <c r="H1257" s="6"/>
    </row>
    <row r="1258" spans="4:8" x14ac:dyDescent="0.25">
      <c r="D1258" s="7"/>
      <c r="H1258" s="6"/>
    </row>
    <row r="1259" spans="4:8" x14ac:dyDescent="0.25">
      <c r="D1259" s="7"/>
      <c r="H1259" s="6"/>
    </row>
    <row r="1260" spans="4:8" x14ac:dyDescent="0.25">
      <c r="D1260" s="7"/>
      <c r="H1260" s="6"/>
    </row>
    <row r="1261" spans="4:8" x14ac:dyDescent="0.25">
      <c r="D1261" s="7"/>
      <c r="H1261" s="6"/>
    </row>
    <row r="1262" spans="4:8" x14ac:dyDescent="0.25">
      <c r="D1262" s="7"/>
      <c r="H1262" s="6"/>
    </row>
    <row r="1263" spans="4:8" x14ac:dyDescent="0.25">
      <c r="D1263" s="7"/>
      <c r="H1263" s="6"/>
    </row>
    <row r="1264" spans="4:8" x14ac:dyDescent="0.25">
      <c r="D1264" s="7"/>
      <c r="H1264" s="6"/>
    </row>
    <row r="1265" spans="4:8" x14ac:dyDescent="0.25">
      <c r="D1265" s="7"/>
      <c r="H1265" s="6"/>
    </row>
    <row r="1266" spans="4:8" x14ac:dyDescent="0.25">
      <c r="D1266" s="7"/>
      <c r="H1266" s="6"/>
    </row>
    <row r="1267" spans="4:8" x14ac:dyDescent="0.25">
      <c r="D1267" s="7"/>
      <c r="H1267" s="6"/>
    </row>
    <row r="1268" spans="4:8" x14ac:dyDescent="0.25">
      <c r="D1268" s="7"/>
      <c r="H1268" s="6"/>
    </row>
    <row r="1269" spans="4:8" x14ac:dyDescent="0.25">
      <c r="D1269" s="7"/>
      <c r="H1269" s="6"/>
    </row>
    <row r="1270" spans="4:8" x14ac:dyDescent="0.25">
      <c r="D1270" s="7"/>
      <c r="H1270" s="6"/>
    </row>
    <row r="1271" spans="4:8" x14ac:dyDescent="0.25">
      <c r="D1271" s="7"/>
      <c r="H1271" s="6"/>
    </row>
    <row r="1272" spans="4:8" x14ac:dyDescent="0.25">
      <c r="D1272" s="7"/>
      <c r="H1272" s="6"/>
    </row>
    <row r="1273" spans="4:8" x14ac:dyDescent="0.25">
      <c r="D1273" s="7"/>
      <c r="H1273" s="6"/>
    </row>
    <row r="1274" spans="4:8" x14ac:dyDescent="0.25">
      <c r="D1274" s="7"/>
      <c r="H1274" s="6"/>
    </row>
    <row r="1275" spans="4:8" x14ac:dyDescent="0.25">
      <c r="D1275" s="7"/>
      <c r="H1275" s="6"/>
    </row>
    <row r="1276" spans="4:8" x14ac:dyDescent="0.25">
      <c r="D1276" s="7"/>
      <c r="H1276" s="6"/>
    </row>
    <row r="1277" spans="4:8" x14ac:dyDescent="0.25">
      <c r="D1277" s="7"/>
      <c r="H1277" s="6"/>
    </row>
    <row r="1278" spans="4:8" x14ac:dyDescent="0.25">
      <c r="D1278" s="7"/>
      <c r="H1278" s="6"/>
    </row>
    <row r="1279" spans="4:8" x14ac:dyDescent="0.25">
      <c r="D1279" s="7"/>
      <c r="H1279" s="6"/>
    </row>
    <row r="1280" spans="4:8" x14ac:dyDescent="0.25">
      <c r="D1280" s="7"/>
      <c r="H1280" s="6"/>
    </row>
    <row r="1281" spans="4:8" x14ac:dyDescent="0.25">
      <c r="D1281" s="7"/>
      <c r="H1281" s="6"/>
    </row>
    <row r="1282" spans="4:8" x14ac:dyDescent="0.25">
      <c r="D1282" s="7"/>
      <c r="H1282" s="6"/>
    </row>
    <row r="1283" spans="4:8" x14ac:dyDescent="0.25">
      <c r="D1283" s="7"/>
      <c r="H1283" s="6"/>
    </row>
    <row r="1284" spans="4:8" x14ac:dyDescent="0.25">
      <c r="D1284" s="7"/>
      <c r="H1284" s="6"/>
    </row>
    <row r="1285" spans="4:8" x14ac:dyDescent="0.25">
      <c r="D1285" s="7"/>
      <c r="H1285" s="6"/>
    </row>
    <row r="1286" spans="4:8" x14ac:dyDescent="0.25">
      <c r="D1286" s="7"/>
      <c r="H1286" s="6"/>
    </row>
    <row r="1287" spans="4:8" x14ac:dyDescent="0.25">
      <c r="D1287" s="7"/>
      <c r="H1287" s="6"/>
    </row>
    <row r="1288" spans="4:8" x14ac:dyDescent="0.25">
      <c r="D1288" s="7"/>
      <c r="H1288" s="6"/>
    </row>
    <row r="1289" spans="4:8" x14ac:dyDescent="0.25">
      <c r="D1289" s="7"/>
      <c r="H1289" s="6"/>
    </row>
    <row r="1290" spans="4:8" x14ac:dyDescent="0.25">
      <c r="D1290" s="7"/>
      <c r="H1290" s="6"/>
    </row>
    <row r="1291" spans="4:8" x14ac:dyDescent="0.25">
      <c r="D1291" s="7"/>
      <c r="H1291" s="6"/>
    </row>
    <row r="1292" spans="4:8" x14ac:dyDescent="0.25">
      <c r="D1292" s="7"/>
      <c r="H1292" s="6"/>
    </row>
    <row r="1293" spans="4:8" x14ac:dyDescent="0.25">
      <c r="D1293" s="7"/>
      <c r="H1293" s="6"/>
    </row>
    <row r="1294" spans="4:8" x14ac:dyDescent="0.25">
      <c r="D1294" s="7"/>
      <c r="H1294" s="6"/>
    </row>
    <row r="1295" spans="4:8" x14ac:dyDescent="0.25">
      <c r="D1295" s="7"/>
      <c r="H1295" s="6"/>
    </row>
    <row r="1296" spans="4:8" x14ac:dyDescent="0.25">
      <c r="D1296" s="7"/>
      <c r="H1296" s="6"/>
    </row>
    <row r="1297" spans="4:8" x14ac:dyDescent="0.25">
      <c r="D1297" s="7"/>
      <c r="H1297" s="6"/>
    </row>
    <row r="1298" spans="4:8" x14ac:dyDescent="0.25">
      <c r="D1298" s="7"/>
      <c r="H1298" s="6"/>
    </row>
    <row r="1299" spans="4:8" x14ac:dyDescent="0.25">
      <c r="D1299" s="7"/>
      <c r="H1299" s="6"/>
    </row>
    <row r="1300" spans="4:8" x14ac:dyDescent="0.25">
      <c r="D1300" s="7"/>
      <c r="H1300" s="6"/>
    </row>
    <row r="1301" spans="4:8" x14ac:dyDescent="0.25">
      <c r="D1301" s="7"/>
      <c r="H1301" s="6"/>
    </row>
    <row r="1302" spans="4:8" x14ac:dyDescent="0.25">
      <c r="D1302" s="7"/>
      <c r="H1302" s="6"/>
    </row>
    <row r="1303" spans="4:8" x14ac:dyDescent="0.25">
      <c r="D1303" s="7"/>
      <c r="H1303" s="6"/>
    </row>
    <row r="1304" spans="4:8" x14ac:dyDescent="0.25">
      <c r="D1304" s="7"/>
      <c r="H1304" s="6"/>
    </row>
    <row r="1305" spans="4:8" x14ac:dyDescent="0.25">
      <c r="D1305" s="7"/>
      <c r="H1305" s="6"/>
    </row>
    <row r="1306" spans="4:8" x14ac:dyDescent="0.25">
      <c r="D1306" s="7"/>
      <c r="H1306" s="6"/>
    </row>
    <row r="1307" spans="4:8" x14ac:dyDescent="0.25">
      <c r="D1307" s="7"/>
      <c r="H1307" s="6"/>
    </row>
    <row r="1308" spans="4:8" x14ac:dyDescent="0.25">
      <c r="D1308" s="7"/>
      <c r="H1308" s="6"/>
    </row>
    <row r="1309" spans="4:8" x14ac:dyDescent="0.25">
      <c r="D1309" s="7"/>
      <c r="H1309" s="6"/>
    </row>
    <row r="1310" spans="4:8" x14ac:dyDescent="0.25">
      <c r="D1310" s="7"/>
      <c r="H1310" s="6"/>
    </row>
    <row r="1311" spans="4:8" x14ac:dyDescent="0.25">
      <c r="D1311" s="7"/>
      <c r="H1311" s="6"/>
    </row>
    <row r="1312" spans="4:8" x14ac:dyDescent="0.25">
      <c r="D1312" s="7"/>
      <c r="H1312" s="6"/>
    </row>
    <row r="1313" spans="4:8" x14ac:dyDescent="0.25">
      <c r="D1313" s="7"/>
      <c r="H1313" s="6"/>
    </row>
    <row r="1314" spans="4:8" x14ac:dyDescent="0.25">
      <c r="D1314" s="7"/>
      <c r="H1314" s="6"/>
    </row>
    <row r="1315" spans="4:8" x14ac:dyDescent="0.25">
      <c r="D1315" s="7"/>
      <c r="H1315" s="6"/>
    </row>
    <row r="1316" spans="4:8" x14ac:dyDescent="0.25">
      <c r="D1316" s="7"/>
      <c r="H1316" s="6"/>
    </row>
    <row r="1317" spans="4:8" x14ac:dyDescent="0.25">
      <c r="D1317" s="7"/>
      <c r="H1317" s="6"/>
    </row>
    <row r="1318" spans="4:8" x14ac:dyDescent="0.25">
      <c r="D1318" s="7"/>
      <c r="H1318" s="6"/>
    </row>
    <row r="1319" spans="4:8" x14ac:dyDescent="0.25">
      <c r="D1319" s="7"/>
      <c r="H1319" s="6"/>
    </row>
    <row r="1320" spans="4:8" x14ac:dyDescent="0.25">
      <c r="D1320" s="7"/>
      <c r="H1320" s="6"/>
    </row>
    <row r="1321" spans="4:8" x14ac:dyDescent="0.25">
      <c r="D1321" s="7"/>
      <c r="H1321" s="6"/>
    </row>
    <row r="1322" spans="4:8" x14ac:dyDescent="0.25">
      <c r="D1322" s="7"/>
      <c r="H1322" s="6"/>
    </row>
    <row r="1323" spans="4:8" x14ac:dyDescent="0.25">
      <c r="D1323" s="7"/>
      <c r="H1323" s="6"/>
    </row>
    <row r="1324" spans="4:8" x14ac:dyDescent="0.25">
      <c r="D1324" s="7"/>
      <c r="H1324" s="6"/>
    </row>
    <row r="1325" spans="4:8" x14ac:dyDescent="0.25">
      <c r="D1325" s="7"/>
      <c r="H1325" s="6"/>
    </row>
    <row r="1326" spans="4:8" x14ac:dyDescent="0.25">
      <c r="D1326" s="7"/>
      <c r="H1326" s="6"/>
    </row>
    <row r="1327" spans="4:8" x14ac:dyDescent="0.25">
      <c r="D1327" s="7"/>
      <c r="H1327" s="6"/>
    </row>
    <row r="1328" spans="4:8" x14ac:dyDescent="0.25">
      <c r="D1328" s="7"/>
      <c r="H1328" s="6"/>
    </row>
    <row r="1329" spans="4:8" x14ac:dyDescent="0.25">
      <c r="D1329" s="7"/>
      <c r="H1329" s="6"/>
    </row>
    <row r="1330" spans="4:8" x14ac:dyDescent="0.25">
      <c r="D1330" s="7"/>
      <c r="H1330" s="6"/>
    </row>
    <row r="1331" spans="4:8" x14ac:dyDescent="0.25">
      <c r="D1331" s="7"/>
      <c r="H1331" s="6"/>
    </row>
    <row r="1332" spans="4:8" x14ac:dyDescent="0.25">
      <c r="D1332" s="7"/>
      <c r="H1332" s="6"/>
    </row>
    <row r="1333" spans="4:8" x14ac:dyDescent="0.25">
      <c r="D1333" s="7"/>
      <c r="H1333" s="6"/>
    </row>
    <row r="1334" spans="4:8" x14ac:dyDescent="0.25">
      <c r="D1334" s="7"/>
      <c r="H1334" s="6"/>
    </row>
    <row r="1335" spans="4:8" x14ac:dyDescent="0.25">
      <c r="D1335" s="7"/>
      <c r="H1335" s="6"/>
    </row>
    <row r="1336" spans="4:8" x14ac:dyDescent="0.25">
      <c r="D1336" s="7"/>
      <c r="H1336" s="6"/>
    </row>
    <row r="1337" spans="4:8" x14ac:dyDescent="0.25">
      <c r="D1337" s="7"/>
      <c r="H1337" s="6"/>
    </row>
    <row r="1338" spans="4:8" x14ac:dyDescent="0.25">
      <c r="D1338" s="7"/>
      <c r="H1338" s="6"/>
    </row>
    <row r="1339" spans="4:8" x14ac:dyDescent="0.25">
      <c r="D1339" s="7"/>
      <c r="H1339" s="6"/>
    </row>
    <row r="1340" spans="4:8" x14ac:dyDescent="0.25">
      <c r="D1340" s="7"/>
      <c r="H1340" s="6"/>
    </row>
    <row r="1341" spans="4:8" x14ac:dyDescent="0.25">
      <c r="D1341" s="7"/>
      <c r="H1341" s="6"/>
    </row>
    <row r="1342" spans="4:8" x14ac:dyDescent="0.25">
      <c r="D1342" s="7"/>
      <c r="H1342" s="6"/>
    </row>
    <row r="1343" spans="4:8" x14ac:dyDescent="0.25">
      <c r="D1343" s="7"/>
      <c r="H1343" s="6"/>
    </row>
    <row r="1344" spans="4:8" x14ac:dyDescent="0.25">
      <c r="D1344" s="7"/>
      <c r="H1344" s="6"/>
    </row>
    <row r="1345" spans="4:8" x14ac:dyDescent="0.25">
      <c r="D1345" s="7"/>
      <c r="H1345" s="6"/>
    </row>
    <row r="1346" spans="4:8" x14ac:dyDescent="0.25">
      <c r="D1346" s="7"/>
      <c r="H1346" s="6"/>
    </row>
    <row r="1347" spans="4:8" x14ac:dyDescent="0.25">
      <c r="D1347" s="7"/>
      <c r="H1347" s="6"/>
    </row>
    <row r="1348" spans="4:8" x14ac:dyDescent="0.25">
      <c r="D1348" s="7"/>
      <c r="H1348" s="6"/>
    </row>
    <row r="1349" spans="4:8" x14ac:dyDescent="0.25">
      <c r="D1349" s="7"/>
      <c r="H1349" s="6"/>
    </row>
    <row r="1350" spans="4:8" x14ac:dyDescent="0.25">
      <c r="D1350" s="7"/>
      <c r="H1350" s="6"/>
    </row>
    <row r="1351" spans="4:8" x14ac:dyDescent="0.25">
      <c r="D1351" s="7"/>
      <c r="H1351" s="6"/>
    </row>
    <row r="1352" spans="4:8" x14ac:dyDescent="0.25">
      <c r="D1352" s="7"/>
      <c r="H1352" s="6"/>
    </row>
    <row r="1353" spans="4:8" x14ac:dyDescent="0.25">
      <c r="D1353" s="7"/>
      <c r="H1353" s="6"/>
    </row>
    <row r="1354" spans="4:8" x14ac:dyDescent="0.25">
      <c r="D1354" s="7"/>
      <c r="H1354" s="6"/>
    </row>
    <row r="1355" spans="4:8" x14ac:dyDescent="0.25">
      <c r="D1355" s="7"/>
      <c r="H1355" s="6"/>
    </row>
    <row r="1356" spans="4:8" x14ac:dyDescent="0.25">
      <c r="D1356" s="7"/>
      <c r="H1356" s="6"/>
    </row>
    <row r="1357" spans="4:8" x14ac:dyDescent="0.25">
      <c r="D1357" s="7"/>
      <c r="H1357" s="6"/>
    </row>
    <row r="1358" spans="4:8" x14ac:dyDescent="0.25">
      <c r="D1358" s="7"/>
      <c r="H1358" s="6"/>
    </row>
    <row r="1359" spans="4:8" x14ac:dyDescent="0.25">
      <c r="D1359" s="7"/>
      <c r="H1359" s="6"/>
    </row>
    <row r="1360" spans="4:8" x14ac:dyDescent="0.25">
      <c r="D1360" s="7"/>
      <c r="H1360" s="6"/>
    </row>
    <row r="1361" spans="4:8" x14ac:dyDescent="0.25">
      <c r="D1361" s="7"/>
      <c r="H1361" s="6"/>
    </row>
    <row r="1362" spans="4:8" x14ac:dyDescent="0.25">
      <c r="D1362" s="7"/>
      <c r="H1362" s="6"/>
    </row>
    <row r="1363" spans="4:8" x14ac:dyDescent="0.25">
      <c r="D1363" s="7"/>
      <c r="H1363" s="6"/>
    </row>
    <row r="1364" spans="4:8" x14ac:dyDescent="0.25">
      <c r="D1364" s="7"/>
      <c r="H1364" s="6"/>
    </row>
    <row r="1365" spans="4:8" x14ac:dyDescent="0.25">
      <c r="D1365" s="7"/>
      <c r="H1365" s="6"/>
    </row>
    <row r="1366" spans="4:8" x14ac:dyDescent="0.25">
      <c r="D1366" s="7"/>
      <c r="H1366" s="6"/>
    </row>
    <row r="1367" spans="4:8" x14ac:dyDescent="0.25">
      <c r="D1367" s="7"/>
      <c r="H1367" s="6"/>
    </row>
    <row r="1368" spans="4:8" x14ac:dyDescent="0.25">
      <c r="D1368" s="7"/>
      <c r="H1368" s="6"/>
    </row>
    <row r="1369" spans="4:8" x14ac:dyDescent="0.25">
      <c r="D1369" s="7"/>
      <c r="H1369" s="6"/>
    </row>
    <row r="1370" spans="4:8" x14ac:dyDescent="0.25">
      <c r="D1370" s="7"/>
      <c r="H1370" s="6"/>
    </row>
    <row r="1371" spans="4:8" x14ac:dyDescent="0.25">
      <c r="D1371" s="7"/>
      <c r="H1371" s="6"/>
    </row>
    <row r="1372" spans="4:8" x14ac:dyDescent="0.25">
      <c r="D1372" s="7"/>
      <c r="H1372" s="6"/>
    </row>
    <row r="1373" spans="4:8" x14ac:dyDescent="0.25">
      <c r="D1373" s="7"/>
      <c r="H1373" s="6"/>
    </row>
    <row r="1374" spans="4:8" x14ac:dyDescent="0.25">
      <c r="D1374" s="7"/>
      <c r="H1374" s="6"/>
    </row>
    <row r="1375" spans="4:8" x14ac:dyDescent="0.25">
      <c r="D1375" s="7"/>
      <c r="H1375" s="6"/>
    </row>
    <row r="1376" spans="4:8" x14ac:dyDescent="0.25">
      <c r="D1376" s="7"/>
      <c r="H1376" s="6"/>
    </row>
    <row r="1377" spans="4:8" x14ac:dyDescent="0.25">
      <c r="D1377" s="7"/>
      <c r="H1377" s="6"/>
    </row>
    <row r="1378" spans="4:8" x14ac:dyDescent="0.25">
      <c r="D1378" s="7"/>
      <c r="H1378" s="6"/>
    </row>
    <row r="1379" spans="4:8" x14ac:dyDescent="0.25">
      <c r="D1379" s="7"/>
      <c r="H1379" s="6"/>
    </row>
    <row r="1380" spans="4:8" x14ac:dyDescent="0.25">
      <c r="D1380" s="7"/>
      <c r="H1380" s="6"/>
    </row>
    <row r="1381" spans="4:8" x14ac:dyDescent="0.25">
      <c r="D1381" s="7"/>
      <c r="H1381" s="6"/>
    </row>
    <row r="1382" spans="4:8" x14ac:dyDescent="0.25">
      <c r="D1382" s="7"/>
      <c r="H1382" s="6"/>
    </row>
    <row r="1383" spans="4:8" x14ac:dyDescent="0.25">
      <c r="D1383" s="7"/>
      <c r="H1383" s="6"/>
    </row>
    <row r="1384" spans="4:8" x14ac:dyDescent="0.25">
      <c r="D1384" s="7"/>
      <c r="H1384" s="6"/>
    </row>
    <row r="1385" spans="4:8" x14ac:dyDescent="0.25">
      <c r="D1385" s="7"/>
      <c r="H1385" s="6"/>
    </row>
    <row r="1386" spans="4:8" x14ac:dyDescent="0.25">
      <c r="D1386" s="7"/>
      <c r="H1386" s="6"/>
    </row>
    <row r="1387" spans="4:8" x14ac:dyDescent="0.25">
      <c r="D1387" s="7"/>
      <c r="H1387" s="6"/>
    </row>
    <row r="1388" spans="4:8" x14ac:dyDescent="0.25">
      <c r="D1388" s="7"/>
      <c r="H1388" s="6"/>
    </row>
    <row r="1389" spans="4:8" x14ac:dyDescent="0.25">
      <c r="D1389" s="7"/>
      <c r="H1389" s="6"/>
    </row>
    <row r="1390" spans="4:8" x14ac:dyDescent="0.25">
      <c r="D1390" s="7"/>
      <c r="H1390" s="6"/>
    </row>
    <row r="1391" spans="4:8" x14ac:dyDescent="0.25">
      <c r="D1391" s="7"/>
      <c r="H1391" s="6"/>
    </row>
    <row r="1392" spans="4:8" x14ac:dyDescent="0.25">
      <c r="D1392" s="7"/>
      <c r="H1392" s="6"/>
    </row>
    <row r="1393" spans="4:8" x14ac:dyDescent="0.25">
      <c r="D1393" s="7"/>
      <c r="H1393" s="6"/>
    </row>
    <row r="1394" spans="4:8" x14ac:dyDescent="0.25">
      <c r="D1394" s="7"/>
      <c r="H1394" s="6"/>
    </row>
    <row r="1395" spans="4:8" x14ac:dyDescent="0.25">
      <c r="D1395" s="7"/>
      <c r="H1395" s="6"/>
    </row>
    <row r="1396" spans="4:8" x14ac:dyDescent="0.25">
      <c r="D1396" s="7"/>
      <c r="H1396" s="6"/>
    </row>
    <row r="1397" spans="4:8" x14ac:dyDescent="0.25">
      <c r="D1397" s="7"/>
      <c r="H1397" s="6"/>
    </row>
    <row r="1398" spans="4:8" x14ac:dyDescent="0.25">
      <c r="D1398" s="7"/>
      <c r="H1398" s="6"/>
    </row>
    <row r="1399" spans="4:8" x14ac:dyDescent="0.25">
      <c r="D1399" s="7"/>
      <c r="H1399" s="6"/>
    </row>
    <row r="1400" spans="4:8" x14ac:dyDescent="0.25">
      <c r="D1400" s="7"/>
      <c r="H1400" s="6"/>
    </row>
    <row r="1401" spans="4:8" x14ac:dyDescent="0.25">
      <c r="D1401" s="7"/>
      <c r="H1401" s="6"/>
    </row>
    <row r="1402" spans="4:8" x14ac:dyDescent="0.25">
      <c r="D1402" s="7"/>
      <c r="H1402" s="6"/>
    </row>
    <row r="1403" spans="4:8" x14ac:dyDescent="0.25">
      <c r="D1403" s="7"/>
      <c r="H1403" s="6"/>
    </row>
    <row r="1404" spans="4:8" x14ac:dyDescent="0.25">
      <c r="D1404" s="7"/>
      <c r="H1404" s="6"/>
    </row>
    <row r="1405" spans="4:8" x14ac:dyDescent="0.25">
      <c r="D1405" s="7"/>
      <c r="H1405" s="6"/>
    </row>
    <row r="1406" spans="4:8" x14ac:dyDescent="0.25">
      <c r="D1406" s="7"/>
      <c r="H1406" s="6"/>
    </row>
    <row r="1407" spans="4:8" x14ac:dyDescent="0.25">
      <c r="D1407" s="7"/>
      <c r="H1407" s="6"/>
    </row>
    <row r="1408" spans="4:8" x14ac:dyDescent="0.25">
      <c r="D1408" s="7"/>
      <c r="H1408" s="6"/>
    </row>
    <row r="1409" spans="4:8" x14ac:dyDescent="0.25">
      <c r="D1409" s="7"/>
      <c r="H1409" s="6"/>
    </row>
    <row r="1410" spans="4:8" x14ac:dyDescent="0.25">
      <c r="D1410" s="7"/>
      <c r="H1410" s="6"/>
    </row>
    <row r="1411" spans="4:8" x14ac:dyDescent="0.25">
      <c r="D1411" s="7"/>
      <c r="H1411" s="6"/>
    </row>
    <row r="1412" spans="4:8" x14ac:dyDescent="0.25">
      <c r="D1412" s="7"/>
      <c r="H1412" s="6"/>
    </row>
    <row r="1413" spans="4:8" x14ac:dyDescent="0.25">
      <c r="D1413" s="7"/>
      <c r="H1413" s="6"/>
    </row>
    <row r="1414" spans="4:8" x14ac:dyDescent="0.25">
      <c r="D1414" s="7"/>
      <c r="H1414" s="6"/>
    </row>
    <row r="1415" spans="4:8" x14ac:dyDescent="0.25">
      <c r="D1415" s="7"/>
      <c r="H1415" s="6"/>
    </row>
    <row r="1416" spans="4:8" x14ac:dyDescent="0.25">
      <c r="D1416" s="7"/>
      <c r="H1416" s="6"/>
    </row>
    <row r="1417" spans="4:8" x14ac:dyDescent="0.25">
      <c r="D1417" s="7"/>
      <c r="H1417" s="6"/>
    </row>
    <row r="1418" spans="4:8" x14ac:dyDescent="0.25">
      <c r="D1418" s="7"/>
      <c r="H1418" s="6"/>
    </row>
    <row r="1419" spans="4:8" x14ac:dyDescent="0.25">
      <c r="D1419" s="7"/>
      <c r="H1419" s="6"/>
    </row>
    <row r="1420" spans="4:8" x14ac:dyDescent="0.25">
      <c r="D1420" s="7"/>
      <c r="H1420" s="6"/>
    </row>
    <row r="1421" spans="4:8" x14ac:dyDescent="0.25">
      <c r="D1421" s="7"/>
      <c r="H1421" s="6"/>
    </row>
    <row r="1422" spans="4:8" x14ac:dyDescent="0.25">
      <c r="D1422" s="7"/>
      <c r="H1422" s="6"/>
    </row>
    <row r="1423" spans="4:8" x14ac:dyDescent="0.25">
      <c r="D1423" s="7"/>
      <c r="H1423" s="6"/>
    </row>
    <row r="1424" spans="4:8" x14ac:dyDescent="0.25">
      <c r="D1424" s="7"/>
      <c r="H1424" s="6"/>
    </row>
    <row r="1425" spans="4:8" x14ac:dyDescent="0.25">
      <c r="D1425" s="7"/>
      <c r="H1425" s="6"/>
    </row>
    <row r="1426" spans="4:8" x14ac:dyDescent="0.25">
      <c r="D1426" s="7"/>
      <c r="H1426" s="6"/>
    </row>
    <row r="1427" spans="4:8" x14ac:dyDescent="0.25">
      <c r="D1427" s="7"/>
      <c r="H1427" s="6"/>
    </row>
    <row r="1428" spans="4:8" x14ac:dyDescent="0.25">
      <c r="D1428" s="7"/>
      <c r="H1428" s="6"/>
    </row>
    <row r="1429" spans="4:8" x14ac:dyDescent="0.25">
      <c r="D1429" s="7"/>
      <c r="H1429" s="6"/>
    </row>
    <row r="1430" spans="4:8" x14ac:dyDescent="0.25">
      <c r="D1430" s="7"/>
      <c r="H1430" s="6"/>
    </row>
    <row r="1431" spans="4:8" x14ac:dyDescent="0.25">
      <c r="D1431" s="7"/>
      <c r="H1431" s="6"/>
    </row>
    <row r="1432" spans="4:8" x14ac:dyDescent="0.25">
      <c r="D1432" s="7"/>
      <c r="H1432" s="6"/>
    </row>
    <row r="1433" spans="4:8" x14ac:dyDescent="0.25">
      <c r="D1433" s="7"/>
      <c r="H1433" s="6"/>
    </row>
    <row r="1434" spans="4:8" x14ac:dyDescent="0.25">
      <c r="D1434" s="7"/>
      <c r="H1434" s="6"/>
    </row>
    <row r="1435" spans="4:8" x14ac:dyDescent="0.25">
      <c r="D1435" s="7"/>
      <c r="H1435" s="6"/>
    </row>
    <row r="1436" spans="4:8" x14ac:dyDescent="0.25">
      <c r="D1436" s="7"/>
      <c r="H1436" s="6"/>
    </row>
    <row r="1437" spans="4:8" x14ac:dyDescent="0.25">
      <c r="D1437" s="7"/>
      <c r="H1437" s="6"/>
    </row>
    <row r="1438" spans="4:8" x14ac:dyDescent="0.25">
      <c r="D1438" s="7"/>
      <c r="H1438" s="6"/>
    </row>
    <row r="1439" spans="4:8" x14ac:dyDescent="0.25">
      <c r="D1439" s="7"/>
      <c r="H1439" s="6"/>
    </row>
    <row r="1440" spans="4:8" x14ac:dyDescent="0.25">
      <c r="D1440" s="7"/>
      <c r="H1440" s="6"/>
    </row>
    <row r="1441" spans="4:8" x14ac:dyDescent="0.25">
      <c r="D1441" s="7"/>
      <c r="H1441" s="6"/>
    </row>
    <row r="1442" spans="4:8" x14ac:dyDescent="0.25">
      <c r="D1442" s="7"/>
      <c r="H1442" s="6"/>
    </row>
    <row r="1443" spans="4:8" x14ac:dyDescent="0.25">
      <c r="D1443" s="7"/>
      <c r="H1443" s="6"/>
    </row>
    <row r="1444" spans="4:8" x14ac:dyDescent="0.25">
      <c r="D1444" s="7"/>
      <c r="H1444" s="6"/>
    </row>
    <row r="1445" spans="4:8" x14ac:dyDescent="0.25">
      <c r="D1445" s="7"/>
      <c r="H1445" s="6"/>
    </row>
    <row r="1446" spans="4:8" x14ac:dyDescent="0.25">
      <c r="D1446" s="7"/>
      <c r="H1446" s="6"/>
    </row>
    <row r="1447" spans="4:8" x14ac:dyDescent="0.25">
      <c r="D1447" s="7"/>
      <c r="H1447" s="6"/>
    </row>
    <row r="1448" spans="4:8" x14ac:dyDescent="0.25">
      <c r="D1448" s="7"/>
      <c r="H1448" s="6"/>
    </row>
    <row r="1449" spans="4:8" x14ac:dyDescent="0.25">
      <c r="D1449" s="7"/>
      <c r="H1449" s="6"/>
    </row>
    <row r="1450" spans="4:8" x14ac:dyDescent="0.25">
      <c r="D1450" s="7"/>
      <c r="H1450" s="6"/>
    </row>
    <row r="1451" spans="4:8" x14ac:dyDescent="0.25">
      <c r="D1451" s="7"/>
      <c r="H1451" s="6"/>
    </row>
    <row r="1452" spans="4:8" x14ac:dyDescent="0.25">
      <c r="D1452" s="7"/>
      <c r="H1452" s="6"/>
    </row>
    <row r="1453" spans="4:8" x14ac:dyDescent="0.25">
      <c r="D1453" s="7"/>
      <c r="H1453" s="6"/>
    </row>
    <row r="1454" spans="4:8" x14ac:dyDescent="0.25">
      <c r="D1454" s="7"/>
      <c r="H1454" s="6"/>
    </row>
    <row r="1455" spans="4:8" x14ac:dyDescent="0.25">
      <c r="D1455" s="7"/>
      <c r="H1455" s="6"/>
    </row>
    <row r="1456" spans="4:8" x14ac:dyDescent="0.25">
      <c r="D1456" s="7"/>
      <c r="H1456" s="6"/>
    </row>
    <row r="1457" spans="4:8" x14ac:dyDescent="0.25">
      <c r="D1457" s="7"/>
      <c r="H1457" s="6"/>
    </row>
    <row r="1458" spans="4:8" x14ac:dyDescent="0.25">
      <c r="D1458" s="7"/>
      <c r="H1458" s="6"/>
    </row>
    <row r="1459" spans="4:8" x14ac:dyDescent="0.25">
      <c r="D1459" s="7"/>
      <c r="H1459" s="6"/>
    </row>
    <row r="1460" spans="4:8" x14ac:dyDescent="0.25">
      <c r="D1460" s="7"/>
      <c r="H1460" s="6"/>
    </row>
    <row r="1461" spans="4:8" x14ac:dyDescent="0.25">
      <c r="D1461" s="7"/>
      <c r="H1461" s="6"/>
    </row>
    <row r="1462" spans="4:8" x14ac:dyDescent="0.25">
      <c r="D1462" s="7"/>
      <c r="H1462" s="6"/>
    </row>
    <row r="1463" spans="4:8" x14ac:dyDescent="0.25">
      <c r="D1463" s="7"/>
      <c r="H1463" s="6"/>
    </row>
    <row r="1464" spans="4:8" x14ac:dyDescent="0.25">
      <c r="D1464" s="7"/>
      <c r="H1464" s="6"/>
    </row>
    <row r="1465" spans="4:8" x14ac:dyDescent="0.25">
      <c r="D1465" s="7"/>
      <c r="H1465" s="6"/>
    </row>
    <row r="1466" spans="4:8" x14ac:dyDescent="0.25">
      <c r="D1466" s="7"/>
      <c r="H1466" s="6"/>
    </row>
    <row r="1467" spans="4:8" x14ac:dyDescent="0.25">
      <c r="D1467" s="7"/>
      <c r="H1467" s="6"/>
    </row>
    <row r="1468" spans="4:8" x14ac:dyDescent="0.25">
      <c r="D1468" s="7"/>
      <c r="H1468" s="6"/>
    </row>
    <row r="1469" spans="4:8" x14ac:dyDescent="0.25">
      <c r="D1469" s="7"/>
      <c r="H1469" s="6"/>
    </row>
    <row r="1470" spans="4:8" x14ac:dyDescent="0.25">
      <c r="D1470" s="7"/>
      <c r="H1470" s="6"/>
    </row>
    <row r="1471" spans="4:8" x14ac:dyDescent="0.25">
      <c r="D1471" s="7"/>
      <c r="H1471" s="6"/>
    </row>
    <row r="1472" spans="4:8" x14ac:dyDescent="0.25">
      <c r="D1472" s="7"/>
      <c r="H1472" s="6"/>
    </row>
    <row r="1473" spans="4:8" x14ac:dyDescent="0.25">
      <c r="D1473" s="7"/>
      <c r="H1473" s="6"/>
    </row>
    <row r="1474" spans="4:8" x14ac:dyDescent="0.25">
      <c r="D1474" s="7"/>
      <c r="H1474" s="6"/>
    </row>
    <row r="1475" spans="4:8" x14ac:dyDescent="0.25">
      <c r="D1475" s="7"/>
      <c r="H1475" s="6"/>
    </row>
    <row r="1476" spans="4:8" x14ac:dyDescent="0.25">
      <c r="D1476" s="7"/>
      <c r="H1476" s="6"/>
    </row>
    <row r="1477" spans="4:8" x14ac:dyDescent="0.25">
      <c r="D1477" s="7"/>
      <c r="H1477" s="6"/>
    </row>
    <row r="1478" spans="4:8" x14ac:dyDescent="0.25">
      <c r="D1478" s="7"/>
      <c r="H1478" s="6"/>
    </row>
    <row r="1479" spans="4:8" x14ac:dyDescent="0.25">
      <c r="D1479" s="7"/>
      <c r="H1479" s="6"/>
    </row>
    <row r="1480" spans="4:8" x14ac:dyDescent="0.25">
      <c r="D1480" s="7"/>
      <c r="H1480" s="6"/>
    </row>
    <row r="1481" spans="4:8" x14ac:dyDescent="0.25">
      <c r="D1481" s="7"/>
      <c r="H1481" s="6"/>
    </row>
    <row r="1482" spans="4:8" x14ac:dyDescent="0.25">
      <c r="D1482" s="7"/>
      <c r="H1482" s="6"/>
    </row>
    <row r="1483" spans="4:8" x14ac:dyDescent="0.25">
      <c r="D1483" s="7"/>
      <c r="H1483" s="6"/>
    </row>
    <row r="1484" spans="4:8" x14ac:dyDescent="0.25">
      <c r="D1484" s="7"/>
      <c r="H1484" s="6"/>
    </row>
    <row r="1485" spans="4:8" x14ac:dyDescent="0.25">
      <c r="D1485" s="7"/>
      <c r="H1485" s="6"/>
    </row>
    <row r="1486" spans="4:8" x14ac:dyDescent="0.25">
      <c r="D1486" s="7"/>
      <c r="H1486" s="6"/>
    </row>
    <row r="1487" spans="4:8" x14ac:dyDescent="0.25">
      <c r="D1487" s="7"/>
      <c r="H1487" s="6"/>
    </row>
    <row r="1488" spans="4:8" x14ac:dyDescent="0.25">
      <c r="D1488" s="7"/>
      <c r="H1488" s="6"/>
    </row>
    <row r="1489" spans="4:8" x14ac:dyDescent="0.25">
      <c r="D1489" s="7"/>
      <c r="H1489" s="6"/>
    </row>
    <row r="1490" spans="4:8" x14ac:dyDescent="0.25">
      <c r="D1490" s="7"/>
      <c r="H1490" s="6"/>
    </row>
    <row r="1491" spans="4:8" x14ac:dyDescent="0.25">
      <c r="D1491" s="7"/>
      <c r="H1491" s="6"/>
    </row>
    <row r="1492" spans="4:8" x14ac:dyDescent="0.25">
      <c r="D1492" s="7"/>
      <c r="H1492" s="6"/>
    </row>
    <row r="1493" spans="4:8" x14ac:dyDescent="0.25">
      <c r="D1493" s="7"/>
      <c r="H1493" s="6"/>
    </row>
    <row r="1494" spans="4:8" x14ac:dyDescent="0.25">
      <c r="D1494" s="7"/>
      <c r="H1494" s="6"/>
    </row>
    <row r="1495" spans="4:8" x14ac:dyDescent="0.25">
      <c r="D1495" s="7"/>
      <c r="H1495" s="6"/>
    </row>
    <row r="1496" spans="4:8" x14ac:dyDescent="0.25">
      <c r="D1496" s="7"/>
      <c r="H1496" s="6"/>
    </row>
    <row r="1497" spans="4:8" x14ac:dyDescent="0.25">
      <c r="D1497" s="7"/>
      <c r="H1497" s="6"/>
    </row>
    <row r="1498" spans="4:8" x14ac:dyDescent="0.25">
      <c r="D1498" s="7"/>
      <c r="H1498" s="6"/>
    </row>
    <row r="1499" spans="4:8" x14ac:dyDescent="0.25">
      <c r="D1499" s="7"/>
      <c r="H1499" s="6"/>
    </row>
    <row r="1500" spans="4:8" x14ac:dyDescent="0.25">
      <c r="D1500" s="7"/>
      <c r="H1500" s="6"/>
    </row>
    <row r="1501" spans="4:8" x14ac:dyDescent="0.25">
      <c r="D1501" s="7"/>
      <c r="H1501" s="6"/>
    </row>
    <row r="1502" spans="4:8" x14ac:dyDescent="0.25">
      <c r="D1502" s="7"/>
      <c r="H1502" s="6"/>
    </row>
    <row r="1503" spans="4:8" x14ac:dyDescent="0.25">
      <c r="D1503" s="7"/>
      <c r="H1503" s="6"/>
    </row>
    <row r="1504" spans="4:8" x14ac:dyDescent="0.25">
      <c r="D1504" s="7"/>
      <c r="H1504" s="6"/>
    </row>
    <row r="1505" spans="4:8" x14ac:dyDescent="0.25">
      <c r="D1505" s="7"/>
      <c r="H1505" s="6"/>
    </row>
    <row r="1506" spans="4:8" x14ac:dyDescent="0.25">
      <c r="D1506" s="7"/>
      <c r="H1506" s="6"/>
    </row>
    <row r="1507" spans="4:8" x14ac:dyDescent="0.25">
      <c r="D1507" s="7"/>
      <c r="H1507" s="6"/>
    </row>
    <row r="1508" spans="4:8" x14ac:dyDescent="0.25">
      <c r="D1508" s="7"/>
      <c r="H1508" s="6"/>
    </row>
    <row r="1509" spans="4:8" x14ac:dyDescent="0.25">
      <c r="D1509" s="7"/>
      <c r="H1509" s="6"/>
    </row>
    <row r="1510" spans="4:8" x14ac:dyDescent="0.25">
      <c r="D1510" s="7"/>
      <c r="H1510" s="6"/>
    </row>
    <row r="1511" spans="4:8" x14ac:dyDescent="0.25">
      <c r="D1511" s="7"/>
      <c r="H1511" s="6"/>
    </row>
    <row r="1512" spans="4:8" x14ac:dyDescent="0.25">
      <c r="D1512" s="7"/>
      <c r="H1512" s="6"/>
    </row>
    <row r="1513" spans="4:8" x14ac:dyDescent="0.25">
      <c r="D1513" s="7"/>
      <c r="H1513" s="6"/>
    </row>
    <row r="1514" spans="4:8" x14ac:dyDescent="0.25">
      <c r="D1514" s="7"/>
      <c r="H1514" s="6"/>
    </row>
    <row r="1515" spans="4:8" x14ac:dyDescent="0.25">
      <c r="D1515" s="7"/>
      <c r="H1515" s="6"/>
    </row>
    <row r="1516" spans="4:8" x14ac:dyDescent="0.25">
      <c r="D1516" s="7"/>
      <c r="H1516" s="6"/>
    </row>
    <row r="1517" spans="4:8" x14ac:dyDescent="0.25">
      <c r="D1517" s="7"/>
      <c r="H1517" s="6"/>
    </row>
    <row r="1518" spans="4:8" x14ac:dyDescent="0.25">
      <c r="D1518" s="7"/>
      <c r="H1518" s="6"/>
    </row>
    <row r="1519" spans="4:8" x14ac:dyDescent="0.25">
      <c r="D1519" s="7"/>
      <c r="H1519" s="6"/>
    </row>
    <row r="1520" spans="4:8" x14ac:dyDescent="0.25">
      <c r="D1520" s="7"/>
      <c r="H1520" s="6"/>
    </row>
    <row r="1521" spans="4:8" x14ac:dyDescent="0.25">
      <c r="D1521" s="7"/>
      <c r="H1521" s="6"/>
    </row>
    <row r="1522" spans="4:8" x14ac:dyDescent="0.25">
      <c r="D1522" s="7"/>
      <c r="H1522" s="6"/>
    </row>
    <row r="1523" spans="4:8" x14ac:dyDescent="0.25">
      <c r="D1523" s="7"/>
      <c r="H1523" s="6"/>
    </row>
    <row r="1524" spans="4:8" x14ac:dyDescent="0.25">
      <c r="D1524" s="7"/>
      <c r="H1524" s="6"/>
    </row>
    <row r="1525" spans="4:8" x14ac:dyDescent="0.25">
      <c r="D1525" s="7"/>
      <c r="H1525" s="6"/>
    </row>
    <row r="1526" spans="4:8" x14ac:dyDescent="0.25">
      <c r="D1526" s="7"/>
      <c r="H1526" s="6"/>
    </row>
    <row r="1527" spans="4:8" x14ac:dyDescent="0.25">
      <c r="D1527" s="7"/>
      <c r="H1527" s="6"/>
    </row>
    <row r="1528" spans="4:8" x14ac:dyDescent="0.25">
      <c r="D1528" s="7"/>
      <c r="H1528" s="6"/>
    </row>
    <row r="1529" spans="4:8" x14ac:dyDescent="0.25">
      <c r="D1529" s="7"/>
      <c r="H1529" s="6"/>
    </row>
    <row r="1530" spans="4:8" x14ac:dyDescent="0.25">
      <c r="D1530" s="7"/>
      <c r="H1530" s="6"/>
    </row>
    <row r="1531" spans="4:8" x14ac:dyDescent="0.25">
      <c r="D1531" s="7"/>
      <c r="H1531" s="6"/>
    </row>
    <row r="1532" spans="4:8" x14ac:dyDescent="0.25">
      <c r="D1532" s="7"/>
      <c r="H1532" s="6"/>
    </row>
    <row r="1533" spans="4:8" x14ac:dyDescent="0.25">
      <c r="D1533" s="7"/>
      <c r="H1533" s="6"/>
    </row>
    <row r="1534" spans="4:8" x14ac:dyDescent="0.25">
      <c r="D1534" s="7"/>
      <c r="H1534" s="6"/>
    </row>
    <row r="1535" spans="4:8" x14ac:dyDescent="0.25">
      <c r="D1535" s="7"/>
      <c r="H1535" s="6"/>
    </row>
    <row r="1536" spans="4:8" x14ac:dyDescent="0.25">
      <c r="D1536" s="7"/>
      <c r="H1536" s="6"/>
    </row>
    <row r="1537" spans="4:8" x14ac:dyDescent="0.25">
      <c r="D1537" s="7"/>
      <c r="H1537" s="6"/>
    </row>
    <row r="1538" spans="4:8" x14ac:dyDescent="0.25">
      <c r="D1538" s="7"/>
      <c r="H1538" s="6"/>
    </row>
    <row r="1539" spans="4:8" x14ac:dyDescent="0.25">
      <c r="D1539" s="7"/>
      <c r="H1539" s="6"/>
    </row>
    <row r="1540" spans="4:8" x14ac:dyDescent="0.25">
      <c r="D1540" s="7"/>
      <c r="H1540" s="6"/>
    </row>
    <row r="1541" spans="4:8" x14ac:dyDescent="0.25">
      <c r="D1541" s="7"/>
      <c r="H1541" s="6"/>
    </row>
    <row r="1542" spans="4:8" x14ac:dyDescent="0.25">
      <c r="D1542" s="7"/>
      <c r="H1542" s="6"/>
    </row>
    <row r="1543" spans="4:8" x14ac:dyDescent="0.25">
      <c r="D1543" s="7"/>
      <c r="H1543" s="6"/>
    </row>
    <row r="1544" spans="4:8" x14ac:dyDescent="0.25">
      <c r="D1544" s="7"/>
      <c r="H1544" s="6"/>
    </row>
    <row r="1545" spans="4:8" x14ac:dyDescent="0.25">
      <c r="D1545" s="7"/>
      <c r="H1545" s="6"/>
    </row>
    <row r="1546" spans="4:8" x14ac:dyDescent="0.25">
      <c r="D1546" s="7"/>
      <c r="H1546" s="6"/>
    </row>
    <row r="1547" spans="4:8" x14ac:dyDescent="0.25">
      <c r="D1547" s="7"/>
      <c r="H1547" s="6"/>
    </row>
    <row r="1548" spans="4:8" x14ac:dyDescent="0.25">
      <c r="D1548" s="7"/>
      <c r="H1548" s="6"/>
    </row>
    <row r="1549" spans="4:8" x14ac:dyDescent="0.25">
      <c r="D1549" s="7"/>
      <c r="H1549" s="6"/>
    </row>
    <row r="1550" spans="4:8" x14ac:dyDescent="0.25">
      <c r="D1550" s="7"/>
      <c r="H1550" s="6"/>
    </row>
    <row r="1551" spans="4:8" x14ac:dyDescent="0.25">
      <c r="D1551" s="7"/>
      <c r="H1551" s="6"/>
    </row>
    <row r="1552" spans="4:8" x14ac:dyDescent="0.25">
      <c r="D1552" s="7"/>
      <c r="H1552" s="6"/>
    </row>
    <row r="1553" spans="4:8" x14ac:dyDescent="0.25">
      <c r="D1553" s="7"/>
      <c r="H1553" s="6"/>
    </row>
    <row r="1554" spans="4:8" x14ac:dyDescent="0.25">
      <c r="D1554" s="7"/>
      <c r="H1554" s="6"/>
    </row>
    <row r="1555" spans="4:8" x14ac:dyDescent="0.25">
      <c r="D1555" s="7"/>
      <c r="H1555" s="6"/>
    </row>
    <row r="1556" spans="4:8" x14ac:dyDescent="0.25">
      <c r="D1556" s="7"/>
      <c r="H1556" s="6"/>
    </row>
    <row r="1557" spans="4:8" x14ac:dyDescent="0.25">
      <c r="D1557" s="7"/>
      <c r="H1557" s="6"/>
    </row>
    <row r="1558" spans="4:8" x14ac:dyDescent="0.25">
      <c r="D1558" s="7"/>
      <c r="H1558" s="6"/>
    </row>
    <row r="1559" spans="4:8" x14ac:dyDescent="0.25">
      <c r="D1559" s="7"/>
      <c r="H1559" s="6"/>
    </row>
    <row r="1560" spans="4:8" x14ac:dyDescent="0.25">
      <c r="D1560" s="7"/>
      <c r="H1560" s="6"/>
    </row>
    <row r="1561" spans="4:8" x14ac:dyDescent="0.25">
      <c r="D1561" s="7"/>
      <c r="H1561" s="6"/>
    </row>
    <row r="1562" spans="4:8" x14ac:dyDescent="0.25">
      <c r="D1562" s="7"/>
      <c r="H1562" s="6"/>
    </row>
    <row r="1563" spans="4:8" x14ac:dyDescent="0.25">
      <c r="D1563" s="7"/>
      <c r="H1563" s="6"/>
    </row>
    <row r="1564" spans="4:8" x14ac:dyDescent="0.25">
      <c r="D1564" s="7"/>
      <c r="H1564" s="6"/>
    </row>
    <row r="1565" spans="4:8" x14ac:dyDescent="0.25">
      <c r="D1565" s="7"/>
      <c r="H1565" s="6"/>
    </row>
    <row r="1566" spans="4:8" x14ac:dyDescent="0.25">
      <c r="D1566" s="7"/>
      <c r="H1566" s="6"/>
    </row>
    <row r="1567" spans="4:8" x14ac:dyDescent="0.25">
      <c r="D1567" s="7"/>
      <c r="H1567" s="6"/>
    </row>
    <row r="1568" spans="4:8" x14ac:dyDescent="0.25">
      <c r="D1568" s="7"/>
      <c r="H1568" s="6"/>
    </row>
    <row r="1569" spans="4:8" x14ac:dyDescent="0.25">
      <c r="D1569" s="7"/>
      <c r="H1569" s="6"/>
    </row>
    <row r="1570" spans="4:8" x14ac:dyDescent="0.25">
      <c r="D1570" s="7"/>
      <c r="H1570" s="6"/>
    </row>
    <row r="1571" spans="4:8" x14ac:dyDescent="0.25">
      <c r="D1571" s="7"/>
      <c r="H1571" s="6"/>
    </row>
    <row r="1572" spans="4:8" x14ac:dyDescent="0.25">
      <c r="D1572" s="7"/>
      <c r="H1572" s="6"/>
    </row>
    <row r="1573" spans="4:8" x14ac:dyDescent="0.25">
      <c r="D1573" s="7"/>
      <c r="H1573" s="6"/>
    </row>
    <row r="1574" spans="4:8" x14ac:dyDescent="0.25">
      <c r="D1574" s="7"/>
      <c r="H1574" s="6"/>
    </row>
    <row r="1575" spans="4:8" x14ac:dyDescent="0.25">
      <c r="D1575" s="7"/>
      <c r="H1575" s="6"/>
    </row>
    <row r="1576" spans="4:8" x14ac:dyDescent="0.25">
      <c r="D1576" s="7"/>
      <c r="H1576" s="6"/>
    </row>
    <row r="1577" spans="4:8" x14ac:dyDescent="0.25">
      <c r="D1577" s="7"/>
      <c r="H1577" s="6"/>
    </row>
    <row r="1578" spans="4:8" x14ac:dyDescent="0.25">
      <c r="D1578" s="7"/>
      <c r="H1578" s="6"/>
    </row>
    <row r="1579" spans="4:8" x14ac:dyDescent="0.25">
      <c r="D1579" s="7"/>
      <c r="H1579" s="6"/>
    </row>
    <row r="1580" spans="4:8" x14ac:dyDescent="0.25">
      <c r="D1580" s="7"/>
      <c r="H1580" s="6"/>
    </row>
    <row r="1581" spans="4:8" x14ac:dyDescent="0.25">
      <c r="D1581" s="7"/>
      <c r="H1581" s="6"/>
    </row>
    <row r="1582" spans="4:8" x14ac:dyDescent="0.25">
      <c r="D1582" s="7"/>
      <c r="H1582" s="6"/>
    </row>
    <row r="1583" spans="4:8" x14ac:dyDescent="0.25">
      <c r="D1583" s="7"/>
      <c r="H1583" s="6"/>
    </row>
    <row r="1584" spans="4:8" x14ac:dyDescent="0.25">
      <c r="D1584" s="7"/>
      <c r="H1584" s="6"/>
    </row>
    <row r="1585" spans="4:8" x14ac:dyDescent="0.25">
      <c r="D1585" s="7"/>
      <c r="H1585" s="6"/>
    </row>
    <row r="1586" spans="4:8" x14ac:dyDescent="0.25">
      <c r="D1586" s="7"/>
      <c r="H1586" s="6"/>
    </row>
    <row r="1587" spans="4:8" x14ac:dyDescent="0.25">
      <c r="D1587" s="7"/>
      <c r="H1587" s="6"/>
    </row>
    <row r="1588" spans="4:8" x14ac:dyDescent="0.25">
      <c r="D1588" s="7"/>
      <c r="H1588" s="6"/>
    </row>
    <row r="1589" spans="4:8" x14ac:dyDescent="0.25">
      <c r="D1589" s="7"/>
      <c r="H1589" s="6"/>
    </row>
    <row r="1590" spans="4:8" x14ac:dyDescent="0.25">
      <c r="D1590" s="7"/>
      <c r="H1590" s="6"/>
    </row>
    <row r="1591" spans="4:8" x14ac:dyDescent="0.25">
      <c r="D1591" s="7"/>
      <c r="H1591" s="6"/>
    </row>
    <row r="1592" spans="4:8" x14ac:dyDescent="0.25">
      <c r="D1592" s="7"/>
      <c r="H1592" s="6"/>
    </row>
    <row r="1593" spans="4:8" x14ac:dyDescent="0.25">
      <c r="D1593" s="7"/>
      <c r="H1593" s="6"/>
    </row>
    <row r="1594" spans="4:8" x14ac:dyDescent="0.25">
      <c r="D1594" s="7"/>
      <c r="H1594" s="6"/>
    </row>
    <row r="1595" spans="4:8" x14ac:dyDescent="0.25">
      <c r="D1595" s="7"/>
      <c r="H1595" s="6"/>
    </row>
    <row r="1596" spans="4:8" x14ac:dyDescent="0.25">
      <c r="D1596" s="7"/>
      <c r="H1596" s="6"/>
    </row>
    <row r="1597" spans="4:8" x14ac:dyDescent="0.25">
      <c r="D1597" s="7"/>
      <c r="H1597" s="6"/>
    </row>
    <row r="1598" spans="4:8" x14ac:dyDescent="0.25">
      <c r="D1598" s="7"/>
      <c r="H1598" s="6"/>
    </row>
    <row r="1599" spans="4:8" x14ac:dyDescent="0.25">
      <c r="D1599" s="7"/>
      <c r="H1599" s="6"/>
    </row>
    <row r="1600" spans="4:8" x14ac:dyDescent="0.25">
      <c r="D1600" s="7"/>
      <c r="H1600" s="6"/>
    </row>
    <row r="1601" spans="4:8" x14ac:dyDescent="0.25">
      <c r="D1601" s="7"/>
      <c r="H1601" s="6"/>
    </row>
    <row r="1602" spans="4:8" x14ac:dyDescent="0.25">
      <c r="D1602" s="7"/>
      <c r="H1602" s="6"/>
    </row>
    <row r="1603" spans="4:8" x14ac:dyDescent="0.25">
      <c r="D1603" s="7"/>
      <c r="H1603" s="6"/>
    </row>
    <row r="1604" spans="4:8" x14ac:dyDescent="0.25">
      <c r="D1604" s="7"/>
      <c r="H1604" s="6"/>
    </row>
    <row r="1605" spans="4:8" x14ac:dyDescent="0.25">
      <c r="D1605" s="7"/>
      <c r="H1605" s="6"/>
    </row>
    <row r="1606" spans="4:8" x14ac:dyDescent="0.25">
      <c r="D1606" s="7"/>
      <c r="H1606" s="6"/>
    </row>
    <row r="1607" spans="4:8" x14ac:dyDescent="0.25">
      <c r="D1607" s="7"/>
      <c r="H1607" s="6"/>
    </row>
    <row r="1608" spans="4:8" x14ac:dyDescent="0.25">
      <c r="D1608" s="7"/>
      <c r="H1608" s="6"/>
    </row>
    <row r="1609" spans="4:8" x14ac:dyDescent="0.25">
      <c r="D1609" s="7"/>
      <c r="H1609" s="6"/>
    </row>
    <row r="1610" spans="4:8" x14ac:dyDescent="0.25">
      <c r="D1610" s="7"/>
      <c r="H1610" s="6"/>
    </row>
    <row r="1611" spans="4:8" x14ac:dyDescent="0.25">
      <c r="D1611" s="7"/>
      <c r="H1611" s="6"/>
    </row>
    <row r="1612" spans="4:8" x14ac:dyDescent="0.25">
      <c r="D1612" s="7"/>
      <c r="H1612" s="6"/>
    </row>
    <row r="1613" spans="4:8" x14ac:dyDescent="0.25">
      <c r="D1613" s="7"/>
      <c r="H1613" s="6"/>
    </row>
    <row r="1614" spans="4:8" x14ac:dyDescent="0.25">
      <c r="D1614" s="7"/>
      <c r="H1614" s="6"/>
    </row>
    <row r="1615" spans="4:8" x14ac:dyDescent="0.25">
      <c r="D1615" s="7"/>
      <c r="H1615" s="6"/>
    </row>
    <row r="1616" spans="4:8" x14ac:dyDescent="0.25">
      <c r="D1616" s="7"/>
      <c r="H1616" s="6"/>
    </row>
    <row r="1617" spans="4:8" x14ac:dyDescent="0.25">
      <c r="D1617" s="7"/>
      <c r="H1617" s="6"/>
    </row>
    <row r="1618" spans="4:8" x14ac:dyDescent="0.25">
      <c r="D1618" s="7"/>
      <c r="H1618" s="6"/>
    </row>
    <row r="1619" spans="4:8" x14ac:dyDescent="0.25">
      <c r="D1619" s="7"/>
      <c r="H1619" s="6"/>
    </row>
    <row r="1620" spans="4:8" x14ac:dyDescent="0.25">
      <c r="D1620" s="7"/>
      <c r="H1620" s="6"/>
    </row>
    <row r="1621" spans="4:8" x14ac:dyDescent="0.25">
      <c r="D1621" s="7"/>
      <c r="H1621" s="6"/>
    </row>
    <row r="1622" spans="4:8" x14ac:dyDescent="0.25">
      <c r="D1622" s="7"/>
      <c r="H1622" s="6"/>
    </row>
    <row r="1623" spans="4:8" x14ac:dyDescent="0.25">
      <c r="D1623" s="7"/>
      <c r="H1623" s="6"/>
    </row>
    <row r="1624" spans="4:8" x14ac:dyDescent="0.25">
      <c r="D1624" s="7"/>
      <c r="H1624" s="6"/>
    </row>
    <row r="1625" spans="4:8" x14ac:dyDescent="0.25">
      <c r="D1625" s="7"/>
      <c r="H1625" s="6"/>
    </row>
    <row r="1626" spans="4:8" x14ac:dyDescent="0.25">
      <c r="D1626" s="7"/>
      <c r="H1626" s="6"/>
    </row>
    <row r="1627" spans="4:8" x14ac:dyDescent="0.25">
      <c r="D1627" s="7"/>
      <c r="H1627" s="6"/>
    </row>
    <row r="1628" spans="4:8" x14ac:dyDescent="0.25">
      <c r="D1628" s="7"/>
      <c r="H1628" s="6"/>
    </row>
    <row r="1629" spans="4:8" x14ac:dyDescent="0.25">
      <c r="D1629" s="7"/>
      <c r="H1629" s="6"/>
    </row>
    <row r="1630" spans="4:8" x14ac:dyDescent="0.25">
      <c r="D1630" s="7"/>
      <c r="H1630" s="6"/>
    </row>
    <row r="1631" spans="4:8" x14ac:dyDescent="0.25">
      <c r="D1631" s="7"/>
      <c r="H1631" s="6"/>
    </row>
    <row r="1632" spans="4:8" x14ac:dyDescent="0.25">
      <c r="D1632" s="7"/>
      <c r="H1632" s="6"/>
    </row>
    <row r="1633" spans="4:8" x14ac:dyDescent="0.25">
      <c r="D1633" s="7"/>
      <c r="H1633" s="6"/>
    </row>
    <row r="1634" spans="4:8" x14ac:dyDescent="0.25">
      <c r="D1634" s="7"/>
      <c r="H1634" s="6"/>
    </row>
    <row r="1635" spans="4:8" x14ac:dyDescent="0.25">
      <c r="D1635" s="7"/>
      <c r="H1635" s="6"/>
    </row>
    <row r="1636" spans="4:8" x14ac:dyDescent="0.25">
      <c r="D1636" s="7"/>
      <c r="H1636" s="6"/>
    </row>
    <row r="1637" spans="4:8" x14ac:dyDescent="0.25">
      <c r="D1637" s="7"/>
      <c r="H1637" s="6"/>
    </row>
    <row r="1638" spans="4:8" x14ac:dyDescent="0.25">
      <c r="D1638" s="7"/>
      <c r="H1638" s="6"/>
    </row>
    <row r="1639" spans="4:8" x14ac:dyDescent="0.25">
      <c r="D1639" s="7"/>
      <c r="H1639" s="6"/>
    </row>
    <row r="1640" spans="4:8" x14ac:dyDescent="0.25">
      <c r="D1640" s="7"/>
      <c r="H1640" s="6"/>
    </row>
    <row r="1641" spans="4:8" x14ac:dyDescent="0.25">
      <c r="D1641" s="7"/>
      <c r="H1641" s="6"/>
    </row>
    <row r="1642" spans="4:8" x14ac:dyDescent="0.25">
      <c r="D1642" s="7"/>
      <c r="H1642" s="6"/>
    </row>
    <row r="1643" spans="4:8" x14ac:dyDescent="0.25">
      <c r="D1643" s="7"/>
      <c r="H1643" s="6"/>
    </row>
    <row r="1644" spans="4:8" x14ac:dyDescent="0.25">
      <c r="D1644" s="7"/>
      <c r="H1644" s="6"/>
    </row>
    <row r="1645" spans="4:8" x14ac:dyDescent="0.25">
      <c r="D1645" s="7"/>
      <c r="H1645" s="6"/>
    </row>
    <row r="1646" spans="4:8" x14ac:dyDescent="0.25">
      <c r="D1646" s="7"/>
      <c r="H1646" s="6"/>
    </row>
    <row r="1647" spans="4:8" x14ac:dyDescent="0.25">
      <c r="D1647" s="7"/>
      <c r="H1647" s="6"/>
    </row>
    <row r="1648" spans="4:8" x14ac:dyDescent="0.25">
      <c r="D1648" s="7"/>
      <c r="H1648" s="6"/>
    </row>
    <row r="1649" spans="4:8" x14ac:dyDescent="0.25">
      <c r="D1649" s="7"/>
      <c r="H1649" s="6"/>
    </row>
    <row r="1650" spans="4:8" x14ac:dyDescent="0.25">
      <c r="D1650" s="7"/>
      <c r="H1650" s="6"/>
    </row>
    <row r="1651" spans="4:8" x14ac:dyDescent="0.25">
      <c r="D1651" s="7"/>
      <c r="H1651" s="6"/>
    </row>
    <row r="1652" spans="4:8" x14ac:dyDescent="0.25">
      <c r="D1652" s="7"/>
      <c r="H1652" s="6"/>
    </row>
    <row r="1653" spans="4:8" x14ac:dyDescent="0.25">
      <c r="D1653" s="7"/>
      <c r="H1653" s="6"/>
    </row>
    <row r="1654" spans="4:8" x14ac:dyDescent="0.25">
      <c r="D1654" s="7"/>
      <c r="H1654" s="6"/>
    </row>
    <row r="1655" spans="4:8" x14ac:dyDescent="0.25">
      <c r="D1655" s="7"/>
      <c r="H1655" s="6"/>
    </row>
    <row r="1656" spans="4:8" x14ac:dyDescent="0.25">
      <c r="D1656" s="7"/>
      <c r="H1656" s="6"/>
    </row>
    <row r="1657" spans="4:8" x14ac:dyDescent="0.25">
      <c r="D1657" s="7"/>
      <c r="H1657" s="6"/>
    </row>
    <row r="1658" spans="4:8" x14ac:dyDescent="0.25">
      <c r="D1658" s="7"/>
      <c r="H1658" s="6"/>
    </row>
    <row r="1659" spans="4:8" x14ac:dyDescent="0.25">
      <c r="D1659" s="7"/>
      <c r="H1659" s="6"/>
    </row>
    <row r="1660" spans="4:8" x14ac:dyDescent="0.25">
      <c r="D1660" s="7"/>
      <c r="H1660" s="6"/>
    </row>
    <row r="1661" spans="4:8" x14ac:dyDescent="0.25">
      <c r="D1661" s="7"/>
      <c r="H1661" s="6"/>
    </row>
    <row r="1662" spans="4:8" x14ac:dyDescent="0.25">
      <c r="D1662" s="7"/>
      <c r="H1662" s="6"/>
    </row>
    <row r="1663" spans="4:8" x14ac:dyDescent="0.25">
      <c r="D1663" s="7"/>
      <c r="H1663" s="6"/>
    </row>
    <row r="1664" spans="4:8" x14ac:dyDescent="0.25">
      <c r="D1664" s="7"/>
      <c r="H1664" s="6"/>
    </row>
    <row r="1665" spans="4:8" x14ac:dyDescent="0.25">
      <c r="D1665" s="7"/>
      <c r="H1665" s="6"/>
    </row>
    <row r="1666" spans="4:8" x14ac:dyDescent="0.25">
      <c r="D1666" s="7"/>
      <c r="H1666" s="6"/>
    </row>
    <row r="1667" spans="4:8" x14ac:dyDescent="0.25">
      <c r="D1667" s="7"/>
      <c r="H1667" s="6"/>
    </row>
    <row r="1668" spans="4:8" x14ac:dyDescent="0.25">
      <c r="D1668" s="7"/>
      <c r="H1668" s="6"/>
    </row>
    <row r="1669" spans="4:8" x14ac:dyDescent="0.25">
      <c r="D1669" s="7"/>
      <c r="H1669" s="6"/>
    </row>
    <row r="1670" spans="4:8" x14ac:dyDescent="0.25">
      <c r="D1670" s="7"/>
      <c r="H1670" s="6"/>
    </row>
    <row r="1671" spans="4:8" x14ac:dyDescent="0.25">
      <c r="D1671" s="7"/>
      <c r="H1671" s="6"/>
    </row>
    <row r="1672" spans="4:8" x14ac:dyDescent="0.25">
      <c r="D1672" s="7"/>
      <c r="H1672" s="6"/>
    </row>
    <row r="1673" spans="4:8" x14ac:dyDescent="0.25">
      <c r="D1673" s="7"/>
      <c r="H1673" s="6"/>
    </row>
    <row r="1674" spans="4:8" x14ac:dyDescent="0.25">
      <c r="D1674" s="7"/>
      <c r="H1674" s="6"/>
    </row>
    <row r="1675" spans="4:8" x14ac:dyDescent="0.25">
      <c r="D1675" s="7"/>
      <c r="H1675" s="6"/>
    </row>
    <row r="1676" spans="4:8" x14ac:dyDescent="0.25">
      <c r="D1676" s="7"/>
      <c r="H1676" s="6"/>
    </row>
    <row r="1677" spans="4:8" x14ac:dyDescent="0.25">
      <c r="D1677" s="7"/>
      <c r="H1677" s="6"/>
    </row>
    <row r="1678" spans="4:8" x14ac:dyDescent="0.25">
      <c r="D1678" s="7"/>
      <c r="H1678" s="6"/>
    </row>
    <row r="1679" spans="4:8" x14ac:dyDescent="0.25">
      <c r="D1679" s="7"/>
      <c r="H1679" s="6"/>
    </row>
    <row r="1680" spans="4:8" x14ac:dyDescent="0.25">
      <c r="D1680" s="7"/>
      <c r="H1680" s="6"/>
    </row>
    <row r="1681" spans="4:8" x14ac:dyDescent="0.25">
      <c r="D1681" s="7"/>
      <c r="H1681" s="6"/>
    </row>
    <row r="1682" spans="4:8" x14ac:dyDescent="0.25">
      <c r="D1682" s="7"/>
      <c r="H1682" s="6"/>
    </row>
    <row r="1683" spans="4:8" x14ac:dyDescent="0.25">
      <c r="D1683" s="7"/>
      <c r="H1683" s="6"/>
    </row>
    <row r="1684" spans="4:8" x14ac:dyDescent="0.25">
      <c r="D1684" s="7"/>
      <c r="H1684" s="6"/>
    </row>
    <row r="1685" spans="4:8" x14ac:dyDescent="0.25">
      <c r="D1685" s="7"/>
      <c r="H1685" s="6"/>
    </row>
    <row r="1686" spans="4:8" x14ac:dyDescent="0.25">
      <c r="D1686" s="7"/>
      <c r="H1686" s="6"/>
    </row>
    <row r="1687" spans="4:8" x14ac:dyDescent="0.25">
      <c r="D1687" s="7"/>
      <c r="H1687" s="6"/>
    </row>
    <row r="1688" spans="4:8" x14ac:dyDescent="0.25">
      <c r="D1688" s="7"/>
      <c r="H1688" s="6"/>
    </row>
    <row r="1689" spans="4:8" x14ac:dyDescent="0.25">
      <c r="D1689" s="7"/>
      <c r="H1689" s="6"/>
    </row>
    <row r="1690" spans="4:8" x14ac:dyDescent="0.25">
      <c r="D1690" s="7"/>
      <c r="H1690" s="6"/>
    </row>
    <row r="1691" spans="4:8" x14ac:dyDescent="0.25">
      <c r="D1691" s="7"/>
      <c r="H1691" s="6"/>
    </row>
    <row r="1692" spans="4:8" x14ac:dyDescent="0.25">
      <c r="D1692" s="7"/>
      <c r="H1692" s="6"/>
    </row>
    <row r="1693" spans="4:8" x14ac:dyDescent="0.25">
      <c r="D1693" s="7"/>
      <c r="H1693" s="6"/>
    </row>
    <row r="1694" spans="4:8" x14ac:dyDescent="0.25">
      <c r="D1694" s="7"/>
      <c r="H1694" s="6"/>
    </row>
    <row r="1695" spans="4:8" x14ac:dyDescent="0.25">
      <c r="D1695" s="7"/>
      <c r="H1695" s="6"/>
    </row>
    <row r="1696" spans="4:8" x14ac:dyDescent="0.25">
      <c r="D1696" s="7"/>
      <c r="H1696" s="6"/>
    </row>
    <row r="1697" spans="4:8" x14ac:dyDescent="0.25">
      <c r="D1697" s="7"/>
      <c r="H1697" s="6"/>
    </row>
    <row r="1698" spans="4:8" x14ac:dyDescent="0.25">
      <c r="D1698" s="7"/>
      <c r="H1698" s="6"/>
    </row>
    <row r="1699" spans="4:8" x14ac:dyDescent="0.25">
      <c r="D1699" s="7"/>
      <c r="H1699" s="6"/>
    </row>
    <row r="1700" spans="4:8" x14ac:dyDescent="0.25">
      <c r="D1700" s="7"/>
      <c r="H1700" s="6"/>
    </row>
    <row r="1701" spans="4:8" x14ac:dyDescent="0.25">
      <c r="D1701" s="7"/>
      <c r="H1701" s="6"/>
    </row>
    <row r="1702" spans="4:8" x14ac:dyDescent="0.25">
      <c r="D1702" s="7"/>
      <c r="H1702" s="6"/>
    </row>
    <row r="1703" spans="4:8" x14ac:dyDescent="0.25">
      <c r="D1703" s="7"/>
      <c r="H1703" s="6"/>
    </row>
    <row r="1704" spans="4:8" x14ac:dyDescent="0.25">
      <c r="D1704" s="7"/>
      <c r="H1704" s="6"/>
    </row>
    <row r="1705" spans="4:8" x14ac:dyDescent="0.25">
      <c r="D1705" s="7"/>
      <c r="H1705" s="6"/>
    </row>
    <row r="1706" spans="4:8" x14ac:dyDescent="0.25">
      <c r="D1706" s="7"/>
      <c r="H1706" s="6"/>
    </row>
    <row r="1707" spans="4:8" x14ac:dyDescent="0.25">
      <c r="D1707" s="7"/>
      <c r="H1707" s="6"/>
    </row>
    <row r="1708" spans="4:8" x14ac:dyDescent="0.25">
      <c r="D1708" s="7"/>
      <c r="H1708" s="6"/>
    </row>
    <row r="1709" spans="4:8" x14ac:dyDescent="0.25">
      <c r="D1709" s="7"/>
      <c r="H1709" s="6"/>
    </row>
    <row r="1710" spans="4:8" x14ac:dyDescent="0.25">
      <c r="D1710" s="7"/>
      <c r="H1710" s="6"/>
    </row>
    <row r="1711" spans="4:8" x14ac:dyDescent="0.25">
      <c r="D1711" s="7"/>
      <c r="H1711" s="6"/>
    </row>
    <row r="1712" spans="4:8" x14ac:dyDescent="0.25">
      <c r="D1712" s="7"/>
      <c r="H1712" s="6"/>
    </row>
    <row r="1713" spans="4:8" x14ac:dyDescent="0.25">
      <c r="D1713" s="7"/>
      <c r="H1713" s="6"/>
    </row>
    <row r="1714" spans="4:8" x14ac:dyDescent="0.25">
      <c r="D1714" s="7"/>
      <c r="H1714" s="6"/>
    </row>
    <row r="1715" spans="4:8" x14ac:dyDescent="0.25">
      <c r="D1715" s="7"/>
      <c r="H1715" s="6"/>
    </row>
    <row r="1716" spans="4:8" x14ac:dyDescent="0.25">
      <c r="D1716" s="7"/>
      <c r="H1716" s="6"/>
    </row>
    <row r="1717" spans="4:8" x14ac:dyDescent="0.25">
      <c r="D1717" s="7"/>
      <c r="H1717" s="6"/>
    </row>
    <row r="1718" spans="4:8" x14ac:dyDescent="0.25">
      <c r="D1718" s="7"/>
      <c r="H1718" s="6"/>
    </row>
    <row r="1719" spans="4:8" x14ac:dyDescent="0.25">
      <c r="D1719" s="7"/>
      <c r="H1719" s="6"/>
    </row>
    <row r="1720" spans="4:8" x14ac:dyDescent="0.25">
      <c r="D1720" s="7"/>
      <c r="H1720" s="6"/>
    </row>
    <row r="1721" spans="4:8" x14ac:dyDescent="0.25">
      <c r="D1721" s="7"/>
      <c r="H1721" s="6"/>
    </row>
    <row r="1722" spans="4:8" x14ac:dyDescent="0.25">
      <c r="D1722" s="7"/>
      <c r="H1722" s="6"/>
    </row>
    <row r="1723" spans="4:8" x14ac:dyDescent="0.25">
      <c r="D1723" s="7"/>
      <c r="H1723" s="6"/>
    </row>
    <row r="1724" spans="4:8" x14ac:dyDescent="0.25">
      <c r="D1724" s="7"/>
      <c r="H1724" s="6"/>
    </row>
    <row r="1725" spans="4:8" x14ac:dyDescent="0.25">
      <c r="D1725" s="7"/>
      <c r="H1725" s="6"/>
    </row>
    <row r="1726" spans="4:8" x14ac:dyDescent="0.25">
      <c r="D1726" s="7"/>
      <c r="H1726" s="6"/>
    </row>
    <row r="1727" spans="4:8" x14ac:dyDescent="0.25">
      <c r="D1727" s="7"/>
      <c r="H1727" s="6"/>
    </row>
    <row r="1728" spans="4:8" x14ac:dyDescent="0.25">
      <c r="D1728" s="7"/>
      <c r="H1728" s="6"/>
    </row>
    <row r="1729" spans="4:8" x14ac:dyDescent="0.25">
      <c r="D1729" s="7"/>
      <c r="H1729" s="6"/>
    </row>
    <row r="1730" spans="4:8" x14ac:dyDescent="0.25">
      <c r="D1730" s="7"/>
      <c r="H1730" s="6"/>
    </row>
    <row r="1731" spans="4:8" x14ac:dyDescent="0.25">
      <c r="D1731" s="7"/>
      <c r="H1731" s="6"/>
    </row>
    <row r="1732" spans="4:8" x14ac:dyDescent="0.25">
      <c r="D1732" s="7"/>
      <c r="H1732" s="6"/>
    </row>
    <row r="1733" spans="4:8" x14ac:dyDescent="0.25">
      <c r="D1733" s="7"/>
      <c r="H1733" s="6"/>
    </row>
    <row r="1734" spans="4:8" x14ac:dyDescent="0.25">
      <c r="D1734" s="7"/>
      <c r="H1734" s="6"/>
    </row>
    <row r="1735" spans="4:8" x14ac:dyDescent="0.25">
      <c r="D1735" s="7"/>
      <c r="H1735" s="6"/>
    </row>
    <row r="1736" spans="4:8" x14ac:dyDescent="0.25">
      <c r="D1736" s="7"/>
      <c r="H1736" s="6"/>
    </row>
    <row r="1737" spans="4:8" x14ac:dyDescent="0.25">
      <c r="D1737" s="7"/>
      <c r="H1737" s="6"/>
    </row>
    <row r="1738" spans="4:8" x14ac:dyDescent="0.25">
      <c r="D1738" s="7"/>
      <c r="H1738" s="6"/>
    </row>
    <row r="1739" spans="4:8" x14ac:dyDescent="0.25">
      <c r="D1739" s="7"/>
      <c r="H1739" s="6"/>
    </row>
    <row r="1740" spans="4:8" x14ac:dyDescent="0.25">
      <c r="D1740" s="7"/>
      <c r="H1740" s="6"/>
    </row>
    <row r="1741" spans="4:8" x14ac:dyDescent="0.25">
      <c r="D1741" s="7"/>
      <c r="H1741" s="6"/>
    </row>
    <row r="1742" spans="4:8" x14ac:dyDescent="0.25">
      <c r="D1742" s="7"/>
      <c r="H1742" s="6"/>
    </row>
    <row r="1743" spans="4:8" x14ac:dyDescent="0.25">
      <c r="D1743" s="7"/>
      <c r="H1743" s="6"/>
    </row>
    <row r="1744" spans="4:8" x14ac:dyDescent="0.25">
      <c r="D1744" s="7"/>
      <c r="H1744" s="6"/>
    </row>
    <row r="1745" spans="4:8" x14ac:dyDescent="0.25">
      <c r="D1745" s="7"/>
      <c r="H1745" s="6"/>
    </row>
    <row r="1746" spans="4:8" x14ac:dyDescent="0.25">
      <c r="D1746" s="7"/>
      <c r="H1746" s="6"/>
    </row>
    <row r="1747" spans="4:8" x14ac:dyDescent="0.25">
      <c r="D1747" s="7"/>
      <c r="H1747" s="6"/>
    </row>
    <row r="1748" spans="4:8" x14ac:dyDescent="0.25">
      <c r="D1748" s="7"/>
      <c r="H1748" s="6"/>
    </row>
    <row r="1749" spans="4:8" x14ac:dyDescent="0.25">
      <c r="D1749" s="7"/>
      <c r="H1749" s="6"/>
    </row>
    <row r="1750" spans="4:8" x14ac:dyDescent="0.25">
      <c r="D1750" s="7"/>
      <c r="H1750" s="6"/>
    </row>
    <row r="1751" spans="4:8" x14ac:dyDescent="0.25">
      <c r="D1751" s="7"/>
      <c r="H1751" s="6"/>
    </row>
    <row r="1752" spans="4:8" x14ac:dyDescent="0.25">
      <c r="D1752" s="7"/>
      <c r="H1752" s="6"/>
    </row>
    <row r="1753" spans="4:8" x14ac:dyDescent="0.25">
      <c r="D1753" s="7"/>
      <c r="H1753" s="6"/>
    </row>
    <row r="1754" spans="4:8" x14ac:dyDescent="0.25">
      <c r="D1754" s="7"/>
      <c r="H1754" s="6"/>
    </row>
    <row r="1755" spans="4:8" x14ac:dyDescent="0.25">
      <c r="D1755" s="7"/>
      <c r="H1755" s="6"/>
    </row>
    <row r="1756" spans="4:8" x14ac:dyDescent="0.25">
      <c r="D1756" s="7"/>
      <c r="H1756" s="6"/>
    </row>
    <row r="1757" spans="4:8" x14ac:dyDescent="0.25">
      <c r="D1757" s="7"/>
      <c r="H1757" s="6"/>
    </row>
    <row r="1758" spans="4:8" x14ac:dyDescent="0.25">
      <c r="D1758" s="7"/>
      <c r="H1758" s="6"/>
    </row>
    <row r="1759" spans="4:8" x14ac:dyDescent="0.25">
      <c r="D1759" s="7"/>
      <c r="H1759" s="6"/>
    </row>
    <row r="1760" spans="4:8" x14ac:dyDescent="0.25">
      <c r="D1760" s="7"/>
      <c r="H1760" s="6"/>
    </row>
    <row r="1761" spans="4:8" x14ac:dyDescent="0.25">
      <c r="D1761" s="7"/>
      <c r="H1761" s="6"/>
    </row>
    <row r="1762" spans="4:8" x14ac:dyDescent="0.25">
      <c r="D1762" s="7"/>
      <c r="H1762" s="6"/>
    </row>
    <row r="1763" spans="4:8" x14ac:dyDescent="0.25">
      <c r="D1763" s="7"/>
      <c r="H1763" s="6"/>
    </row>
    <row r="1764" spans="4:8" x14ac:dyDescent="0.25">
      <c r="D1764" s="7"/>
      <c r="H1764" s="6"/>
    </row>
    <row r="1765" spans="4:8" x14ac:dyDescent="0.25">
      <c r="D1765" s="7"/>
      <c r="H1765" s="6"/>
    </row>
    <row r="1766" spans="4:8" x14ac:dyDescent="0.25">
      <c r="D1766" s="7"/>
      <c r="H1766" s="6"/>
    </row>
    <row r="1767" spans="4:8" x14ac:dyDescent="0.25">
      <c r="D1767" s="7"/>
      <c r="H1767" s="6"/>
    </row>
    <row r="1768" spans="4:8" x14ac:dyDescent="0.25">
      <c r="D1768" s="7"/>
      <c r="H1768" s="6"/>
    </row>
    <row r="1769" spans="4:8" x14ac:dyDescent="0.25">
      <c r="D1769" s="7"/>
      <c r="H1769" s="6"/>
    </row>
    <row r="1770" spans="4:8" x14ac:dyDescent="0.25">
      <c r="D1770" s="7"/>
      <c r="H1770" s="6"/>
    </row>
    <row r="1771" spans="4:8" x14ac:dyDescent="0.25">
      <c r="D1771" s="7"/>
      <c r="H1771" s="6"/>
    </row>
    <row r="1772" spans="4:8" x14ac:dyDescent="0.25">
      <c r="D1772" s="7"/>
      <c r="H1772" s="6"/>
    </row>
    <row r="1773" spans="4:8" x14ac:dyDescent="0.25">
      <c r="D1773" s="7"/>
      <c r="H1773" s="6"/>
    </row>
    <row r="1774" spans="4:8" x14ac:dyDescent="0.25">
      <c r="D1774" s="7"/>
      <c r="H1774" s="6"/>
    </row>
    <row r="1775" spans="4:8" x14ac:dyDescent="0.25">
      <c r="D1775" s="7"/>
      <c r="H1775" s="6"/>
    </row>
    <row r="1776" spans="4:8" x14ac:dyDescent="0.25">
      <c r="D1776" s="7"/>
      <c r="H1776" s="6"/>
    </row>
    <row r="1777" spans="4:8" x14ac:dyDescent="0.25">
      <c r="D1777" s="7"/>
      <c r="H1777" s="6"/>
    </row>
    <row r="1778" spans="4:8" x14ac:dyDescent="0.25">
      <c r="D1778" s="7"/>
      <c r="H1778" s="6"/>
    </row>
    <row r="1779" spans="4:8" x14ac:dyDescent="0.25">
      <c r="D1779" s="7"/>
      <c r="H1779" s="6"/>
    </row>
    <row r="1780" spans="4:8" x14ac:dyDescent="0.25">
      <c r="D1780" s="7"/>
      <c r="H1780" s="6"/>
    </row>
    <row r="1781" spans="4:8" x14ac:dyDescent="0.25">
      <c r="D1781" s="7"/>
      <c r="H1781" s="6"/>
    </row>
    <row r="1782" spans="4:8" x14ac:dyDescent="0.25">
      <c r="D1782" s="7"/>
      <c r="H1782" s="6"/>
    </row>
    <row r="1783" spans="4:8" x14ac:dyDescent="0.25">
      <c r="D1783" s="7"/>
      <c r="H1783" s="6"/>
    </row>
    <row r="1784" spans="4:8" x14ac:dyDescent="0.25">
      <c r="D1784" s="7"/>
      <c r="H1784" s="6"/>
    </row>
    <row r="1785" spans="4:8" x14ac:dyDescent="0.25">
      <c r="D1785" s="7"/>
      <c r="H1785" s="6"/>
    </row>
    <row r="1786" spans="4:8" x14ac:dyDescent="0.25">
      <c r="D1786" s="7"/>
      <c r="H1786" s="6"/>
    </row>
    <row r="1787" spans="4:8" x14ac:dyDescent="0.25">
      <c r="D1787" s="7"/>
      <c r="H1787" s="6"/>
    </row>
    <row r="1788" spans="4:8" x14ac:dyDescent="0.25">
      <c r="D1788" s="7"/>
      <c r="H1788" s="6"/>
    </row>
    <row r="1789" spans="4:8" x14ac:dyDescent="0.25">
      <c r="D1789" s="7"/>
      <c r="H1789" s="6"/>
    </row>
    <row r="1790" spans="4:8" x14ac:dyDescent="0.25">
      <c r="D1790" s="7"/>
      <c r="H1790" s="6"/>
    </row>
    <row r="1791" spans="4:8" x14ac:dyDescent="0.25">
      <c r="D1791" s="7"/>
      <c r="H1791" s="6"/>
    </row>
    <row r="1792" spans="4:8" x14ac:dyDescent="0.25">
      <c r="D1792" s="7"/>
      <c r="H1792" s="6"/>
    </row>
    <row r="1793" spans="4:8" x14ac:dyDescent="0.25">
      <c r="D1793" s="7"/>
      <c r="H1793" s="6"/>
    </row>
    <row r="1794" spans="4:8" x14ac:dyDescent="0.25">
      <c r="D1794" s="7"/>
      <c r="H1794" s="6"/>
    </row>
    <row r="1795" spans="4:8" x14ac:dyDescent="0.25">
      <c r="D1795" s="7"/>
      <c r="H1795" s="6"/>
    </row>
    <row r="1796" spans="4:8" x14ac:dyDescent="0.25">
      <c r="D1796" s="7"/>
      <c r="H1796" s="6"/>
    </row>
    <row r="1797" spans="4:8" x14ac:dyDescent="0.25">
      <c r="D1797" s="7"/>
      <c r="H1797" s="6"/>
    </row>
    <row r="1798" spans="4:8" x14ac:dyDescent="0.25">
      <c r="D1798" s="7"/>
      <c r="H1798" s="6"/>
    </row>
    <row r="1799" spans="4:8" x14ac:dyDescent="0.25">
      <c r="D1799" s="7"/>
      <c r="H1799" s="6"/>
    </row>
    <row r="1800" spans="4:8" x14ac:dyDescent="0.25">
      <c r="D1800" s="7"/>
      <c r="H1800" s="6"/>
    </row>
    <row r="1801" spans="4:8" x14ac:dyDescent="0.25">
      <c r="D1801" s="7"/>
      <c r="H1801" s="6"/>
    </row>
    <row r="1802" spans="4:8" x14ac:dyDescent="0.25">
      <c r="D1802" s="7"/>
      <c r="H1802" s="6"/>
    </row>
    <row r="1803" spans="4:8" x14ac:dyDescent="0.25">
      <c r="D1803" s="7"/>
      <c r="H1803" s="6"/>
    </row>
    <row r="1804" spans="4:8" x14ac:dyDescent="0.25">
      <c r="D1804" s="7"/>
      <c r="H1804" s="6"/>
    </row>
    <row r="1805" spans="4:8" x14ac:dyDescent="0.25">
      <c r="D1805" s="7"/>
      <c r="H1805" s="6"/>
    </row>
    <row r="1806" spans="4:8" x14ac:dyDescent="0.25">
      <c r="D1806" s="7"/>
      <c r="H1806" s="6"/>
    </row>
    <row r="1807" spans="4:8" x14ac:dyDescent="0.25">
      <c r="D1807" s="7"/>
      <c r="H1807" s="6"/>
    </row>
    <row r="1808" spans="4:8" x14ac:dyDescent="0.25">
      <c r="D1808" s="7"/>
      <c r="H1808" s="6"/>
    </row>
    <row r="1809" spans="4:8" x14ac:dyDescent="0.25">
      <c r="D1809" s="7"/>
      <c r="H1809" s="6"/>
    </row>
    <row r="1810" spans="4:8" x14ac:dyDescent="0.25">
      <c r="D1810" s="7"/>
      <c r="H1810" s="6"/>
    </row>
    <row r="1811" spans="4:8" x14ac:dyDescent="0.25">
      <c r="D1811" s="7"/>
      <c r="H1811" s="6"/>
    </row>
    <row r="1812" spans="4:8" x14ac:dyDescent="0.25">
      <c r="D1812" s="7"/>
      <c r="H1812" s="6"/>
    </row>
    <row r="1813" spans="4:8" x14ac:dyDescent="0.25">
      <c r="D1813" s="7"/>
      <c r="H1813" s="6"/>
    </row>
    <row r="1814" spans="4:8" x14ac:dyDescent="0.25">
      <c r="D1814" s="7"/>
      <c r="H1814" s="6"/>
    </row>
    <row r="1815" spans="4:8" x14ac:dyDescent="0.25">
      <c r="D1815" s="7"/>
      <c r="H1815" s="6"/>
    </row>
    <row r="1816" spans="4:8" x14ac:dyDescent="0.25">
      <c r="D1816" s="7"/>
      <c r="H1816" s="6"/>
    </row>
    <row r="1817" spans="4:8" x14ac:dyDescent="0.25">
      <c r="D1817" s="7"/>
      <c r="H1817" s="6"/>
    </row>
    <row r="1818" spans="4:8" x14ac:dyDescent="0.25">
      <c r="D1818" s="7"/>
      <c r="H1818" s="6"/>
    </row>
    <row r="1819" spans="4:8" x14ac:dyDescent="0.25">
      <c r="D1819" s="7"/>
      <c r="H1819" s="6"/>
    </row>
    <row r="1820" spans="4:8" x14ac:dyDescent="0.25">
      <c r="D1820" s="7"/>
      <c r="H1820" s="6"/>
    </row>
    <row r="1821" spans="4:8" x14ac:dyDescent="0.25">
      <c r="D1821" s="7"/>
      <c r="H1821" s="6"/>
    </row>
    <row r="1822" spans="4:8" x14ac:dyDescent="0.25">
      <c r="D1822" s="7"/>
      <c r="H1822" s="6"/>
    </row>
    <row r="1823" spans="4:8" x14ac:dyDescent="0.25">
      <c r="D1823" s="7"/>
      <c r="H1823" s="6"/>
    </row>
    <row r="1824" spans="4:8" x14ac:dyDescent="0.25">
      <c r="D1824" s="7"/>
      <c r="H1824" s="6"/>
    </row>
    <row r="1825" spans="4:8" x14ac:dyDescent="0.25">
      <c r="D1825" s="7"/>
      <c r="H1825" s="6"/>
    </row>
    <row r="1826" spans="4:8" x14ac:dyDescent="0.25">
      <c r="D1826" s="7"/>
      <c r="H1826" s="6"/>
    </row>
    <row r="1827" spans="4:8" x14ac:dyDescent="0.25">
      <c r="D1827" s="7"/>
      <c r="H1827" s="6"/>
    </row>
    <row r="1828" spans="4:8" x14ac:dyDescent="0.25">
      <c r="D1828" s="7"/>
      <c r="H1828" s="6"/>
    </row>
    <row r="1829" spans="4:8" x14ac:dyDescent="0.25">
      <c r="D1829" s="7"/>
      <c r="H1829" s="6"/>
    </row>
    <row r="1830" spans="4:8" x14ac:dyDescent="0.25">
      <c r="D1830" s="7"/>
      <c r="H1830" s="6"/>
    </row>
    <row r="1831" spans="4:8" x14ac:dyDescent="0.25">
      <c r="D1831" s="7"/>
      <c r="H1831" s="6"/>
    </row>
    <row r="1832" spans="4:8" x14ac:dyDescent="0.25">
      <c r="D1832" s="7"/>
      <c r="H1832" s="6"/>
    </row>
    <row r="1833" spans="4:8" x14ac:dyDescent="0.25">
      <c r="D1833" s="7"/>
      <c r="H1833" s="6"/>
    </row>
    <row r="1834" spans="4:8" x14ac:dyDescent="0.25">
      <c r="D1834" s="7"/>
      <c r="H1834" s="6"/>
    </row>
    <row r="1835" spans="4:8" x14ac:dyDescent="0.25">
      <c r="D1835" s="7"/>
      <c r="H1835" s="6"/>
    </row>
    <row r="1836" spans="4:8" x14ac:dyDescent="0.25">
      <c r="D1836" s="7"/>
      <c r="H1836" s="6"/>
    </row>
    <row r="1837" spans="4:8" x14ac:dyDescent="0.25">
      <c r="D1837" s="7"/>
      <c r="H1837" s="6"/>
    </row>
    <row r="1838" spans="4:8" x14ac:dyDescent="0.25">
      <c r="D1838" s="7"/>
      <c r="H1838" s="6"/>
    </row>
    <row r="1839" spans="4:8" x14ac:dyDescent="0.25">
      <c r="D1839" s="7"/>
      <c r="H1839" s="6"/>
    </row>
    <row r="1840" spans="4:8" x14ac:dyDescent="0.25">
      <c r="D1840" s="7"/>
      <c r="H1840" s="6"/>
    </row>
    <row r="1841" spans="4:8" x14ac:dyDescent="0.25">
      <c r="D1841" s="7"/>
      <c r="H1841" s="6"/>
    </row>
    <row r="1842" spans="4:8" x14ac:dyDescent="0.25">
      <c r="D1842" s="7"/>
      <c r="H1842" s="6"/>
    </row>
    <row r="1843" spans="4:8" x14ac:dyDescent="0.25">
      <c r="D1843" s="7"/>
      <c r="H1843" s="6"/>
    </row>
    <row r="1844" spans="4:8" x14ac:dyDescent="0.25">
      <c r="D1844" s="7"/>
      <c r="H1844" s="6"/>
    </row>
    <row r="1845" spans="4:8" x14ac:dyDescent="0.25">
      <c r="D1845" s="7"/>
      <c r="H1845" s="6"/>
    </row>
    <row r="1846" spans="4:8" x14ac:dyDescent="0.25">
      <c r="D1846" s="7"/>
      <c r="H1846" s="6"/>
    </row>
    <row r="1847" spans="4:8" x14ac:dyDescent="0.25">
      <c r="D1847" s="7"/>
      <c r="H1847" s="6"/>
    </row>
    <row r="1848" spans="4:8" x14ac:dyDescent="0.25">
      <c r="D1848" s="7"/>
      <c r="H1848" s="6"/>
    </row>
    <row r="1849" spans="4:8" x14ac:dyDescent="0.25">
      <c r="D1849" s="7"/>
      <c r="H1849" s="6"/>
    </row>
    <row r="1850" spans="4:8" x14ac:dyDescent="0.25">
      <c r="D1850" s="7"/>
      <c r="H1850" s="6"/>
    </row>
    <row r="1851" spans="4:8" x14ac:dyDescent="0.25">
      <c r="D1851" s="7"/>
      <c r="H1851" s="6"/>
    </row>
    <row r="1852" spans="4:8" x14ac:dyDescent="0.25">
      <c r="D1852" s="7"/>
      <c r="H1852" s="6"/>
    </row>
    <row r="1853" spans="4:8" x14ac:dyDescent="0.25">
      <c r="D1853" s="7"/>
      <c r="H1853" s="6"/>
    </row>
    <row r="1854" spans="4:8" x14ac:dyDescent="0.25">
      <c r="D1854" s="7"/>
      <c r="H1854" s="6"/>
    </row>
    <row r="1855" spans="4:8" x14ac:dyDescent="0.25">
      <c r="D1855" s="7"/>
      <c r="H1855" s="6"/>
    </row>
    <row r="1856" spans="4:8" x14ac:dyDescent="0.25">
      <c r="D1856" s="7"/>
      <c r="H1856" s="6"/>
    </row>
    <row r="1857" spans="4:8" x14ac:dyDescent="0.25">
      <c r="D1857" s="7"/>
      <c r="H1857" s="6"/>
    </row>
    <row r="1858" spans="4:8" x14ac:dyDescent="0.25">
      <c r="D1858" s="7"/>
      <c r="H1858" s="6"/>
    </row>
    <row r="1859" spans="4:8" x14ac:dyDescent="0.25">
      <c r="D1859" s="7"/>
      <c r="H1859" s="6"/>
    </row>
    <row r="1860" spans="4:8" x14ac:dyDescent="0.25">
      <c r="D1860" s="7"/>
      <c r="H1860" s="6"/>
    </row>
    <row r="1861" spans="4:8" x14ac:dyDescent="0.25">
      <c r="D1861" s="7"/>
      <c r="H1861" s="6"/>
    </row>
    <row r="1862" spans="4:8" x14ac:dyDescent="0.25">
      <c r="D1862" s="7"/>
      <c r="H1862" s="6"/>
    </row>
    <row r="1863" spans="4:8" x14ac:dyDescent="0.25">
      <c r="D1863" s="7"/>
      <c r="H1863" s="6"/>
    </row>
    <row r="1864" spans="4:8" x14ac:dyDescent="0.25">
      <c r="D1864" s="7"/>
      <c r="H1864" s="6"/>
    </row>
    <row r="1865" spans="4:8" x14ac:dyDescent="0.25">
      <c r="D1865" s="7"/>
      <c r="H1865" s="6"/>
    </row>
    <row r="1866" spans="4:8" x14ac:dyDescent="0.25">
      <c r="D1866" s="7"/>
      <c r="H1866" s="6"/>
    </row>
    <row r="1867" spans="4:8" x14ac:dyDescent="0.25">
      <c r="D1867" s="7"/>
      <c r="H1867" s="6"/>
    </row>
    <row r="1868" spans="4:8" x14ac:dyDescent="0.25">
      <c r="D1868" s="7"/>
      <c r="H1868" s="6"/>
    </row>
    <row r="1869" spans="4:8" x14ac:dyDescent="0.25">
      <c r="D1869" s="7"/>
      <c r="H1869" s="6"/>
    </row>
    <row r="1870" spans="4:8" x14ac:dyDescent="0.25">
      <c r="D1870" s="7"/>
      <c r="H1870" s="6"/>
    </row>
    <row r="1871" spans="4:8" x14ac:dyDescent="0.25">
      <c r="D1871" s="7"/>
      <c r="H1871" s="6"/>
    </row>
    <row r="1872" spans="4:8" x14ac:dyDescent="0.25">
      <c r="D1872" s="7"/>
      <c r="H1872" s="6"/>
    </row>
    <row r="1873" spans="4:8" x14ac:dyDescent="0.25">
      <c r="D1873" s="7"/>
      <c r="H1873" s="6"/>
    </row>
    <row r="1874" spans="4:8" x14ac:dyDescent="0.25">
      <c r="D1874" s="7"/>
      <c r="H1874" s="6"/>
    </row>
    <row r="1875" spans="4:8" x14ac:dyDescent="0.25">
      <c r="D1875" s="7"/>
      <c r="H1875" s="6"/>
    </row>
    <row r="1876" spans="4:8" x14ac:dyDescent="0.25">
      <c r="D1876" s="7"/>
      <c r="H1876" s="6"/>
    </row>
    <row r="1877" spans="4:8" x14ac:dyDescent="0.25">
      <c r="D1877" s="7"/>
      <c r="H1877" s="6"/>
    </row>
    <row r="1878" spans="4:8" x14ac:dyDescent="0.25">
      <c r="D1878" s="7"/>
      <c r="H1878" s="6"/>
    </row>
    <row r="1879" spans="4:8" x14ac:dyDescent="0.25">
      <c r="D1879" s="7"/>
      <c r="H1879" s="6"/>
    </row>
    <row r="1880" spans="4:8" x14ac:dyDescent="0.25">
      <c r="D1880" s="7"/>
      <c r="H1880" s="6"/>
    </row>
    <row r="1881" spans="4:8" x14ac:dyDescent="0.25">
      <c r="D1881" s="7"/>
      <c r="H1881" s="6"/>
    </row>
    <row r="1882" spans="4:8" x14ac:dyDescent="0.25">
      <c r="D1882" s="7"/>
      <c r="H1882" s="6"/>
    </row>
    <row r="1883" spans="4:8" x14ac:dyDescent="0.25">
      <c r="D1883" s="7"/>
      <c r="H1883" s="6"/>
    </row>
    <row r="1884" spans="4:8" x14ac:dyDescent="0.25">
      <c r="D1884" s="7"/>
      <c r="H1884" s="6"/>
    </row>
    <row r="1885" spans="4:8" x14ac:dyDescent="0.25">
      <c r="D1885" s="7"/>
      <c r="H1885" s="6"/>
    </row>
    <row r="1886" spans="4:8" x14ac:dyDescent="0.25">
      <c r="D1886" s="7"/>
      <c r="H1886" s="6"/>
    </row>
    <row r="1887" spans="4:8" x14ac:dyDescent="0.25">
      <c r="D1887" s="7"/>
      <c r="H1887" s="6"/>
    </row>
    <row r="1888" spans="4:8" x14ac:dyDescent="0.25">
      <c r="D1888" s="7"/>
      <c r="H1888" s="6"/>
    </row>
    <row r="1889" spans="4:8" x14ac:dyDescent="0.25">
      <c r="D1889" s="7"/>
      <c r="H1889" s="6"/>
    </row>
    <row r="1890" spans="4:8" x14ac:dyDescent="0.25">
      <c r="D1890" s="7"/>
      <c r="H1890" s="6"/>
    </row>
    <row r="1891" spans="4:8" x14ac:dyDescent="0.25">
      <c r="D1891" s="7"/>
      <c r="H1891" s="6"/>
    </row>
    <row r="1892" spans="4:8" x14ac:dyDescent="0.25">
      <c r="D1892" s="7"/>
      <c r="H1892" s="6"/>
    </row>
    <row r="1893" spans="4:8" x14ac:dyDescent="0.25">
      <c r="D1893" s="7"/>
      <c r="H1893" s="6"/>
    </row>
    <row r="1894" spans="4:8" x14ac:dyDescent="0.25">
      <c r="D1894" s="7"/>
      <c r="H1894" s="6"/>
    </row>
    <row r="1895" spans="4:8" x14ac:dyDescent="0.25">
      <c r="D1895" s="7"/>
      <c r="H1895" s="6"/>
    </row>
    <row r="1896" spans="4:8" x14ac:dyDescent="0.25">
      <c r="D1896" s="7"/>
      <c r="H1896" s="6"/>
    </row>
    <row r="1897" spans="4:8" x14ac:dyDescent="0.25">
      <c r="D1897" s="7"/>
      <c r="H1897" s="6"/>
    </row>
    <row r="1898" spans="4:8" x14ac:dyDescent="0.25">
      <c r="D1898" s="7"/>
      <c r="H1898" s="6"/>
    </row>
    <row r="1899" spans="4:8" x14ac:dyDescent="0.25">
      <c r="D1899" s="7"/>
      <c r="H1899" s="6"/>
    </row>
    <row r="1900" spans="4:8" x14ac:dyDescent="0.25">
      <c r="D1900" s="7"/>
      <c r="H1900" s="6"/>
    </row>
    <row r="1901" spans="4:8" x14ac:dyDescent="0.25">
      <c r="D1901" s="7"/>
      <c r="H1901" s="6"/>
    </row>
    <row r="1902" spans="4:8" x14ac:dyDescent="0.25">
      <c r="D1902" s="7"/>
      <c r="H1902" s="6"/>
    </row>
    <row r="1903" spans="4:8" x14ac:dyDescent="0.25">
      <c r="D1903" s="7"/>
      <c r="H1903" s="6"/>
    </row>
    <row r="1904" spans="4:8" x14ac:dyDescent="0.25">
      <c r="D1904" s="7"/>
      <c r="H1904" s="6"/>
    </row>
    <row r="1905" spans="4:8" x14ac:dyDescent="0.25">
      <c r="D1905" s="7"/>
      <c r="H1905" s="6"/>
    </row>
    <row r="1906" spans="4:8" x14ac:dyDescent="0.25">
      <c r="D1906" s="7"/>
      <c r="H1906" s="6"/>
    </row>
    <row r="1907" spans="4:8" x14ac:dyDescent="0.25">
      <c r="D1907" s="7"/>
      <c r="H1907" s="6"/>
    </row>
    <row r="1908" spans="4:8" x14ac:dyDescent="0.25">
      <c r="D1908" s="7"/>
      <c r="H1908" s="6"/>
    </row>
    <row r="1909" spans="4:8" x14ac:dyDescent="0.25">
      <c r="D1909" s="7"/>
      <c r="H1909" s="6"/>
    </row>
    <row r="1910" spans="4:8" x14ac:dyDescent="0.25">
      <c r="D1910" s="7"/>
      <c r="H1910" s="6"/>
    </row>
    <row r="1911" spans="4:8" x14ac:dyDescent="0.25">
      <c r="D1911" s="7"/>
      <c r="H1911" s="6"/>
    </row>
    <row r="1912" spans="4:8" x14ac:dyDescent="0.25">
      <c r="D1912" s="7"/>
      <c r="H1912" s="6"/>
    </row>
    <row r="1913" spans="4:8" x14ac:dyDescent="0.25">
      <c r="D1913" s="7"/>
      <c r="H1913" s="6"/>
    </row>
    <row r="1914" spans="4:8" x14ac:dyDescent="0.25">
      <c r="D1914" s="7"/>
      <c r="H1914" s="6"/>
    </row>
    <row r="1915" spans="4:8" x14ac:dyDescent="0.25">
      <c r="D1915" s="7"/>
      <c r="H1915" s="6"/>
    </row>
    <row r="1916" spans="4:8" x14ac:dyDescent="0.25">
      <c r="D1916" s="7"/>
      <c r="H1916" s="6"/>
    </row>
    <row r="1917" spans="4:8" x14ac:dyDescent="0.25">
      <c r="D1917" s="7"/>
      <c r="H1917" s="6"/>
    </row>
    <row r="1918" spans="4:8" x14ac:dyDescent="0.25">
      <c r="D1918" s="7"/>
      <c r="H1918" s="6"/>
    </row>
    <row r="1919" spans="4:8" x14ac:dyDescent="0.25">
      <c r="D1919" s="7"/>
      <c r="H1919" s="6"/>
    </row>
    <row r="1920" spans="4:8" x14ac:dyDescent="0.25">
      <c r="D1920" s="7"/>
      <c r="H1920" s="6"/>
    </row>
    <row r="1921" spans="4:8" x14ac:dyDescent="0.25">
      <c r="D1921" s="7"/>
      <c r="H1921" s="6"/>
    </row>
    <row r="1922" spans="4:8" x14ac:dyDescent="0.25">
      <c r="D1922" s="7"/>
      <c r="H1922" s="6"/>
    </row>
    <row r="1923" spans="4:8" x14ac:dyDescent="0.25">
      <c r="D1923" s="7"/>
      <c r="H1923" s="6"/>
    </row>
    <row r="1924" spans="4:8" x14ac:dyDescent="0.25">
      <c r="D1924" s="7"/>
      <c r="H1924" s="6"/>
    </row>
    <row r="1925" spans="4:8" x14ac:dyDescent="0.25">
      <c r="D1925" s="7"/>
      <c r="H1925" s="6"/>
    </row>
    <row r="1926" spans="4:8" x14ac:dyDescent="0.25">
      <c r="D1926" s="7"/>
      <c r="H1926" s="6"/>
    </row>
    <row r="1927" spans="4:8" x14ac:dyDescent="0.25">
      <c r="D1927" s="7"/>
      <c r="H1927" s="6"/>
    </row>
    <row r="1928" spans="4:8" x14ac:dyDescent="0.25">
      <c r="D1928" s="7"/>
      <c r="H1928" s="6"/>
    </row>
    <row r="1929" spans="4:8" x14ac:dyDescent="0.25">
      <c r="D1929" s="7"/>
      <c r="H1929" s="6"/>
    </row>
    <row r="1930" spans="4:8" x14ac:dyDescent="0.25">
      <c r="D1930" s="7"/>
      <c r="H1930" s="6"/>
    </row>
    <row r="1931" spans="4:8" x14ac:dyDescent="0.25">
      <c r="D1931" s="7"/>
      <c r="H1931" s="6"/>
    </row>
    <row r="1932" spans="4:8" x14ac:dyDescent="0.25">
      <c r="D1932" s="7"/>
      <c r="H1932" s="6"/>
    </row>
    <row r="1933" spans="4:8" x14ac:dyDescent="0.25">
      <c r="D1933" s="7"/>
      <c r="H1933" s="6"/>
    </row>
    <row r="1934" spans="4:8" x14ac:dyDescent="0.25">
      <c r="D1934" s="7"/>
      <c r="H1934" s="6"/>
    </row>
    <row r="1935" spans="4:8" x14ac:dyDescent="0.25">
      <c r="D1935" s="7"/>
      <c r="H1935" s="6"/>
    </row>
    <row r="1936" spans="4:8" x14ac:dyDescent="0.25">
      <c r="D1936" s="7"/>
      <c r="H1936" s="6"/>
    </row>
    <row r="1937" spans="4:8" x14ac:dyDescent="0.25">
      <c r="D1937" s="7"/>
      <c r="H1937" s="6"/>
    </row>
    <row r="1938" spans="4:8" x14ac:dyDescent="0.25">
      <c r="D1938" s="7"/>
      <c r="H1938" s="6"/>
    </row>
    <row r="1939" spans="4:8" x14ac:dyDescent="0.25">
      <c r="D1939" s="7"/>
      <c r="H1939" s="6"/>
    </row>
    <row r="1940" spans="4:8" x14ac:dyDescent="0.25">
      <c r="D1940" s="7"/>
      <c r="H1940" s="6"/>
    </row>
    <row r="1941" spans="4:8" x14ac:dyDescent="0.25">
      <c r="D1941" s="7"/>
      <c r="H1941" s="6"/>
    </row>
    <row r="1942" spans="4:8" x14ac:dyDescent="0.25">
      <c r="D1942" s="7"/>
      <c r="H1942" s="6"/>
    </row>
    <row r="1943" spans="4:8" x14ac:dyDescent="0.25">
      <c r="D1943" s="7"/>
      <c r="H1943" s="6"/>
    </row>
    <row r="1944" spans="4:8" x14ac:dyDescent="0.25">
      <c r="D1944" s="7"/>
      <c r="H1944" s="6"/>
    </row>
    <row r="1945" spans="4:8" x14ac:dyDescent="0.25">
      <c r="D1945" s="7"/>
      <c r="H1945" s="6"/>
    </row>
    <row r="1946" spans="4:8" x14ac:dyDescent="0.25">
      <c r="D1946" s="7"/>
      <c r="H1946" s="6"/>
    </row>
    <row r="1947" spans="4:8" x14ac:dyDescent="0.25">
      <c r="D1947" s="7"/>
      <c r="H1947" s="6"/>
    </row>
    <row r="1948" spans="4:8" x14ac:dyDescent="0.25">
      <c r="D1948" s="7"/>
      <c r="H1948" s="6"/>
    </row>
    <row r="1949" spans="4:8" x14ac:dyDescent="0.25">
      <c r="D1949" s="7"/>
      <c r="H1949" s="6"/>
    </row>
    <row r="1950" spans="4:8" x14ac:dyDescent="0.25">
      <c r="D1950" s="7"/>
      <c r="H1950" s="6"/>
    </row>
    <row r="1951" spans="4:8" x14ac:dyDescent="0.25">
      <c r="D1951" s="7"/>
      <c r="H1951" s="6"/>
    </row>
    <row r="1952" spans="4:8" x14ac:dyDescent="0.25">
      <c r="D1952" s="7"/>
      <c r="H1952" s="6"/>
    </row>
    <row r="1953" spans="4:8" x14ac:dyDescent="0.25">
      <c r="D1953" s="7"/>
      <c r="H1953" s="6"/>
    </row>
    <row r="1954" spans="4:8" x14ac:dyDescent="0.25">
      <c r="D1954" s="7"/>
      <c r="H1954" s="6"/>
    </row>
    <row r="1955" spans="4:8" x14ac:dyDescent="0.25">
      <c r="D1955" s="7"/>
      <c r="H1955" s="6"/>
    </row>
    <row r="1956" spans="4:8" x14ac:dyDescent="0.25">
      <c r="D1956" s="7"/>
      <c r="H1956" s="6"/>
    </row>
    <row r="1957" spans="4:8" x14ac:dyDescent="0.25">
      <c r="D1957" s="7"/>
      <c r="H1957" s="6"/>
    </row>
    <row r="1958" spans="4:8" x14ac:dyDescent="0.25">
      <c r="D1958" s="7"/>
      <c r="H1958" s="6"/>
    </row>
    <row r="1959" spans="4:8" x14ac:dyDescent="0.25">
      <c r="D1959" s="7"/>
      <c r="H1959" s="6"/>
    </row>
    <row r="1960" spans="4:8" x14ac:dyDescent="0.25">
      <c r="D1960" s="7"/>
      <c r="H1960" s="6"/>
    </row>
    <row r="1961" spans="4:8" x14ac:dyDescent="0.25">
      <c r="D1961" s="7"/>
      <c r="H1961" s="6"/>
    </row>
    <row r="1962" spans="4:8" x14ac:dyDescent="0.25">
      <c r="D1962" s="7"/>
      <c r="H1962" s="6"/>
    </row>
    <row r="1963" spans="4:8" x14ac:dyDescent="0.25">
      <c r="D1963" s="7"/>
      <c r="H1963" s="6"/>
    </row>
    <row r="1964" spans="4:8" x14ac:dyDescent="0.25">
      <c r="D1964" s="7"/>
      <c r="H1964" s="6"/>
    </row>
    <row r="1965" spans="4:8" x14ac:dyDescent="0.25">
      <c r="D1965" s="7"/>
      <c r="H1965" s="6"/>
    </row>
    <row r="1966" spans="4:8" x14ac:dyDescent="0.25">
      <c r="D1966" s="7"/>
      <c r="H1966" s="6"/>
    </row>
    <row r="1967" spans="4:8" x14ac:dyDescent="0.25">
      <c r="D1967" s="7"/>
      <c r="H1967" s="6"/>
    </row>
    <row r="1968" spans="4:8" x14ac:dyDescent="0.25">
      <c r="D1968" s="7"/>
      <c r="H1968" s="6"/>
    </row>
    <row r="1969" spans="4:8" x14ac:dyDescent="0.25">
      <c r="D1969" s="7"/>
      <c r="H1969" s="6"/>
    </row>
    <row r="1970" spans="4:8" x14ac:dyDescent="0.25">
      <c r="D1970" s="7"/>
      <c r="H1970" s="6"/>
    </row>
    <row r="1971" spans="4:8" x14ac:dyDescent="0.25">
      <c r="D1971" s="7"/>
      <c r="H1971" s="6"/>
    </row>
    <row r="1972" spans="4:8" x14ac:dyDescent="0.25">
      <c r="D1972" s="7"/>
      <c r="H1972" s="6"/>
    </row>
    <row r="1973" spans="4:8" x14ac:dyDescent="0.25">
      <c r="D1973" s="7"/>
      <c r="H1973" s="6"/>
    </row>
    <row r="1974" spans="4:8" x14ac:dyDescent="0.25">
      <c r="D1974" s="7"/>
      <c r="H1974" s="6"/>
    </row>
    <row r="1975" spans="4:8" x14ac:dyDescent="0.25">
      <c r="D1975" s="7"/>
      <c r="H1975" s="6"/>
    </row>
    <row r="1976" spans="4:8" x14ac:dyDescent="0.25">
      <c r="D1976" s="7"/>
      <c r="H1976" s="6"/>
    </row>
    <row r="1977" spans="4:8" x14ac:dyDescent="0.25">
      <c r="D1977" s="7"/>
      <c r="H1977" s="6"/>
    </row>
    <row r="1978" spans="4:8" x14ac:dyDescent="0.25">
      <c r="D1978" s="7"/>
      <c r="H1978" s="6"/>
    </row>
    <row r="1979" spans="4:8" x14ac:dyDescent="0.25">
      <c r="D1979" s="7"/>
      <c r="H1979" s="6"/>
    </row>
    <row r="1980" spans="4:8" x14ac:dyDescent="0.25">
      <c r="D1980" s="7"/>
      <c r="H1980" s="6"/>
    </row>
    <row r="1981" spans="4:8" x14ac:dyDescent="0.25">
      <c r="D1981" s="7"/>
      <c r="H1981" s="6"/>
    </row>
    <row r="1982" spans="4:8" x14ac:dyDescent="0.25">
      <c r="D1982" s="7"/>
      <c r="H1982" s="6"/>
    </row>
    <row r="1983" spans="4:8" x14ac:dyDescent="0.25">
      <c r="D1983" s="7"/>
      <c r="H1983" s="6"/>
    </row>
    <row r="1984" spans="4:8" x14ac:dyDescent="0.25">
      <c r="D1984" s="7"/>
      <c r="H1984" s="6"/>
    </row>
    <row r="1985" spans="4:8" x14ac:dyDescent="0.25">
      <c r="D1985" s="7"/>
      <c r="H1985" s="6"/>
    </row>
    <row r="1986" spans="4:8" x14ac:dyDescent="0.25">
      <c r="D1986" s="7"/>
      <c r="H1986" s="6"/>
    </row>
    <row r="1987" spans="4:8" x14ac:dyDescent="0.25">
      <c r="D1987" s="7"/>
      <c r="H1987" s="6"/>
    </row>
    <row r="1988" spans="4:8" x14ac:dyDescent="0.25">
      <c r="D1988" s="7"/>
      <c r="H1988" s="6"/>
    </row>
    <row r="1989" spans="4:8" x14ac:dyDescent="0.25">
      <c r="D1989" s="7"/>
      <c r="H1989" s="6"/>
    </row>
    <row r="1990" spans="4:8" x14ac:dyDescent="0.25">
      <c r="D1990" s="7"/>
      <c r="H1990" s="6"/>
    </row>
    <row r="1991" spans="4:8" x14ac:dyDescent="0.25">
      <c r="D1991" s="7"/>
      <c r="H1991" s="6"/>
    </row>
    <row r="1992" spans="4:8" x14ac:dyDescent="0.25">
      <c r="D1992" s="7"/>
      <c r="H1992" s="6"/>
    </row>
    <row r="1993" spans="4:8" x14ac:dyDescent="0.25">
      <c r="D1993" s="7"/>
      <c r="H1993" s="6"/>
    </row>
    <row r="1994" spans="4:8" x14ac:dyDescent="0.25">
      <c r="D1994" s="7"/>
      <c r="H1994" s="6"/>
    </row>
    <row r="1995" spans="4:8" x14ac:dyDescent="0.25">
      <c r="D1995" s="7"/>
      <c r="H1995" s="6"/>
    </row>
    <row r="1996" spans="4:8" x14ac:dyDescent="0.25">
      <c r="D1996" s="7"/>
      <c r="H1996" s="6"/>
    </row>
    <row r="1997" spans="4:8" x14ac:dyDescent="0.25">
      <c r="D1997" s="7"/>
      <c r="H1997" s="6"/>
    </row>
    <row r="1998" spans="4:8" x14ac:dyDescent="0.25">
      <c r="D1998" s="7"/>
      <c r="H1998" s="6"/>
    </row>
    <row r="1999" spans="4:8" x14ac:dyDescent="0.25">
      <c r="D1999" s="7"/>
      <c r="H1999" s="6"/>
    </row>
    <row r="2000" spans="4:8" x14ac:dyDescent="0.25">
      <c r="D2000" s="7"/>
      <c r="H2000" s="6"/>
    </row>
    <row r="2001" spans="4:8" x14ac:dyDescent="0.25">
      <c r="D2001" s="7"/>
      <c r="H2001" s="6"/>
    </row>
    <row r="2002" spans="4:8" x14ac:dyDescent="0.25">
      <c r="D2002" s="7"/>
      <c r="H2002" s="6"/>
    </row>
    <row r="2003" spans="4:8" x14ac:dyDescent="0.25">
      <c r="D2003" s="7"/>
      <c r="H2003" s="6"/>
    </row>
    <row r="2004" spans="4:8" x14ac:dyDescent="0.25">
      <c r="D2004" s="7"/>
      <c r="H2004" s="6"/>
    </row>
    <row r="2005" spans="4:8" x14ac:dyDescent="0.25">
      <c r="D2005" s="7"/>
      <c r="H2005" s="6"/>
    </row>
    <row r="2006" spans="4:8" x14ac:dyDescent="0.25">
      <c r="D2006" s="7"/>
      <c r="H2006" s="6"/>
    </row>
    <row r="2007" spans="4:8" x14ac:dyDescent="0.25">
      <c r="D2007" s="7"/>
      <c r="H2007" s="6"/>
    </row>
    <row r="2008" spans="4:8" x14ac:dyDescent="0.25">
      <c r="D2008" s="7"/>
      <c r="H2008" s="6"/>
    </row>
    <row r="2009" spans="4:8" x14ac:dyDescent="0.25">
      <c r="D2009" s="7"/>
      <c r="H2009" s="6"/>
    </row>
    <row r="2010" spans="4:8" x14ac:dyDescent="0.25">
      <c r="D2010" s="7"/>
      <c r="H2010" s="6"/>
    </row>
    <row r="2011" spans="4:8" x14ac:dyDescent="0.25">
      <c r="D2011" s="7"/>
      <c r="H2011" s="6"/>
    </row>
    <row r="2012" spans="4:8" x14ac:dyDescent="0.25">
      <c r="D2012" s="7"/>
      <c r="H2012" s="6"/>
    </row>
    <row r="2013" spans="4:8" x14ac:dyDescent="0.25">
      <c r="D2013" s="7"/>
      <c r="H2013" s="6"/>
    </row>
    <row r="2014" spans="4:8" x14ac:dyDescent="0.25">
      <c r="D2014" s="7"/>
      <c r="H2014" s="6"/>
    </row>
    <row r="2015" spans="4:8" x14ac:dyDescent="0.25">
      <c r="D2015" s="7"/>
      <c r="H2015" s="6"/>
    </row>
    <row r="2016" spans="4:8" x14ac:dyDescent="0.25">
      <c r="D2016" s="7"/>
      <c r="H2016" s="6"/>
    </row>
    <row r="2017" spans="4:8" x14ac:dyDescent="0.25">
      <c r="D2017" s="7"/>
      <c r="H2017" s="6"/>
    </row>
    <row r="2018" spans="4:8" x14ac:dyDescent="0.25">
      <c r="D2018" s="7"/>
      <c r="H2018" s="6"/>
    </row>
    <row r="2019" spans="4:8" x14ac:dyDescent="0.25">
      <c r="D2019" s="7"/>
      <c r="H2019" s="6"/>
    </row>
    <row r="2020" spans="4:8" x14ac:dyDescent="0.25">
      <c r="D2020" s="7"/>
      <c r="H2020" s="6"/>
    </row>
    <row r="2021" spans="4:8" x14ac:dyDescent="0.25">
      <c r="D2021" s="7"/>
      <c r="H2021" s="6"/>
    </row>
    <row r="2022" spans="4:8" x14ac:dyDescent="0.25">
      <c r="D2022" s="7"/>
      <c r="H2022" s="6"/>
    </row>
    <row r="2023" spans="4:8" x14ac:dyDescent="0.25">
      <c r="D2023" s="7"/>
      <c r="H2023" s="6"/>
    </row>
    <row r="2024" spans="4:8" x14ac:dyDescent="0.25">
      <c r="D2024" s="7"/>
      <c r="H2024" s="6"/>
    </row>
    <row r="2025" spans="4:8" x14ac:dyDescent="0.25">
      <c r="D2025" s="7"/>
      <c r="H2025" s="6"/>
    </row>
    <row r="2026" spans="4:8" x14ac:dyDescent="0.25">
      <c r="D2026" s="7"/>
      <c r="H2026" s="6"/>
    </row>
    <row r="2027" spans="4:8" x14ac:dyDescent="0.25">
      <c r="D2027" s="7"/>
      <c r="H2027" s="6"/>
    </row>
    <row r="2028" spans="4:8" x14ac:dyDescent="0.25">
      <c r="D2028" s="7"/>
      <c r="H2028" s="6"/>
    </row>
    <row r="2029" spans="4:8" x14ac:dyDescent="0.25">
      <c r="D2029" s="7"/>
      <c r="H2029" s="6"/>
    </row>
    <row r="2030" spans="4:8" x14ac:dyDescent="0.25">
      <c r="D2030" s="7"/>
      <c r="H2030" s="6"/>
    </row>
    <row r="2031" spans="4:8" x14ac:dyDescent="0.25">
      <c r="D2031" s="7"/>
      <c r="H2031" s="6"/>
    </row>
    <row r="2032" spans="4:8" x14ac:dyDescent="0.25">
      <c r="D2032" s="7"/>
      <c r="H2032" s="6"/>
    </row>
    <row r="2033" spans="4:8" x14ac:dyDescent="0.25">
      <c r="D2033" s="7"/>
      <c r="H2033" s="6"/>
    </row>
    <row r="2034" spans="4:8" x14ac:dyDescent="0.25">
      <c r="D2034" s="7"/>
      <c r="H2034" s="6"/>
    </row>
    <row r="2035" spans="4:8" x14ac:dyDescent="0.25">
      <c r="D2035" s="7"/>
      <c r="H2035" s="6"/>
    </row>
    <row r="2036" spans="4:8" x14ac:dyDescent="0.25">
      <c r="D2036" s="7"/>
      <c r="H2036" s="6"/>
    </row>
    <row r="2037" spans="4:8" x14ac:dyDescent="0.25">
      <c r="D2037" s="7"/>
      <c r="H2037" s="6"/>
    </row>
    <row r="2038" spans="4:8" x14ac:dyDescent="0.25">
      <c r="D2038" s="7"/>
      <c r="H2038" s="6"/>
    </row>
    <row r="2039" spans="4:8" x14ac:dyDescent="0.25">
      <c r="D2039" s="7"/>
      <c r="H2039" s="6"/>
    </row>
    <row r="2040" spans="4:8" x14ac:dyDescent="0.25">
      <c r="D2040" s="7"/>
      <c r="H2040" s="6"/>
    </row>
    <row r="2041" spans="4:8" x14ac:dyDescent="0.25">
      <c r="D2041" s="7"/>
      <c r="H2041" s="6"/>
    </row>
    <row r="2042" spans="4:8" x14ac:dyDescent="0.25">
      <c r="D2042" s="7"/>
      <c r="H2042" s="6"/>
    </row>
    <row r="2043" spans="4:8" x14ac:dyDescent="0.25">
      <c r="D2043" s="7"/>
      <c r="H2043" s="6"/>
    </row>
    <row r="2044" spans="4:8" x14ac:dyDescent="0.25">
      <c r="D2044" s="7"/>
      <c r="H2044" s="6"/>
    </row>
    <row r="2045" spans="4:8" x14ac:dyDescent="0.25">
      <c r="D2045" s="7"/>
      <c r="H2045" s="6"/>
    </row>
    <row r="2046" spans="4:8" x14ac:dyDescent="0.25">
      <c r="D2046" s="7"/>
      <c r="H2046" s="6"/>
    </row>
    <row r="2047" spans="4:8" x14ac:dyDescent="0.25">
      <c r="D2047" s="7"/>
      <c r="H2047" s="6"/>
    </row>
    <row r="2048" spans="4:8" x14ac:dyDescent="0.25">
      <c r="D2048" s="7"/>
      <c r="H2048" s="6"/>
    </row>
    <row r="2049" spans="4:8" x14ac:dyDescent="0.25">
      <c r="D2049" s="7"/>
      <c r="H2049" s="6"/>
    </row>
    <row r="2050" spans="4:8" x14ac:dyDescent="0.25">
      <c r="D2050" s="7"/>
      <c r="H2050" s="6"/>
    </row>
    <row r="2051" spans="4:8" x14ac:dyDescent="0.25">
      <c r="D2051" s="7"/>
      <c r="H2051" s="6"/>
    </row>
    <row r="2052" spans="4:8" x14ac:dyDescent="0.25">
      <c r="D2052" s="7"/>
      <c r="H2052" s="6"/>
    </row>
    <row r="2053" spans="4:8" x14ac:dyDescent="0.25">
      <c r="D2053" s="7"/>
      <c r="H2053" s="6"/>
    </row>
    <row r="2054" spans="4:8" x14ac:dyDescent="0.25">
      <c r="D2054" s="7"/>
      <c r="H2054" s="6"/>
    </row>
    <row r="2055" spans="4:8" x14ac:dyDescent="0.25">
      <c r="D2055" s="7"/>
      <c r="H2055" s="6"/>
    </row>
    <row r="2056" spans="4:8" x14ac:dyDescent="0.25">
      <c r="D2056" s="7"/>
      <c r="H2056" s="6"/>
    </row>
    <row r="2057" spans="4:8" x14ac:dyDescent="0.25">
      <c r="D2057" s="7"/>
      <c r="H2057" s="6"/>
    </row>
    <row r="2058" spans="4:8" x14ac:dyDescent="0.25">
      <c r="D2058" s="7"/>
      <c r="H2058" s="6"/>
    </row>
    <row r="2059" spans="4:8" x14ac:dyDescent="0.25">
      <c r="D2059" s="7"/>
      <c r="H2059" s="6"/>
    </row>
    <row r="2060" spans="4:8" x14ac:dyDescent="0.25">
      <c r="D2060" s="7"/>
      <c r="H2060" s="6"/>
    </row>
    <row r="2061" spans="4:8" x14ac:dyDescent="0.25">
      <c r="D2061" s="7"/>
      <c r="H2061" s="6"/>
    </row>
    <row r="2062" spans="4:8" x14ac:dyDescent="0.25">
      <c r="D2062" s="7"/>
      <c r="H2062" s="6"/>
    </row>
    <row r="2063" spans="4:8" x14ac:dyDescent="0.25">
      <c r="D2063" s="7"/>
      <c r="H2063" s="6"/>
    </row>
    <row r="2064" spans="4:8" x14ac:dyDescent="0.25">
      <c r="D2064" s="7"/>
      <c r="H2064" s="6"/>
    </row>
    <row r="2065" spans="4:8" x14ac:dyDescent="0.25">
      <c r="D2065" s="7"/>
      <c r="H2065" s="6"/>
    </row>
    <row r="2066" spans="4:8" x14ac:dyDescent="0.25">
      <c r="D2066" s="7"/>
      <c r="H2066" s="6"/>
    </row>
    <row r="2067" spans="4:8" x14ac:dyDescent="0.25">
      <c r="D2067" s="7"/>
      <c r="H2067" s="6"/>
    </row>
    <row r="2068" spans="4:8" x14ac:dyDescent="0.25">
      <c r="D2068" s="7"/>
      <c r="H2068" s="6"/>
    </row>
    <row r="2069" spans="4:8" x14ac:dyDescent="0.25">
      <c r="D2069" s="7"/>
      <c r="H2069" s="6"/>
    </row>
    <row r="2070" spans="4:8" x14ac:dyDescent="0.25">
      <c r="D2070" s="7"/>
      <c r="H2070" s="6"/>
    </row>
    <row r="2071" spans="4:8" x14ac:dyDescent="0.25">
      <c r="D2071" s="7"/>
      <c r="H2071" s="6"/>
    </row>
    <row r="2072" spans="4:8" x14ac:dyDescent="0.25">
      <c r="D2072" s="7"/>
      <c r="H2072" s="6"/>
    </row>
    <row r="2073" spans="4:8" x14ac:dyDescent="0.25">
      <c r="D2073" s="7"/>
      <c r="H2073" s="6"/>
    </row>
    <row r="2074" spans="4:8" x14ac:dyDescent="0.25">
      <c r="D2074" s="7"/>
      <c r="H2074" s="6"/>
    </row>
    <row r="2075" spans="4:8" x14ac:dyDescent="0.25">
      <c r="D2075" s="7"/>
      <c r="H2075" s="6"/>
    </row>
    <row r="2076" spans="4:8" x14ac:dyDescent="0.25">
      <c r="D2076" s="7"/>
      <c r="H2076" s="6"/>
    </row>
    <row r="2077" spans="4:8" x14ac:dyDescent="0.25">
      <c r="D2077" s="7"/>
      <c r="H2077" s="6"/>
    </row>
    <row r="2078" spans="4:8" x14ac:dyDescent="0.25">
      <c r="D2078" s="7"/>
      <c r="H2078" s="6"/>
    </row>
    <row r="2079" spans="4:8" x14ac:dyDescent="0.25">
      <c r="D2079" s="7"/>
      <c r="H2079" s="6"/>
    </row>
    <row r="2080" spans="4:8" x14ac:dyDescent="0.25">
      <c r="D2080" s="7"/>
      <c r="H2080" s="6"/>
    </row>
    <row r="2081" spans="4:8" x14ac:dyDescent="0.25">
      <c r="D2081" s="7"/>
      <c r="H2081" s="6"/>
    </row>
    <row r="2082" spans="4:8" x14ac:dyDescent="0.25">
      <c r="D2082" s="7"/>
      <c r="H2082" s="6"/>
    </row>
    <row r="2083" spans="4:8" x14ac:dyDescent="0.25">
      <c r="D2083" s="7"/>
      <c r="H2083" s="6"/>
    </row>
    <row r="2084" spans="4:8" x14ac:dyDescent="0.25">
      <c r="D2084" s="7"/>
      <c r="H2084" s="6"/>
    </row>
    <row r="2085" spans="4:8" x14ac:dyDescent="0.25">
      <c r="D2085" s="7"/>
      <c r="H2085" s="6"/>
    </row>
    <row r="2086" spans="4:8" x14ac:dyDescent="0.25">
      <c r="D2086" s="7"/>
      <c r="H2086" s="6"/>
    </row>
    <row r="2087" spans="4:8" x14ac:dyDescent="0.25">
      <c r="D2087" s="7"/>
      <c r="H2087" s="6"/>
    </row>
    <row r="2088" spans="4:8" x14ac:dyDescent="0.25">
      <c r="D2088" s="7"/>
      <c r="H2088" s="6"/>
    </row>
    <row r="2089" spans="4:8" x14ac:dyDescent="0.25">
      <c r="D2089" s="7"/>
      <c r="H2089" s="6"/>
    </row>
    <row r="2090" spans="4:8" x14ac:dyDescent="0.25">
      <c r="D2090" s="7"/>
      <c r="H2090" s="6"/>
    </row>
    <row r="2091" spans="4:8" x14ac:dyDescent="0.25">
      <c r="D2091" s="7"/>
      <c r="H2091" s="6"/>
    </row>
    <row r="2092" spans="4:8" x14ac:dyDescent="0.25">
      <c r="D2092" s="7"/>
      <c r="H2092" s="6"/>
    </row>
    <row r="2093" spans="4:8" x14ac:dyDescent="0.25">
      <c r="D2093" s="7"/>
      <c r="H2093" s="6"/>
    </row>
    <row r="2094" spans="4:8" x14ac:dyDescent="0.25">
      <c r="D2094" s="7"/>
      <c r="H2094" s="6"/>
    </row>
    <row r="2095" spans="4:8" x14ac:dyDescent="0.25">
      <c r="D2095" s="7"/>
      <c r="H2095" s="6"/>
    </row>
    <row r="2096" spans="4:8" x14ac:dyDescent="0.25">
      <c r="D2096" s="7"/>
      <c r="H2096" s="6"/>
    </row>
    <row r="2097" spans="4:8" x14ac:dyDescent="0.25">
      <c r="D2097" s="7"/>
      <c r="H2097" s="6"/>
    </row>
    <row r="2098" spans="4:8" x14ac:dyDescent="0.25">
      <c r="D2098" s="7"/>
      <c r="H2098" s="6"/>
    </row>
    <row r="2099" spans="4:8" x14ac:dyDescent="0.25">
      <c r="D2099" s="7"/>
      <c r="H2099" s="6"/>
    </row>
    <row r="2100" spans="4:8" x14ac:dyDescent="0.25">
      <c r="D2100" s="7"/>
      <c r="H2100" s="6"/>
    </row>
    <row r="2101" spans="4:8" x14ac:dyDescent="0.25">
      <c r="D2101" s="7"/>
      <c r="H2101" s="6"/>
    </row>
    <row r="2102" spans="4:8" x14ac:dyDescent="0.25">
      <c r="D2102" s="7"/>
      <c r="H2102" s="6"/>
    </row>
    <row r="2103" spans="4:8" x14ac:dyDescent="0.25">
      <c r="D2103" s="7"/>
      <c r="H2103" s="6"/>
    </row>
    <row r="2104" spans="4:8" x14ac:dyDescent="0.25">
      <c r="D2104" s="7"/>
      <c r="H2104" s="6"/>
    </row>
    <row r="2105" spans="4:8" x14ac:dyDescent="0.25">
      <c r="D2105" s="7"/>
      <c r="H2105" s="6"/>
    </row>
    <row r="2106" spans="4:8" x14ac:dyDescent="0.25">
      <c r="D2106" s="7"/>
      <c r="H2106" s="6"/>
    </row>
    <row r="2107" spans="4:8" x14ac:dyDescent="0.25">
      <c r="D2107" s="7"/>
      <c r="H2107" s="6"/>
    </row>
    <row r="2108" spans="4:8" x14ac:dyDescent="0.25">
      <c r="D2108" s="7"/>
      <c r="H2108" s="6"/>
    </row>
    <row r="2109" spans="4:8" x14ac:dyDescent="0.25">
      <c r="D2109" s="7"/>
      <c r="H2109" s="6"/>
    </row>
    <row r="2110" spans="4:8" x14ac:dyDescent="0.25">
      <c r="D2110" s="7"/>
      <c r="H2110" s="6"/>
    </row>
    <row r="2111" spans="4:8" x14ac:dyDescent="0.25">
      <c r="D2111" s="7"/>
      <c r="H2111" s="6"/>
    </row>
    <row r="2112" spans="4:8" x14ac:dyDescent="0.25">
      <c r="D2112" s="7"/>
      <c r="H2112" s="6"/>
    </row>
    <row r="2113" spans="4:8" x14ac:dyDescent="0.25">
      <c r="D2113" s="7"/>
      <c r="H2113" s="6"/>
    </row>
    <row r="2114" spans="4:8" x14ac:dyDescent="0.25">
      <c r="D2114" s="7"/>
      <c r="H2114" s="6"/>
    </row>
    <row r="2115" spans="4:8" x14ac:dyDescent="0.25">
      <c r="D2115" s="7"/>
      <c r="H2115" s="6"/>
    </row>
    <row r="2116" spans="4:8" x14ac:dyDescent="0.25">
      <c r="D2116" s="7"/>
      <c r="H2116" s="6"/>
    </row>
    <row r="2117" spans="4:8" x14ac:dyDescent="0.25">
      <c r="D2117" s="7"/>
      <c r="H2117" s="6"/>
    </row>
    <row r="2118" spans="4:8" x14ac:dyDescent="0.25">
      <c r="D2118" s="7"/>
      <c r="H2118" s="6"/>
    </row>
    <row r="2119" spans="4:8" x14ac:dyDescent="0.25">
      <c r="D2119" s="7"/>
      <c r="H2119" s="6"/>
    </row>
    <row r="2120" spans="4:8" x14ac:dyDescent="0.25">
      <c r="D2120" s="7"/>
      <c r="H2120" s="6"/>
    </row>
    <row r="2121" spans="4:8" x14ac:dyDescent="0.25">
      <c r="D2121" s="7"/>
      <c r="H2121" s="6"/>
    </row>
    <row r="2122" spans="4:8" x14ac:dyDescent="0.25">
      <c r="D2122" s="7"/>
      <c r="H2122" s="6"/>
    </row>
    <row r="2123" spans="4:8" x14ac:dyDescent="0.25">
      <c r="D2123" s="7"/>
      <c r="H2123" s="6"/>
    </row>
    <row r="2124" spans="4:8" x14ac:dyDescent="0.25">
      <c r="D2124" s="7"/>
      <c r="H2124" s="6"/>
    </row>
    <row r="2125" spans="4:8" x14ac:dyDescent="0.25">
      <c r="D2125" s="7"/>
      <c r="H2125" s="6"/>
    </row>
    <row r="2126" spans="4:8" x14ac:dyDescent="0.25">
      <c r="D2126" s="7"/>
      <c r="H2126" s="6"/>
    </row>
    <row r="2127" spans="4:8" x14ac:dyDescent="0.25">
      <c r="D2127" s="7"/>
      <c r="H2127" s="6"/>
    </row>
    <row r="2128" spans="4:8" x14ac:dyDescent="0.25">
      <c r="D2128" s="7"/>
      <c r="H2128" s="6"/>
    </row>
    <row r="2129" spans="4:8" x14ac:dyDescent="0.25">
      <c r="D2129" s="7"/>
      <c r="H2129" s="6"/>
    </row>
    <row r="2130" spans="4:8" x14ac:dyDescent="0.25">
      <c r="D2130" s="7"/>
      <c r="H2130" s="6"/>
    </row>
    <row r="2131" spans="4:8" x14ac:dyDescent="0.25">
      <c r="D2131" s="7"/>
      <c r="H2131" s="6"/>
    </row>
    <row r="2132" spans="4:8" x14ac:dyDescent="0.25">
      <c r="D2132" s="7"/>
      <c r="H2132" s="6"/>
    </row>
    <row r="2133" spans="4:8" x14ac:dyDescent="0.25">
      <c r="D2133" s="7"/>
      <c r="H2133" s="6"/>
    </row>
    <row r="2134" spans="4:8" x14ac:dyDescent="0.25">
      <c r="D2134" s="7"/>
      <c r="H2134" s="6"/>
    </row>
    <row r="2135" spans="4:8" x14ac:dyDescent="0.25">
      <c r="D2135" s="7"/>
      <c r="H2135" s="6"/>
    </row>
    <row r="2136" spans="4:8" x14ac:dyDescent="0.25">
      <c r="D2136" s="7"/>
      <c r="H2136" s="6"/>
    </row>
    <row r="2137" spans="4:8" x14ac:dyDescent="0.25">
      <c r="D2137" s="7"/>
      <c r="H2137" s="6"/>
    </row>
    <row r="2138" spans="4:8" x14ac:dyDescent="0.25">
      <c r="D2138" s="7"/>
      <c r="H2138" s="6"/>
    </row>
    <row r="2139" spans="4:8" x14ac:dyDescent="0.25">
      <c r="D2139" s="7"/>
      <c r="H2139" s="6"/>
    </row>
    <row r="2140" spans="4:8" x14ac:dyDescent="0.25">
      <c r="D2140" s="7"/>
      <c r="H2140" s="6"/>
    </row>
    <row r="2141" spans="4:8" x14ac:dyDescent="0.25">
      <c r="D2141" s="7"/>
      <c r="H2141" s="6"/>
    </row>
    <row r="2142" spans="4:8" x14ac:dyDescent="0.25">
      <c r="D2142" s="7"/>
      <c r="H2142" s="6"/>
    </row>
    <row r="2143" spans="4:8" x14ac:dyDescent="0.25">
      <c r="D2143" s="7"/>
      <c r="H2143" s="6"/>
    </row>
    <row r="2144" spans="4:8" x14ac:dyDescent="0.25">
      <c r="D2144" s="7"/>
      <c r="H2144" s="6"/>
    </row>
    <row r="2145" spans="4:8" x14ac:dyDescent="0.25">
      <c r="D2145" s="7"/>
      <c r="H2145" s="6"/>
    </row>
    <row r="2146" spans="4:8" x14ac:dyDescent="0.25">
      <c r="D2146" s="7"/>
      <c r="H2146" s="6"/>
    </row>
    <row r="2147" spans="4:8" x14ac:dyDescent="0.25">
      <c r="D2147" s="7"/>
      <c r="H2147" s="6"/>
    </row>
    <row r="2148" spans="4:8" x14ac:dyDescent="0.25">
      <c r="D2148" s="7"/>
      <c r="H2148" s="6"/>
    </row>
    <row r="2149" spans="4:8" x14ac:dyDescent="0.25">
      <c r="D2149" s="7"/>
      <c r="H2149" s="6"/>
    </row>
    <row r="2150" spans="4:8" x14ac:dyDescent="0.25">
      <c r="D2150" s="7"/>
      <c r="H2150" s="6"/>
    </row>
    <row r="2151" spans="4:8" x14ac:dyDescent="0.25">
      <c r="D2151" s="7"/>
      <c r="H2151" s="6"/>
    </row>
    <row r="2152" spans="4:8" x14ac:dyDescent="0.25">
      <c r="D2152" s="7"/>
      <c r="H2152" s="6"/>
    </row>
    <row r="2153" spans="4:8" x14ac:dyDescent="0.25">
      <c r="D2153" s="7"/>
      <c r="H2153" s="6"/>
    </row>
    <row r="2154" spans="4:8" x14ac:dyDescent="0.25">
      <c r="D2154" s="7"/>
      <c r="H2154" s="6"/>
    </row>
    <row r="2155" spans="4:8" x14ac:dyDescent="0.25">
      <c r="D2155" s="7"/>
      <c r="H2155" s="6"/>
    </row>
    <row r="2156" spans="4:8" x14ac:dyDescent="0.25">
      <c r="D2156" s="7"/>
      <c r="H2156" s="6"/>
    </row>
    <row r="2157" spans="4:8" x14ac:dyDescent="0.25">
      <c r="D2157" s="7"/>
      <c r="H2157" s="6"/>
    </row>
    <row r="2158" spans="4:8" x14ac:dyDescent="0.25">
      <c r="D2158" s="7"/>
      <c r="H2158" s="6"/>
    </row>
    <row r="2159" spans="4:8" x14ac:dyDescent="0.25">
      <c r="D2159" s="7"/>
      <c r="H2159" s="6"/>
    </row>
    <row r="2160" spans="4:8" x14ac:dyDescent="0.25">
      <c r="D2160" s="7"/>
      <c r="H2160" s="6"/>
    </row>
    <row r="2161" spans="4:8" x14ac:dyDescent="0.25">
      <c r="D2161" s="7"/>
      <c r="H2161" s="6"/>
    </row>
    <row r="2162" spans="4:8" x14ac:dyDescent="0.25">
      <c r="D2162" s="7"/>
      <c r="H2162" s="6"/>
    </row>
    <row r="2163" spans="4:8" x14ac:dyDescent="0.25">
      <c r="D2163" s="7"/>
      <c r="H2163" s="6"/>
    </row>
    <row r="2164" spans="4:8" x14ac:dyDescent="0.25">
      <c r="D2164" s="7"/>
      <c r="H2164" s="6"/>
    </row>
    <row r="2165" spans="4:8" x14ac:dyDescent="0.25">
      <c r="D2165" s="7"/>
      <c r="H2165" s="6"/>
    </row>
    <row r="2166" spans="4:8" x14ac:dyDescent="0.25">
      <c r="D2166" s="7"/>
      <c r="H2166" s="6"/>
    </row>
    <row r="2167" spans="4:8" x14ac:dyDescent="0.25">
      <c r="D2167" s="7"/>
      <c r="H2167" s="6"/>
    </row>
    <row r="2168" spans="4:8" x14ac:dyDescent="0.25">
      <c r="D2168" s="7"/>
      <c r="H2168" s="6"/>
    </row>
    <row r="2169" spans="4:8" x14ac:dyDescent="0.25">
      <c r="D2169" s="7"/>
      <c r="H2169" s="6"/>
    </row>
    <row r="2170" spans="4:8" x14ac:dyDescent="0.25">
      <c r="D2170" s="7"/>
      <c r="H2170" s="6"/>
    </row>
    <row r="2171" spans="4:8" x14ac:dyDescent="0.25">
      <c r="D2171" s="7"/>
      <c r="H2171" s="6"/>
    </row>
    <row r="2172" spans="4:8" x14ac:dyDescent="0.25">
      <c r="D2172" s="7"/>
      <c r="H2172" s="6"/>
    </row>
    <row r="2173" spans="4:8" x14ac:dyDescent="0.25">
      <c r="D2173" s="7"/>
      <c r="H2173" s="6"/>
    </row>
    <row r="2174" spans="4:8" x14ac:dyDescent="0.25">
      <c r="D2174" s="7"/>
      <c r="H2174" s="6"/>
    </row>
    <row r="2175" spans="4:8" x14ac:dyDescent="0.25">
      <c r="D2175" s="7"/>
      <c r="H2175" s="6"/>
    </row>
    <row r="2176" spans="4:8" x14ac:dyDescent="0.25">
      <c r="D2176" s="7"/>
      <c r="H2176" s="6"/>
    </row>
    <row r="2177" spans="4:8" x14ac:dyDescent="0.25">
      <c r="D2177" s="7"/>
      <c r="H2177" s="6"/>
    </row>
    <row r="2178" spans="4:8" x14ac:dyDescent="0.25">
      <c r="D2178" s="7"/>
      <c r="H2178" s="6"/>
    </row>
    <row r="2179" spans="4:8" x14ac:dyDescent="0.25">
      <c r="D2179" s="7"/>
      <c r="H2179" s="6"/>
    </row>
    <row r="2180" spans="4:8" x14ac:dyDescent="0.25">
      <c r="D2180" s="7"/>
      <c r="H2180" s="6"/>
    </row>
    <row r="2181" spans="4:8" x14ac:dyDescent="0.25">
      <c r="D2181" s="7"/>
      <c r="H2181" s="6"/>
    </row>
    <row r="2182" spans="4:8" x14ac:dyDescent="0.25">
      <c r="D2182" s="7"/>
      <c r="H2182" s="6"/>
    </row>
    <row r="2183" spans="4:8" x14ac:dyDescent="0.25">
      <c r="D2183" s="7"/>
      <c r="H2183" s="6"/>
    </row>
    <row r="2184" spans="4:8" x14ac:dyDescent="0.25">
      <c r="D2184" s="7"/>
      <c r="H2184" s="6"/>
    </row>
    <row r="2185" spans="4:8" x14ac:dyDescent="0.25">
      <c r="D2185" s="7"/>
      <c r="H2185" s="6"/>
    </row>
    <row r="2186" spans="4:8" x14ac:dyDescent="0.25">
      <c r="D2186" s="7"/>
      <c r="H2186" s="6"/>
    </row>
    <row r="2187" spans="4:8" x14ac:dyDescent="0.25">
      <c r="D2187" s="7"/>
      <c r="H2187" s="6"/>
    </row>
    <row r="2188" spans="4:8" x14ac:dyDescent="0.25">
      <c r="D2188" s="7"/>
      <c r="H2188" s="6"/>
    </row>
    <row r="2189" spans="4:8" x14ac:dyDescent="0.25">
      <c r="D2189" s="7"/>
      <c r="H2189" s="6"/>
    </row>
    <row r="2190" spans="4:8" x14ac:dyDescent="0.25">
      <c r="D2190" s="7"/>
      <c r="H2190" s="6"/>
    </row>
    <row r="2191" spans="4:8" x14ac:dyDescent="0.25">
      <c r="D2191" s="7"/>
      <c r="H2191" s="6"/>
    </row>
    <row r="2192" spans="4:8" x14ac:dyDescent="0.25">
      <c r="D2192" s="7"/>
      <c r="H2192" s="6"/>
    </row>
    <row r="2193" spans="4:8" x14ac:dyDescent="0.25">
      <c r="D2193" s="7"/>
      <c r="H2193" s="6"/>
    </row>
    <row r="2194" spans="4:8" x14ac:dyDescent="0.25">
      <c r="D2194" s="7"/>
      <c r="H2194" s="6"/>
    </row>
    <row r="2195" spans="4:8" x14ac:dyDescent="0.25">
      <c r="D2195" s="7"/>
      <c r="H2195" s="6"/>
    </row>
    <row r="2196" spans="4:8" x14ac:dyDescent="0.25">
      <c r="D2196" s="7"/>
      <c r="H2196" s="6"/>
    </row>
    <row r="2197" spans="4:8" x14ac:dyDescent="0.25">
      <c r="D2197" s="7"/>
      <c r="H2197" s="6"/>
    </row>
    <row r="2198" spans="4:8" x14ac:dyDescent="0.25">
      <c r="D2198" s="7"/>
      <c r="H2198" s="6"/>
    </row>
    <row r="2199" spans="4:8" x14ac:dyDescent="0.25">
      <c r="D2199" s="7"/>
      <c r="H2199" s="6"/>
    </row>
    <row r="2200" spans="4:8" x14ac:dyDescent="0.25">
      <c r="D2200" s="7"/>
      <c r="H2200" s="6"/>
    </row>
    <row r="2201" spans="4:8" x14ac:dyDescent="0.25">
      <c r="D2201" s="7"/>
      <c r="H2201" s="6"/>
    </row>
    <row r="2202" spans="4:8" x14ac:dyDescent="0.25">
      <c r="D2202" s="7"/>
      <c r="H2202" s="6"/>
    </row>
    <row r="2203" spans="4:8" x14ac:dyDescent="0.25">
      <c r="D2203" s="7"/>
      <c r="H2203" s="6"/>
    </row>
    <row r="2204" spans="4:8" x14ac:dyDescent="0.25">
      <c r="D2204" s="7"/>
      <c r="H2204" s="6"/>
    </row>
    <row r="2205" spans="4:8" x14ac:dyDescent="0.25">
      <c r="D2205" s="7"/>
      <c r="H2205" s="6"/>
    </row>
    <row r="2206" spans="4:8" x14ac:dyDescent="0.25">
      <c r="D2206" s="7"/>
      <c r="H2206" s="6"/>
    </row>
    <row r="2207" spans="4:8" x14ac:dyDescent="0.25">
      <c r="D2207" s="7"/>
      <c r="H2207" s="6"/>
    </row>
    <row r="2208" spans="4:8" x14ac:dyDescent="0.25">
      <c r="D2208" s="7"/>
      <c r="H2208" s="6"/>
    </row>
    <row r="2209" spans="4:8" x14ac:dyDescent="0.25">
      <c r="D2209" s="7"/>
      <c r="H2209" s="6"/>
    </row>
    <row r="2210" spans="4:8" x14ac:dyDescent="0.25">
      <c r="D2210" s="7"/>
      <c r="H2210" s="6"/>
    </row>
    <row r="2211" spans="4:8" x14ac:dyDescent="0.25">
      <c r="D2211" s="7"/>
      <c r="H2211" s="6"/>
    </row>
    <row r="2212" spans="4:8" x14ac:dyDescent="0.25">
      <c r="D2212" s="7"/>
      <c r="H2212" s="6"/>
    </row>
    <row r="2213" spans="4:8" x14ac:dyDescent="0.25">
      <c r="D2213" s="7"/>
      <c r="H2213" s="6"/>
    </row>
    <row r="2214" spans="4:8" x14ac:dyDescent="0.25">
      <c r="D2214" s="7"/>
      <c r="H2214" s="6"/>
    </row>
    <row r="2215" spans="4:8" x14ac:dyDescent="0.25">
      <c r="D2215" s="7"/>
      <c r="H2215" s="6"/>
    </row>
    <row r="2216" spans="4:8" x14ac:dyDescent="0.25">
      <c r="D2216" s="7"/>
      <c r="H2216" s="6"/>
    </row>
    <row r="2217" spans="4:8" x14ac:dyDescent="0.25">
      <c r="D2217" s="7"/>
      <c r="H2217" s="6"/>
    </row>
    <row r="2218" spans="4:8" x14ac:dyDescent="0.25">
      <c r="D2218" s="7"/>
      <c r="H2218" s="6"/>
    </row>
    <row r="2219" spans="4:8" x14ac:dyDescent="0.25">
      <c r="D2219" s="7"/>
      <c r="H2219" s="6"/>
    </row>
    <row r="2220" spans="4:8" x14ac:dyDescent="0.25">
      <c r="D2220" s="7"/>
      <c r="H2220" s="6"/>
    </row>
    <row r="2221" spans="4:8" x14ac:dyDescent="0.25">
      <c r="D2221" s="7"/>
      <c r="H2221" s="6"/>
    </row>
    <row r="2222" spans="4:8" x14ac:dyDescent="0.25">
      <c r="D2222" s="7"/>
      <c r="H2222" s="6"/>
    </row>
    <row r="2223" spans="4:8" x14ac:dyDescent="0.25">
      <c r="D2223" s="7"/>
      <c r="H2223" s="6"/>
    </row>
    <row r="2224" spans="4:8" x14ac:dyDescent="0.25">
      <c r="D2224" s="7"/>
      <c r="H2224" s="6"/>
    </row>
    <row r="2225" spans="4:8" x14ac:dyDescent="0.25">
      <c r="D2225" s="7"/>
      <c r="H2225" s="6"/>
    </row>
    <row r="2226" spans="4:8" x14ac:dyDescent="0.25">
      <c r="D2226" s="7"/>
      <c r="H2226" s="6"/>
    </row>
    <row r="2227" spans="4:8" x14ac:dyDescent="0.25">
      <c r="D2227" s="7"/>
      <c r="H2227" s="6"/>
    </row>
    <row r="2228" spans="4:8" x14ac:dyDescent="0.25">
      <c r="D2228" s="7"/>
      <c r="H2228" s="6"/>
    </row>
    <row r="2229" spans="4:8" x14ac:dyDescent="0.25">
      <c r="D2229" s="7"/>
      <c r="H2229" s="6"/>
    </row>
    <row r="2230" spans="4:8" x14ac:dyDescent="0.25">
      <c r="D2230" s="7"/>
      <c r="H2230" s="6"/>
    </row>
    <row r="2231" spans="4:8" x14ac:dyDescent="0.25">
      <c r="D2231" s="7"/>
      <c r="H2231" s="6"/>
    </row>
    <row r="2232" spans="4:8" x14ac:dyDescent="0.25">
      <c r="D2232" s="7"/>
      <c r="H2232" s="6"/>
    </row>
    <row r="2233" spans="4:8" x14ac:dyDescent="0.25">
      <c r="D2233" s="7"/>
      <c r="H2233" s="6"/>
    </row>
    <row r="2234" spans="4:8" x14ac:dyDescent="0.25">
      <c r="D2234" s="7"/>
      <c r="H2234" s="6"/>
    </row>
    <row r="2235" spans="4:8" x14ac:dyDescent="0.25">
      <c r="D2235" s="7"/>
      <c r="H2235" s="6"/>
    </row>
    <row r="2236" spans="4:8" x14ac:dyDescent="0.25">
      <c r="D2236" s="7"/>
      <c r="H2236" s="6"/>
    </row>
    <row r="2237" spans="4:8" x14ac:dyDescent="0.25">
      <c r="D2237" s="7"/>
      <c r="H2237" s="6"/>
    </row>
    <row r="2238" spans="4:8" x14ac:dyDescent="0.25">
      <c r="D2238" s="7"/>
      <c r="H2238" s="6"/>
    </row>
    <row r="2239" spans="4:8" x14ac:dyDescent="0.25">
      <c r="D2239" s="7"/>
      <c r="H2239" s="6"/>
    </row>
    <row r="2240" spans="4:8" x14ac:dyDescent="0.25">
      <c r="D2240" s="7"/>
      <c r="H2240" s="6"/>
    </row>
    <row r="2241" spans="4:8" x14ac:dyDescent="0.25">
      <c r="D2241" s="7"/>
      <c r="H2241" s="6"/>
    </row>
    <row r="2242" spans="4:8" x14ac:dyDescent="0.25">
      <c r="D2242" s="7"/>
      <c r="H2242" s="6"/>
    </row>
    <row r="2243" spans="4:8" x14ac:dyDescent="0.25">
      <c r="D2243" s="7"/>
      <c r="H2243" s="6"/>
    </row>
    <row r="2244" spans="4:8" x14ac:dyDescent="0.25">
      <c r="D2244" s="7"/>
      <c r="H2244" s="6"/>
    </row>
    <row r="2245" spans="4:8" x14ac:dyDescent="0.25">
      <c r="D2245" s="7"/>
      <c r="H2245" s="6"/>
    </row>
    <row r="2246" spans="4:8" x14ac:dyDescent="0.25">
      <c r="D2246" s="7"/>
      <c r="H2246" s="6"/>
    </row>
    <row r="2247" spans="4:8" x14ac:dyDescent="0.25">
      <c r="D2247" s="7"/>
      <c r="H2247" s="6"/>
    </row>
    <row r="2248" spans="4:8" x14ac:dyDescent="0.25">
      <c r="D2248" s="7"/>
      <c r="H2248" s="6"/>
    </row>
    <row r="2249" spans="4:8" x14ac:dyDescent="0.25">
      <c r="D2249" s="7"/>
      <c r="H2249" s="6"/>
    </row>
    <row r="2250" spans="4:8" x14ac:dyDescent="0.25">
      <c r="D2250" s="7"/>
      <c r="H2250" s="6"/>
    </row>
    <row r="2251" spans="4:8" x14ac:dyDescent="0.25">
      <c r="D2251" s="7"/>
      <c r="H2251" s="6"/>
    </row>
    <row r="2252" spans="4:8" x14ac:dyDescent="0.25">
      <c r="D2252" s="7"/>
      <c r="H2252" s="6"/>
    </row>
    <row r="2253" spans="4:8" x14ac:dyDescent="0.25">
      <c r="D2253" s="7"/>
      <c r="H2253" s="6"/>
    </row>
    <row r="2254" spans="4:8" x14ac:dyDescent="0.25">
      <c r="D2254" s="7"/>
      <c r="H2254" s="6"/>
    </row>
    <row r="2255" spans="4:8" x14ac:dyDescent="0.25">
      <c r="D2255" s="7"/>
      <c r="H2255" s="6"/>
    </row>
    <row r="2256" spans="4:8" x14ac:dyDescent="0.25">
      <c r="D2256" s="7"/>
      <c r="H2256" s="6"/>
    </row>
    <row r="2257" spans="4:8" x14ac:dyDescent="0.25">
      <c r="D2257" s="7"/>
      <c r="H2257" s="6"/>
    </row>
    <row r="2258" spans="4:8" x14ac:dyDescent="0.25">
      <c r="D2258" s="7"/>
      <c r="H2258" s="6"/>
    </row>
    <row r="2259" spans="4:8" x14ac:dyDescent="0.25">
      <c r="D2259" s="7"/>
      <c r="H2259" s="6"/>
    </row>
    <row r="2260" spans="4:8" x14ac:dyDescent="0.25">
      <c r="D2260" s="7"/>
      <c r="H2260" s="6"/>
    </row>
    <row r="2261" spans="4:8" x14ac:dyDescent="0.25">
      <c r="D2261" s="7"/>
      <c r="H2261" s="6"/>
    </row>
    <row r="2262" spans="4:8" x14ac:dyDescent="0.25">
      <c r="D2262" s="7"/>
      <c r="H2262" s="6"/>
    </row>
    <row r="2263" spans="4:8" x14ac:dyDescent="0.25">
      <c r="D2263" s="7"/>
      <c r="H2263" s="6"/>
    </row>
    <row r="2264" spans="4:8" x14ac:dyDescent="0.25">
      <c r="D2264" s="7"/>
      <c r="H2264" s="6"/>
    </row>
    <row r="2265" spans="4:8" x14ac:dyDescent="0.25">
      <c r="D2265" s="7"/>
      <c r="H2265" s="6"/>
    </row>
    <row r="2266" spans="4:8" x14ac:dyDescent="0.25">
      <c r="D2266" s="7"/>
      <c r="H2266" s="6"/>
    </row>
    <row r="2267" spans="4:8" x14ac:dyDescent="0.25">
      <c r="D2267" s="7"/>
      <c r="H2267" s="6"/>
    </row>
    <row r="2268" spans="4:8" x14ac:dyDescent="0.25">
      <c r="D2268" s="7"/>
      <c r="H2268" s="6"/>
    </row>
    <row r="2269" spans="4:8" x14ac:dyDescent="0.25">
      <c r="D2269" s="7"/>
      <c r="H2269" s="6"/>
    </row>
    <row r="2270" spans="4:8" x14ac:dyDescent="0.25">
      <c r="D2270" s="7"/>
      <c r="H2270" s="6"/>
    </row>
    <row r="2271" spans="4:8" x14ac:dyDescent="0.25">
      <c r="D2271" s="7"/>
      <c r="H2271" s="6"/>
    </row>
    <row r="2272" spans="4:8" x14ac:dyDescent="0.25">
      <c r="D2272" s="7"/>
      <c r="H2272" s="6"/>
    </row>
    <row r="2273" spans="4:8" x14ac:dyDescent="0.25">
      <c r="D2273" s="7"/>
      <c r="H2273" s="6"/>
    </row>
    <row r="2274" spans="4:8" x14ac:dyDescent="0.25">
      <c r="D2274" s="7"/>
      <c r="H2274" s="6"/>
    </row>
    <row r="2275" spans="4:8" x14ac:dyDescent="0.25">
      <c r="D2275" s="7"/>
      <c r="H2275" s="6"/>
    </row>
    <row r="2276" spans="4:8" x14ac:dyDescent="0.25">
      <c r="D2276" s="7"/>
      <c r="H2276" s="6"/>
    </row>
    <row r="2277" spans="4:8" x14ac:dyDescent="0.25">
      <c r="D2277" s="7"/>
      <c r="H2277" s="6"/>
    </row>
    <row r="2278" spans="4:8" x14ac:dyDescent="0.25">
      <c r="D2278" s="7"/>
      <c r="H2278" s="6"/>
    </row>
    <row r="2279" spans="4:8" x14ac:dyDescent="0.25">
      <c r="D2279" s="7"/>
      <c r="H2279" s="6"/>
    </row>
    <row r="2280" spans="4:8" x14ac:dyDescent="0.25">
      <c r="D2280" s="7"/>
      <c r="H2280" s="6"/>
    </row>
    <row r="2281" spans="4:8" x14ac:dyDescent="0.25">
      <c r="D2281" s="7"/>
      <c r="H2281" s="6"/>
    </row>
    <row r="2282" spans="4:8" x14ac:dyDescent="0.25">
      <c r="D2282" s="7"/>
      <c r="H2282" s="6"/>
    </row>
    <row r="2283" spans="4:8" x14ac:dyDescent="0.25">
      <c r="D2283" s="7"/>
      <c r="H2283" s="6"/>
    </row>
    <row r="2284" spans="4:8" x14ac:dyDescent="0.25">
      <c r="D2284" s="7"/>
      <c r="H2284" s="6"/>
    </row>
    <row r="2285" spans="4:8" x14ac:dyDescent="0.25">
      <c r="D2285" s="7"/>
      <c r="H2285" s="6"/>
    </row>
    <row r="2286" spans="4:8" x14ac:dyDescent="0.25">
      <c r="D2286" s="7"/>
      <c r="H2286" s="6"/>
    </row>
    <row r="2287" spans="4:8" x14ac:dyDescent="0.25">
      <c r="D2287" s="7"/>
      <c r="H2287" s="6"/>
    </row>
    <row r="2288" spans="4:8" x14ac:dyDescent="0.25">
      <c r="D2288" s="7"/>
      <c r="H2288" s="6"/>
    </row>
    <row r="2289" spans="4:8" x14ac:dyDescent="0.25">
      <c r="D2289" s="7"/>
      <c r="H2289" s="6"/>
    </row>
    <row r="2290" spans="4:8" x14ac:dyDescent="0.25">
      <c r="D2290" s="7"/>
      <c r="H2290" s="6"/>
    </row>
    <row r="2291" spans="4:8" x14ac:dyDescent="0.25">
      <c r="D2291" s="7"/>
      <c r="H2291" s="6"/>
    </row>
    <row r="2292" spans="4:8" x14ac:dyDescent="0.25">
      <c r="D2292" s="7"/>
      <c r="H2292" s="6"/>
    </row>
    <row r="2293" spans="4:8" x14ac:dyDescent="0.25">
      <c r="D2293" s="7"/>
      <c r="H2293" s="6"/>
    </row>
    <row r="2294" spans="4:8" x14ac:dyDescent="0.25">
      <c r="D2294" s="7"/>
      <c r="H2294" s="6"/>
    </row>
    <row r="2295" spans="4:8" x14ac:dyDescent="0.25">
      <c r="D2295" s="7"/>
      <c r="H2295" s="6"/>
    </row>
    <row r="2296" spans="4:8" x14ac:dyDescent="0.25">
      <c r="D2296" s="7"/>
      <c r="H2296" s="6"/>
    </row>
    <row r="2297" spans="4:8" x14ac:dyDescent="0.25">
      <c r="D2297" s="7"/>
      <c r="H2297" s="6"/>
    </row>
    <row r="2298" spans="4:8" x14ac:dyDescent="0.25">
      <c r="D2298" s="7"/>
      <c r="H2298" s="6"/>
    </row>
    <row r="2299" spans="4:8" x14ac:dyDescent="0.25">
      <c r="D2299" s="7"/>
      <c r="H2299" s="6"/>
    </row>
    <row r="2300" spans="4:8" x14ac:dyDescent="0.25">
      <c r="D2300" s="7"/>
      <c r="H2300" s="6"/>
    </row>
    <row r="2301" spans="4:8" x14ac:dyDescent="0.25">
      <c r="D2301" s="7"/>
      <c r="H2301" s="6"/>
    </row>
    <row r="2302" spans="4:8" x14ac:dyDescent="0.25">
      <c r="D2302" s="7"/>
      <c r="H2302" s="6"/>
    </row>
    <row r="2303" spans="4:8" x14ac:dyDescent="0.25">
      <c r="D2303" s="7"/>
      <c r="H2303" s="6"/>
    </row>
    <row r="2304" spans="4:8" x14ac:dyDescent="0.25">
      <c r="D2304" s="7"/>
      <c r="H2304" s="6"/>
    </row>
    <row r="2305" spans="4:8" x14ac:dyDescent="0.25">
      <c r="D2305" s="7"/>
      <c r="H2305" s="6"/>
    </row>
    <row r="2306" spans="4:8" x14ac:dyDescent="0.25">
      <c r="D2306" s="7"/>
      <c r="H2306" s="6"/>
    </row>
    <row r="2307" spans="4:8" x14ac:dyDescent="0.25">
      <c r="D2307" s="7"/>
      <c r="H2307" s="6"/>
    </row>
    <row r="2308" spans="4:8" x14ac:dyDescent="0.25">
      <c r="D2308" s="7"/>
      <c r="H2308" s="6"/>
    </row>
    <row r="2309" spans="4:8" x14ac:dyDescent="0.25">
      <c r="D2309" s="7"/>
      <c r="H2309" s="6"/>
    </row>
    <row r="2310" spans="4:8" x14ac:dyDescent="0.25">
      <c r="D2310" s="7"/>
      <c r="H2310" s="6"/>
    </row>
    <row r="2311" spans="4:8" x14ac:dyDescent="0.25">
      <c r="D2311" s="7"/>
      <c r="H2311" s="6"/>
    </row>
    <row r="2312" spans="4:8" x14ac:dyDescent="0.25">
      <c r="D2312" s="7"/>
      <c r="H2312" s="6"/>
    </row>
    <row r="2313" spans="4:8" x14ac:dyDescent="0.25">
      <c r="D2313" s="7"/>
      <c r="H2313" s="6"/>
    </row>
    <row r="2314" spans="4:8" x14ac:dyDescent="0.25">
      <c r="D2314" s="7"/>
      <c r="H2314" s="6"/>
    </row>
    <row r="2315" spans="4:8" x14ac:dyDescent="0.25">
      <c r="D2315" s="7"/>
      <c r="H2315" s="6"/>
    </row>
    <row r="2316" spans="4:8" x14ac:dyDescent="0.25">
      <c r="D2316" s="7"/>
      <c r="H2316" s="6"/>
    </row>
    <row r="2317" spans="4:8" x14ac:dyDescent="0.25">
      <c r="D2317" s="7"/>
      <c r="H2317" s="6"/>
    </row>
    <row r="2318" spans="4:8" x14ac:dyDescent="0.25">
      <c r="D2318" s="7"/>
      <c r="H2318" s="6"/>
    </row>
    <row r="2319" spans="4:8" x14ac:dyDescent="0.25">
      <c r="D2319" s="7"/>
      <c r="H2319" s="6"/>
    </row>
    <row r="2320" spans="4:8" x14ac:dyDescent="0.25">
      <c r="D2320" s="7"/>
      <c r="H2320" s="6"/>
    </row>
    <row r="2321" spans="4:8" x14ac:dyDescent="0.25">
      <c r="D2321" s="7"/>
      <c r="H2321" s="6"/>
    </row>
    <row r="2322" spans="4:8" x14ac:dyDescent="0.25">
      <c r="D2322" s="7"/>
      <c r="H2322" s="6"/>
    </row>
    <row r="2323" spans="4:8" x14ac:dyDescent="0.25">
      <c r="D2323" s="7"/>
      <c r="H2323" s="6"/>
    </row>
    <row r="2324" spans="4:8" x14ac:dyDescent="0.25">
      <c r="D2324" s="7"/>
      <c r="H2324" s="6"/>
    </row>
    <row r="2325" spans="4:8" x14ac:dyDescent="0.25">
      <c r="D2325" s="7"/>
      <c r="H2325" s="6"/>
    </row>
    <row r="2326" spans="4:8" x14ac:dyDescent="0.25">
      <c r="D2326" s="7"/>
      <c r="H2326" s="6"/>
    </row>
    <row r="2327" spans="4:8" x14ac:dyDescent="0.25">
      <c r="D2327" s="7"/>
      <c r="H2327" s="6"/>
    </row>
    <row r="2328" spans="4:8" x14ac:dyDescent="0.25">
      <c r="D2328" s="7"/>
      <c r="H2328" s="6"/>
    </row>
    <row r="2329" spans="4:8" x14ac:dyDescent="0.25">
      <c r="D2329" s="7"/>
      <c r="H2329" s="6"/>
    </row>
    <row r="2330" spans="4:8" x14ac:dyDescent="0.25">
      <c r="D2330" s="7"/>
      <c r="H2330" s="6"/>
    </row>
    <row r="2331" spans="4:8" x14ac:dyDescent="0.25">
      <c r="D2331" s="7"/>
      <c r="H2331" s="6"/>
    </row>
    <row r="2332" spans="4:8" x14ac:dyDescent="0.25">
      <c r="D2332" s="7"/>
      <c r="H2332" s="6"/>
    </row>
    <row r="2333" spans="4:8" x14ac:dyDescent="0.25">
      <c r="D2333" s="7"/>
      <c r="H2333" s="6"/>
    </row>
    <row r="2334" spans="4:8" x14ac:dyDescent="0.25">
      <c r="D2334" s="7"/>
      <c r="H2334" s="6"/>
    </row>
    <row r="2335" spans="4:8" x14ac:dyDescent="0.25">
      <c r="D2335" s="7"/>
      <c r="H2335" s="6"/>
    </row>
    <row r="2336" spans="4:8" x14ac:dyDescent="0.25">
      <c r="D2336" s="7"/>
      <c r="H2336" s="6"/>
    </row>
    <row r="2337" spans="4:8" x14ac:dyDescent="0.25">
      <c r="D2337" s="7"/>
      <c r="H2337" s="6"/>
    </row>
    <row r="2338" spans="4:8" x14ac:dyDescent="0.25">
      <c r="D2338" s="7"/>
      <c r="H2338" s="6"/>
    </row>
    <row r="2339" spans="4:8" x14ac:dyDescent="0.25">
      <c r="D2339" s="7"/>
      <c r="H2339" s="6"/>
    </row>
    <row r="2340" spans="4:8" x14ac:dyDescent="0.25">
      <c r="D2340" s="7"/>
      <c r="H2340" s="6"/>
    </row>
    <row r="2341" spans="4:8" x14ac:dyDescent="0.25">
      <c r="D2341" s="7"/>
      <c r="H2341" s="6"/>
    </row>
    <row r="2342" spans="4:8" x14ac:dyDescent="0.25">
      <c r="D2342" s="7"/>
      <c r="H2342" s="6"/>
    </row>
    <row r="2343" spans="4:8" x14ac:dyDescent="0.25">
      <c r="D2343" s="7"/>
      <c r="H2343" s="6"/>
    </row>
    <row r="2344" spans="4:8" x14ac:dyDescent="0.25">
      <c r="D2344" s="7"/>
      <c r="H2344" s="6"/>
    </row>
    <row r="2345" spans="4:8" x14ac:dyDescent="0.25">
      <c r="D2345" s="7"/>
      <c r="H2345" s="6"/>
    </row>
    <row r="2346" spans="4:8" x14ac:dyDescent="0.25">
      <c r="D2346" s="7"/>
      <c r="H2346" s="6"/>
    </row>
    <row r="2347" spans="4:8" x14ac:dyDescent="0.25">
      <c r="D2347" s="7"/>
      <c r="H2347" s="6"/>
    </row>
    <row r="2348" spans="4:8" x14ac:dyDescent="0.25">
      <c r="D2348" s="7"/>
      <c r="H2348" s="6"/>
    </row>
    <row r="2349" spans="4:8" x14ac:dyDescent="0.25">
      <c r="D2349" s="7"/>
      <c r="H2349" s="6"/>
    </row>
    <row r="2350" spans="4:8" x14ac:dyDescent="0.25">
      <c r="D2350" s="7"/>
      <c r="H2350" s="6"/>
    </row>
    <row r="2351" spans="4:8" x14ac:dyDescent="0.25">
      <c r="D2351" s="7"/>
      <c r="H2351" s="6"/>
    </row>
    <row r="2352" spans="4:8" x14ac:dyDescent="0.25">
      <c r="D2352" s="7"/>
      <c r="H2352" s="6"/>
    </row>
    <row r="2353" spans="4:8" x14ac:dyDescent="0.25">
      <c r="D2353" s="7"/>
      <c r="H2353" s="6"/>
    </row>
    <row r="2354" spans="4:8" x14ac:dyDescent="0.25">
      <c r="D2354" s="7"/>
      <c r="H2354" s="6"/>
    </row>
    <row r="2355" spans="4:8" x14ac:dyDescent="0.25">
      <c r="D2355" s="7"/>
      <c r="H2355" s="6"/>
    </row>
    <row r="2356" spans="4:8" x14ac:dyDescent="0.25">
      <c r="D2356" s="7"/>
      <c r="H2356" s="6"/>
    </row>
    <row r="2357" spans="4:8" x14ac:dyDescent="0.25">
      <c r="D2357" s="7"/>
      <c r="H2357" s="6"/>
    </row>
    <row r="2358" spans="4:8" x14ac:dyDescent="0.25">
      <c r="D2358" s="7"/>
      <c r="H2358" s="6"/>
    </row>
    <row r="2359" spans="4:8" x14ac:dyDescent="0.25">
      <c r="D2359" s="7"/>
      <c r="H2359" s="6"/>
    </row>
    <row r="2360" spans="4:8" x14ac:dyDescent="0.25">
      <c r="D2360" s="7"/>
      <c r="H2360" s="6"/>
    </row>
    <row r="2361" spans="4:8" x14ac:dyDescent="0.25">
      <c r="D2361" s="7"/>
      <c r="H2361" s="6"/>
    </row>
    <row r="2362" spans="4:8" x14ac:dyDescent="0.25">
      <c r="D2362" s="7"/>
      <c r="H2362" s="6"/>
    </row>
    <row r="2363" spans="4:8" x14ac:dyDescent="0.25">
      <c r="D2363" s="7"/>
      <c r="H2363" s="6"/>
    </row>
    <row r="2364" spans="4:8" x14ac:dyDescent="0.25">
      <c r="D2364" s="7"/>
      <c r="H2364" s="6"/>
    </row>
    <row r="2365" spans="4:8" x14ac:dyDescent="0.25">
      <c r="D2365" s="7"/>
      <c r="H2365" s="6"/>
    </row>
    <row r="2366" spans="4:8" x14ac:dyDescent="0.25">
      <c r="D2366" s="7"/>
      <c r="H2366" s="6"/>
    </row>
    <row r="2367" spans="4:8" x14ac:dyDescent="0.25">
      <c r="D2367" s="7"/>
      <c r="H2367" s="6"/>
    </row>
    <row r="2368" spans="4:8" x14ac:dyDescent="0.25">
      <c r="D2368" s="7"/>
      <c r="H2368" s="6"/>
    </row>
    <row r="2369" spans="4:8" x14ac:dyDescent="0.25">
      <c r="D2369" s="7"/>
      <c r="H2369" s="6"/>
    </row>
    <row r="2370" spans="4:8" x14ac:dyDescent="0.25">
      <c r="D2370" s="7"/>
      <c r="H2370" s="6"/>
    </row>
    <row r="2371" spans="4:8" x14ac:dyDescent="0.25">
      <c r="D2371" s="7"/>
      <c r="H2371" s="6"/>
    </row>
    <row r="2372" spans="4:8" x14ac:dyDescent="0.25">
      <c r="D2372" s="7"/>
      <c r="H2372" s="6"/>
    </row>
    <row r="2373" spans="4:8" x14ac:dyDescent="0.25">
      <c r="D2373" s="7"/>
      <c r="H2373" s="6"/>
    </row>
    <row r="2374" spans="4:8" x14ac:dyDescent="0.25">
      <c r="D2374" s="7"/>
      <c r="H2374" s="6"/>
    </row>
    <row r="2375" spans="4:8" x14ac:dyDescent="0.25">
      <c r="D2375" s="7"/>
      <c r="H2375" s="6"/>
    </row>
    <row r="2376" spans="4:8" x14ac:dyDescent="0.25">
      <c r="D2376" s="7"/>
      <c r="H2376" s="6"/>
    </row>
    <row r="2377" spans="4:8" x14ac:dyDescent="0.25">
      <c r="D2377" s="7"/>
      <c r="H2377" s="6"/>
    </row>
    <row r="2378" spans="4:8" x14ac:dyDescent="0.25">
      <c r="D2378" s="7"/>
      <c r="H2378" s="6"/>
    </row>
    <row r="2379" spans="4:8" x14ac:dyDescent="0.25">
      <c r="D2379" s="7"/>
      <c r="H2379" s="6"/>
    </row>
    <row r="2380" spans="4:8" x14ac:dyDescent="0.25">
      <c r="D2380" s="7"/>
      <c r="H2380" s="6"/>
    </row>
    <row r="2381" spans="4:8" x14ac:dyDescent="0.25">
      <c r="D2381" s="7"/>
      <c r="H2381" s="6"/>
    </row>
    <row r="2382" spans="4:8" x14ac:dyDescent="0.25">
      <c r="D2382" s="7"/>
      <c r="H2382" s="6"/>
    </row>
    <row r="2383" spans="4:8" x14ac:dyDescent="0.25">
      <c r="D2383" s="7"/>
      <c r="H2383" s="6"/>
    </row>
    <row r="2384" spans="4:8" x14ac:dyDescent="0.25">
      <c r="D2384" s="7"/>
      <c r="H2384" s="6"/>
    </row>
    <row r="2385" spans="4:8" x14ac:dyDescent="0.25">
      <c r="D2385" s="7"/>
      <c r="H2385" s="6"/>
    </row>
    <row r="2386" spans="4:8" x14ac:dyDescent="0.25">
      <c r="D2386" s="7"/>
      <c r="H2386" s="6"/>
    </row>
    <row r="2387" spans="4:8" x14ac:dyDescent="0.25">
      <c r="D2387" s="7"/>
      <c r="H2387" s="6"/>
    </row>
    <row r="2388" spans="4:8" x14ac:dyDescent="0.25">
      <c r="D2388" s="7"/>
      <c r="H2388" s="6"/>
    </row>
    <row r="2389" spans="4:8" x14ac:dyDescent="0.25">
      <c r="D2389" s="7"/>
      <c r="H2389" s="6"/>
    </row>
    <row r="2390" spans="4:8" x14ac:dyDescent="0.25">
      <c r="D2390" s="7"/>
      <c r="H2390" s="6"/>
    </row>
    <row r="2391" spans="4:8" x14ac:dyDescent="0.25">
      <c r="D2391" s="7"/>
      <c r="H2391" s="6"/>
    </row>
    <row r="2392" spans="4:8" x14ac:dyDescent="0.25">
      <c r="D2392" s="7"/>
      <c r="H2392" s="6"/>
    </row>
    <row r="2393" spans="4:8" x14ac:dyDescent="0.25">
      <c r="D2393" s="7"/>
      <c r="H2393" s="6"/>
    </row>
    <row r="2394" spans="4:8" x14ac:dyDescent="0.25">
      <c r="D2394" s="7"/>
      <c r="H2394" s="6"/>
    </row>
    <row r="2395" spans="4:8" x14ac:dyDescent="0.25">
      <c r="D2395" s="7"/>
      <c r="H2395" s="6"/>
    </row>
    <row r="2396" spans="4:8" x14ac:dyDescent="0.25">
      <c r="D2396" s="7"/>
      <c r="H2396" s="6"/>
    </row>
    <row r="2397" spans="4:8" x14ac:dyDescent="0.25">
      <c r="D2397" s="7"/>
      <c r="H2397" s="6"/>
    </row>
    <row r="2398" spans="4:8" x14ac:dyDescent="0.25">
      <c r="D2398" s="7"/>
      <c r="H2398" s="6"/>
    </row>
    <row r="2399" spans="4:8" x14ac:dyDescent="0.25">
      <c r="D2399" s="7"/>
      <c r="H2399" s="6"/>
    </row>
    <row r="2400" spans="4:8" x14ac:dyDescent="0.25">
      <c r="D2400" s="7"/>
      <c r="H2400" s="6"/>
    </row>
    <row r="2401" spans="4:8" x14ac:dyDescent="0.25">
      <c r="D2401" s="7"/>
      <c r="H2401" s="6"/>
    </row>
    <row r="2402" spans="4:8" x14ac:dyDescent="0.25">
      <c r="D2402" s="7"/>
      <c r="H2402" s="6"/>
    </row>
    <row r="2403" spans="4:8" x14ac:dyDescent="0.25">
      <c r="D2403" s="7"/>
      <c r="H2403" s="6"/>
    </row>
    <row r="2404" spans="4:8" x14ac:dyDescent="0.25">
      <c r="D2404" s="7"/>
      <c r="H2404" s="6"/>
    </row>
    <row r="2405" spans="4:8" x14ac:dyDescent="0.25">
      <c r="D2405" s="7"/>
      <c r="H2405" s="6"/>
    </row>
    <row r="2406" spans="4:8" x14ac:dyDescent="0.25">
      <c r="D2406" s="7"/>
      <c r="H2406" s="6"/>
    </row>
    <row r="2407" spans="4:8" x14ac:dyDescent="0.25">
      <c r="D2407" s="7"/>
      <c r="H2407" s="6"/>
    </row>
    <row r="2408" spans="4:8" x14ac:dyDescent="0.25">
      <c r="D2408" s="7"/>
      <c r="H2408" s="6"/>
    </row>
    <row r="2409" spans="4:8" x14ac:dyDescent="0.25">
      <c r="D2409" s="7"/>
      <c r="H2409" s="6"/>
    </row>
    <row r="2410" spans="4:8" x14ac:dyDescent="0.25">
      <c r="D2410" s="7"/>
      <c r="H2410" s="6"/>
    </row>
    <row r="2411" spans="4:8" x14ac:dyDescent="0.25">
      <c r="D2411" s="7"/>
      <c r="H2411" s="6"/>
    </row>
    <row r="2412" spans="4:8" x14ac:dyDescent="0.25">
      <c r="D2412" s="7"/>
      <c r="H2412" s="6"/>
    </row>
    <row r="2413" spans="4:8" x14ac:dyDescent="0.25">
      <c r="D2413" s="7"/>
      <c r="H2413" s="6"/>
    </row>
    <row r="2414" spans="4:8" x14ac:dyDescent="0.25">
      <c r="D2414" s="7"/>
      <c r="H2414" s="6"/>
    </row>
    <row r="2415" spans="4:8" x14ac:dyDescent="0.25">
      <c r="D2415" s="7"/>
      <c r="H2415" s="6"/>
    </row>
    <row r="2416" spans="4:8" x14ac:dyDescent="0.25">
      <c r="D2416" s="7"/>
      <c r="H2416" s="6"/>
    </row>
    <row r="2417" spans="4:8" x14ac:dyDescent="0.25">
      <c r="D2417" s="7"/>
      <c r="H2417" s="6"/>
    </row>
    <row r="2418" spans="4:8" x14ac:dyDescent="0.25">
      <c r="D2418" s="7"/>
      <c r="H2418" s="6"/>
    </row>
    <row r="2419" spans="4:8" x14ac:dyDescent="0.25">
      <c r="D2419" s="7"/>
      <c r="H2419" s="6"/>
    </row>
    <row r="2420" spans="4:8" x14ac:dyDescent="0.25">
      <c r="D2420" s="7"/>
      <c r="H2420" s="6"/>
    </row>
    <row r="2421" spans="4:8" x14ac:dyDescent="0.25">
      <c r="D2421" s="7"/>
      <c r="H2421" s="6"/>
    </row>
    <row r="2422" spans="4:8" x14ac:dyDescent="0.25">
      <c r="D2422" s="7"/>
      <c r="H2422" s="6"/>
    </row>
    <row r="2423" spans="4:8" x14ac:dyDescent="0.25">
      <c r="D2423" s="7"/>
      <c r="H2423" s="6"/>
    </row>
    <row r="2424" spans="4:8" x14ac:dyDescent="0.25">
      <c r="D2424" s="7"/>
      <c r="H2424" s="6"/>
    </row>
    <row r="2425" spans="4:8" x14ac:dyDescent="0.25">
      <c r="D2425" s="7"/>
      <c r="H2425" s="6"/>
    </row>
    <row r="2426" spans="4:8" x14ac:dyDescent="0.25">
      <c r="D2426" s="7"/>
      <c r="H2426" s="6"/>
    </row>
    <row r="2427" spans="4:8" x14ac:dyDescent="0.25">
      <c r="D2427" s="7"/>
      <c r="H2427" s="6"/>
    </row>
    <row r="2428" spans="4:8" x14ac:dyDescent="0.25">
      <c r="D2428" s="7"/>
      <c r="H2428" s="6"/>
    </row>
    <row r="2429" spans="4:8" x14ac:dyDescent="0.25">
      <c r="D2429" s="7"/>
      <c r="H2429" s="6"/>
    </row>
    <row r="2430" spans="4:8" x14ac:dyDescent="0.25">
      <c r="D2430" s="7"/>
      <c r="H2430" s="6"/>
    </row>
    <row r="2431" spans="4:8" x14ac:dyDescent="0.25">
      <c r="D2431" s="7"/>
      <c r="H2431" s="6"/>
    </row>
    <row r="2432" spans="4:8" x14ac:dyDescent="0.25">
      <c r="D2432" s="7"/>
      <c r="H2432" s="6"/>
    </row>
    <row r="2433" spans="4:8" x14ac:dyDescent="0.25">
      <c r="D2433" s="7"/>
      <c r="H2433" s="6"/>
    </row>
    <row r="2434" spans="4:8" x14ac:dyDescent="0.25">
      <c r="D2434" s="7"/>
      <c r="H2434" s="6"/>
    </row>
    <row r="2435" spans="4:8" x14ac:dyDescent="0.25">
      <c r="D2435" s="7"/>
      <c r="H2435" s="6"/>
    </row>
    <row r="2436" spans="4:8" x14ac:dyDescent="0.25">
      <c r="D2436" s="7"/>
      <c r="H2436" s="6"/>
    </row>
    <row r="2437" spans="4:8" x14ac:dyDescent="0.25">
      <c r="D2437" s="7"/>
      <c r="H2437" s="6"/>
    </row>
    <row r="2438" spans="4:8" x14ac:dyDescent="0.25">
      <c r="D2438" s="7"/>
      <c r="H2438" s="6"/>
    </row>
    <row r="2439" spans="4:8" x14ac:dyDescent="0.25">
      <c r="D2439" s="7"/>
      <c r="H2439" s="6"/>
    </row>
    <row r="2440" spans="4:8" x14ac:dyDescent="0.25">
      <c r="D2440" s="7"/>
      <c r="H2440" s="6"/>
    </row>
    <row r="2441" spans="4:8" x14ac:dyDescent="0.25">
      <c r="D2441" s="7"/>
      <c r="H2441" s="6"/>
    </row>
    <row r="2442" spans="4:8" x14ac:dyDescent="0.25">
      <c r="D2442" s="7"/>
      <c r="H2442" s="6"/>
    </row>
    <row r="2443" spans="4:8" x14ac:dyDescent="0.25">
      <c r="D2443" s="7"/>
      <c r="H2443" s="6"/>
    </row>
    <row r="2444" spans="4:8" x14ac:dyDescent="0.25">
      <c r="D2444" s="7"/>
      <c r="H2444" s="6"/>
    </row>
    <row r="2445" spans="4:8" x14ac:dyDescent="0.25">
      <c r="D2445" s="7"/>
      <c r="H2445" s="6"/>
    </row>
    <row r="2446" spans="4:8" x14ac:dyDescent="0.25">
      <c r="D2446" s="7"/>
      <c r="H2446" s="6"/>
    </row>
    <row r="2447" spans="4:8" x14ac:dyDescent="0.25">
      <c r="D2447" s="7"/>
      <c r="H2447" s="6"/>
    </row>
    <row r="2448" spans="4:8" x14ac:dyDescent="0.25">
      <c r="D2448" s="7"/>
      <c r="H2448" s="6"/>
    </row>
    <row r="2449" spans="4:8" x14ac:dyDescent="0.25">
      <c r="D2449" s="7"/>
      <c r="H2449" s="6"/>
    </row>
    <row r="2450" spans="4:8" x14ac:dyDescent="0.25">
      <c r="D2450" s="7"/>
      <c r="H2450" s="6"/>
    </row>
    <row r="2451" spans="4:8" x14ac:dyDescent="0.25">
      <c r="D2451" s="7"/>
      <c r="H2451" s="6"/>
    </row>
    <row r="2452" spans="4:8" x14ac:dyDescent="0.25">
      <c r="D2452" s="7"/>
      <c r="H2452" s="6"/>
    </row>
    <row r="2453" spans="4:8" x14ac:dyDescent="0.25">
      <c r="D2453" s="7"/>
      <c r="H2453" s="6"/>
    </row>
    <row r="2454" spans="4:8" x14ac:dyDescent="0.25">
      <c r="D2454" s="7"/>
      <c r="H2454" s="6"/>
    </row>
    <row r="2455" spans="4:8" x14ac:dyDescent="0.25">
      <c r="D2455" s="7"/>
      <c r="H2455" s="6"/>
    </row>
    <row r="2456" spans="4:8" x14ac:dyDescent="0.25">
      <c r="D2456" s="7"/>
      <c r="H2456" s="6"/>
    </row>
    <row r="2457" spans="4:8" x14ac:dyDescent="0.25">
      <c r="D2457" s="7"/>
      <c r="H2457" s="6"/>
    </row>
    <row r="2458" spans="4:8" x14ac:dyDescent="0.25">
      <c r="D2458" s="7"/>
      <c r="H2458" s="6"/>
    </row>
    <row r="2459" spans="4:8" x14ac:dyDescent="0.25">
      <c r="D2459" s="7"/>
      <c r="H2459" s="6"/>
    </row>
    <row r="2460" spans="4:8" x14ac:dyDescent="0.25">
      <c r="D2460" s="7"/>
      <c r="H2460" s="6"/>
    </row>
    <row r="2461" spans="4:8" x14ac:dyDescent="0.25">
      <c r="D2461" s="7"/>
      <c r="H2461" s="6"/>
    </row>
    <row r="2462" spans="4:8" x14ac:dyDescent="0.25">
      <c r="D2462" s="7"/>
      <c r="H2462" s="6"/>
    </row>
    <row r="2463" spans="4:8" x14ac:dyDescent="0.25">
      <c r="D2463" s="7"/>
      <c r="H2463" s="6"/>
    </row>
    <row r="2464" spans="4:8" x14ac:dyDescent="0.25">
      <c r="D2464" s="7"/>
      <c r="H2464" s="6"/>
    </row>
    <row r="2465" spans="4:8" x14ac:dyDescent="0.25">
      <c r="D2465" s="7"/>
      <c r="H2465" s="6"/>
    </row>
    <row r="2466" spans="4:8" x14ac:dyDescent="0.25">
      <c r="D2466" s="7"/>
      <c r="H2466" s="6"/>
    </row>
    <row r="2467" spans="4:8" x14ac:dyDescent="0.25">
      <c r="D2467" s="7"/>
      <c r="H2467" s="6"/>
    </row>
    <row r="2468" spans="4:8" x14ac:dyDescent="0.25">
      <c r="D2468" s="7"/>
      <c r="H2468" s="6"/>
    </row>
    <row r="2469" spans="4:8" x14ac:dyDescent="0.25">
      <c r="D2469" s="7"/>
      <c r="H2469" s="6"/>
    </row>
    <row r="2470" spans="4:8" x14ac:dyDescent="0.25">
      <c r="D2470" s="7"/>
      <c r="H2470" s="6"/>
    </row>
    <row r="2471" spans="4:8" x14ac:dyDescent="0.25">
      <c r="D2471" s="7"/>
      <c r="H2471" s="6"/>
    </row>
    <row r="2472" spans="4:8" x14ac:dyDescent="0.25">
      <c r="D2472" s="7"/>
      <c r="H2472" s="6"/>
    </row>
    <row r="2473" spans="4:8" x14ac:dyDescent="0.25">
      <c r="D2473" s="7"/>
      <c r="H2473" s="6"/>
    </row>
    <row r="2474" spans="4:8" x14ac:dyDescent="0.25">
      <c r="D2474" s="7"/>
      <c r="H2474" s="6"/>
    </row>
    <row r="2475" spans="4:8" x14ac:dyDescent="0.25">
      <c r="D2475" s="7"/>
      <c r="H2475" s="6"/>
    </row>
    <row r="2476" spans="4:8" x14ac:dyDescent="0.25">
      <c r="D2476" s="7"/>
      <c r="H2476" s="6"/>
    </row>
    <row r="2477" spans="4:8" x14ac:dyDescent="0.25">
      <c r="D2477" s="7"/>
      <c r="H2477" s="6"/>
    </row>
    <row r="2478" spans="4:8" x14ac:dyDescent="0.25">
      <c r="D2478" s="7"/>
      <c r="H2478" s="6"/>
    </row>
    <row r="2479" spans="4:8" x14ac:dyDescent="0.25">
      <c r="D2479" s="7"/>
      <c r="H2479" s="6"/>
    </row>
    <row r="2480" spans="4:8" x14ac:dyDescent="0.25">
      <c r="D2480" s="7"/>
      <c r="H2480" s="6"/>
    </row>
    <row r="2481" spans="4:8" x14ac:dyDescent="0.25">
      <c r="D2481" s="7"/>
      <c r="H2481" s="6"/>
    </row>
    <row r="2482" spans="4:8" x14ac:dyDescent="0.25">
      <c r="D2482" s="7"/>
      <c r="H2482" s="6"/>
    </row>
    <row r="2483" spans="4:8" x14ac:dyDescent="0.25">
      <c r="D2483" s="7"/>
      <c r="H2483" s="6"/>
    </row>
    <row r="2484" spans="4:8" x14ac:dyDescent="0.25">
      <c r="D2484" s="7"/>
      <c r="H2484" s="6"/>
    </row>
    <row r="2485" spans="4:8" x14ac:dyDescent="0.25">
      <c r="D2485" s="7"/>
      <c r="H2485" s="6"/>
    </row>
    <row r="2486" spans="4:8" x14ac:dyDescent="0.25">
      <c r="D2486" s="7"/>
      <c r="H2486" s="6"/>
    </row>
    <row r="2487" spans="4:8" x14ac:dyDescent="0.25">
      <c r="D2487" s="7"/>
      <c r="H2487" s="6"/>
    </row>
    <row r="2488" spans="4:8" x14ac:dyDescent="0.25">
      <c r="D2488" s="7"/>
      <c r="H2488" s="6"/>
    </row>
    <row r="2489" spans="4:8" x14ac:dyDescent="0.25">
      <c r="D2489" s="7"/>
      <c r="H2489" s="6"/>
    </row>
    <row r="2490" spans="4:8" x14ac:dyDescent="0.25">
      <c r="D2490" s="7"/>
      <c r="H2490" s="6"/>
    </row>
    <row r="2491" spans="4:8" x14ac:dyDescent="0.25">
      <c r="D2491" s="7"/>
      <c r="H2491" s="6"/>
    </row>
    <row r="2492" spans="4:8" x14ac:dyDescent="0.25">
      <c r="D2492" s="7"/>
      <c r="H2492" s="6"/>
    </row>
    <row r="2493" spans="4:8" x14ac:dyDescent="0.25">
      <c r="D2493" s="7"/>
      <c r="H2493" s="6"/>
    </row>
    <row r="2494" spans="4:8" x14ac:dyDescent="0.25">
      <c r="D2494" s="7"/>
      <c r="H2494" s="6"/>
    </row>
    <row r="2495" spans="4:8" x14ac:dyDescent="0.25">
      <c r="D2495" s="7"/>
      <c r="H2495" s="6"/>
    </row>
    <row r="2496" spans="4:8" x14ac:dyDescent="0.25">
      <c r="D2496" s="7"/>
      <c r="H2496" s="6"/>
    </row>
    <row r="2497" spans="4:8" x14ac:dyDescent="0.25">
      <c r="D2497" s="7"/>
      <c r="H2497" s="6"/>
    </row>
    <row r="2498" spans="4:8" x14ac:dyDescent="0.25">
      <c r="D2498" s="7"/>
      <c r="H2498" s="6"/>
    </row>
    <row r="2499" spans="4:8" x14ac:dyDescent="0.25">
      <c r="D2499" s="7"/>
      <c r="H2499" s="6"/>
    </row>
    <row r="2500" spans="4:8" x14ac:dyDescent="0.25">
      <c r="D2500" s="7"/>
      <c r="H2500" s="6"/>
    </row>
    <row r="2501" spans="4:8" x14ac:dyDescent="0.25">
      <c r="D2501" s="7"/>
      <c r="H2501" s="6"/>
    </row>
    <row r="2502" spans="4:8" x14ac:dyDescent="0.25">
      <c r="D2502" s="7"/>
      <c r="H2502" s="6"/>
    </row>
    <row r="2503" spans="4:8" x14ac:dyDescent="0.25">
      <c r="D2503" s="7"/>
      <c r="H2503" s="6"/>
    </row>
    <row r="2504" spans="4:8" x14ac:dyDescent="0.25">
      <c r="D2504" s="7"/>
      <c r="H2504" s="6"/>
    </row>
    <row r="2505" spans="4:8" x14ac:dyDescent="0.25">
      <c r="D2505" s="7"/>
      <c r="H2505" s="6"/>
    </row>
    <row r="2506" spans="4:8" x14ac:dyDescent="0.25">
      <c r="D2506" s="7"/>
      <c r="H2506" s="6"/>
    </row>
    <row r="2507" spans="4:8" x14ac:dyDescent="0.25">
      <c r="D2507" s="7"/>
      <c r="H2507" s="6"/>
    </row>
    <row r="2508" spans="4:8" x14ac:dyDescent="0.25">
      <c r="D2508" s="7"/>
      <c r="H2508" s="6"/>
    </row>
    <row r="2509" spans="4:8" x14ac:dyDescent="0.25">
      <c r="D2509" s="7"/>
      <c r="H2509" s="6"/>
    </row>
    <row r="2510" spans="4:8" x14ac:dyDescent="0.25">
      <c r="D2510" s="7"/>
      <c r="H2510" s="6"/>
    </row>
    <row r="2511" spans="4:8" x14ac:dyDescent="0.25">
      <c r="D2511" s="7"/>
      <c r="H2511" s="6"/>
    </row>
    <row r="2512" spans="4:8" x14ac:dyDescent="0.25">
      <c r="D2512" s="7"/>
      <c r="H2512" s="6"/>
    </row>
    <row r="2513" spans="4:8" x14ac:dyDescent="0.25">
      <c r="D2513" s="7"/>
      <c r="H2513" s="6"/>
    </row>
    <row r="2514" spans="4:8" x14ac:dyDescent="0.25">
      <c r="D2514" s="7"/>
      <c r="H2514" s="6"/>
    </row>
    <row r="2515" spans="4:8" x14ac:dyDescent="0.25">
      <c r="D2515" s="7"/>
      <c r="H2515" s="6"/>
    </row>
    <row r="2516" spans="4:8" x14ac:dyDescent="0.25">
      <c r="D2516" s="7"/>
      <c r="H2516" s="6"/>
    </row>
    <row r="2517" spans="4:8" x14ac:dyDescent="0.25">
      <c r="D2517" s="7"/>
      <c r="H2517" s="6"/>
    </row>
    <row r="2518" spans="4:8" x14ac:dyDescent="0.25">
      <c r="D2518" s="7"/>
      <c r="H2518" s="6"/>
    </row>
    <row r="2519" spans="4:8" x14ac:dyDescent="0.25">
      <c r="D2519" s="7"/>
      <c r="H2519" s="6"/>
    </row>
    <row r="2520" spans="4:8" x14ac:dyDescent="0.25">
      <c r="D2520" s="7"/>
      <c r="H2520" s="6"/>
    </row>
    <row r="2521" spans="4:8" x14ac:dyDescent="0.25">
      <c r="D2521" s="7"/>
      <c r="H2521" s="6"/>
    </row>
    <row r="2522" spans="4:8" x14ac:dyDescent="0.25">
      <c r="D2522" s="7"/>
      <c r="H2522" s="6"/>
    </row>
    <row r="2523" spans="4:8" x14ac:dyDescent="0.25">
      <c r="D2523" s="7"/>
      <c r="H2523" s="6"/>
    </row>
    <row r="2524" spans="4:8" x14ac:dyDescent="0.25">
      <c r="D2524" s="7"/>
      <c r="H2524" s="6"/>
    </row>
    <row r="2525" spans="4:8" x14ac:dyDescent="0.25">
      <c r="D2525" s="7"/>
      <c r="H2525" s="6"/>
    </row>
    <row r="2526" spans="4:8" x14ac:dyDescent="0.25">
      <c r="D2526" s="7"/>
      <c r="H2526" s="6"/>
    </row>
    <row r="2527" spans="4:8" x14ac:dyDescent="0.25">
      <c r="D2527" s="7"/>
      <c r="H2527" s="6"/>
    </row>
    <row r="2528" spans="4:8" x14ac:dyDescent="0.25">
      <c r="D2528" s="7"/>
      <c r="H2528" s="6"/>
    </row>
    <row r="2529" spans="4:8" x14ac:dyDescent="0.25">
      <c r="D2529" s="7"/>
      <c r="H2529" s="6"/>
    </row>
    <row r="2530" spans="4:8" x14ac:dyDescent="0.25">
      <c r="D2530" s="7"/>
      <c r="H2530" s="6"/>
    </row>
    <row r="2531" spans="4:8" x14ac:dyDescent="0.25">
      <c r="D2531" s="7"/>
      <c r="H2531" s="6"/>
    </row>
    <row r="2532" spans="4:8" x14ac:dyDescent="0.25">
      <c r="D2532" s="7"/>
      <c r="H2532" s="6"/>
    </row>
    <row r="2533" spans="4:8" x14ac:dyDescent="0.25">
      <c r="D2533" s="7"/>
      <c r="H2533" s="6"/>
    </row>
    <row r="2534" spans="4:8" x14ac:dyDescent="0.25">
      <c r="D2534" s="7"/>
      <c r="H2534" s="6"/>
    </row>
    <row r="2535" spans="4:8" x14ac:dyDescent="0.25">
      <c r="D2535" s="7"/>
      <c r="H2535" s="6"/>
    </row>
    <row r="2536" spans="4:8" x14ac:dyDescent="0.25">
      <c r="D2536" s="7"/>
      <c r="H2536" s="6"/>
    </row>
    <row r="2537" spans="4:8" x14ac:dyDescent="0.25">
      <c r="D2537" s="7"/>
      <c r="H2537" s="6"/>
    </row>
    <row r="2538" spans="4:8" x14ac:dyDescent="0.25">
      <c r="D2538" s="7"/>
      <c r="H2538" s="6"/>
    </row>
    <row r="2539" spans="4:8" x14ac:dyDescent="0.25">
      <c r="D2539" s="7"/>
      <c r="H2539" s="6"/>
    </row>
    <row r="2540" spans="4:8" x14ac:dyDescent="0.25">
      <c r="D2540" s="7"/>
      <c r="H2540" s="6"/>
    </row>
    <row r="2541" spans="4:8" x14ac:dyDescent="0.25">
      <c r="D2541" s="7"/>
      <c r="H2541" s="6"/>
    </row>
    <row r="2542" spans="4:8" x14ac:dyDescent="0.25">
      <c r="D2542" s="7"/>
      <c r="H2542" s="6"/>
    </row>
    <row r="2543" spans="4:8" x14ac:dyDescent="0.25">
      <c r="D2543" s="7"/>
      <c r="H2543" s="6"/>
    </row>
    <row r="2544" spans="4:8" x14ac:dyDescent="0.25">
      <c r="D2544" s="7"/>
      <c r="H2544" s="6"/>
    </row>
    <row r="2545" spans="4:8" x14ac:dyDescent="0.25">
      <c r="D2545" s="7"/>
      <c r="H2545" s="6"/>
    </row>
    <row r="2546" spans="4:8" x14ac:dyDescent="0.25">
      <c r="D2546" s="7"/>
      <c r="H2546" s="6"/>
    </row>
    <row r="2547" spans="4:8" x14ac:dyDescent="0.25">
      <c r="D2547" s="7"/>
      <c r="H2547" s="6"/>
    </row>
    <row r="2548" spans="4:8" x14ac:dyDescent="0.25">
      <c r="D2548" s="7"/>
      <c r="H2548" s="6"/>
    </row>
    <row r="2549" spans="4:8" x14ac:dyDescent="0.25">
      <c r="D2549" s="7"/>
      <c r="H2549" s="6"/>
    </row>
    <row r="2550" spans="4:8" x14ac:dyDescent="0.25">
      <c r="D2550" s="7"/>
      <c r="H2550" s="6"/>
    </row>
    <row r="2551" spans="4:8" x14ac:dyDescent="0.25">
      <c r="D2551" s="7"/>
      <c r="H2551" s="6"/>
    </row>
    <row r="2552" spans="4:8" x14ac:dyDescent="0.25">
      <c r="D2552" s="7"/>
      <c r="H2552" s="6"/>
    </row>
    <row r="2553" spans="4:8" x14ac:dyDescent="0.25">
      <c r="D2553" s="7"/>
      <c r="H2553" s="6"/>
    </row>
    <row r="2554" spans="4:8" x14ac:dyDescent="0.25">
      <c r="D2554" s="7"/>
      <c r="H2554" s="6"/>
    </row>
    <row r="2555" spans="4:8" x14ac:dyDescent="0.25">
      <c r="D2555" s="7"/>
      <c r="H2555" s="6"/>
    </row>
    <row r="2556" spans="4:8" x14ac:dyDescent="0.25">
      <c r="D2556" s="7"/>
      <c r="H2556" s="6"/>
    </row>
    <row r="2557" spans="4:8" x14ac:dyDescent="0.25">
      <c r="D2557" s="7"/>
      <c r="H2557" s="6"/>
    </row>
    <row r="2558" spans="4:8" x14ac:dyDescent="0.25">
      <c r="D2558" s="7"/>
      <c r="H2558" s="6"/>
    </row>
    <row r="2559" spans="4:8" x14ac:dyDescent="0.25">
      <c r="D2559" s="7"/>
      <c r="H2559" s="6"/>
    </row>
    <row r="2560" spans="4:8" x14ac:dyDescent="0.25">
      <c r="D2560" s="7"/>
      <c r="H2560" s="6"/>
    </row>
    <row r="2561" spans="4:8" x14ac:dyDescent="0.25">
      <c r="D2561" s="7"/>
      <c r="H2561" s="6"/>
    </row>
    <row r="2562" spans="4:8" x14ac:dyDescent="0.25">
      <c r="D2562" s="7"/>
      <c r="H2562" s="6"/>
    </row>
    <row r="2563" spans="4:8" x14ac:dyDescent="0.25">
      <c r="D2563" s="7"/>
      <c r="H2563" s="6"/>
    </row>
    <row r="2564" spans="4:8" x14ac:dyDescent="0.25">
      <c r="D2564" s="7"/>
      <c r="H2564" s="6"/>
    </row>
    <row r="2565" spans="4:8" x14ac:dyDescent="0.25">
      <c r="D2565" s="7"/>
      <c r="H2565" s="6"/>
    </row>
    <row r="2566" spans="4:8" x14ac:dyDescent="0.25">
      <c r="D2566" s="7"/>
      <c r="H2566" s="6"/>
    </row>
    <row r="2567" spans="4:8" x14ac:dyDescent="0.25">
      <c r="D2567" s="7"/>
      <c r="H2567" s="6"/>
    </row>
    <row r="2568" spans="4:8" x14ac:dyDescent="0.25">
      <c r="D2568" s="7"/>
      <c r="H2568" s="6"/>
    </row>
    <row r="2569" spans="4:8" x14ac:dyDescent="0.25">
      <c r="D2569" s="7"/>
      <c r="H2569" s="6"/>
    </row>
    <row r="2570" spans="4:8" x14ac:dyDescent="0.25">
      <c r="D2570" s="7"/>
      <c r="H2570" s="6"/>
    </row>
    <row r="2571" spans="4:8" x14ac:dyDescent="0.25">
      <c r="D2571" s="7"/>
      <c r="H2571" s="6"/>
    </row>
    <row r="2572" spans="4:8" x14ac:dyDescent="0.25">
      <c r="D2572" s="7"/>
      <c r="H2572" s="6"/>
    </row>
    <row r="2573" spans="4:8" x14ac:dyDescent="0.25">
      <c r="D2573" s="7"/>
      <c r="H2573" s="6"/>
    </row>
    <row r="2574" spans="4:8" x14ac:dyDescent="0.25">
      <c r="D2574" s="7"/>
      <c r="H2574" s="6"/>
    </row>
    <row r="2575" spans="4:8" x14ac:dyDescent="0.25">
      <c r="D2575" s="7"/>
      <c r="H2575" s="6"/>
    </row>
    <row r="2576" spans="4:8" x14ac:dyDescent="0.25">
      <c r="D2576" s="7"/>
      <c r="H2576" s="6"/>
    </row>
    <row r="2577" spans="4:8" x14ac:dyDescent="0.25">
      <c r="D2577" s="7"/>
      <c r="H2577" s="6"/>
    </row>
    <row r="2578" spans="4:8" x14ac:dyDescent="0.25">
      <c r="D2578" s="7"/>
      <c r="H2578" s="6"/>
    </row>
    <row r="2579" spans="4:8" x14ac:dyDescent="0.25">
      <c r="D2579" s="7"/>
      <c r="H2579" s="6"/>
    </row>
    <row r="2580" spans="4:8" x14ac:dyDescent="0.25">
      <c r="D2580" s="7"/>
      <c r="H2580" s="6"/>
    </row>
    <row r="2581" spans="4:8" x14ac:dyDescent="0.25">
      <c r="D2581" s="7"/>
      <c r="H2581" s="6"/>
    </row>
    <row r="2582" spans="4:8" x14ac:dyDescent="0.25">
      <c r="D2582" s="7"/>
      <c r="H2582" s="6"/>
    </row>
    <row r="2583" spans="4:8" x14ac:dyDescent="0.25">
      <c r="D2583" s="7"/>
      <c r="H2583" s="6"/>
    </row>
    <row r="2584" spans="4:8" x14ac:dyDescent="0.25">
      <c r="D2584" s="7"/>
      <c r="H2584" s="6"/>
    </row>
    <row r="2585" spans="4:8" x14ac:dyDescent="0.25">
      <c r="D2585" s="7"/>
      <c r="H2585" s="6"/>
    </row>
    <row r="2586" spans="4:8" x14ac:dyDescent="0.25">
      <c r="D2586" s="7"/>
      <c r="H2586" s="6"/>
    </row>
    <row r="2587" spans="4:8" x14ac:dyDescent="0.25">
      <c r="D2587" s="7"/>
      <c r="H2587" s="6"/>
    </row>
    <row r="2588" spans="4:8" x14ac:dyDescent="0.25">
      <c r="D2588" s="7"/>
      <c r="H2588" s="6"/>
    </row>
    <row r="2589" spans="4:8" x14ac:dyDescent="0.25">
      <c r="D2589" s="7"/>
      <c r="H2589" s="6"/>
    </row>
    <row r="2590" spans="4:8" x14ac:dyDescent="0.25">
      <c r="D2590" s="7"/>
      <c r="H2590" s="6"/>
    </row>
    <row r="2591" spans="4:8" x14ac:dyDescent="0.25">
      <c r="D2591" s="7"/>
      <c r="H2591" s="6"/>
    </row>
    <row r="2592" spans="4:8" x14ac:dyDescent="0.25">
      <c r="D2592" s="7"/>
      <c r="H2592" s="6"/>
    </row>
    <row r="2593" spans="4:8" x14ac:dyDescent="0.25">
      <c r="D2593" s="7"/>
      <c r="H2593" s="6"/>
    </row>
    <row r="2594" spans="4:8" x14ac:dyDescent="0.25">
      <c r="D2594" s="7"/>
      <c r="H2594" s="6"/>
    </row>
    <row r="2595" spans="4:8" x14ac:dyDescent="0.25">
      <c r="D2595" s="7"/>
      <c r="H2595" s="6"/>
    </row>
    <row r="2596" spans="4:8" x14ac:dyDescent="0.25">
      <c r="D2596" s="7"/>
      <c r="H2596" s="6"/>
    </row>
    <row r="2597" spans="4:8" x14ac:dyDescent="0.25">
      <c r="D2597" s="7"/>
      <c r="H2597" s="6"/>
    </row>
    <row r="2598" spans="4:8" x14ac:dyDescent="0.25">
      <c r="D2598" s="7"/>
      <c r="H2598" s="6"/>
    </row>
    <row r="2599" spans="4:8" x14ac:dyDescent="0.25">
      <c r="D2599" s="7"/>
      <c r="H2599" s="6"/>
    </row>
    <row r="2600" spans="4:8" x14ac:dyDescent="0.25">
      <c r="D2600" s="7"/>
      <c r="H2600" s="6"/>
    </row>
    <row r="2601" spans="4:8" x14ac:dyDescent="0.25">
      <c r="D2601" s="7"/>
      <c r="H2601" s="6"/>
    </row>
    <row r="2602" spans="4:8" x14ac:dyDescent="0.25">
      <c r="D2602" s="7"/>
      <c r="H2602" s="6"/>
    </row>
    <row r="2603" spans="4:8" x14ac:dyDescent="0.25">
      <c r="D2603" s="7"/>
      <c r="H2603" s="6"/>
    </row>
    <row r="2604" spans="4:8" x14ac:dyDescent="0.25">
      <c r="D2604" s="7"/>
      <c r="H2604" s="6"/>
    </row>
    <row r="2605" spans="4:8" x14ac:dyDescent="0.25">
      <c r="D2605" s="7"/>
      <c r="H2605" s="6"/>
    </row>
    <row r="2606" spans="4:8" x14ac:dyDescent="0.25">
      <c r="D2606" s="7"/>
      <c r="H2606" s="6"/>
    </row>
    <row r="2607" spans="4:8" x14ac:dyDescent="0.25">
      <c r="D2607" s="7"/>
      <c r="H2607" s="6"/>
    </row>
    <row r="2608" spans="4:8" x14ac:dyDescent="0.25">
      <c r="D2608" s="7"/>
      <c r="H2608" s="6"/>
    </row>
    <row r="2609" spans="4:8" x14ac:dyDescent="0.25">
      <c r="D2609" s="7"/>
      <c r="H2609" s="6"/>
    </row>
    <row r="2610" spans="4:8" x14ac:dyDescent="0.25">
      <c r="D2610" s="7"/>
      <c r="H2610" s="6"/>
    </row>
    <row r="2611" spans="4:8" x14ac:dyDescent="0.25">
      <c r="D2611" s="7"/>
      <c r="H2611" s="6"/>
    </row>
    <row r="2612" spans="4:8" x14ac:dyDescent="0.25">
      <c r="D2612" s="7"/>
      <c r="H2612" s="6"/>
    </row>
    <row r="2613" spans="4:8" x14ac:dyDescent="0.25">
      <c r="D2613" s="7"/>
      <c r="H2613" s="6"/>
    </row>
    <row r="2614" spans="4:8" x14ac:dyDescent="0.25">
      <c r="D2614" s="7"/>
      <c r="H2614" s="6"/>
    </row>
    <row r="2615" spans="4:8" x14ac:dyDescent="0.25">
      <c r="D2615" s="7"/>
      <c r="H2615" s="6"/>
    </row>
    <row r="2616" spans="4:8" x14ac:dyDescent="0.25">
      <c r="D2616" s="7"/>
      <c r="H2616" s="6"/>
    </row>
    <row r="2617" spans="4:8" x14ac:dyDescent="0.25">
      <c r="D2617" s="7"/>
      <c r="H2617" s="6"/>
    </row>
    <row r="2618" spans="4:8" x14ac:dyDescent="0.25">
      <c r="D2618" s="7"/>
      <c r="H2618" s="6"/>
    </row>
    <row r="2619" spans="4:8" x14ac:dyDescent="0.25">
      <c r="D2619" s="7"/>
      <c r="H2619" s="6"/>
    </row>
    <row r="2620" spans="4:8" x14ac:dyDescent="0.25">
      <c r="D2620" s="7"/>
      <c r="H2620" s="6"/>
    </row>
    <row r="2621" spans="4:8" x14ac:dyDescent="0.25">
      <c r="D2621" s="7"/>
      <c r="H2621" s="6"/>
    </row>
    <row r="2622" spans="4:8" x14ac:dyDescent="0.25">
      <c r="D2622" s="7"/>
      <c r="H2622" s="6"/>
    </row>
    <row r="2623" spans="4:8" x14ac:dyDescent="0.25">
      <c r="D2623" s="7"/>
      <c r="H2623" s="6"/>
    </row>
    <row r="2624" spans="4:8" x14ac:dyDescent="0.25">
      <c r="D2624" s="7"/>
      <c r="H2624" s="6"/>
    </row>
    <row r="2625" spans="4:8" x14ac:dyDescent="0.25">
      <c r="D2625" s="7"/>
      <c r="H2625" s="6"/>
    </row>
    <row r="2626" spans="4:8" x14ac:dyDescent="0.25">
      <c r="D2626" s="7"/>
      <c r="H2626" s="6"/>
    </row>
    <row r="2627" spans="4:8" x14ac:dyDescent="0.25">
      <c r="D2627" s="7"/>
      <c r="H2627" s="6"/>
    </row>
    <row r="2628" spans="4:8" x14ac:dyDescent="0.25">
      <c r="D2628" s="7"/>
      <c r="H2628" s="6"/>
    </row>
    <row r="2629" spans="4:8" x14ac:dyDescent="0.25">
      <c r="D2629" s="7"/>
      <c r="H2629" s="6"/>
    </row>
    <row r="2630" spans="4:8" x14ac:dyDescent="0.25">
      <c r="D2630" s="7"/>
      <c r="H2630" s="6"/>
    </row>
    <row r="2631" spans="4:8" x14ac:dyDescent="0.25">
      <c r="D2631" s="7"/>
      <c r="H2631" s="6"/>
    </row>
    <row r="2632" spans="4:8" x14ac:dyDescent="0.25">
      <c r="D2632" s="7"/>
      <c r="H2632" s="6"/>
    </row>
    <row r="2633" spans="4:8" x14ac:dyDescent="0.25">
      <c r="D2633" s="7"/>
      <c r="H2633" s="6"/>
    </row>
    <row r="2634" spans="4:8" x14ac:dyDescent="0.25">
      <c r="D2634" s="7"/>
      <c r="H2634" s="6"/>
    </row>
    <row r="2635" spans="4:8" x14ac:dyDescent="0.25">
      <c r="D2635" s="7"/>
      <c r="H2635" s="6"/>
    </row>
    <row r="2636" spans="4:8" x14ac:dyDescent="0.25">
      <c r="D2636" s="7"/>
      <c r="H2636" s="6"/>
    </row>
    <row r="2637" spans="4:8" x14ac:dyDescent="0.25">
      <c r="D2637" s="7"/>
      <c r="H2637" s="6"/>
    </row>
    <row r="2638" spans="4:8" x14ac:dyDescent="0.25">
      <c r="D2638" s="7"/>
      <c r="H2638" s="6"/>
    </row>
    <row r="2639" spans="4:8" x14ac:dyDescent="0.25">
      <c r="D2639" s="7"/>
      <c r="H2639" s="6"/>
    </row>
    <row r="2640" spans="4:8" x14ac:dyDescent="0.25">
      <c r="D2640" s="7"/>
      <c r="H2640" s="6"/>
    </row>
    <row r="2641" spans="4:8" x14ac:dyDescent="0.25">
      <c r="D2641" s="7"/>
      <c r="H2641" s="6"/>
    </row>
    <row r="2642" spans="4:8" x14ac:dyDescent="0.25">
      <c r="D2642" s="7"/>
      <c r="H2642" s="6"/>
    </row>
    <row r="2643" spans="4:8" x14ac:dyDescent="0.25">
      <c r="D2643" s="7"/>
      <c r="H2643" s="6"/>
    </row>
    <row r="2644" spans="4:8" x14ac:dyDescent="0.25">
      <c r="D2644" s="7"/>
      <c r="H2644" s="6"/>
    </row>
    <row r="2645" spans="4:8" x14ac:dyDescent="0.25">
      <c r="D2645" s="7"/>
      <c r="H2645" s="6"/>
    </row>
    <row r="2646" spans="4:8" x14ac:dyDescent="0.25">
      <c r="D2646" s="7"/>
      <c r="H2646" s="6"/>
    </row>
    <row r="2647" spans="4:8" x14ac:dyDescent="0.25">
      <c r="D2647" s="7"/>
      <c r="H2647" s="6"/>
    </row>
    <row r="2648" spans="4:8" x14ac:dyDescent="0.25">
      <c r="D2648" s="7"/>
      <c r="H2648" s="6"/>
    </row>
    <row r="2649" spans="4:8" x14ac:dyDescent="0.25">
      <c r="D2649" s="7"/>
      <c r="H2649" s="6"/>
    </row>
    <row r="2650" spans="4:8" x14ac:dyDescent="0.25">
      <c r="D2650" s="7"/>
      <c r="H2650" s="6"/>
    </row>
    <row r="2651" spans="4:8" x14ac:dyDescent="0.25">
      <c r="D2651" s="7"/>
      <c r="H2651" s="6"/>
    </row>
    <row r="2652" spans="4:8" x14ac:dyDescent="0.25">
      <c r="D2652" s="7"/>
      <c r="H2652" s="6"/>
    </row>
    <row r="2653" spans="4:8" x14ac:dyDescent="0.25">
      <c r="D2653" s="7"/>
      <c r="H2653" s="6"/>
    </row>
    <row r="2654" spans="4:8" x14ac:dyDescent="0.25">
      <c r="D2654" s="7"/>
      <c r="H2654" s="6"/>
    </row>
    <row r="2655" spans="4:8" x14ac:dyDescent="0.25">
      <c r="D2655" s="7"/>
      <c r="H2655" s="6"/>
    </row>
    <row r="2656" spans="4:8" x14ac:dyDescent="0.25">
      <c r="D2656" s="7"/>
      <c r="H2656" s="6"/>
    </row>
    <row r="2657" spans="4:8" x14ac:dyDescent="0.25">
      <c r="D2657" s="7"/>
      <c r="H2657" s="6"/>
    </row>
    <row r="2658" spans="4:8" x14ac:dyDescent="0.25">
      <c r="D2658" s="7"/>
      <c r="H2658" s="6"/>
    </row>
    <row r="2659" spans="4:8" x14ac:dyDescent="0.25">
      <c r="D2659" s="7"/>
      <c r="H2659" s="6"/>
    </row>
    <row r="2660" spans="4:8" x14ac:dyDescent="0.25">
      <c r="D2660" s="7"/>
      <c r="H2660" s="6"/>
    </row>
    <row r="2661" spans="4:8" x14ac:dyDescent="0.25">
      <c r="D2661" s="7"/>
      <c r="H2661" s="6"/>
    </row>
    <row r="2662" spans="4:8" x14ac:dyDescent="0.25">
      <c r="D2662" s="7"/>
      <c r="H2662" s="6"/>
    </row>
    <row r="2663" spans="4:8" x14ac:dyDescent="0.25">
      <c r="D2663" s="7"/>
      <c r="H2663" s="6"/>
    </row>
    <row r="2664" spans="4:8" x14ac:dyDescent="0.25">
      <c r="D2664" s="7"/>
      <c r="H2664" s="6"/>
    </row>
    <row r="2665" spans="4:8" x14ac:dyDescent="0.25">
      <c r="D2665" s="7"/>
      <c r="H2665" s="6"/>
    </row>
    <row r="2666" spans="4:8" x14ac:dyDescent="0.25">
      <c r="D2666" s="7"/>
      <c r="H2666" s="6"/>
    </row>
    <row r="2667" spans="4:8" x14ac:dyDescent="0.25">
      <c r="D2667" s="7"/>
      <c r="H2667" s="6"/>
    </row>
    <row r="2668" spans="4:8" x14ac:dyDescent="0.25">
      <c r="D2668" s="7"/>
      <c r="H2668" s="6"/>
    </row>
    <row r="2669" spans="4:8" x14ac:dyDescent="0.25">
      <c r="D2669" s="7"/>
      <c r="H2669" s="6"/>
    </row>
    <row r="2670" spans="4:8" x14ac:dyDescent="0.25">
      <c r="D2670" s="7"/>
      <c r="H2670" s="6"/>
    </row>
    <row r="2671" spans="4:8" x14ac:dyDescent="0.25">
      <c r="D2671" s="7"/>
      <c r="H2671" s="6"/>
    </row>
    <row r="2672" spans="4:8" x14ac:dyDescent="0.25">
      <c r="D2672" s="7"/>
      <c r="H2672" s="6"/>
    </row>
    <row r="2673" spans="4:8" x14ac:dyDescent="0.25">
      <c r="D2673" s="7"/>
      <c r="H2673" s="6"/>
    </row>
    <row r="2674" spans="4:8" x14ac:dyDescent="0.25">
      <c r="D2674" s="7"/>
      <c r="H2674" s="6"/>
    </row>
    <row r="2675" spans="4:8" x14ac:dyDescent="0.25">
      <c r="D2675" s="7"/>
      <c r="H2675" s="6"/>
    </row>
    <row r="2676" spans="4:8" x14ac:dyDescent="0.25">
      <c r="D2676" s="7"/>
      <c r="H2676" s="6"/>
    </row>
    <row r="2677" spans="4:8" x14ac:dyDescent="0.25">
      <c r="D2677" s="7"/>
      <c r="H2677" s="6"/>
    </row>
    <row r="2678" spans="4:8" x14ac:dyDescent="0.25">
      <c r="D2678" s="7"/>
      <c r="H2678" s="6"/>
    </row>
    <row r="2679" spans="4:8" x14ac:dyDescent="0.25">
      <c r="D2679" s="7"/>
      <c r="H2679" s="6"/>
    </row>
    <row r="2680" spans="4:8" x14ac:dyDescent="0.25">
      <c r="D2680" s="7"/>
      <c r="H2680" s="6"/>
    </row>
    <row r="2681" spans="4:8" x14ac:dyDescent="0.25">
      <c r="D2681" s="7"/>
      <c r="H2681" s="6"/>
    </row>
    <row r="2682" spans="4:8" x14ac:dyDescent="0.25">
      <c r="D2682" s="7"/>
      <c r="H2682" s="6"/>
    </row>
    <row r="2683" spans="4:8" x14ac:dyDescent="0.25">
      <c r="D2683" s="7"/>
      <c r="H2683" s="6"/>
    </row>
    <row r="2684" spans="4:8" x14ac:dyDescent="0.25">
      <c r="D2684" s="7"/>
      <c r="H2684" s="6"/>
    </row>
    <row r="2685" spans="4:8" x14ac:dyDescent="0.25">
      <c r="D2685" s="7"/>
      <c r="H2685" s="6"/>
    </row>
    <row r="2686" spans="4:8" x14ac:dyDescent="0.25">
      <c r="D2686" s="7"/>
      <c r="H2686" s="6"/>
    </row>
    <row r="2687" spans="4:8" x14ac:dyDescent="0.25">
      <c r="D2687" s="7"/>
      <c r="H2687" s="6"/>
    </row>
    <row r="2688" spans="4:8" x14ac:dyDescent="0.25">
      <c r="D2688" s="7"/>
      <c r="H2688" s="6"/>
    </row>
    <row r="2689" spans="4:8" x14ac:dyDescent="0.25">
      <c r="D2689" s="7"/>
      <c r="H2689" s="6"/>
    </row>
    <row r="2690" spans="4:8" x14ac:dyDescent="0.25">
      <c r="D2690" s="7"/>
      <c r="H2690" s="6"/>
    </row>
    <row r="2691" spans="4:8" x14ac:dyDescent="0.25">
      <c r="D2691" s="7"/>
      <c r="H2691" s="6"/>
    </row>
    <row r="2692" spans="4:8" x14ac:dyDescent="0.25">
      <c r="D2692" s="7"/>
      <c r="H2692" s="6"/>
    </row>
    <row r="2693" spans="4:8" x14ac:dyDescent="0.25">
      <c r="D2693" s="7"/>
      <c r="H2693" s="6"/>
    </row>
    <row r="2694" spans="4:8" x14ac:dyDescent="0.25">
      <c r="D2694" s="7"/>
      <c r="H2694" s="6"/>
    </row>
    <row r="2695" spans="4:8" x14ac:dyDescent="0.25">
      <c r="D2695" s="7"/>
      <c r="H2695" s="6"/>
    </row>
    <row r="2696" spans="4:8" x14ac:dyDescent="0.25">
      <c r="D2696" s="7"/>
      <c r="H2696" s="6"/>
    </row>
    <row r="2697" spans="4:8" x14ac:dyDescent="0.25">
      <c r="D2697" s="7"/>
      <c r="H2697" s="6"/>
    </row>
    <row r="2698" spans="4:8" x14ac:dyDescent="0.25">
      <c r="D2698" s="7"/>
      <c r="H2698" s="6"/>
    </row>
    <row r="2699" spans="4:8" x14ac:dyDescent="0.25">
      <c r="D2699" s="7"/>
      <c r="H2699" s="6"/>
    </row>
    <row r="2700" spans="4:8" x14ac:dyDescent="0.25">
      <c r="D2700" s="7"/>
      <c r="H2700" s="6"/>
    </row>
    <row r="2701" spans="4:8" x14ac:dyDescent="0.25">
      <c r="D2701" s="7"/>
      <c r="H2701" s="6"/>
    </row>
    <row r="2702" spans="4:8" x14ac:dyDescent="0.25">
      <c r="D2702" s="7"/>
      <c r="H2702" s="6"/>
    </row>
    <row r="2703" spans="4:8" x14ac:dyDescent="0.25">
      <c r="D2703" s="7"/>
      <c r="H2703" s="6"/>
    </row>
    <row r="2704" spans="4:8" x14ac:dyDescent="0.25">
      <c r="D2704" s="7"/>
      <c r="H2704" s="6"/>
    </row>
    <row r="2705" spans="4:8" x14ac:dyDescent="0.25">
      <c r="D2705" s="7"/>
      <c r="H2705" s="6"/>
    </row>
    <row r="2706" spans="4:8" x14ac:dyDescent="0.25">
      <c r="D2706" s="7"/>
      <c r="H2706" s="6"/>
    </row>
    <row r="2707" spans="4:8" x14ac:dyDescent="0.25">
      <c r="D2707" s="7"/>
      <c r="H2707" s="6"/>
    </row>
    <row r="2708" spans="4:8" x14ac:dyDescent="0.25">
      <c r="D2708" s="7"/>
      <c r="H2708" s="6"/>
    </row>
    <row r="2709" spans="4:8" x14ac:dyDescent="0.25">
      <c r="D2709" s="7"/>
      <c r="H2709" s="6"/>
    </row>
    <row r="2710" spans="4:8" x14ac:dyDescent="0.25">
      <c r="D2710" s="7"/>
      <c r="H2710" s="6"/>
    </row>
    <row r="2711" spans="4:8" x14ac:dyDescent="0.25">
      <c r="D2711" s="7"/>
      <c r="H2711" s="6"/>
    </row>
    <row r="2712" spans="4:8" x14ac:dyDescent="0.25">
      <c r="D2712" s="7"/>
      <c r="H2712" s="6"/>
    </row>
    <row r="2713" spans="4:8" x14ac:dyDescent="0.25">
      <c r="D2713" s="7"/>
      <c r="H2713" s="6"/>
    </row>
    <row r="2714" spans="4:8" x14ac:dyDescent="0.25">
      <c r="D2714" s="7"/>
      <c r="H2714" s="6"/>
    </row>
    <row r="2715" spans="4:8" x14ac:dyDescent="0.25">
      <c r="D2715" s="7"/>
      <c r="H2715" s="6"/>
    </row>
    <row r="2716" spans="4:8" x14ac:dyDescent="0.25">
      <c r="D2716" s="7"/>
      <c r="H2716" s="6"/>
    </row>
    <row r="2717" spans="4:8" x14ac:dyDescent="0.25">
      <c r="D2717" s="7"/>
      <c r="H2717" s="6"/>
    </row>
    <row r="2718" spans="4:8" x14ac:dyDescent="0.25">
      <c r="D2718" s="7"/>
      <c r="H2718" s="6"/>
    </row>
    <row r="2719" spans="4:8" x14ac:dyDescent="0.25">
      <c r="D2719" s="7"/>
      <c r="H2719" s="6"/>
    </row>
    <row r="2720" spans="4:8" x14ac:dyDescent="0.25">
      <c r="D2720" s="7"/>
      <c r="H2720" s="6"/>
    </row>
    <row r="2721" spans="4:8" x14ac:dyDescent="0.25">
      <c r="D2721" s="7"/>
      <c r="H2721" s="6"/>
    </row>
    <row r="2722" spans="4:8" x14ac:dyDescent="0.25">
      <c r="D2722" s="7"/>
      <c r="H2722" s="6"/>
    </row>
    <row r="2723" spans="4:8" x14ac:dyDescent="0.25">
      <c r="D2723" s="7"/>
      <c r="H2723" s="6"/>
    </row>
    <row r="2724" spans="4:8" x14ac:dyDescent="0.25">
      <c r="D2724" s="7"/>
      <c r="H2724" s="6"/>
    </row>
    <row r="2725" spans="4:8" x14ac:dyDescent="0.25">
      <c r="D2725" s="7"/>
      <c r="H2725" s="6"/>
    </row>
    <row r="2726" spans="4:8" x14ac:dyDescent="0.25">
      <c r="D2726" s="7"/>
      <c r="H2726" s="6"/>
    </row>
    <row r="2727" spans="4:8" x14ac:dyDescent="0.25">
      <c r="D2727" s="7"/>
      <c r="H2727" s="6"/>
    </row>
    <row r="2728" spans="4:8" x14ac:dyDescent="0.25">
      <c r="D2728" s="7"/>
      <c r="H2728" s="6"/>
    </row>
    <row r="2729" spans="4:8" x14ac:dyDescent="0.25">
      <c r="D2729" s="7"/>
      <c r="H2729" s="6"/>
    </row>
    <row r="2730" spans="4:8" x14ac:dyDescent="0.25">
      <c r="D2730" s="7"/>
      <c r="H2730" s="6"/>
    </row>
    <row r="2731" spans="4:8" x14ac:dyDescent="0.25">
      <c r="D2731" s="7"/>
      <c r="H2731" s="6"/>
    </row>
    <row r="2732" spans="4:8" x14ac:dyDescent="0.25">
      <c r="D2732" s="7"/>
      <c r="H2732" s="6"/>
    </row>
    <row r="2733" spans="4:8" x14ac:dyDescent="0.25">
      <c r="D2733" s="7"/>
      <c r="H2733" s="6"/>
    </row>
    <row r="2734" spans="4:8" x14ac:dyDescent="0.25">
      <c r="D2734" s="7"/>
      <c r="H2734" s="6"/>
    </row>
    <row r="2735" spans="4:8" x14ac:dyDescent="0.25">
      <c r="D2735" s="7"/>
      <c r="H2735" s="6"/>
    </row>
    <row r="2736" spans="4:8" x14ac:dyDescent="0.25">
      <c r="D2736" s="7"/>
      <c r="H2736" s="6"/>
    </row>
    <row r="2737" spans="4:8" x14ac:dyDescent="0.25">
      <c r="D2737" s="7"/>
      <c r="H2737" s="6"/>
    </row>
    <row r="2738" spans="4:8" x14ac:dyDescent="0.25">
      <c r="D2738" s="7"/>
      <c r="H2738" s="6"/>
    </row>
    <row r="2739" spans="4:8" x14ac:dyDescent="0.25">
      <c r="D2739" s="7"/>
      <c r="H2739" s="6"/>
    </row>
    <row r="2740" spans="4:8" x14ac:dyDescent="0.25">
      <c r="D2740" s="7"/>
      <c r="H2740" s="6"/>
    </row>
    <row r="2741" spans="4:8" x14ac:dyDescent="0.25">
      <c r="D2741" s="7"/>
      <c r="H2741" s="6"/>
    </row>
    <row r="2742" spans="4:8" x14ac:dyDescent="0.25">
      <c r="D2742" s="7"/>
      <c r="H2742" s="6"/>
    </row>
    <row r="2743" spans="4:8" x14ac:dyDescent="0.25">
      <c r="D2743" s="7"/>
      <c r="H2743" s="6"/>
    </row>
    <row r="2744" spans="4:8" x14ac:dyDescent="0.25">
      <c r="D2744" s="7"/>
      <c r="H2744" s="6"/>
    </row>
    <row r="2745" spans="4:8" x14ac:dyDescent="0.25">
      <c r="D2745" s="7"/>
      <c r="H2745" s="6"/>
    </row>
    <row r="2746" spans="4:8" x14ac:dyDescent="0.25">
      <c r="D2746" s="7"/>
      <c r="H2746" s="6"/>
    </row>
    <row r="2747" spans="4:8" x14ac:dyDescent="0.25">
      <c r="D2747" s="7"/>
      <c r="H2747" s="6"/>
    </row>
    <row r="2748" spans="4:8" x14ac:dyDescent="0.25">
      <c r="D2748" s="7"/>
      <c r="H2748" s="6"/>
    </row>
    <row r="2749" spans="4:8" x14ac:dyDescent="0.25">
      <c r="D2749" s="7"/>
      <c r="H2749" s="6"/>
    </row>
    <row r="2750" spans="4:8" x14ac:dyDescent="0.25">
      <c r="D2750" s="7"/>
      <c r="H2750" s="6"/>
    </row>
    <row r="2751" spans="4:8" x14ac:dyDescent="0.25">
      <c r="D2751" s="7"/>
      <c r="H2751" s="6"/>
    </row>
    <row r="2752" spans="4:8" x14ac:dyDescent="0.25">
      <c r="D2752" s="7"/>
      <c r="H2752" s="6"/>
    </row>
    <row r="2753" spans="4:8" x14ac:dyDescent="0.25">
      <c r="D2753" s="7"/>
      <c r="H2753" s="6"/>
    </row>
    <row r="2754" spans="4:8" x14ac:dyDescent="0.25">
      <c r="D2754" s="7"/>
      <c r="H2754" s="6"/>
    </row>
    <row r="2755" spans="4:8" x14ac:dyDescent="0.25">
      <c r="D2755" s="7"/>
      <c r="H2755" s="6"/>
    </row>
    <row r="2756" spans="4:8" x14ac:dyDescent="0.25">
      <c r="D2756" s="7"/>
      <c r="H2756" s="6"/>
    </row>
    <row r="2757" spans="4:8" x14ac:dyDescent="0.25">
      <c r="D2757" s="7"/>
      <c r="H2757" s="6"/>
    </row>
    <row r="2758" spans="4:8" x14ac:dyDescent="0.25">
      <c r="D2758" s="7"/>
      <c r="H2758" s="6"/>
    </row>
    <row r="2759" spans="4:8" x14ac:dyDescent="0.25">
      <c r="D2759" s="7"/>
      <c r="H2759" s="6"/>
    </row>
    <row r="2760" spans="4:8" x14ac:dyDescent="0.25">
      <c r="D2760" s="7"/>
      <c r="H2760" s="6"/>
    </row>
    <row r="2761" spans="4:8" x14ac:dyDescent="0.25">
      <c r="D2761" s="7"/>
      <c r="H2761" s="6"/>
    </row>
    <row r="2762" spans="4:8" x14ac:dyDescent="0.25">
      <c r="D2762" s="7"/>
      <c r="H2762" s="6"/>
    </row>
    <row r="2763" spans="4:8" x14ac:dyDescent="0.25">
      <c r="D2763" s="7"/>
      <c r="H2763" s="6"/>
    </row>
    <row r="2764" spans="4:8" x14ac:dyDescent="0.25">
      <c r="D2764" s="7"/>
      <c r="H2764" s="6"/>
    </row>
    <row r="2765" spans="4:8" x14ac:dyDescent="0.25">
      <c r="D2765" s="7"/>
      <c r="H2765" s="6"/>
    </row>
    <row r="2766" spans="4:8" x14ac:dyDescent="0.25">
      <c r="D2766" s="7"/>
      <c r="H2766" s="6"/>
    </row>
    <row r="2767" spans="4:8" x14ac:dyDescent="0.25">
      <c r="D2767" s="7"/>
      <c r="H2767" s="6"/>
    </row>
    <row r="2768" spans="4:8" x14ac:dyDescent="0.25">
      <c r="D2768" s="7"/>
      <c r="H2768" s="6"/>
    </row>
    <row r="2769" spans="4:8" x14ac:dyDescent="0.25">
      <c r="D2769" s="7"/>
      <c r="H2769" s="6"/>
    </row>
    <row r="2770" spans="4:8" x14ac:dyDescent="0.25">
      <c r="D2770" s="7"/>
      <c r="H2770" s="6"/>
    </row>
    <row r="2771" spans="4:8" x14ac:dyDescent="0.25">
      <c r="D2771" s="7"/>
      <c r="H2771" s="6"/>
    </row>
    <row r="2772" spans="4:8" x14ac:dyDescent="0.25">
      <c r="D2772" s="7"/>
      <c r="H2772" s="6"/>
    </row>
    <row r="2773" spans="4:8" x14ac:dyDescent="0.25">
      <c r="D2773" s="7"/>
      <c r="H2773" s="6"/>
    </row>
    <row r="2774" spans="4:8" x14ac:dyDescent="0.25">
      <c r="D2774" s="7"/>
      <c r="H2774" s="6"/>
    </row>
    <row r="2775" spans="4:8" x14ac:dyDescent="0.25">
      <c r="D2775" s="7"/>
      <c r="H2775" s="6"/>
    </row>
    <row r="2776" spans="4:8" x14ac:dyDescent="0.25">
      <c r="D2776" s="7"/>
      <c r="H2776" s="6"/>
    </row>
    <row r="2777" spans="4:8" x14ac:dyDescent="0.25">
      <c r="D2777" s="7"/>
      <c r="H2777" s="6"/>
    </row>
    <row r="2778" spans="4:8" x14ac:dyDescent="0.25">
      <c r="D2778" s="7"/>
      <c r="H2778" s="6"/>
    </row>
    <row r="2779" spans="4:8" x14ac:dyDescent="0.25">
      <c r="D2779" s="7"/>
      <c r="H2779" s="6"/>
    </row>
    <row r="2780" spans="4:8" x14ac:dyDescent="0.25">
      <c r="D2780" s="7"/>
      <c r="H2780" s="6"/>
    </row>
    <row r="2781" spans="4:8" x14ac:dyDescent="0.25">
      <c r="D2781" s="7"/>
      <c r="H2781" s="6"/>
    </row>
    <row r="2782" spans="4:8" x14ac:dyDescent="0.25">
      <c r="D2782" s="7"/>
      <c r="H2782" s="6"/>
    </row>
    <row r="2783" spans="4:8" x14ac:dyDescent="0.25">
      <c r="D2783" s="7"/>
      <c r="H2783" s="6"/>
    </row>
    <row r="2784" spans="4:8" x14ac:dyDescent="0.25">
      <c r="D2784" s="7"/>
      <c r="H2784" s="6"/>
    </row>
    <row r="2785" spans="4:8" x14ac:dyDescent="0.25">
      <c r="D2785" s="7"/>
      <c r="H2785" s="6"/>
    </row>
    <row r="2786" spans="4:8" x14ac:dyDescent="0.25">
      <c r="D2786" s="7"/>
      <c r="H2786" s="6"/>
    </row>
    <row r="2787" spans="4:8" x14ac:dyDescent="0.25">
      <c r="D2787" s="7"/>
      <c r="H2787" s="6"/>
    </row>
    <row r="2788" spans="4:8" x14ac:dyDescent="0.25">
      <c r="D2788" s="7"/>
      <c r="H2788" s="6"/>
    </row>
    <row r="2789" spans="4:8" x14ac:dyDescent="0.25">
      <c r="D2789" s="7"/>
      <c r="H2789" s="6"/>
    </row>
    <row r="2790" spans="4:8" x14ac:dyDescent="0.25">
      <c r="D2790" s="7"/>
      <c r="H2790" s="6"/>
    </row>
    <row r="2791" spans="4:8" x14ac:dyDescent="0.25">
      <c r="D2791" s="7"/>
      <c r="H2791" s="6"/>
    </row>
    <row r="2792" spans="4:8" x14ac:dyDescent="0.25">
      <c r="D2792" s="7"/>
      <c r="H2792" s="6"/>
    </row>
    <row r="2793" spans="4:8" x14ac:dyDescent="0.25">
      <c r="D2793" s="7"/>
      <c r="H2793" s="6"/>
    </row>
    <row r="2794" spans="4:8" x14ac:dyDescent="0.25">
      <c r="D2794" s="7"/>
      <c r="H2794" s="6"/>
    </row>
    <row r="2795" spans="4:8" x14ac:dyDescent="0.25">
      <c r="D2795" s="7"/>
      <c r="H2795" s="6"/>
    </row>
    <row r="2796" spans="4:8" x14ac:dyDescent="0.25">
      <c r="D2796" s="7"/>
      <c r="H2796" s="6"/>
    </row>
    <row r="2797" spans="4:8" x14ac:dyDescent="0.25">
      <c r="D2797" s="7"/>
      <c r="H2797" s="6"/>
    </row>
    <row r="2798" spans="4:8" x14ac:dyDescent="0.25">
      <c r="D2798" s="7"/>
      <c r="H2798" s="6"/>
    </row>
    <row r="2799" spans="4:8" x14ac:dyDescent="0.25">
      <c r="D2799" s="7"/>
      <c r="H2799" s="6"/>
    </row>
    <row r="2800" spans="4:8" x14ac:dyDescent="0.25">
      <c r="D2800" s="7"/>
      <c r="H2800" s="6"/>
    </row>
    <row r="2801" spans="4:8" x14ac:dyDescent="0.25">
      <c r="D2801" s="7"/>
      <c r="H2801" s="6"/>
    </row>
    <row r="2802" spans="4:8" x14ac:dyDescent="0.25">
      <c r="D2802" s="7"/>
      <c r="H2802" s="6"/>
    </row>
    <row r="2803" spans="4:8" x14ac:dyDescent="0.25">
      <c r="D2803" s="7"/>
      <c r="H2803" s="6"/>
    </row>
    <row r="2804" spans="4:8" x14ac:dyDescent="0.25">
      <c r="D2804" s="7"/>
      <c r="H2804" s="6"/>
    </row>
    <row r="2805" spans="4:8" x14ac:dyDescent="0.25">
      <c r="D2805" s="7"/>
      <c r="H2805" s="6"/>
    </row>
    <row r="2806" spans="4:8" x14ac:dyDescent="0.25">
      <c r="D2806" s="7"/>
      <c r="H2806" s="6"/>
    </row>
    <row r="2807" spans="4:8" x14ac:dyDescent="0.25">
      <c r="D2807" s="7"/>
      <c r="H2807" s="6"/>
    </row>
    <row r="2808" spans="4:8" x14ac:dyDescent="0.25">
      <c r="D2808" s="7"/>
      <c r="H2808" s="6"/>
    </row>
    <row r="2809" spans="4:8" x14ac:dyDescent="0.25">
      <c r="D2809" s="7"/>
      <c r="H2809" s="6"/>
    </row>
    <row r="2810" spans="4:8" x14ac:dyDescent="0.25">
      <c r="D2810" s="7"/>
      <c r="H2810" s="6"/>
    </row>
    <row r="2811" spans="4:8" x14ac:dyDescent="0.25">
      <c r="D2811" s="7"/>
      <c r="H2811" s="6"/>
    </row>
    <row r="2812" spans="4:8" x14ac:dyDescent="0.25">
      <c r="D2812" s="7"/>
      <c r="H2812" s="6"/>
    </row>
    <row r="2813" spans="4:8" x14ac:dyDescent="0.25">
      <c r="D2813" s="7"/>
      <c r="H2813" s="6"/>
    </row>
    <row r="2814" spans="4:8" x14ac:dyDescent="0.25">
      <c r="D2814" s="7"/>
      <c r="H2814" s="6"/>
    </row>
    <row r="2815" spans="4:8" x14ac:dyDescent="0.25">
      <c r="D2815" s="7"/>
      <c r="H2815" s="6"/>
    </row>
    <row r="2816" spans="4:8" x14ac:dyDescent="0.25">
      <c r="D2816" s="7"/>
      <c r="H2816" s="6"/>
    </row>
    <row r="2817" spans="4:8" x14ac:dyDescent="0.25">
      <c r="D2817" s="7"/>
      <c r="H2817" s="6"/>
    </row>
    <row r="2818" spans="4:8" x14ac:dyDescent="0.25">
      <c r="D2818" s="7"/>
      <c r="H2818" s="6"/>
    </row>
    <row r="2819" spans="4:8" x14ac:dyDescent="0.25">
      <c r="D2819" s="7"/>
      <c r="H2819" s="6"/>
    </row>
    <row r="2820" spans="4:8" x14ac:dyDescent="0.25">
      <c r="D2820" s="7"/>
      <c r="H2820" s="6"/>
    </row>
    <row r="2821" spans="4:8" x14ac:dyDescent="0.25">
      <c r="D2821" s="7"/>
      <c r="H2821" s="6"/>
    </row>
    <row r="2822" spans="4:8" x14ac:dyDescent="0.25">
      <c r="D2822" s="7"/>
      <c r="H2822" s="6"/>
    </row>
    <row r="2823" spans="4:8" x14ac:dyDescent="0.25">
      <c r="D2823" s="7"/>
      <c r="H2823" s="6"/>
    </row>
    <row r="2824" spans="4:8" x14ac:dyDescent="0.25">
      <c r="D2824" s="7"/>
      <c r="H2824" s="6"/>
    </row>
    <row r="2825" spans="4:8" x14ac:dyDescent="0.25">
      <c r="D2825" s="7"/>
      <c r="H2825" s="6"/>
    </row>
    <row r="2826" spans="4:8" x14ac:dyDescent="0.25">
      <c r="D2826" s="7"/>
      <c r="H2826" s="6"/>
    </row>
    <row r="2827" spans="4:8" x14ac:dyDescent="0.25">
      <c r="D2827" s="7"/>
      <c r="H2827" s="6"/>
    </row>
    <row r="2828" spans="4:8" x14ac:dyDescent="0.25">
      <c r="D2828" s="7"/>
      <c r="H2828" s="6"/>
    </row>
    <row r="2829" spans="4:8" x14ac:dyDescent="0.25">
      <c r="D2829" s="7"/>
      <c r="H2829" s="6"/>
    </row>
    <row r="2830" spans="4:8" x14ac:dyDescent="0.25">
      <c r="D2830" s="7"/>
      <c r="H2830" s="6"/>
    </row>
    <row r="2831" spans="4:8" x14ac:dyDescent="0.25">
      <c r="D2831" s="7"/>
      <c r="H2831" s="6"/>
    </row>
    <row r="2832" spans="4:8" x14ac:dyDescent="0.25">
      <c r="D2832" s="7"/>
      <c r="H2832" s="6"/>
    </row>
    <row r="2833" spans="4:8" x14ac:dyDescent="0.25">
      <c r="D2833" s="7"/>
      <c r="H2833" s="6"/>
    </row>
    <row r="2834" spans="4:8" x14ac:dyDescent="0.25">
      <c r="D2834" s="7"/>
      <c r="H2834" s="6"/>
    </row>
    <row r="2835" spans="4:8" x14ac:dyDescent="0.25">
      <c r="D2835" s="7"/>
      <c r="H2835" s="6"/>
    </row>
    <row r="2836" spans="4:8" x14ac:dyDescent="0.25">
      <c r="D2836" s="7"/>
      <c r="H2836" s="6"/>
    </row>
    <row r="2837" spans="4:8" x14ac:dyDescent="0.25">
      <c r="D2837" s="7"/>
      <c r="H2837" s="6"/>
    </row>
    <row r="2838" spans="4:8" x14ac:dyDescent="0.25">
      <c r="D2838" s="7"/>
      <c r="H2838" s="6"/>
    </row>
    <row r="2839" spans="4:8" x14ac:dyDescent="0.25">
      <c r="D2839" s="7"/>
      <c r="H2839" s="6"/>
    </row>
    <row r="2840" spans="4:8" x14ac:dyDescent="0.25">
      <c r="D2840" s="7"/>
      <c r="H2840" s="6"/>
    </row>
    <row r="2841" spans="4:8" x14ac:dyDescent="0.25">
      <c r="D2841" s="7"/>
      <c r="H2841" s="6"/>
    </row>
    <row r="2842" spans="4:8" x14ac:dyDescent="0.25">
      <c r="D2842" s="7"/>
      <c r="H2842" s="6"/>
    </row>
    <row r="2843" spans="4:8" x14ac:dyDescent="0.25">
      <c r="D2843" s="7"/>
      <c r="H2843" s="6"/>
    </row>
    <row r="2844" spans="4:8" x14ac:dyDescent="0.25">
      <c r="D2844" s="7"/>
      <c r="H2844" s="6"/>
    </row>
    <row r="2845" spans="4:8" x14ac:dyDescent="0.25">
      <c r="D2845" s="7"/>
      <c r="H2845" s="6"/>
    </row>
    <row r="2846" spans="4:8" x14ac:dyDescent="0.25">
      <c r="D2846" s="7"/>
      <c r="H2846" s="6"/>
    </row>
    <row r="2847" spans="4:8" x14ac:dyDescent="0.25">
      <c r="D2847" s="7"/>
      <c r="H2847" s="6"/>
    </row>
    <row r="2848" spans="4:8" x14ac:dyDescent="0.25">
      <c r="D2848" s="7"/>
      <c r="H2848" s="6"/>
    </row>
    <row r="2849" spans="4:8" x14ac:dyDescent="0.25">
      <c r="D2849" s="7"/>
      <c r="H2849" s="6"/>
    </row>
    <row r="2850" spans="4:8" x14ac:dyDescent="0.25">
      <c r="D2850" s="7"/>
      <c r="H2850" s="6"/>
    </row>
    <row r="2851" spans="4:8" x14ac:dyDescent="0.25">
      <c r="D2851" s="7"/>
      <c r="H2851" s="6"/>
    </row>
    <row r="2852" spans="4:8" x14ac:dyDescent="0.25">
      <c r="D2852" s="7"/>
      <c r="H2852" s="6"/>
    </row>
    <row r="2853" spans="4:8" x14ac:dyDescent="0.25">
      <c r="D2853" s="7"/>
      <c r="H2853" s="6"/>
    </row>
    <row r="2854" spans="4:8" x14ac:dyDescent="0.25">
      <c r="D2854" s="7"/>
      <c r="H2854" s="6"/>
    </row>
    <row r="2855" spans="4:8" x14ac:dyDescent="0.25">
      <c r="D2855" s="7"/>
      <c r="H2855" s="6"/>
    </row>
    <row r="2856" spans="4:8" x14ac:dyDescent="0.25">
      <c r="D2856" s="7"/>
      <c r="H2856" s="6"/>
    </row>
    <row r="2857" spans="4:8" x14ac:dyDescent="0.25">
      <c r="D2857" s="7"/>
      <c r="H2857" s="6"/>
    </row>
    <row r="2858" spans="4:8" x14ac:dyDescent="0.25">
      <c r="D2858" s="7"/>
      <c r="H2858" s="6"/>
    </row>
    <row r="2859" spans="4:8" x14ac:dyDescent="0.25">
      <c r="D2859" s="7"/>
      <c r="H2859" s="6"/>
    </row>
    <row r="2860" spans="4:8" x14ac:dyDescent="0.25">
      <c r="D2860" s="7"/>
      <c r="H2860" s="6"/>
    </row>
    <row r="2861" spans="4:8" x14ac:dyDescent="0.25">
      <c r="D2861" s="7"/>
      <c r="H2861" s="6"/>
    </row>
    <row r="2862" spans="4:8" x14ac:dyDescent="0.25">
      <c r="D2862" s="7"/>
      <c r="H2862" s="6"/>
    </row>
    <row r="2863" spans="4:8" x14ac:dyDescent="0.25">
      <c r="D2863" s="7"/>
      <c r="H2863" s="6"/>
    </row>
    <row r="2864" spans="4:8" x14ac:dyDescent="0.25">
      <c r="D2864" s="7"/>
      <c r="H2864" s="6"/>
    </row>
    <row r="2865" spans="4:8" x14ac:dyDescent="0.25">
      <c r="D2865" s="7"/>
      <c r="H2865" s="6"/>
    </row>
    <row r="2866" spans="4:8" x14ac:dyDescent="0.25">
      <c r="D2866" s="7"/>
      <c r="H2866" s="6"/>
    </row>
    <row r="2867" spans="4:8" x14ac:dyDescent="0.25">
      <c r="D2867" s="7"/>
      <c r="H2867" s="6"/>
    </row>
    <row r="2868" spans="4:8" x14ac:dyDescent="0.25">
      <c r="D2868" s="7"/>
      <c r="H2868" s="6"/>
    </row>
    <row r="2869" spans="4:8" x14ac:dyDescent="0.25">
      <c r="D2869" s="7"/>
      <c r="H2869" s="6"/>
    </row>
    <row r="2870" spans="4:8" x14ac:dyDescent="0.25">
      <c r="D2870" s="7"/>
      <c r="H2870" s="6"/>
    </row>
    <row r="2871" spans="4:8" x14ac:dyDescent="0.25">
      <c r="D2871" s="7"/>
      <c r="H2871" s="6"/>
    </row>
    <row r="2872" spans="4:8" x14ac:dyDescent="0.25">
      <c r="D2872" s="7"/>
      <c r="H2872" s="6"/>
    </row>
    <row r="2873" spans="4:8" x14ac:dyDescent="0.25">
      <c r="D2873" s="7"/>
      <c r="H2873" s="6"/>
    </row>
    <row r="2874" spans="4:8" x14ac:dyDescent="0.25">
      <c r="D2874" s="7"/>
      <c r="H2874" s="6"/>
    </row>
    <row r="2875" spans="4:8" x14ac:dyDescent="0.25">
      <c r="D2875" s="7"/>
      <c r="H2875" s="6"/>
    </row>
    <row r="2876" spans="4:8" x14ac:dyDescent="0.25">
      <c r="D2876" s="7"/>
      <c r="H2876" s="6"/>
    </row>
    <row r="2877" spans="4:8" x14ac:dyDescent="0.25">
      <c r="D2877" s="7"/>
      <c r="H2877" s="6"/>
    </row>
    <row r="2878" spans="4:8" x14ac:dyDescent="0.25">
      <c r="D2878" s="7"/>
      <c r="H2878" s="6"/>
    </row>
    <row r="2879" spans="4:8" x14ac:dyDescent="0.25">
      <c r="D2879" s="7"/>
      <c r="H2879" s="6"/>
    </row>
    <row r="2880" spans="4:8" x14ac:dyDescent="0.25">
      <c r="D2880" s="7"/>
      <c r="H2880" s="6"/>
    </row>
    <row r="2881" spans="4:8" x14ac:dyDescent="0.25">
      <c r="D2881" s="7"/>
      <c r="H2881" s="6"/>
    </row>
    <row r="2882" spans="4:8" x14ac:dyDescent="0.25">
      <c r="D2882" s="7"/>
      <c r="H2882" s="6"/>
    </row>
    <row r="2883" spans="4:8" x14ac:dyDescent="0.25">
      <c r="D2883" s="7"/>
      <c r="H2883" s="6"/>
    </row>
    <row r="2884" spans="4:8" x14ac:dyDescent="0.25">
      <c r="D2884" s="7"/>
      <c r="H2884" s="6"/>
    </row>
    <row r="2885" spans="4:8" x14ac:dyDescent="0.25">
      <c r="D2885" s="7"/>
      <c r="H2885" s="6"/>
    </row>
    <row r="2886" spans="4:8" x14ac:dyDescent="0.25">
      <c r="D2886" s="7"/>
      <c r="H2886" s="6"/>
    </row>
    <row r="2887" spans="4:8" x14ac:dyDescent="0.25">
      <c r="D2887" s="7"/>
      <c r="H2887" s="6"/>
    </row>
    <row r="2888" spans="4:8" x14ac:dyDescent="0.25">
      <c r="D2888" s="7"/>
      <c r="H2888" s="6"/>
    </row>
    <row r="2889" spans="4:8" x14ac:dyDescent="0.25">
      <c r="D2889" s="7"/>
      <c r="H2889" s="6"/>
    </row>
    <row r="2890" spans="4:8" x14ac:dyDescent="0.25">
      <c r="D2890" s="7"/>
      <c r="H2890" s="6"/>
    </row>
    <row r="2891" spans="4:8" x14ac:dyDescent="0.25">
      <c r="D2891" s="7"/>
      <c r="H2891" s="6"/>
    </row>
    <row r="2892" spans="4:8" x14ac:dyDescent="0.25">
      <c r="D2892" s="7"/>
      <c r="H2892" s="6"/>
    </row>
    <row r="2893" spans="4:8" x14ac:dyDescent="0.25">
      <c r="D2893" s="7"/>
      <c r="H2893" s="6"/>
    </row>
    <row r="2894" spans="4:8" x14ac:dyDescent="0.25">
      <c r="D2894" s="7"/>
      <c r="H2894" s="6"/>
    </row>
    <row r="2895" spans="4:8" x14ac:dyDescent="0.25">
      <c r="D2895" s="7"/>
      <c r="H2895" s="6"/>
    </row>
    <row r="2896" spans="4:8" x14ac:dyDescent="0.25">
      <c r="D2896" s="7"/>
      <c r="H2896" s="6"/>
    </row>
    <row r="2897" spans="4:8" x14ac:dyDescent="0.25">
      <c r="D2897" s="7"/>
      <c r="H2897" s="6"/>
    </row>
    <row r="2898" spans="4:8" x14ac:dyDescent="0.25">
      <c r="D2898" s="7"/>
      <c r="H2898" s="6"/>
    </row>
    <row r="2899" spans="4:8" x14ac:dyDescent="0.25">
      <c r="D2899" s="7"/>
      <c r="H2899" s="6"/>
    </row>
    <row r="2900" spans="4:8" x14ac:dyDescent="0.25">
      <c r="D2900" s="7"/>
      <c r="H2900" s="6"/>
    </row>
    <row r="2901" spans="4:8" x14ac:dyDescent="0.25">
      <c r="D2901" s="7"/>
      <c r="H2901" s="6"/>
    </row>
    <row r="2902" spans="4:8" x14ac:dyDescent="0.25">
      <c r="D2902" s="7"/>
      <c r="H2902" s="6"/>
    </row>
    <row r="2903" spans="4:8" x14ac:dyDescent="0.25">
      <c r="D2903" s="7"/>
      <c r="H2903" s="6"/>
    </row>
    <row r="2904" spans="4:8" x14ac:dyDescent="0.25">
      <c r="D2904" s="7"/>
      <c r="H2904" s="6"/>
    </row>
    <row r="2905" spans="4:8" x14ac:dyDescent="0.25">
      <c r="D2905" s="7"/>
      <c r="H2905" s="6"/>
    </row>
    <row r="2906" spans="4:8" x14ac:dyDescent="0.25">
      <c r="D2906" s="7"/>
      <c r="H2906" s="6"/>
    </row>
    <row r="2907" spans="4:8" x14ac:dyDescent="0.25">
      <c r="D2907" s="7"/>
      <c r="H2907" s="6"/>
    </row>
    <row r="2908" spans="4:8" x14ac:dyDescent="0.25">
      <c r="D2908" s="7"/>
      <c r="H2908" s="6"/>
    </row>
    <row r="2909" spans="4:8" x14ac:dyDescent="0.25">
      <c r="D2909" s="7"/>
      <c r="H2909" s="6"/>
    </row>
    <row r="2910" spans="4:8" x14ac:dyDescent="0.25">
      <c r="D2910" s="7"/>
      <c r="H2910" s="6"/>
    </row>
    <row r="2911" spans="4:8" x14ac:dyDescent="0.25">
      <c r="D2911" s="7"/>
      <c r="H2911" s="6"/>
    </row>
    <row r="2912" spans="4:8" x14ac:dyDescent="0.25">
      <c r="D2912" s="7"/>
      <c r="H2912" s="6"/>
    </row>
    <row r="2913" spans="4:8" x14ac:dyDescent="0.25">
      <c r="D2913" s="7"/>
      <c r="H2913" s="6"/>
    </row>
    <row r="2914" spans="4:8" x14ac:dyDescent="0.25">
      <c r="D2914" s="7"/>
      <c r="H2914" s="6"/>
    </row>
    <row r="2915" spans="4:8" x14ac:dyDescent="0.25">
      <c r="D2915" s="7"/>
      <c r="H2915" s="6"/>
    </row>
    <row r="2916" spans="4:8" x14ac:dyDescent="0.25">
      <c r="D2916" s="7"/>
      <c r="H2916" s="6"/>
    </row>
    <row r="2917" spans="4:8" x14ac:dyDescent="0.25">
      <c r="D2917" s="7"/>
      <c r="H2917" s="6"/>
    </row>
    <row r="2918" spans="4:8" x14ac:dyDescent="0.25">
      <c r="D2918" s="7"/>
      <c r="H2918" s="6"/>
    </row>
    <row r="2919" spans="4:8" x14ac:dyDescent="0.25">
      <c r="D2919" s="7"/>
      <c r="H2919" s="6"/>
    </row>
    <row r="2920" spans="4:8" x14ac:dyDescent="0.25">
      <c r="D2920" s="7"/>
      <c r="H2920" s="6"/>
    </row>
    <row r="2921" spans="4:8" x14ac:dyDescent="0.25">
      <c r="D2921" s="7"/>
      <c r="H2921" s="6"/>
    </row>
    <row r="2922" spans="4:8" x14ac:dyDescent="0.25">
      <c r="D2922" s="7"/>
      <c r="H2922" s="6"/>
    </row>
    <row r="2923" spans="4:8" x14ac:dyDescent="0.25">
      <c r="D2923" s="7"/>
      <c r="H2923" s="6"/>
    </row>
    <row r="2924" spans="4:8" x14ac:dyDescent="0.25">
      <c r="D2924" s="7"/>
      <c r="H2924" s="6"/>
    </row>
    <row r="2925" spans="4:8" x14ac:dyDescent="0.25">
      <c r="D2925" s="7"/>
      <c r="H2925" s="6"/>
    </row>
    <row r="2926" spans="4:8" x14ac:dyDescent="0.25">
      <c r="D2926" s="7"/>
      <c r="H2926" s="6"/>
    </row>
    <row r="2927" spans="4:8" x14ac:dyDescent="0.25">
      <c r="D2927" s="7"/>
      <c r="H2927" s="6"/>
    </row>
    <row r="2928" spans="4:8" x14ac:dyDescent="0.25">
      <c r="D2928" s="7"/>
      <c r="H2928" s="6"/>
    </row>
    <row r="2929" spans="4:8" x14ac:dyDescent="0.25">
      <c r="D2929" s="7"/>
      <c r="H2929" s="6"/>
    </row>
    <row r="2930" spans="4:8" x14ac:dyDescent="0.25">
      <c r="D2930" s="7"/>
      <c r="H2930" s="6"/>
    </row>
    <row r="2931" spans="4:8" x14ac:dyDescent="0.25">
      <c r="D2931" s="7"/>
      <c r="H2931" s="6"/>
    </row>
    <row r="2932" spans="4:8" x14ac:dyDescent="0.25">
      <c r="D2932" s="7"/>
      <c r="H2932" s="6"/>
    </row>
    <row r="2933" spans="4:8" x14ac:dyDescent="0.25">
      <c r="D2933" s="7"/>
      <c r="H2933" s="6"/>
    </row>
    <row r="2934" spans="4:8" x14ac:dyDescent="0.25">
      <c r="D2934" s="7"/>
      <c r="H2934" s="6"/>
    </row>
    <row r="2935" spans="4:8" x14ac:dyDescent="0.25">
      <c r="D2935" s="7"/>
      <c r="H2935" s="6"/>
    </row>
    <row r="2936" spans="4:8" x14ac:dyDescent="0.25">
      <c r="D2936" s="7"/>
      <c r="H2936" s="6"/>
    </row>
    <row r="2937" spans="4:8" x14ac:dyDescent="0.25">
      <c r="D2937" s="7"/>
      <c r="H2937" s="6"/>
    </row>
    <row r="2938" spans="4:8" x14ac:dyDescent="0.25">
      <c r="D2938" s="7"/>
      <c r="H2938" s="6"/>
    </row>
    <row r="2939" spans="4:8" x14ac:dyDescent="0.25">
      <c r="D2939" s="7"/>
      <c r="H2939" s="6"/>
    </row>
    <row r="2940" spans="4:8" x14ac:dyDescent="0.25">
      <c r="D2940" s="7"/>
      <c r="H2940" s="6"/>
    </row>
    <row r="2941" spans="4:8" x14ac:dyDescent="0.25">
      <c r="D2941" s="7"/>
      <c r="H2941" s="6"/>
    </row>
    <row r="2942" spans="4:8" x14ac:dyDescent="0.25">
      <c r="D2942" s="7"/>
      <c r="H2942" s="6"/>
    </row>
    <row r="2943" spans="4:8" x14ac:dyDescent="0.25">
      <c r="D2943" s="7"/>
      <c r="H2943" s="6"/>
    </row>
    <row r="2944" spans="4:8" x14ac:dyDescent="0.25">
      <c r="D2944" s="7"/>
      <c r="H2944" s="6"/>
    </row>
    <row r="2945" spans="4:8" x14ac:dyDescent="0.25">
      <c r="D2945" s="7"/>
      <c r="H2945" s="6"/>
    </row>
    <row r="2946" spans="4:8" x14ac:dyDescent="0.25">
      <c r="D2946" s="7"/>
      <c r="H2946" s="6"/>
    </row>
    <row r="2947" spans="4:8" x14ac:dyDescent="0.25">
      <c r="D2947" s="7"/>
      <c r="H2947" s="6"/>
    </row>
    <row r="2948" spans="4:8" x14ac:dyDescent="0.25">
      <c r="D2948" s="7"/>
      <c r="H2948" s="6"/>
    </row>
    <row r="2949" spans="4:8" x14ac:dyDescent="0.25">
      <c r="D2949" s="7"/>
      <c r="H2949" s="6"/>
    </row>
    <row r="2950" spans="4:8" x14ac:dyDescent="0.25">
      <c r="D2950" s="7"/>
      <c r="H2950" s="6"/>
    </row>
    <row r="2951" spans="4:8" x14ac:dyDescent="0.25">
      <c r="D2951" s="7"/>
      <c r="H2951" s="6"/>
    </row>
    <row r="2952" spans="4:8" x14ac:dyDescent="0.25">
      <c r="D2952" s="7"/>
      <c r="H2952" s="6"/>
    </row>
    <row r="2953" spans="4:8" x14ac:dyDescent="0.25">
      <c r="D2953" s="7"/>
      <c r="H2953" s="6"/>
    </row>
    <row r="2954" spans="4:8" x14ac:dyDescent="0.25">
      <c r="D2954" s="7"/>
      <c r="H2954" s="6"/>
    </row>
    <row r="2955" spans="4:8" x14ac:dyDescent="0.25">
      <c r="D2955" s="7"/>
      <c r="H2955" s="6"/>
    </row>
    <row r="2956" spans="4:8" x14ac:dyDescent="0.25">
      <c r="D2956" s="7"/>
      <c r="H2956" s="6"/>
    </row>
    <row r="2957" spans="4:8" x14ac:dyDescent="0.25">
      <c r="D2957" s="7"/>
      <c r="H2957" s="6"/>
    </row>
    <row r="2958" spans="4:8" x14ac:dyDescent="0.25">
      <c r="D2958" s="7"/>
      <c r="H2958" s="6"/>
    </row>
    <row r="2959" spans="4:8" x14ac:dyDescent="0.25">
      <c r="D2959" s="7"/>
      <c r="H2959" s="6"/>
    </row>
    <row r="2960" spans="4:8" x14ac:dyDescent="0.25">
      <c r="D2960" s="7"/>
      <c r="H2960" s="6"/>
    </row>
    <row r="2961" spans="4:8" x14ac:dyDescent="0.25">
      <c r="D2961" s="7"/>
      <c r="H2961" s="6"/>
    </row>
    <row r="2962" spans="4:8" x14ac:dyDescent="0.25">
      <c r="D2962" s="7"/>
      <c r="H2962" s="6"/>
    </row>
    <row r="2963" spans="4:8" x14ac:dyDescent="0.25">
      <c r="D2963" s="7"/>
      <c r="H2963" s="6"/>
    </row>
    <row r="2964" spans="4:8" x14ac:dyDescent="0.25">
      <c r="D2964" s="7"/>
      <c r="H2964" s="6"/>
    </row>
    <row r="2965" spans="4:8" x14ac:dyDescent="0.25">
      <c r="D2965" s="7"/>
      <c r="H2965" s="6"/>
    </row>
    <row r="2966" spans="4:8" x14ac:dyDescent="0.25">
      <c r="D2966" s="7"/>
      <c r="H2966" s="6"/>
    </row>
    <row r="2967" spans="4:8" x14ac:dyDescent="0.25">
      <c r="D2967" s="7"/>
      <c r="H2967" s="6"/>
    </row>
    <row r="2968" spans="4:8" x14ac:dyDescent="0.25">
      <c r="D2968" s="7"/>
      <c r="H2968" s="6"/>
    </row>
    <row r="2969" spans="4:8" x14ac:dyDescent="0.25">
      <c r="D2969" s="7"/>
      <c r="H2969" s="6"/>
    </row>
    <row r="2970" spans="4:8" x14ac:dyDescent="0.25">
      <c r="D2970" s="7"/>
      <c r="H2970" s="6"/>
    </row>
    <row r="2971" spans="4:8" x14ac:dyDescent="0.25">
      <c r="D2971" s="7"/>
      <c r="H2971" s="6"/>
    </row>
    <row r="2972" spans="4:8" x14ac:dyDescent="0.25">
      <c r="D2972" s="7"/>
      <c r="H2972" s="6"/>
    </row>
    <row r="2973" spans="4:8" x14ac:dyDescent="0.25">
      <c r="D2973" s="7"/>
      <c r="H2973" s="6"/>
    </row>
    <row r="2974" spans="4:8" x14ac:dyDescent="0.25">
      <c r="D2974" s="7"/>
      <c r="H2974" s="6"/>
    </row>
    <row r="2975" spans="4:8" x14ac:dyDescent="0.25">
      <c r="D2975" s="7"/>
      <c r="H2975" s="6"/>
    </row>
    <row r="2976" spans="4:8" x14ac:dyDescent="0.25">
      <c r="D2976" s="7"/>
      <c r="H2976" s="6"/>
    </row>
    <row r="2977" spans="4:8" x14ac:dyDescent="0.25">
      <c r="D2977" s="7"/>
      <c r="H2977" s="6"/>
    </row>
    <row r="2978" spans="4:8" x14ac:dyDescent="0.25">
      <c r="D2978" s="7"/>
      <c r="H2978" s="6"/>
    </row>
    <row r="2979" spans="4:8" x14ac:dyDescent="0.25">
      <c r="D2979" s="7"/>
      <c r="H2979" s="6"/>
    </row>
    <row r="2980" spans="4:8" x14ac:dyDescent="0.25">
      <c r="D2980" s="7"/>
      <c r="H2980" s="6"/>
    </row>
    <row r="2981" spans="4:8" x14ac:dyDescent="0.25">
      <c r="D2981" s="7"/>
      <c r="H2981" s="6"/>
    </row>
    <row r="2982" spans="4:8" x14ac:dyDescent="0.25">
      <c r="D2982" s="7"/>
      <c r="H2982" s="6"/>
    </row>
    <row r="2983" spans="4:8" x14ac:dyDescent="0.25">
      <c r="D2983" s="7"/>
      <c r="H2983" s="6"/>
    </row>
    <row r="2984" spans="4:8" x14ac:dyDescent="0.25">
      <c r="D2984" s="7"/>
      <c r="H2984" s="6"/>
    </row>
    <row r="2985" spans="4:8" x14ac:dyDescent="0.25">
      <c r="D2985" s="7"/>
      <c r="H2985" s="6"/>
    </row>
    <row r="2986" spans="4:8" x14ac:dyDescent="0.25">
      <c r="D2986" s="7"/>
      <c r="H2986" s="6"/>
    </row>
    <row r="2987" spans="4:8" x14ac:dyDescent="0.25">
      <c r="D2987" s="7"/>
      <c r="H2987" s="6"/>
    </row>
    <row r="2988" spans="4:8" x14ac:dyDescent="0.25">
      <c r="D2988" s="7"/>
      <c r="H2988" s="6"/>
    </row>
    <row r="2989" spans="4:8" x14ac:dyDescent="0.25">
      <c r="D2989" s="7"/>
      <c r="H2989" s="6"/>
    </row>
    <row r="2990" spans="4:8" x14ac:dyDescent="0.25">
      <c r="D2990" s="7"/>
      <c r="H2990" s="6"/>
    </row>
    <row r="2991" spans="4:8" x14ac:dyDescent="0.25">
      <c r="D2991" s="7"/>
      <c r="H2991" s="6"/>
    </row>
    <row r="2992" spans="4:8" x14ac:dyDescent="0.25">
      <c r="D2992" s="7"/>
      <c r="H2992" s="6"/>
    </row>
    <row r="2993" spans="4:8" x14ac:dyDescent="0.25">
      <c r="D2993" s="7"/>
      <c r="H2993" s="6"/>
    </row>
    <row r="2994" spans="4:8" x14ac:dyDescent="0.25">
      <c r="D2994" s="7"/>
      <c r="H2994" s="6"/>
    </row>
    <row r="2995" spans="4:8" x14ac:dyDescent="0.25">
      <c r="D2995" s="7"/>
      <c r="H2995" s="6"/>
    </row>
    <row r="2996" spans="4:8" x14ac:dyDescent="0.25">
      <c r="D2996" s="7"/>
      <c r="H2996" s="6"/>
    </row>
    <row r="2997" spans="4:8" x14ac:dyDescent="0.25">
      <c r="D2997" s="7"/>
      <c r="H2997" s="6"/>
    </row>
    <row r="2998" spans="4:8" x14ac:dyDescent="0.25">
      <c r="D2998" s="7"/>
      <c r="H2998" s="6"/>
    </row>
    <row r="2999" spans="4:8" x14ac:dyDescent="0.25">
      <c r="D2999" s="7"/>
      <c r="H2999" s="6"/>
    </row>
    <row r="3000" spans="4:8" x14ac:dyDescent="0.25">
      <c r="D3000" s="7"/>
      <c r="H3000" s="6"/>
    </row>
    <row r="3001" spans="4:8" x14ac:dyDescent="0.25">
      <c r="D3001" s="7"/>
      <c r="H3001" s="6"/>
    </row>
    <row r="3002" spans="4:8" x14ac:dyDescent="0.25">
      <c r="D3002" s="7"/>
      <c r="H3002" s="6"/>
    </row>
    <row r="3003" spans="4:8" x14ac:dyDescent="0.25">
      <c r="D3003" s="7"/>
      <c r="H3003" s="6"/>
    </row>
    <row r="3004" spans="4:8" x14ac:dyDescent="0.25">
      <c r="D3004" s="7"/>
      <c r="H3004" s="6"/>
    </row>
    <row r="3005" spans="4:8" x14ac:dyDescent="0.25">
      <c r="D3005" s="7"/>
      <c r="H3005" s="6"/>
    </row>
    <row r="3006" spans="4:8" x14ac:dyDescent="0.25">
      <c r="D3006" s="7"/>
      <c r="H3006" s="6"/>
    </row>
    <row r="3007" spans="4:8" x14ac:dyDescent="0.25">
      <c r="D3007" s="7"/>
      <c r="H3007" s="6"/>
    </row>
    <row r="3008" spans="4:8" x14ac:dyDescent="0.25">
      <c r="D3008" s="7"/>
      <c r="H3008" s="6"/>
    </row>
    <row r="3009" spans="4:8" x14ac:dyDescent="0.25">
      <c r="D3009" s="7"/>
      <c r="H3009" s="6"/>
    </row>
    <row r="3010" spans="4:8" x14ac:dyDescent="0.25">
      <c r="D3010" s="7"/>
      <c r="H3010" s="6"/>
    </row>
    <row r="3011" spans="4:8" x14ac:dyDescent="0.25">
      <c r="D3011" s="7"/>
      <c r="H3011" s="6"/>
    </row>
    <row r="3012" spans="4:8" x14ac:dyDescent="0.25">
      <c r="D3012" s="7"/>
      <c r="H3012" s="6"/>
    </row>
    <row r="3013" spans="4:8" x14ac:dyDescent="0.25">
      <c r="D3013" s="7"/>
      <c r="H3013" s="6"/>
    </row>
    <row r="3014" spans="4:8" x14ac:dyDescent="0.25">
      <c r="D3014" s="7"/>
      <c r="H3014" s="6"/>
    </row>
    <row r="3015" spans="4:8" x14ac:dyDescent="0.25">
      <c r="D3015" s="7"/>
      <c r="H3015" s="6"/>
    </row>
    <row r="3016" spans="4:8" x14ac:dyDescent="0.25">
      <c r="D3016" s="7"/>
      <c r="H3016" s="6"/>
    </row>
    <row r="3017" spans="4:8" x14ac:dyDescent="0.25">
      <c r="D3017" s="7"/>
      <c r="H3017" s="6"/>
    </row>
    <row r="3018" spans="4:8" x14ac:dyDescent="0.25">
      <c r="D3018" s="7"/>
      <c r="H3018" s="6"/>
    </row>
    <row r="3019" spans="4:8" x14ac:dyDescent="0.25">
      <c r="D3019" s="7"/>
      <c r="H3019" s="6"/>
    </row>
    <row r="3020" spans="4:8" x14ac:dyDescent="0.25">
      <c r="D3020" s="7"/>
      <c r="H3020" s="6"/>
    </row>
    <row r="3021" spans="4:8" x14ac:dyDescent="0.25">
      <c r="D3021" s="7"/>
      <c r="H3021" s="6"/>
    </row>
    <row r="3022" spans="4:8" x14ac:dyDescent="0.25">
      <c r="D3022" s="7"/>
      <c r="H3022" s="6"/>
    </row>
    <row r="3023" spans="4:8" x14ac:dyDescent="0.25">
      <c r="D3023" s="7"/>
      <c r="H3023" s="6"/>
    </row>
    <row r="3024" spans="4:8" x14ac:dyDescent="0.25">
      <c r="D3024" s="7"/>
      <c r="H3024" s="6"/>
    </row>
    <row r="3025" spans="4:8" x14ac:dyDescent="0.25">
      <c r="D3025" s="7"/>
      <c r="H3025" s="6"/>
    </row>
    <row r="3026" spans="4:8" x14ac:dyDescent="0.25">
      <c r="D3026" s="7"/>
      <c r="H3026" s="6"/>
    </row>
    <row r="3027" spans="4:8" x14ac:dyDescent="0.25">
      <c r="D3027" s="7"/>
      <c r="H3027" s="6"/>
    </row>
    <row r="3028" spans="4:8" x14ac:dyDescent="0.25">
      <c r="D3028" s="7"/>
      <c r="H3028" s="6"/>
    </row>
    <row r="3029" spans="4:8" x14ac:dyDescent="0.25">
      <c r="D3029" s="7"/>
      <c r="H3029" s="6"/>
    </row>
    <row r="3030" spans="4:8" x14ac:dyDescent="0.25">
      <c r="D3030" s="7"/>
      <c r="H3030" s="6"/>
    </row>
    <row r="3031" spans="4:8" x14ac:dyDescent="0.25">
      <c r="D3031" s="7"/>
      <c r="H3031" s="6"/>
    </row>
    <row r="3032" spans="4:8" x14ac:dyDescent="0.25">
      <c r="D3032" s="7"/>
      <c r="H3032" s="6"/>
    </row>
    <row r="3033" spans="4:8" x14ac:dyDescent="0.25">
      <c r="D3033" s="7"/>
      <c r="H3033" s="6"/>
    </row>
    <row r="3034" spans="4:8" x14ac:dyDescent="0.25">
      <c r="D3034" s="7"/>
      <c r="H3034" s="6"/>
    </row>
    <row r="3035" spans="4:8" x14ac:dyDescent="0.25">
      <c r="D3035" s="7"/>
      <c r="H3035" s="6"/>
    </row>
    <row r="3036" spans="4:8" x14ac:dyDescent="0.25">
      <c r="D3036" s="7"/>
      <c r="H3036" s="6"/>
    </row>
    <row r="3037" spans="4:8" x14ac:dyDescent="0.25">
      <c r="D3037" s="7"/>
      <c r="H3037" s="6"/>
    </row>
    <row r="3038" spans="4:8" x14ac:dyDescent="0.25">
      <c r="D3038" s="7"/>
      <c r="H3038" s="6"/>
    </row>
    <row r="3039" spans="4:8" x14ac:dyDescent="0.25">
      <c r="D3039" s="7"/>
      <c r="H3039" s="6"/>
    </row>
    <row r="3040" spans="4:8" x14ac:dyDescent="0.25">
      <c r="D3040" s="7"/>
      <c r="H3040" s="6"/>
    </row>
    <row r="3041" spans="4:8" x14ac:dyDescent="0.25">
      <c r="D3041" s="7"/>
      <c r="H3041" s="6"/>
    </row>
    <row r="3042" spans="4:8" x14ac:dyDescent="0.25">
      <c r="D3042" s="7"/>
      <c r="H3042" s="6"/>
    </row>
    <row r="3043" spans="4:8" x14ac:dyDescent="0.25">
      <c r="D3043" s="7"/>
      <c r="H3043" s="6"/>
    </row>
    <row r="3044" spans="4:8" x14ac:dyDescent="0.25">
      <c r="D3044" s="7"/>
      <c r="H3044" s="6"/>
    </row>
    <row r="3045" spans="4:8" x14ac:dyDescent="0.25">
      <c r="D3045" s="7"/>
      <c r="H3045" s="6"/>
    </row>
    <row r="3046" spans="4:8" x14ac:dyDescent="0.25">
      <c r="D3046" s="7"/>
      <c r="H3046" s="6"/>
    </row>
    <row r="3047" spans="4:8" x14ac:dyDescent="0.25">
      <c r="D3047" s="7"/>
      <c r="H3047" s="6"/>
    </row>
    <row r="3048" spans="4:8" x14ac:dyDescent="0.25">
      <c r="D3048" s="7"/>
      <c r="H3048" s="6"/>
    </row>
    <row r="3049" spans="4:8" x14ac:dyDescent="0.25">
      <c r="D3049" s="7"/>
      <c r="H3049" s="6"/>
    </row>
    <row r="3050" spans="4:8" x14ac:dyDescent="0.25">
      <c r="D3050" s="7"/>
      <c r="H3050" s="6"/>
    </row>
    <row r="3051" spans="4:8" x14ac:dyDescent="0.25">
      <c r="D3051" s="7"/>
      <c r="H3051" s="6"/>
    </row>
    <row r="3052" spans="4:8" x14ac:dyDescent="0.25">
      <c r="D3052" s="7"/>
      <c r="H3052" s="6"/>
    </row>
    <row r="3053" spans="4:8" x14ac:dyDescent="0.25">
      <c r="D3053" s="7"/>
      <c r="H3053" s="6"/>
    </row>
    <row r="3054" spans="4:8" x14ac:dyDescent="0.25">
      <c r="D3054" s="7"/>
      <c r="H3054" s="6"/>
    </row>
    <row r="3055" spans="4:8" x14ac:dyDescent="0.25">
      <c r="D3055" s="7"/>
      <c r="H3055" s="6"/>
    </row>
    <row r="3056" spans="4:8" x14ac:dyDescent="0.25">
      <c r="D3056" s="7"/>
      <c r="H3056" s="6"/>
    </row>
    <row r="3057" spans="4:8" x14ac:dyDescent="0.25">
      <c r="D3057" s="7"/>
      <c r="H3057" s="6"/>
    </row>
    <row r="3058" spans="4:8" x14ac:dyDescent="0.25">
      <c r="D3058" s="7"/>
      <c r="H3058" s="6"/>
    </row>
    <row r="3059" spans="4:8" x14ac:dyDescent="0.25">
      <c r="D3059" s="7"/>
      <c r="H3059" s="6"/>
    </row>
    <row r="3060" spans="4:8" x14ac:dyDescent="0.25">
      <c r="D3060" s="7"/>
      <c r="H3060" s="6"/>
    </row>
    <row r="3061" spans="4:8" x14ac:dyDescent="0.25">
      <c r="D3061" s="7"/>
      <c r="H3061" s="6"/>
    </row>
    <row r="3062" spans="4:8" x14ac:dyDescent="0.25">
      <c r="D3062" s="7"/>
      <c r="H3062" s="6"/>
    </row>
    <row r="3063" spans="4:8" x14ac:dyDescent="0.25">
      <c r="D3063" s="7"/>
      <c r="H3063" s="6"/>
    </row>
    <row r="3064" spans="4:8" x14ac:dyDescent="0.25">
      <c r="D3064" s="7"/>
      <c r="H3064" s="6"/>
    </row>
    <row r="3065" spans="4:8" x14ac:dyDescent="0.25">
      <c r="D3065" s="7"/>
      <c r="H3065" s="6"/>
    </row>
    <row r="3066" spans="4:8" x14ac:dyDescent="0.25">
      <c r="D3066" s="7"/>
      <c r="H3066" s="6"/>
    </row>
    <row r="3067" spans="4:8" x14ac:dyDescent="0.25">
      <c r="D3067" s="7"/>
      <c r="H3067" s="6"/>
    </row>
    <row r="3068" spans="4:8" x14ac:dyDescent="0.25">
      <c r="D3068" s="7"/>
      <c r="H3068" s="6"/>
    </row>
    <row r="3069" spans="4:8" x14ac:dyDescent="0.25">
      <c r="D3069" s="7"/>
      <c r="H3069" s="6"/>
    </row>
    <row r="3070" spans="4:8" x14ac:dyDescent="0.25">
      <c r="D3070" s="7"/>
      <c r="H3070" s="6"/>
    </row>
    <row r="3071" spans="4:8" x14ac:dyDescent="0.25">
      <c r="D3071" s="7"/>
      <c r="H3071" s="6"/>
    </row>
    <row r="3072" spans="4:8" x14ac:dyDescent="0.25">
      <c r="D3072" s="7"/>
      <c r="H3072" s="6"/>
    </row>
    <row r="3073" spans="4:8" x14ac:dyDescent="0.25">
      <c r="D3073" s="7"/>
      <c r="H3073" s="6"/>
    </row>
    <row r="3074" spans="4:8" x14ac:dyDescent="0.25">
      <c r="D3074" s="7"/>
      <c r="H3074" s="6"/>
    </row>
    <row r="3075" spans="4:8" x14ac:dyDescent="0.25">
      <c r="D3075" s="7"/>
      <c r="H3075" s="6"/>
    </row>
    <row r="3076" spans="4:8" x14ac:dyDescent="0.25">
      <c r="D3076" s="7"/>
      <c r="H3076" s="6"/>
    </row>
    <row r="3077" spans="4:8" x14ac:dyDescent="0.25">
      <c r="D3077" s="7"/>
      <c r="H3077" s="6"/>
    </row>
    <row r="3078" spans="4:8" x14ac:dyDescent="0.25">
      <c r="D3078" s="7"/>
      <c r="H3078" s="6"/>
    </row>
    <row r="3079" spans="4:8" x14ac:dyDescent="0.25">
      <c r="D3079" s="7"/>
      <c r="H3079" s="6"/>
    </row>
    <row r="3080" spans="4:8" x14ac:dyDescent="0.25">
      <c r="D3080" s="7"/>
      <c r="H3080" s="6"/>
    </row>
    <row r="3081" spans="4:8" x14ac:dyDescent="0.25">
      <c r="D3081" s="7"/>
      <c r="H3081" s="6"/>
    </row>
    <row r="3082" spans="4:8" x14ac:dyDescent="0.25">
      <c r="D3082" s="7"/>
      <c r="H3082" s="6"/>
    </row>
    <row r="3083" spans="4:8" x14ac:dyDescent="0.25">
      <c r="D3083" s="7"/>
      <c r="H3083" s="6"/>
    </row>
    <row r="3084" spans="4:8" x14ac:dyDescent="0.25">
      <c r="D3084" s="7"/>
      <c r="H3084" s="6"/>
    </row>
    <row r="3085" spans="4:8" x14ac:dyDescent="0.25">
      <c r="D3085" s="7"/>
      <c r="H3085" s="6"/>
    </row>
    <row r="3086" spans="4:8" x14ac:dyDescent="0.25">
      <c r="D3086" s="7"/>
      <c r="H3086" s="6"/>
    </row>
    <row r="3087" spans="4:8" x14ac:dyDescent="0.25">
      <c r="D3087" s="7"/>
      <c r="H3087" s="6"/>
    </row>
    <row r="3088" spans="4:8" x14ac:dyDescent="0.25">
      <c r="D3088" s="7"/>
      <c r="H3088" s="6"/>
    </row>
    <row r="3089" spans="4:8" x14ac:dyDescent="0.25">
      <c r="D3089" s="7"/>
      <c r="H3089" s="6"/>
    </row>
    <row r="3090" spans="4:8" x14ac:dyDescent="0.25">
      <c r="D3090" s="7"/>
      <c r="H3090" s="6"/>
    </row>
    <row r="3091" spans="4:8" x14ac:dyDescent="0.25">
      <c r="D3091" s="7"/>
      <c r="H3091" s="6"/>
    </row>
    <row r="3092" spans="4:8" x14ac:dyDescent="0.25">
      <c r="D3092" s="7"/>
      <c r="H3092" s="6"/>
    </row>
    <row r="3093" spans="4:8" x14ac:dyDescent="0.25">
      <c r="D3093" s="7"/>
      <c r="H3093" s="6"/>
    </row>
    <row r="3094" spans="4:8" x14ac:dyDescent="0.25">
      <c r="D3094" s="7"/>
      <c r="H3094" s="6"/>
    </row>
    <row r="3095" spans="4:8" x14ac:dyDescent="0.25">
      <c r="D3095" s="7"/>
      <c r="H3095" s="6"/>
    </row>
    <row r="3096" spans="4:8" x14ac:dyDescent="0.25">
      <c r="D3096" s="7"/>
      <c r="H3096" s="6"/>
    </row>
    <row r="3097" spans="4:8" x14ac:dyDescent="0.25">
      <c r="D3097" s="7"/>
      <c r="H3097" s="6"/>
    </row>
    <row r="3098" spans="4:8" x14ac:dyDescent="0.25">
      <c r="D3098" s="7"/>
      <c r="H3098" s="6"/>
    </row>
    <row r="3099" spans="4:8" x14ac:dyDescent="0.25">
      <c r="D3099" s="7"/>
      <c r="H3099" s="6"/>
    </row>
    <row r="3100" spans="4:8" x14ac:dyDescent="0.25">
      <c r="D3100" s="7"/>
      <c r="H3100" s="6"/>
    </row>
    <row r="3101" spans="4:8" x14ac:dyDescent="0.25">
      <c r="D3101" s="7"/>
      <c r="H3101" s="6"/>
    </row>
    <row r="3102" spans="4:8" x14ac:dyDescent="0.25">
      <c r="D3102" s="7"/>
      <c r="H3102" s="6"/>
    </row>
    <row r="3103" spans="4:8" x14ac:dyDescent="0.25">
      <c r="D3103" s="7"/>
      <c r="H3103" s="6"/>
    </row>
    <row r="3104" spans="4:8" x14ac:dyDescent="0.25">
      <c r="D3104" s="7"/>
      <c r="H3104" s="6"/>
    </row>
    <row r="3105" spans="4:8" x14ac:dyDescent="0.25">
      <c r="D3105" s="7"/>
      <c r="H3105" s="6"/>
    </row>
    <row r="3106" spans="4:8" x14ac:dyDescent="0.25">
      <c r="D3106" s="7"/>
      <c r="H3106" s="6"/>
    </row>
    <row r="3107" spans="4:8" x14ac:dyDescent="0.25">
      <c r="D3107" s="7"/>
      <c r="H3107" s="6"/>
    </row>
    <row r="3108" spans="4:8" x14ac:dyDescent="0.25">
      <c r="D3108" s="7"/>
      <c r="H3108" s="6"/>
    </row>
    <row r="3109" spans="4:8" x14ac:dyDescent="0.25">
      <c r="D3109" s="7"/>
      <c r="H3109" s="6"/>
    </row>
    <row r="3110" spans="4:8" x14ac:dyDescent="0.25">
      <c r="D3110" s="7"/>
      <c r="H3110" s="6"/>
    </row>
    <row r="3111" spans="4:8" x14ac:dyDescent="0.25">
      <c r="D3111" s="7"/>
      <c r="H3111" s="6"/>
    </row>
    <row r="3112" spans="4:8" x14ac:dyDescent="0.25">
      <c r="D3112" s="7"/>
      <c r="H3112" s="6"/>
    </row>
    <row r="3113" spans="4:8" x14ac:dyDescent="0.25">
      <c r="D3113" s="7"/>
      <c r="H3113" s="6"/>
    </row>
    <row r="3114" spans="4:8" x14ac:dyDescent="0.25">
      <c r="D3114" s="7"/>
      <c r="H3114" s="6"/>
    </row>
    <row r="3115" spans="4:8" x14ac:dyDescent="0.25">
      <c r="D3115" s="7"/>
      <c r="H3115" s="6"/>
    </row>
    <row r="3116" spans="4:8" x14ac:dyDescent="0.25">
      <c r="D3116" s="7"/>
      <c r="H3116" s="6"/>
    </row>
    <row r="3117" spans="4:8" x14ac:dyDescent="0.25">
      <c r="D3117" s="7"/>
      <c r="H3117" s="6"/>
    </row>
    <row r="3118" spans="4:8" x14ac:dyDescent="0.25">
      <c r="D3118" s="7"/>
      <c r="H3118" s="6"/>
    </row>
    <row r="3119" spans="4:8" x14ac:dyDescent="0.25">
      <c r="D3119" s="7"/>
      <c r="H3119" s="6"/>
    </row>
    <row r="3120" spans="4:8" x14ac:dyDescent="0.25">
      <c r="D3120" s="7"/>
      <c r="H3120" s="6"/>
    </row>
    <row r="3121" spans="4:8" x14ac:dyDescent="0.25">
      <c r="D3121" s="7"/>
      <c r="H3121" s="6"/>
    </row>
    <row r="3122" spans="4:8" x14ac:dyDescent="0.25">
      <c r="D3122" s="7"/>
      <c r="H3122" s="6"/>
    </row>
    <row r="3123" spans="4:8" x14ac:dyDescent="0.25">
      <c r="D3123" s="7"/>
      <c r="H3123" s="6"/>
    </row>
    <row r="3124" spans="4:8" x14ac:dyDescent="0.25">
      <c r="D3124" s="7"/>
      <c r="H3124" s="6"/>
    </row>
    <row r="3125" spans="4:8" x14ac:dyDescent="0.25">
      <c r="D3125" s="7"/>
      <c r="H3125" s="6"/>
    </row>
    <row r="3126" spans="4:8" x14ac:dyDescent="0.25">
      <c r="D3126" s="7"/>
      <c r="H3126" s="6"/>
    </row>
    <row r="3127" spans="4:8" x14ac:dyDescent="0.25">
      <c r="D3127" s="7"/>
      <c r="H3127" s="6"/>
    </row>
    <row r="3128" spans="4:8" x14ac:dyDescent="0.25">
      <c r="D3128" s="7"/>
      <c r="H3128" s="6"/>
    </row>
    <row r="3129" spans="4:8" x14ac:dyDescent="0.25">
      <c r="D3129" s="7"/>
      <c r="H3129" s="6"/>
    </row>
    <row r="3130" spans="4:8" x14ac:dyDescent="0.25">
      <c r="D3130" s="7"/>
      <c r="H3130" s="6"/>
    </row>
    <row r="3131" spans="4:8" x14ac:dyDescent="0.25">
      <c r="D3131" s="7"/>
      <c r="H3131" s="6"/>
    </row>
    <row r="3132" spans="4:8" x14ac:dyDescent="0.25">
      <c r="D3132" s="7"/>
      <c r="H3132" s="6"/>
    </row>
    <row r="3133" spans="4:8" x14ac:dyDescent="0.25">
      <c r="D3133" s="7"/>
      <c r="H3133" s="6"/>
    </row>
    <row r="3134" spans="4:8" x14ac:dyDescent="0.25">
      <c r="D3134" s="7"/>
      <c r="H3134" s="6"/>
    </row>
    <row r="3135" spans="4:8" x14ac:dyDescent="0.25">
      <c r="D3135" s="7"/>
      <c r="H3135" s="6"/>
    </row>
    <row r="3136" spans="4:8" x14ac:dyDescent="0.25">
      <c r="D3136" s="7"/>
      <c r="H3136" s="6"/>
    </row>
    <row r="3137" spans="4:8" x14ac:dyDescent="0.25">
      <c r="D3137" s="7"/>
      <c r="H3137" s="6"/>
    </row>
    <row r="3138" spans="4:8" x14ac:dyDescent="0.25">
      <c r="D3138" s="7"/>
      <c r="H3138" s="6"/>
    </row>
    <row r="3139" spans="4:8" x14ac:dyDescent="0.25">
      <c r="D3139" s="7"/>
      <c r="H3139" s="6"/>
    </row>
    <row r="3140" spans="4:8" x14ac:dyDescent="0.25">
      <c r="D3140" s="7"/>
      <c r="H3140" s="6"/>
    </row>
    <row r="3141" spans="4:8" x14ac:dyDescent="0.25">
      <c r="D3141" s="7"/>
      <c r="H3141" s="6"/>
    </row>
    <row r="3142" spans="4:8" x14ac:dyDescent="0.25">
      <c r="D3142" s="7"/>
      <c r="H3142" s="6"/>
    </row>
    <row r="3143" spans="4:8" x14ac:dyDescent="0.25">
      <c r="D3143" s="7"/>
      <c r="H3143" s="6"/>
    </row>
    <row r="3144" spans="4:8" x14ac:dyDescent="0.25">
      <c r="D3144" s="7"/>
      <c r="H3144" s="6"/>
    </row>
    <row r="3145" spans="4:8" x14ac:dyDescent="0.25">
      <c r="D3145" s="7"/>
      <c r="H3145" s="6"/>
    </row>
    <row r="3146" spans="4:8" x14ac:dyDescent="0.25">
      <c r="D3146" s="7"/>
      <c r="H3146" s="6"/>
    </row>
    <row r="3147" spans="4:8" x14ac:dyDescent="0.25">
      <c r="D3147" s="7"/>
      <c r="H3147" s="6"/>
    </row>
    <row r="3148" spans="4:8" x14ac:dyDescent="0.25">
      <c r="D3148" s="7"/>
      <c r="H3148" s="6"/>
    </row>
    <row r="3149" spans="4:8" x14ac:dyDescent="0.25">
      <c r="D3149" s="7"/>
      <c r="H3149" s="6"/>
    </row>
    <row r="3150" spans="4:8" x14ac:dyDescent="0.25">
      <c r="D3150" s="7"/>
      <c r="H3150" s="6"/>
    </row>
    <row r="3151" spans="4:8" x14ac:dyDescent="0.25">
      <c r="D3151" s="7"/>
      <c r="H3151" s="6"/>
    </row>
    <row r="3152" spans="4:8" x14ac:dyDescent="0.25">
      <c r="D3152" s="7"/>
      <c r="H3152" s="6"/>
    </row>
    <row r="3153" spans="4:8" x14ac:dyDescent="0.25">
      <c r="D3153" s="7"/>
      <c r="H3153" s="6"/>
    </row>
    <row r="3154" spans="4:8" x14ac:dyDescent="0.25">
      <c r="D3154" s="7"/>
      <c r="H3154" s="6"/>
    </row>
    <row r="3155" spans="4:8" x14ac:dyDescent="0.25">
      <c r="D3155" s="7"/>
      <c r="H3155" s="6"/>
    </row>
    <row r="3156" spans="4:8" x14ac:dyDescent="0.25">
      <c r="D3156" s="7"/>
      <c r="H3156" s="6"/>
    </row>
    <row r="3157" spans="4:8" x14ac:dyDescent="0.25">
      <c r="D3157" s="7"/>
      <c r="H3157" s="6"/>
    </row>
    <row r="3158" spans="4:8" x14ac:dyDescent="0.25">
      <c r="D3158" s="7"/>
      <c r="H3158" s="6"/>
    </row>
    <row r="3159" spans="4:8" x14ac:dyDescent="0.25">
      <c r="D3159" s="7"/>
      <c r="H3159" s="6"/>
    </row>
    <row r="3160" spans="4:8" x14ac:dyDescent="0.25">
      <c r="D3160" s="7"/>
      <c r="H3160" s="6"/>
    </row>
    <row r="3161" spans="4:8" x14ac:dyDescent="0.25">
      <c r="D3161" s="7"/>
      <c r="H3161" s="6"/>
    </row>
    <row r="3162" spans="4:8" x14ac:dyDescent="0.25">
      <c r="D3162" s="7"/>
      <c r="H3162" s="6"/>
    </row>
    <row r="3163" spans="4:8" x14ac:dyDescent="0.25">
      <c r="D3163" s="7"/>
      <c r="H3163" s="6"/>
    </row>
    <row r="3164" spans="4:8" x14ac:dyDescent="0.25">
      <c r="D3164" s="7"/>
      <c r="H3164" s="6"/>
    </row>
    <row r="3165" spans="4:8" x14ac:dyDescent="0.25">
      <c r="D3165" s="7"/>
      <c r="H3165" s="6"/>
    </row>
    <row r="3166" spans="4:8" x14ac:dyDescent="0.25">
      <c r="D3166" s="7"/>
      <c r="H3166" s="6"/>
    </row>
    <row r="3167" spans="4:8" x14ac:dyDescent="0.25">
      <c r="D3167" s="7"/>
      <c r="H3167" s="6"/>
    </row>
    <row r="3168" spans="4:8" x14ac:dyDescent="0.25">
      <c r="D3168" s="7"/>
      <c r="H3168" s="6"/>
    </row>
    <row r="3169" spans="4:8" x14ac:dyDescent="0.25">
      <c r="D3169" s="7"/>
      <c r="H3169" s="6"/>
    </row>
    <row r="3170" spans="4:8" x14ac:dyDescent="0.25">
      <c r="D3170" s="7"/>
      <c r="H3170" s="6"/>
    </row>
    <row r="3171" spans="4:8" x14ac:dyDescent="0.25">
      <c r="D3171" s="7"/>
      <c r="H3171" s="6"/>
    </row>
    <row r="3172" spans="4:8" x14ac:dyDescent="0.25">
      <c r="D3172" s="7"/>
      <c r="H3172" s="6"/>
    </row>
    <row r="3173" spans="4:8" x14ac:dyDescent="0.25">
      <c r="D3173" s="7"/>
      <c r="H3173" s="6"/>
    </row>
    <row r="3174" spans="4:8" x14ac:dyDescent="0.25">
      <c r="D3174" s="7"/>
      <c r="H3174" s="6"/>
    </row>
    <row r="3175" spans="4:8" x14ac:dyDescent="0.25">
      <c r="D3175" s="7"/>
      <c r="H3175" s="6"/>
    </row>
    <row r="3176" spans="4:8" x14ac:dyDescent="0.25">
      <c r="D3176" s="7"/>
      <c r="H3176" s="6"/>
    </row>
    <row r="3177" spans="4:8" x14ac:dyDescent="0.25">
      <c r="D3177" s="7"/>
      <c r="H3177" s="6"/>
    </row>
    <row r="3178" spans="4:8" x14ac:dyDescent="0.25">
      <c r="D3178" s="7"/>
      <c r="H3178" s="6"/>
    </row>
    <row r="3179" spans="4:8" x14ac:dyDescent="0.25">
      <c r="D3179" s="7"/>
      <c r="H3179" s="6"/>
    </row>
    <row r="3180" spans="4:8" x14ac:dyDescent="0.25">
      <c r="D3180" s="7"/>
      <c r="H3180" s="6"/>
    </row>
    <row r="3181" spans="4:8" x14ac:dyDescent="0.25">
      <c r="D3181" s="7"/>
      <c r="H3181" s="6"/>
    </row>
    <row r="3182" spans="4:8" x14ac:dyDescent="0.25">
      <c r="D3182" s="7"/>
      <c r="H3182" s="6"/>
    </row>
    <row r="3183" spans="4:8" x14ac:dyDescent="0.25">
      <c r="D3183" s="7"/>
      <c r="H3183" s="6"/>
    </row>
    <row r="3184" spans="4:8" x14ac:dyDescent="0.25">
      <c r="D3184" s="7"/>
      <c r="H3184" s="6"/>
    </row>
    <row r="3185" spans="4:8" x14ac:dyDescent="0.25">
      <c r="D3185" s="7"/>
      <c r="H3185" s="6"/>
    </row>
    <row r="3186" spans="4:8" x14ac:dyDescent="0.25">
      <c r="D3186" s="7"/>
      <c r="H3186" s="6"/>
    </row>
    <row r="3187" spans="4:8" x14ac:dyDescent="0.25">
      <c r="D3187" s="7"/>
      <c r="H3187" s="6"/>
    </row>
    <row r="3188" spans="4:8" x14ac:dyDescent="0.25">
      <c r="D3188" s="7"/>
      <c r="H3188" s="6"/>
    </row>
    <row r="3189" spans="4:8" x14ac:dyDescent="0.25">
      <c r="D3189" s="7"/>
      <c r="H3189" s="6"/>
    </row>
    <row r="3190" spans="4:8" x14ac:dyDescent="0.25">
      <c r="D3190" s="7"/>
      <c r="H3190" s="6"/>
    </row>
    <row r="3191" spans="4:8" x14ac:dyDescent="0.25">
      <c r="D3191" s="7"/>
      <c r="H3191" s="6"/>
    </row>
    <row r="3192" spans="4:8" x14ac:dyDescent="0.25">
      <c r="D3192" s="7"/>
      <c r="H3192" s="6"/>
    </row>
    <row r="3193" spans="4:8" x14ac:dyDescent="0.25">
      <c r="D3193" s="7"/>
      <c r="H3193" s="6"/>
    </row>
    <row r="3194" spans="4:8" x14ac:dyDescent="0.25">
      <c r="D3194" s="7"/>
      <c r="H3194" s="6"/>
    </row>
    <row r="3195" spans="4:8" x14ac:dyDescent="0.25">
      <c r="D3195" s="7"/>
      <c r="H3195" s="6"/>
    </row>
    <row r="3196" spans="4:8" x14ac:dyDescent="0.25">
      <c r="D3196" s="7"/>
      <c r="H3196" s="6"/>
    </row>
    <row r="3197" spans="4:8" x14ac:dyDescent="0.25">
      <c r="D3197" s="7"/>
      <c r="H3197" s="6"/>
    </row>
    <row r="3198" spans="4:8" x14ac:dyDescent="0.25">
      <c r="D3198" s="7"/>
      <c r="H3198" s="6"/>
    </row>
    <row r="3199" spans="4:8" x14ac:dyDescent="0.25">
      <c r="D3199" s="7"/>
      <c r="H3199" s="6"/>
    </row>
    <row r="3200" spans="4:8" x14ac:dyDescent="0.25">
      <c r="D3200" s="7"/>
      <c r="H3200" s="6"/>
    </row>
    <row r="3201" spans="4:8" x14ac:dyDescent="0.25">
      <c r="D3201" s="7"/>
      <c r="H3201" s="6"/>
    </row>
    <row r="3202" spans="4:8" x14ac:dyDescent="0.25">
      <c r="D3202" s="7"/>
      <c r="H3202" s="6"/>
    </row>
    <row r="3203" spans="4:8" x14ac:dyDescent="0.25">
      <c r="D3203" s="7"/>
      <c r="H3203" s="6"/>
    </row>
    <row r="3204" spans="4:8" x14ac:dyDescent="0.25">
      <c r="D3204" s="7"/>
      <c r="H3204" s="6"/>
    </row>
    <row r="3205" spans="4:8" x14ac:dyDescent="0.25">
      <c r="D3205" s="7"/>
      <c r="H3205" s="6"/>
    </row>
    <row r="3206" spans="4:8" x14ac:dyDescent="0.25">
      <c r="D3206" s="7"/>
      <c r="H3206" s="6"/>
    </row>
    <row r="3207" spans="4:8" x14ac:dyDescent="0.25">
      <c r="D3207" s="7"/>
      <c r="H3207" s="6"/>
    </row>
    <row r="3208" spans="4:8" x14ac:dyDescent="0.25">
      <c r="D3208" s="7"/>
      <c r="H3208" s="6"/>
    </row>
    <row r="3209" spans="4:8" x14ac:dyDescent="0.25">
      <c r="D3209" s="7"/>
      <c r="H3209" s="6"/>
    </row>
    <row r="3210" spans="4:8" x14ac:dyDescent="0.25">
      <c r="D3210" s="7"/>
      <c r="H3210" s="6"/>
    </row>
    <row r="3211" spans="4:8" x14ac:dyDescent="0.25">
      <c r="D3211" s="7"/>
      <c r="H3211" s="6"/>
    </row>
    <row r="3212" spans="4:8" x14ac:dyDescent="0.25">
      <c r="D3212" s="7"/>
      <c r="H3212" s="6"/>
    </row>
    <row r="3213" spans="4:8" x14ac:dyDescent="0.25">
      <c r="D3213" s="7"/>
      <c r="H3213" s="6"/>
    </row>
    <row r="3214" spans="4:8" x14ac:dyDescent="0.25">
      <c r="D3214" s="7"/>
      <c r="H3214" s="6"/>
    </row>
    <row r="3215" spans="4:8" x14ac:dyDescent="0.25">
      <c r="D3215" s="7"/>
      <c r="H3215" s="6"/>
    </row>
    <row r="3216" spans="4:8" x14ac:dyDescent="0.25">
      <c r="D3216" s="7"/>
      <c r="H3216" s="6"/>
    </row>
    <row r="3217" spans="4:8" x14ac:dyDescent="0.25">
      <c r="D3217" s="7"/>
      <c r="H3217" s="6"/>
    </row>
    <row r="3218" spans="4:8" x14ac:dyDescent="0.25">
      <c r="D3218" s="7"/>
      <c r="H3218" s="6"/>
    </row>
    <row r="3219" spans="4:8" x14ac:dyDescent="0.25">
      <c r="D3219" s="7"/>
      <c r="H3219" s="6"/>
    </row>
    <row r="3220" spans="4:8" x14ac:dyDescent="0.25">
      <c r="D3220" s="7"/>
      <c r="H3220" s="6"/>
    </row>
    <row r="3221" spans="4:8" x14ac:dyDescent="0.25">
      <c r="D3221" s="7"/>
      <c r="H3221" s="6"/>
    </row>
    <row r="3222" spans="4:8" x14ac:dyDescent="0.25">
      <c r="D3222" s="7"/>
      <c r="H3222" s="6"/>
    </row>
    <row r="3223" spans="4:8" x14ac:dyDescent="0.25">
      <c r="D3223" s="7"/>
      <c r="H3223" s="6"/>
    </row>
    <row r="3224" spans="4:8" x14ac:dyDescent="0.25">
      <c r="D3224" s="7"/>
      <c r="H3224" s="6"/>
    </row>
    <row r="3225" spans="4:8" x14ac:dyDescent="0.25">
      <c r="D3225" s="7"/>
      <c r="H3225" s="6"/>
    </row>
    <row r="3226" spans="4:8" x14ac:dyDescent="0.25">
      <c r="D3226" s="7"/>
      <c r="H3226" s="6"/>
    </row>
    <row r="3227" spans="4:8" x14ac:dyDescent="0.25">
      <c r="D3227" s="7"/>
      <c r="H3227" s="6"/>
    </row>
    <row r="3228" spans="4:8" x14ac:dyDescent="0.25">
      <c r="D3228" s="7"/>
      <c r="H3228" s="6"/>
    </row>
    <row r="3229" spans="4:8" x14ac:dyDescent="0.25">
      <c r="D3229" s="7"/>
      <c r="H3229" s="6"/>
    </row>
    <row r="3230" spans="4:8" x14ac:dyDescent="0.25">
      <c r="D3230" s="7"/>
      <c r="H3230" s="6"/>
    </row>
    <row r="3231" spans="4:8" x14ac:dyDescent="0.25">
      <c r="D3231" s="7"/>
      <c r="H3231" s="6"/>
    </row>
    <row r="3232" spans="4:8" x14ac:dyDescent="0.25">
      <c r="D3232" s="7"/>
      <c r="H3232" s="6"/>
    </row>
    <row r="3233" spans="4:8" x14ac:dyDescent="0.25">
      <c r="D3233" s="7"/>
      <c r="H3233" s="6"/>
    </row>
    <row r="3234" spans="4:8" x14ac:dyDescent="0.25">
      <c r="D3234" s="7"/>
      <c r="H3234" s="6"/>
    </row>
    <row r="3235" spans="4:8" x14ac:dyDescent="0.25">
      <c r="D3235" s="7"/>
      <c r="H3235" s="6"/>
    </row>
    <row r="3236" spans="4:8" x14ac:dyDescent="0.25">
      <c r="D3236" s="7"/>
      <c r="H3236" s="6"/>
    </row>
    <row r="3237" spans="4:8" x14ac:dyDescent="0.25">
      <c r="D3237" s="7"/>
      <c r="H3237" s="6"/>
    </row>
    <row r="3238" spans="4:8" x14ac:dyDescent="0.25">
      <c r="D3238" s="7"/>
      <c r="H3238" s="6"/>
    </row>
    <row r="3239" spans="4:8" x14ac:dyDescent="0.25">
      <c r="D3239" s="7"/>
      <c r="H3239" s="6"/>
    </row>
    <row r="3240" spans="4:8" x14ac:dyDescent="0.25">
      <c r="D3240" s="7"/>
      <c r="H3240" s="6"/>
    </row>
    <row r="3241" spans="4:8" x14ac:dyDescent="0.25">
      <c r="D3241" s="7"/>
      <c r="H3241" s="6"/>
    </row>
    <row r="3242" spans="4:8" x14ac:dyDescent="0.25">
      <c r="D3242" s="7"/>
      <c r="H3242" s="6"/>
    </row>
    <row r="3243" spans="4:8" x14ac:dyDescent="0.25">
      <c r="D3243" s="7"/>
      <c r="H3243" s="6"/>
    </row>
    <row r="3244" spans="4:8" x14ac:dyDescent="0.25">
      <c r="D3244" s="7"/>
      <c r="H3244" s="6"/>
    </row>
    <row r="3245" spans="4:8" x14ac:dyDescent="0.25">
      <c r="D3245" s="7"/>
      <c r="H3245" s="6"/>
    </row>
    <row r="3246" spans="4:8" x14ac:dyDescent="0.25">
      <c r="D3246" s="7"/>
      <c r="H3246" s="6"/>
    </row>
    <row r="3247" spans="4:8" x14ac:dyDescent="0.25">
      <c r="D3247" s="7"/>
      <c r="H3247" s="6"/>
    </row>
    <row r="3248" spans="4:8" x14ac:dyDescent="0.25">
      <c r="D3248" s="7"/>
      <c r="H3248" s="6"/>
    </row>
    <row r="3249" spans="4:8" x14ac:dyDescent="0.25">
      <c r="D3249" s="7"/>
      <c r="H3249" s="6"/>
    </row>
    <row r="3250" spans="4:8" x14ac:dyDescent="0.25">
      <c r="D3250" s="7"/>
      <c r="H3250" s="6"/>
    </row>
    <row r="3251" spans="4:8" x14ac:dyDescent="0.25">
      <c r="D3251" s="7"/>
      <c r="H3251" s="6"/>
    </row>
    <row r="3252" spans="4:8" x14ac:dyDescent="0.25">
      <c r="D3252" s="7"/>
      <c r="H3252" s="6"/>
    </row>
    <row r="3253" spans="4:8" x14ac:dyDescent="0.25">
      <c r="D3253" s="7"/>
      <c r="H3253" s="6"/>
    </row>
    <row r="3254" spans="4:8" x14ac:dyDescent="0.25">
      <c r="D3254" s="7"/>
      <c r="H3254" s="6"/>
    </row>
    <row r="3255" spans="4:8" x14ac:dyDescent="0.25">
      <c r="D3255" s="7"/>
      <c r="H3255" s="6"/>
    </row>
    <row r="3256" spans="4:8" x14ac:dyDescent="0.25">
      <c r="D3256" s="7"/>
      <c r="H3256" s="6"/>
    </row>
    <row r="3257" spans="4:8" x14ac:dyDescent="0.25">
      <c r="D3257" s="7"/>
      <c r="H3257" s="6"/>
    </row>
    <row r="3258" spans="4:8" x14ac:dyDescent="0.25">
      <c r="D3258" s="7"/>
      <c r="H3258" s="6"/>
    </row>
    <row r="3259" spans="4:8" x14ac:dyDescent="0.25">
      <c r="D3259" s="7"/>
      <c r="H3259" s="6"/>
    </row>
    <row r="3260" spans="4:8" x14ac:dyDescent="0.25">
      <c r="D3260" s="7"/>
      <c r="H3260" s="6"/>
    </row>
    <row r="3261" spans="4:8" x14ac:dyDescent="0.25">
      <c r="D3261" s="7"/>
      <c r="H3261" s="6"/>
    </row>
    <row r="3262" spans="4:8" x14ac:dyDescent="0.25">
      <c r="D3262" s="7"/>
      <c r="H3262" s="6"/>
    </row>
    <row r="3263" spans="4:8" x14ac:dyDescent="0.25">
      <c r="D3263" s="7"/>
      <c r="H3263" s="6"/>
    </row>
    <row r="3264" spans="4:8" x14ac:dyDescent="0.25">
      <c r="D3264" s="7"/>
      <c r="H3264" s="6"/>
    </row>
    <row r="3265" spans="4:8" x14ac:dyDescent="0.25">
      <c r="D3265" s="7"/>
      <c r="H3265" s="6"/>
    </row>
    <row r="3266" spans="4:8" x14ac:dyDescent="0.25">
      <c r="D3266" s="7"/>
      <c r="H3266" s="6"/>
    </row>
    <row r="3267" spans="4:8" x14ac:dyDescent="0.25">
      <c r="D3267" s="7"/>
      <c r="H3267" s="6"/>
    </row>
    <row r="3268" spans="4:8" x14ac:dyDescent="0.25">
      <c r="D3268" s="7"/>
      <c r="H3268" s="6"/>
    </row>
    <row r="3269" spans="4:8" x14ac:dyDescent="0.25">
      <c r="D3269" s="7"/>
      <c r="H3269" s="6"/>
    </row>
    <row r="3270" spans="4:8" x14ac:dyDescent="0.25">
      <c r="D3270" s="7"/>
      <c r="H3270" s="6"/>
    </row>
    <row r="3271" spans="4:8" x14ac:dyDescent="0.25">
      <c r="D3271" s="7"/>
      <c r="H3271" s="6"/>
    </row>
    <row r="3272" spans="4:8" x14ac:dyDescent="0.25">
      <c r="D3272" s="7"/>
      <c r="H3272" s="6"/>
    </row>
    <row r="3273" spans="4:8" x14ac:dyDescent="0.25">
      <c r="D3273" s="7"/>
      <c r="H3273" s="6"/>
    </row>
    <row r="3274" spans="4:8" x14ac:dyDescent="0.25">
      <c r="D3274" s="7"/>
      <c r="H3274" s="6"/>
    </row>
    <row r="3275" spans="4:8" x14ac:dyDescent="0.25">
      <c r="D3275" s="7"/>
      <c r="H3275" s="6"/>
    </row>
    <row r="3276" spans="4:8" x14ac:dyDescent="0.25">
      <c r="D3276" s="7"/>
      <c r="H3276" s="6"/>
    </row>
    <row r="3277" spans="4:8" x14ac:dyDescent="0.25">
      <c r="D3277" s="7"/>
      <c r="H3277" s="6"/>
    </row>
    <row r="3278" spans="4:8" x14ac:dyDescent="0.25">
      <c r="D3278" s="7"/>
      <c r="H3278" s="6"/>
    </row>
    <row r="3279" spans="4:8" x14ac:dyDescent="0.25">
      <c r="D3279" s="7"/>
      <c r="H3279" s="6"/>
    </row>
    <row r="3280" spans="4:8" x14ac:dyDescent="0.25">
      <c r="D3280" s="7"/>
      <c r="H3280" s="6"/>
    </row>
    <row r="3281" spans="4:8" x14ac:dyDescent="0.25">
      <c r="D3281" s="7"/>
      <c r="H3281" s="6"/>
    </row>
    <row r="3282" spans="4:8" x14ac:dyDescent="0.25">
      <c r="D3282" s="7"/>
      <c r="H3282" s="6"/>
    </row>
    <row r="3283" spans="4:8" x14ac:dyDescent="0.25">
      <c r="D3283" s="7"/>
      <c r="H3283" s="6"/>
    </row>
    <row r="3284" spans="4:8" x14ac:dyDescent="0.25">
      <c r="D3284" s="7"/>
      <c r="H3284" s="6"/>
    </row>
    <row r="3285" spans="4:8" x14ac:dyDescent="0.25">
      <c r="D3285" s="7"/>
      <c r="H3285" s="6"/>
    </row>
    <row r="3286" spans="4:8" x14ac:dyDescent="0.25">
      <c r="D3286" s="7"/>
      <c r="H3286" s="6"/>
    </row>
    <row r="3287" spans="4:8" x14ac:dyDescent="0.25">
      <c r="D3287" s="7"/>
      <c r="H3287" s="6"/>
    </row>
    <row r="3288" spans="4:8" x14ac:dyDescent="0.25">
      <c r="D3288" s="7"/>
      <c r="H3288" s="6"/>
    </row>
    <row r="3289" spans="4:8" x14ac:dyDescent="0.25">
      <c r="D3289" s="7"/>
      <c r="H3289" s="6"/>
    </row>
    <row r="3290" spans="4:8" x14ac:dyDescent="0.25">
      <c r="D3290" s="7"/>
      <c r="H3290" s="6"/>
    </row>
    <row r="3291" spans="4:8" x14ac:dyDescent="0.25">
      <c r="D3291" s="7"/>
      <c r="H3291" s="6"/>
    </row>
    <row r="3292" spans="4:8" x14ac:dyDescent="0.25">
      <c r="D3292" s="7"/>
      <c r="H3292" s="6"/>
    </row>
    <row r="3293" spans="4:8" x14ac:dyDescent="0.25">
      <c r="D3293" s="7"/>
      <c r="H3293" s="6"/>
    </row>
    <row r="3294" spans="4:8" x14ac:dyDescent="0.25">
      <c r="D3294" s="7"/>
      <c r="H3294" s="6"/>
    </row>
    <row r="3295" spans="4:8" x14ac:dyDescent="0.25">
      <c r="D3295" s="7"/>
      <c r="H3295" s="6"/>
    </row>
    <row r="3296" spans="4:8" x14ac:dyDescent="0.25">
      <c r="D3296" s="7"/>
      <c r="H3296" s="6"/>
    </row>
    <row r="3297" spans="4:8" x14ac:dyDescent="0.25">
      <c r="D3297" s="7"/>
      <c r="H3297" s="6"/>
    </row>
    <row r="3298" spans="4:8" x14ac:dyDescent="0.25">
      <c r="D3298" s="7"/>
      <c r="H3298" s="6"/>
    </row>
    <row r="3299" spans="4:8" x14ac:dyDescent="0.25">
      <c r="D3299" s="7"/>
      <c r="H3299" s="6"/>
    </row>
    <row r="3300" spans="4:8" x14ac:dyDescent="0.25">
      <c r="D3300" s="7"/>
      <c r="H3300" s="6"/>
    </row>
    <row r="3301" spans="4:8" x14ac:dyDescent="0.25">
      <c r="D3301" s="7"/>
      <c r="H3301" s="6"/>
    </row>
    <row r="3302" spans="4:8" x14ac:dyDescent="0.25">
      <c r="D3302" s="7"/>
      <c r="H3302" s="6"/>
    </row>
    <row r="3303" spans="4:8" x14ac:dyDescent="0.25">
      <c r="D3303" s="7"/>
      <c r="H3303" s="6"/>
    </row>
    <row r="3304" spans="4:8" x14ac:dyDescent="0.25">
      <c r="D3304" s="7"/>
      <c r="H3304" s="6"/>
    </row>
    <row r="3305" spans="4:8" x14ac:dyDescent="0.25">
      <c r="D3305" s="7"/>
      <c r="H3305" s="6"/>
    </row>
    <row r="3306" spans="4:8" x14ac:dyDescent="0.25">
      <c r="D3306" s="7"/>
      <c r="H3306" s="6"/>
    </row>
    <row r="3307" spans="4:8" x14ac:dyDescent="0.25">
      <c r="D3307" s="7"/>
      <c r="H3307" s="6"/>
    </row>
    <row r="3308" spans="4:8" x14ac:dyDescent="0.25">
      <c r="D3308" s="7"/>
      <c r="H3308" s="6"/>
    </row>
    <row r="3309" spans="4:8" x14ac:dyDescent="0.25">
      <c r="D3309" s="7"/>
      <c r="H3309" s="6"/>
    </row>
    <row r="3310" spans="4:8" x14ac:dyDescent="0.25">
      <c r="D3310" s="7"/>
      <c r="H3310" s="6"/>
    </row>
    <row r="3311" spans="4:8" x14ac:dyDescent="0.25">
      <c r="D3311" s="7"/>
      <c r="H3311" s="6"/>
    </row>
    <row r="3312" spans="4:8" x14ac:dyDescent="0.25">
      <c r="D3312" s="7"/>
      <c r="H3312" s="6"/>
    </row>
    <row r="3313" spans="4:8" x14ac:dyDescent="0.25">
      <c r="D3313" s="7"/>
      <c r="H3313" s="6"/>
    </row>
    <row r="3314" spans="4:8" x14ac:dyDescent="0.25">
      <c r="D3314" s="7"/>
      <c r="H3314" s="6"/>
    </row>
    <row r="3315" spans="4:8" x14ac:dyDescent="0.25">
      <c r="D3315" s="7"/>
      <c r="H3315" s="6"/>
    </row>
    <row r="3316" spans="4:8" x14ac:dyDescent="0.25">
      <c r="D3316" s="7"/>
      <c r="H3316" s="6"/>
    </row>
    <row r="3317" spans="4:8" x14ac:dyDescent="0.25">
      <c r="D3317" s="7"/>
      <c r="H3317" s="6"/>
    </row>
    <row r="3318" spans="4:8" x14ac:dyDescent="0.25">
      <c r="D3318" s="7"/>
      <c r="H3318" s="6"/>
    </row>
    <row r="3319" spans="4:8" x14ac:dyDescent="0.25">
      <c r="D3319" s="7"/>
      <c r="H3319" s="6"/>
    </row>
    <row r="3320" spans="4:8" x14ac:dyDescent="0.25">
      <c r="D3320" s="7"/>
      <c r="H3320" s="6"/>
    </row>
    <row r="3321" spans="4:8" x14ac:dyDescent="0.25">
      <c r="D3321" s="7"/>
      <c r="H3321" s="6"/>
    </row>
    <row r="3322" spans="4:8" x14ac:dyDescent="0.25">
      <c r="D3322" s="7"/>
      <c r="H3322" s="6"/>
    </row>
    <row r="3323" spans="4:8" x14ac:dyDescent="0.25">
      <c r="D3323" s="7"/>
      <c r="H3323" s="6"/>
    </row>
    <row r="3324" spans="4:8" x14ac:dyDescent="0.25">
      <c r="D3324" s="7"/>
      <c r="H3324" s="6"/>
    </row>
    <row r="3325" spans="4:8" x14ac:dyDescent="0.25">
      <c r="D3325" s="7"/>
      <c r="H3325" s="6"/>
    </row>
    <row r="3326" spans="4:8" x14ac:dyDescent="0.25">
      <c r="D3326" s="7"/>
      <c r="H3326" s="6"/>
    </row>
    <row r="3327" spans="4:8" x14ac:dyDescent="0.25">
      <c r="D3327" s="7"/>
      <c r="H3327" s="6"/>
    </row>
    <row r="3328" spans="4:8" x14ac:dyDescent="0.25">
      <c r="D3328" s="7"/>
      <c r="H3328" s="6"/>
    </row>
    <row r="3329" spans="4:8" x14ac:dyDescent="0.25">
      <c r="D3329" s="7"/>
      <c r="H3329" s="6"/>
    </row>
    <row r="3330" spans="4:8" x14ac:dyDescent="0.25">
      <c r="D3330" s="7"/>
      <c r="H3330" s="6"/>
    </row>
    <row r="3331" spans="4:8" x14ac:dyDescent="0.25">
      <c r="D3331" s="7"/>
      <c r="H3331" s="6"/>
    </row>
    <row r="3332" spans="4:8" x14ac:dyDescent="0.25">
      <c r="D3332" s="7"/>
      <c r="H3332" s="6"/>
    </row>
    <row r="3333" spans="4:8" x14ac:dyDescent="0.25">
      <c r="D3333" s="7"/>
      <c r="H3333" s="6"/>
    </row>
    <row r="3334" spans="4:8" x14ac:dyDescent="0.25">
      <c r="D3334" s="7"/>
      <c r="H3334" s="6"/>
    </row>
    <row r="3335" spans="4:8" x14ac:dyDescent="0.25">
      <c r="D3335" s="7"/>
      <c r="H3335" s="6"/>
    </row>
    <row r="3336" spans="4:8" x14ac:dyDescent="0.25">
      <c r="D3336" s="7"/>
      <c r="H3336" s="6"/>
    </row>
    <row r="3337" spans="4:8" x14ac:dyDescent="0.25">
      <c r="D3337" s="7"/>
      <c r="H3337" s="6"/>
    </row>
    <row r="3338" spans="4:8" x14ac:dyDescent="0.25">
      <c r="D3338" s="7"/>
      <c r="H3338" s="6"/>
    </row>
    <row r="3339" spans="4:8" x14ac:dyDescent="0.25">
      <c r="D3339" s="7"/>
      <c r="H3339" s="6"/>
    </row>
    <row r="3340" spans="4:8" x14ac:dyDescent="0.25">
      <c r="D3340" s="7"/>
      <c r="H3340" s="6"/>
    </row>
    <row r="3341" spans="4:8" x14ac:dyDescent="0.25">
      <c r="D3341" s="7"/>
      <c r="H3341" s="6"/>
    </row>
    <row r="3342" spans="4:8" x14ac:dyDescent="0.25">
      <c r="D3342" s="7"/>
      <c r="H3342" s="6"/>
    </row>
    <row r="3343" spans="4:8" x14ac:dyDescent="0.25">
      <c r="D3343" s="7"/>
      <c r="H3343" s="6"/>
    </row>
    <row r="3344" spans="4:8" x14ac:dyDescent="0.25">
      <c r="D3344" s="7"/>
      <c r="H3344" s="6"/>
    </row>
    <row r="3345" spans="4:8" x14ac:dyDescent="0.25">
      <c r="D3345" s="7"/>
      <c r="H3345" s="6"/>
    </row>
    <row r="3346" spans="4:8" x14ac:dyDescent="0.25">
      <c r="D3346" s="7"/>
      <c r="H3346" s="6"/>
    </row>
    <row r="3347" spans="4:8" x14ac:dyDescent="0.25">
      <c r="D3347" s="7"/>
      <c r="H3347" s="6"/>
    </row>
    <row r="3348" spans="4:8" x14ac:dyDescent="0.25">
      <c r="D3348" s="7"/>
      <c r="H3348" s="6"/>
    </row>
    <row r="3349" spans="4:8" x14ac:dyDescent="0.25">
      <c r="D3349" s="7"/>
      <c r="H3349" s="6"/>
    </row>
    <row r="3350" spans="4:8" x14ac:dyDescent="0.25">
      <c r="D3350" s="7"/>
      <c r="H3350" s="6"/>
    </row>
    <row r="3351" spans="4:8" x14ac:dyDescent="0.25">
      <c r="D3351" s="7"/>
      <c r="H3351" s="6"/>
    </row>
    <row r="3352" spans="4:8" x14ac:dyDescent="0.25">
      <c r="D3352" s="7"/>
      <c r="H3352" s="6"/>
    </row>
    <row r="3353" spans="4:8" x14ac:dyDescent="0.25">
      <c r="D3353" s="7"/>
      <c r="H3353" s="6"/>
    </row>
    <row r="3354" spans="4:8" x14ac:dyDescent="0.25">
      <c r="D3354" s="7"/>
      <c r="H3354" s="6"/>
    </row>
    <row r="3355" spans="4:8" x14ac:dyDescent="0.25">
      <c r="D3355" s="7"/>
      <c r="H3355" s="6"/>
    </row>
    <row r="3356" spans="4:8" x14ac:dyDescent="0.25">
      <c r="D3356" s="7"/>
      <c r="H3356" s="6"/>
    </row>
    <row r="3357" spans="4:8" x14ac:dyDescent="0.25">
      <c r="D3357" s="7"/>
      <c r="H3357" s="6"/>
    </row>
    <row r="3358" spans="4:8" x14ac:dyDescent="0.25">
      <c r="D3358" s="7"/>
      <c r="H3358" s="6"/>
    </row>
    <row r="3359" spans="4:8" x14ac:dyDescent="0.25">
      <c r="D3359" s="7"/>
      <c r="H3359" s="6"/>
    </row>
    <row r="3360" spans="4:8" x14ac:dyDescent="0.25">
      <c r="D3360" s="7"/>
      <c r="H3360" s="6"/>
    </row>
    <row r="3361" spans="4:8" x14ac:dyDescent="0.25">
      <c r="D3361" s="7"/>
      <c r="H3361" s="6"/>
    </row>
    <row r="3362" spans="4:8" x14ac:dyDescent="0.25">
      <c r="D3362" s="7"/>
      <c r="H3362" s="6"/>
    </row>
    <row r="3363" spans="4:8" x14ac:dyDescent="0.25">
      <c r="D3363" s="7"/>
      <c r="H3363" s="6"/>
    </row>
    <row r="3364" spans="4:8" x14ac:dyDescent="0.25">
      <c r="D3364" s="7"/>
      <c r="H3364" s="6"/>
    </row>
    <row r="3365" spans="4:8" x14ac:dyDescent="0.25">
      <c r="D3365" s="7"/>
      <c r="H3365" s="6"/>
    </row>
    <row r="3366" spans="4:8" x14ac:dyDescent="0.25">
      <c r="D3366" s="7"/>
      <c r="H3366" s="6"/>
    </row>
    <row r="3367" spans="4:8" x14ac:dyDescent="0.25">
      <c r="D3367" s="7"/>
      <c r="H3367" s="6"/>
    </row>
    <row r="3368" spans="4:8" x14ac:dyDescent="0.25">
      <c r="D3368" s="7"/>
      <c r="H3368" s="6"/>
    </row>
    <row r="3369" spans="4:8" x14ac:dyDescent="0.25">
      <c r="D3369" s="7"/>
      <c r="H3369" s="6"/>
    </row>
    <row r="3370" spans="4:8" x14ac:dyDescent="0.25">
      <c r="D3370" s="7"/>
      <c r="H3370" s="6"/>
    </row>
    <row r="3371" spans="4:8" x14ac:dyDescent="0.25">
      <c r="D3371" s="7"/>
      <c r="H3371" s="6"/>
    </row>
    <row r="3372" spans="4:8" x14ac:dyDescent="0.25">
      <c r="D3372" s="7"/>
      <c r="H3372" s="6"/>
    </row>
    <row r="3373" spans="4:8" x14ac:dyDescent="0.25">
      <c r="D3373" s="7"/>
      <c r="H3373" s="6"/>
    </row>
    <row r="3374" spans="4:8" x14ac:dyDescent="0.25">
      <c r="D3374" s="7"/>
      <c r="H3374" s="6"/>
    </row>
    <row r="3375" spans="4:8" x14ac:dyDescent="0.25">
      <c r="D3375" s="7"/>
      <c r="H3375" s="6"/>
    </row>
    <row r="3376" spans="4:8" x14ac:dyDescent="0.25">
      <c r="D3376" s="7"/>
      <c r="H3376" s="6"/>
    </row>
    <row r="3377" spans="4:8" x14ac:dyDescent="0.25">
      <c r="D3377" s="7"/>
      <c r="H3377" s="6"/>
    </row>
    <row r="3378" spans="4:8" x14ac:dyDescent="0.25">
      <c r="D3378" s="7"/>
      <c r="H3378" s="6"/>
    </row>
    <row r="3379" spans="4:8" x14ac:dyDescent="0.25">
      <c r="D3379" s="7"/>
      <c r="H3379" s="6"/>
    </row>
    <row r="3380" spans="4:8" x14ac:dyDescent="0.25">
      <c r="D3380" s="7"/>
      <c r="H3380" s="6"/>
    </row>
    <row r="3381" spans="4:8" x14ac:dyDescent="0.25">
      <c r="D3381" s="7"/>
      <c r="H3381" s="6"/>
    </row>
    <row r="3382" spans="4:8" x14ac:dyDescent="0.25">
      <c r="D3382" s="7"/>
      <c r="H3382" s="6"/>
    </row>
    <row r="3383" spans="4:8" x14ac:dyDescent="0.25">
      <c r="D3383" s="7"/>
      <c r="H3383" s="6"/>
    </row>
    <row r="3384" spans="4:8" x14ac:dyDescent="0.25">
      <c r="D3384" s="7"/>
      <c r="H3384" s="6"/>
    </row>
    <row r="3385" spans="4:8" x14ac:dyDescent="0.25">
      <c r="D3385" s="7"/>
      <c r="H3385" s="6"/>
    </row>
    <row r="3386" spans="4:8" x14ac:dyDescent="0.25">
      <c r="D3386" s="7"/>
      <c r="H3386" s="6"/>
    </row>
    <row r="3387" spans="4:8" x14ac:dyDescent="0.25">
      <c r="D3387" s="7"/>
      <c r="H3387" s="6"/>
    </row>
    <row r="3388" spans="4:8" x14ac:dyDescent="0.25">
      <c r="D3388" s="7"/>
      <c r="H3388" s="6"/>
    </row>
    <row r="3389" spans="4:8" x14ac:dyDescent="0.25">
      <c r="D3389" s="7"/>
      <c r="H3389" s="6"/>
    </row>
    <row r="3390" spans="4:8" x14ac:dyDescent="0.25">
      <c r="D3390" s="7"/>
      <c r="H3390" s="6"/>
    </row>
    <row r="3391" spans="4:8" x14ac:dyDescent="0.25">
      <c r="D3391" s="7"/>
      <c r="H3391" s="6"/>
    </row>
    <row r="3392" spans="4:8" x14ac:dyDescent="0.25">
      <c r="D3392" s="7"/>
      <c r="H3392" s="6"/>
    </row>
    <row r="3393" spans="4:8" x14ac:dyDescent="0.25">
      <c r="D3393" s="7"/>
      <c r="H3393" s="6"/>
    </row>
    <row r="3394" spans="4:8" x14ac:dyDescent="0.25">
      <c r="D3394" s="7"/>
      <c r="H3394" s="6"/>
    </row>
    <row r="3395" spans="4:8" x14ac:dyDescent="0.25">
      <c r="D3395" s="7"/>
      <c r="H3395" s="6"/>
    </row>
    <row r="3396" spans="4:8" x14ac:dyDescent="0.25">
      <c r="D3396" s="7"/>
      <c r="H3396" s="6"/>
    </row>
    <row r="3397" spans="4:8" x14ac:dyDescent="0.25">
      <c r="D3397" s="7"/>
      <c r="H3397" s="6"/>
    </row>
    <row r="3398" spans="4:8" x14ac:dyDescent="0.25">
      <c r="D3398" s="7"/>
      <c r="H3398" s="6"/>
    </row>
    <row r="3399" spans="4:8" x14ac:dyDescent="0.25">
      <c r="D3399" s="7"/>
      <c r="H3399" s="6"/>
    </row>
    <row r="3400" spans="4:8" x14ac:dyDescent="0.25">
      <c r="D3400" s="7"/>
      <c r="H3400" s="6"/>
    </row>
    <row r="3401" spans="4:8" x14ac:dyDescent="0.25">
      <c r="D3401" s="7"/>
      <c r="H3401" s="6"/>
    </row>
    <row r="3402" spans="4:8" x14ac:dyDescent="0.25">
      <c r="D3402" s="7"/>
      <c r="H3402" s="6"/>
    </row>
    <row r="3403" spans="4:8" x14ac:dyDescent="0.25">
      <c r="D3403" s="7"/>
      <c r="H3403" s="6"/>
    </row>
    <row r="3404" spans="4:8" x14ac:dyDescent="0.25">
      <c r="D3404" s="7"/>
      <c r="H3404" s="6"/>
    </row>
    <row r="3405" spans="4:8" x14ac:dyDescent="0.25">
      <c r="D3405" s="7"/>
      <c r="H3405" s="6"/>
    </row>
    <row r="3406" spans="4:8" x14ac:dyDescent="0.25">
      <c r="D3406" s="7"/>
      <c r="H3406" s="6"/>
    </row>
    <row r="3407" spans="4:8" x14ac:dyDescent="0.25">
      <c r="D3407" s="7"/>
      <c r="H3407" s="6"/>
    </row>
    <row r="3408" spans="4:8" x14ac:dyDescent="0.25">
      <c r="D3408" s="7"/>
      <c r="H3408" s="6"/>
    </row>
    <row r="3409" spans="4:8" x14ac:dyDescent="0.25">
      <c r="D3409" s="7"/>
      <c r="H3409" s="6"/>
    </row>
    <row r="3410" spans="4:8" x14ac:dyDescent="0.25">
      <c r="D3410" s="7"/>
      <c r="H3410" s="6"/>
    </row>
    <row r="3411" spans="4:8" x14ac:dyDescent="0.25">
      <c r="D3411" s="7"/>
      <c r="H3411" s="6"/>
    </row>
    <row r="3412" spans="4:8" x14ac:dyDescent="0.25">
      <c r="D3412" s="7"/>
      <c r="H3412" s="6"/>
    </row>
    <row r="3413" spans="4:8" x14ac:dyDescent="0.25">
      <c r="D3413" s="7"/>
      <c r="H3413" s="6"/>
    </row>
    <row r="3414" spans="4:8" x14ac:dyDescent="0.25">
      <c r="D3414" s="7"/>
      <c r="H3414" s="6"/>
    </row>
    <row r="3415" spans="4:8" x14ac:dyDescent="0.25">
      <c r="D3415" s="7"/>
      <c r="H3415" s="6"/>
    </row>
    <row r="3416" spans="4:8" x14ac:dyDescent="0.25">
      <c r="D3416" s="7"/>
      <c r="H3416" s="6"/>
    </row>
    <row r="3417" spans="4:8" x14ac:dyDescent="0.25">
      <c r="D3417" s="7"/>
      <c r="H3417" s="6"/>
    </row>
    <row r="3418" spans="4:8" x14ac:dyDescent="0.25">
      <c r="D3418" s="7"/>
      <c r="H3418" s="6"/>
    </row>
    <row r="3419" spans="4:8" x14ac:dyDescent="0.25">
      <c r="D3419" s="7"/>
      <c r="H3419" s="6"/>
    </row>
    <row r="3420" spans="4:8" x14ac:dyDescent="0.25">
      <c r="D3420" s="7"/>
      <c r="H3420" s="6"/>
    </row>
    <row r="3421" spans="4:8" x14ac:dyDescent="0.25">
      <c r="D3421" s="7"/>
      <c r="H3421" s="6"/>
    </row>
    <row r="3422" spans="4:8" x14ac:dyDescent="0.25">
      <c r="D3422" s="7"/>
      <c r="H3422" s="6"/>
    </row>
    <row r="3423" spans="4:8" x14ac:dyDescent="0.25">
      <c r="D3423" s="7"/>
      <c r="H3423" s="6"/>
    </row>
    <row r="3424" spans="4:8" x14ac:dyDescent="0.25">
      <c r="D3424" s="7"/>
      <c r="H3424" s="6"/>
    </row>
    <row r="3425" spans="4:8" x14ac:dyDescent="0.25">
      <c r="D3425" s="7"/>
      <c r="H3425" s="6"/>
    </row>
    <row r="3426" spans="4:8" x14ac:dyDescent="0.25">
      <c r="D3426" s="7"/>
      <c r="H3426" s="6"/>
    </row>
    <row r="3427" spans="4:8" x14ac:dyDescent="0.25">
      <c r="D3427" s="7"/>
      <c r="H3427" s="6"/>
    </row>
    <row r="3428" spans="4:8" x14ac:dyDescent="0.25">
      <c r="D3428" s="7"/>
      <c r="H3428" s="6"/>
    </row>
    <row r="3429" spans="4:8" x14ac:dyDescent="0.25">
      <c r="D3429" s="7"/>
      <c r="H3429" s="6"/>
    </row>
    <row r="3430" spans="4:8" x14ac:dyDescent="0.25">
      <c r="D3430" s="7"/>
      <c r="H3430" s="6"/>
    </row>
    <row r="3431" spans="4:8" x14ac:dyDescent="0.25">
      <c r="D3431" s="7"/>
      <c r="H3431" s="6"/>
    </row>
    <row r="3432" spans="4:8" x14ac:dyDescent="0.25">
      <c r="D3432" s="7"/>
      <c r="H3432" s="6"/>
    </row>
    <row r="3433" spans="4:8" x14ac:dyDescent="0.25">
      <c r="D3433" s="7"/>
      <c r="H3433" s="6"/>
    </row>
    <row r="3434" spans="4:8" x14ac:dyDescent="0.25">
      <c r="D3434" s="7"/>
      <c r="H3434" s="6"/>
    </row>
    <row r="3435" spans="4:8" x14ac:dyDescent="0.25">
      <c r="D3435" s="7"/>
      <c r="H3435" s="6"/>
    </row>
    <row r="3436" spans="4:8" x14ac:dyDescent="0.25">
      <c r="D3436" s="7"/>
      <c r="H3436" s="6"/>
    </row>
    <row r="3437" spans="4:8" x14ac:dyDescent="0.25">
      <c r="D3437" s="7"/>
      <c r="H3437" s="6"/>
    </row>
    <row r="3438" spans="4:8" x14ac:dyDescent="0.25">
      <c r="D3438" s="7"/>
      <c r="H3438" s="6"/>
    </row>
    <row r="3439" spans="4:8" x14ac:dyDescent="0.25">
      <c r="D3439" s="7"/>
      <c r="H3439" s="6"/>
    </row>
    <row r="3440" spans="4:8" x14ac:dyDescent="0.25">
      <c r="D3440" s="7"/>
      <c r="H3440" s="6"/>
    </row>
    <row r="3441" spans="4:8" x14ac:dyDescent="0.25">
      <c r="D3441" s="7"/>
      <c r="H3441" s="6"/>
    </row>
    <row r="3442" spans="4:8" x14ac:dyDescent="0.25">
      <c r="D3442" s="7"/>
      <c r="H3442" s="6"/>
    </row>
    <row r="3443" spans="4:8" x14ac:dyDescent="0.25">
      <c r="D3443" s="7"/>
      <c r="H3443" s="6"/>
    </row>
    <row r="3444" spans="4:8" x14ac:dyDescent="0.25">
      <c r="D3444" s="7"/>
      <c r="H3444" s="6"/>
    </row>
    <row r="3445" spans="4:8" x14ac:dyDescent="0.25">
      <c r="D3445" s="7"/>
      <c r="H3445" s="6"/>
    </row>
    <row r="3446" spans="4:8" x14ac:dyDescent="0.25">
      <c r="D3446" s="7"/>
      <c r="H3446" s="6"/>
    </row>
    <row r="3447" spans="4:8" x14ac:dyDescent="0.25">
      <c r="D3447" s="7"/>
      <c r="H3447" s="6"/>
    </row>
    <row r="3448" spans="4:8" x14ac:dyDescent="0.25">
      <c r="D3448" s="7"/>
      <c r="H3448" s="6"/>
    </row>
    <row r="3449" spans="4:8" x14ac:dyDescent="0.25">
      <c r="D3449" s="7"/>
      <c r="H3449" s="6"/>
    </row>
    <row r="3450" spans="4:8" x14ac:dyDescent="0.25">
      <c r="D3450" s="7"/>
      <c r="H3450" s="6"/>
    </row>
    <row r="3451" spans="4:8" x14ac:dyDescent="0.25">
      <c r="D3451" s="7"/>
      <c r="H3451" s="6"/>
    </row>
    <row r="3452" spans="4:8" x14ac:dyDescent="0.25">
      <c r="D3452" s="7"/>
      <c r="H3452" s="6"/>
    </row>
    <row r="3453" spans="4:8" x14ac:dyDescent="0.25">
      <c r="D3453" s="7"/>
      <c r="H3453" s="6"/>
    </row>
    <row r="3454" spans="4:8" x14ac:dyDescent="0.25">
      <c r="D3454" s="7"/>
      <c r="H3454" s="6"/>
    </row>
    <row r="3455" spans="4:8" x14ac:dyDescent="0.25">
      <c r="D3455" s="7"/>
      <c r="H3455" s="6"/>
    </row>
    <row r="3456" spans="4:8" x14ac:dyDescent="0.25">
      <c r="D3456" s="7"/>
      <c r="H3456" s="6"/>
    </row>
    <row r="3457" spans="4:8" x14ac:dyDescent="0.25">
      <c r="D3457" s="7"/>
      <c r="H3457" s="6"/>
    </row>
    <row r="3458" spans="4:8" x14ac:dyDescent="0.25">
      <c r="D3458" s="7"/>
      <c r="H3458" s="6"/>
    </row>
    <row r="3459" spans="4:8" x14ac:dyDescent="0.25">
      <c r="D3459" s="7"/>
      <c r="H3459" s="6"/>
    </row>
    <row r="3460" spans="4:8" x14ac:dyDescent="0.25">
      <c r="D3460" s="7"/>
      <c r="H3460" s="6"/>
    </row>
    <row r="3461" spans="4:8" x14ac:dyDescent="0.25">
      <c r="D3461" s="7"/>
      <c r="H3461" s="6"/>
    </row>
    <row r="3462" spans="4:8" x14ac:dyDescent="0.25">
      <c r="D3462" s="7"/>
      <c r="H3462" s="6"/>
    </row>
    <row r="3463" spans="4:8" x14ac:dyDescent="0.25">
      <c r="D3463" s="7"/>
      <c r="H3463" s="6"/>
    </row>
    <row r="3464" spans="4:8" x14ac:dyDescent="0.25">
      <c r="D3464" s="7"/>
      <c r="H3464" s="6"/>
    </row>
    <row r="3465" spans="4:8" x14ac:dyDescent="0.25">
      <c r="D3465" s="7"/>
      <c r="H3465" s="6"/>
    </row>
    <row r="3466" spans="4:8" x14ac:dyDescent="0.25">
      <c r="D3466" s="7"/>
      <c r="H3466" s="6"/>
    </row>
    <row r="3467" spans="4:8" x14ac:dyDescent="0.25">
      <c r="D3467" s="7"/>
      <c r="H3467" s="6"/>
    </row>
    <row r="3468" spans="4:8" x14ac:dyDescent="0.25">
      <c r="D3468" s="7"/>
      <c r="H3468" s="6"/>
    </row>
    <row r="3469" spans="4:8" x14ac:dyDescent="0.25">
      <c r="D3469" s="7"/>
      <c r="H3469" s="6"/>
    </row>
    <row r="3470" spans="4:8" x14ac:dyDescent="0.25">
      <c r="D3470" s="7"/>
      <c r="H3470" s="6"/>
    </row>
    <row r="3471" spans="4:8" x14ac:dyDescent="0.25">
      <c r="D3471" s="7"/>
      <c r="H3471" s="6"/>
    </row>
    <row r="3472" spans="4:8" x14ac:dyDescent="0.25">
      <c r="D3472" s="7"/>
      <c r="H3472" s="6"/>
    </row>
    <row r="3473" spans="4:8" x14ac:dyDescent="0.25">
      <c r="D3473" s="7"/>
      <c r="H3473" s="6"/>
    </row>
    <row r="3474" spans="4:8" x14ac:dyDescent="0.25">
      <c r="D3474" s="7"/>
      <c r="H3474" s="6"/>
    </row>
    <row r="3475" spans="4:8" x14ac:dyDescent="0.25">
      <c r="D3475" s="7"/>
      <c r="H3475" s="6"/>
    </row>
    <row r="3476" spans="4:8" x14ac:dyDescent="0.25">
      <c r="D3476" s="7"/>
      <c r="H3476" s="6"/>
    </row>
    <row r="3477" spans="4:8" x14ac:dyDescent="0.25">
      <c r="D3477" s="7"/>
      <c r="H3477" s="6"/>
    </row>
    <row r="3478" spans="4:8" x14ac:dyDescent="0.25">
      <c r="D3478" s="7"/>
      <c r="H3478" s="6"/>
    </row>
    <row r="3479" spans="4:8" x14ac:dyDescent="0.25">
      <c r="D3479" s="7"/>
      <c r="H3479" s="6"/>
    </row>
    <row r="3480" spans="4:8" x14ac:dyDescent="0.25">
      <c r="D3480" s="7"/>
      <c r="H3480" s="6"/>
    </row>
    <row r="3481" spans="4:8" x14ac:dyDescent="0.25">
      <c r="D3481" s="7"/>
      <c r="H3481" s="6"/>
    </row>
    <row r="3482" spans="4:8" x14ac:dyDescent="0.25">
      <c r="D3482" s="7"/>
      <c r="H3482" s="6"/>
    </row>
    <row r="3483" spans="4:8" x14ac:dyDescent="0.25">
      <c r="D3483" s="7"/>
      <c r="H3483" s="6"/>
    </row>
    <row r="3484" spans="4:8" x14ac:dyDescent="0.25">
      <c r="D3484" s="7"/>
      <c r="H3484" s="6"/>
    </row>
    <row r="3485" spans="4:8" x14ac:dyDescent="0.25">
      <c r="D3485" s="7"/>
      <c r="H3485" s="6"/>
    </row>
    <row r="3486" spans="4:8" x14ac:dyDescent="0.25">
      <c r="D3486" s="7"/>
      <c r="H3486" s="6"/>
    </row>
    <row r="3487" spans="4:8" x14ac:dyDescent="0.25">
      <c r="D3487" s="7"/>
      <c r="H3487" s="6"/>
    </row>
    <row r="3488" spans="4:8" x14ac:dyDescent="0.25">
      <c r="D3488" s="7"/>
      <c r="H3488" s="6"/>
    </row>
    <row r="3489" spans="4:8" x14ac:dyDescent="0.25">
      <c r="D3489" s="7"/>
      <c r="H3489" s="6"/>
    </row>
    <row r="3490" spans="4:8" x14ac:dyDescent="0.25">
      <c r="D3490" s="7"/>
      <c r="H3490" s="6"/>
    </row>
    <row r="3491" spans="4:8" x14ac:dyDescent="0.25">
      <c r="D3491" s="7"/>
      <c r="H3491" s="6"/>
    </row>
    <row r="3492" spans="4:8" x14ac:dyDescent="0.25">
      <c r="D3492" s="7"/>
      <c r="H3492" s="6"/>
    </row>
    <row r="3493" spans="4:8" x14ac:dyDescent="0.25">
      <c r="D3493" s="7"/>
      <c r="H3493" s="6"/>
    </row>
    <row r="3494" spans="4:8" x14ac:dyDescent="0.25">
      <c r="D3494" s="7"/>
      <c r="H3494" s="6"/>
    </row>
    <row r="3495" spans="4:8" x14ac:dyDescent="0.25">
      <c r="D3495" s="7"/>
      <c r="H3495" s="6"/>
    </row>
    <row r="3496" spans="4:8" x14ac:dyDescent="0.25">
      <c r="D3496" s="7"/>
      <c r="H3496" s="6"/>
    </row>
    <row r="3497" spans="4:8" x14ac:dyDescent="0.25">
      <c r="D3497" s="7"/>
      <c r="H3497" s="6"/>
    </row>
    <row r="3498" spans="4:8" x14ac:dyDescent="0.25">
      <c r="D3498" s="7"/>
      <c r="H3498" s="6"/>
    </row>
    <row r="3499" spans="4:8" x14ac:dyDescent="0.25">
      <c r="D3499" s="7"/>
      <c r="H3499" s="6"/>
    </row>
    <row r="3500" spans="4:8" x14ac:dyDescent="0.25">
      <c r="D3500" s="7"/>
      <c r="H3500" s="6"/>
    </row>
    <row r="3501" spans="4:8" x14ac:dyDescent="0.25">
      <c r="D3501" s="7"/>
      <c r="H3501" s="6"/>
    </row>
    <row r="3502" spans="4:8" x14ac:dyDescent="0.25">
      <c r="D3502" s="7"/>
      <c r="H3502" s="6"/>
    </row>
    <row r="3503" spans="4:8" x14ac:dyDescent="0.25">
      <c r="D3503" s="7"/>
      <c r="H3503" s="6"/>
    </row>
    <row r="3504" spans="4:8" x14ac:dyDescent="0.25">
      <c r="D3504" s="7"/>
      <c r="H3504" s="6"/>
    </row>
    <row r="3505" spans="4:8" x14ac:dyDescent="0.25">
      <c r="D3505" s="7"/>
      <c r="H3505" s="6"/>
    </row>
    <row r="3506" spans="4:8" x14ac:dyDescent="0.25">
      <c r="D3506" s="7"/>
      <c r="H3506" s="6"/>
    </row>
    <row r="3507" spans="4:8" x14ac:dyDescent="0.25">
      <c r="D3507" s="7"/>
      <c r="H3507" s="6"/>
    </row>
    <row r="3508" spans="4:8" x14ac:dyDescent="0.25">
      <c r="D3508" s="7"/>
      <c r="H3508" s="6"/>
    </row>
    <row r="3509" spans="4:8" x14ac:dyDescent="0.25">
      <c r="D3509" s="7"/>
      <c r="H3509" s="6"/>
    </row>
    <row r="3510" spans="4:8" x14ac:dyDescent="0.25">
      <c r="D3510" s="7"/>
      <c r="H3510" s="6"/>
    </row>
    <row r="3511" spans="4:8" x14ac:dyDescent="0.25">
      <c r="D3511" s="7"/>
      <c r="H3511" s="6"/>
    </row>
    <row r="3512" spans="4:8" x14ac:dyDescent="0.25">
      <c r="D3512" s="7"/>
      <c r="H3512" s="6"/>
    </row>
    <row r="3513" spans="4:8" x14ac:dyDescent="0.25">
      <c r="D3513" s="7"/>
      <c r="H3513" s="6"/>
    </row>
    <row r="3514" spans="4:8" x14ac:dyDescent="0.25">
      <c r="D3514" s="7"/>
      <c r="H3514" s="6"/>
    </row>
    <row r="3515" spans="4:8" x14ac:dyDescent="0.25">
      <c r="D3515" s="7"/>
      <c r="H3515" s="6"/>
    </row>
    <row r="3516" spans="4:8" x14ac:dyDescent="0.25">
      <c r="D3516" s="7"/>
      <c r="H3516" s="6"/>
    </row>
    <row r="3517" spans="4:8" x14ac:dyDescent="0.25">
      <c r="D3517" s="7"/>
      <c r="H3517" s="6"/>
    </row>
    <row r="3518" spans="4:8" x14ac:dyDescent="0.25">
      <c r="D3518" s="7"/>
      <c r="H3518" s="6"/>
    </row>
    <row r="3519" spans="4:8" x14ac:dyDescent="0.25">
      <c r="D3519" s="7"/>
      <c r="H3519" s="6"/>
    </row>
    <row r="3520" spans="4:8" x14ac:dyDescent="0.25">
      <c r="D3520" s="7"/>
      <c r="H3520" s="6"/>
    </row>
    <row r="3521" spans="4:8" x14ac:dyDescent="0.25">
      <c r="D3521" s="7"/>
      <c r="H3521" s="6"/>
    </row>
    <row r="3522" spans="4:8" x14ac:dyDescent="0.25">
      <c r="D3522" s="7"/>
      <c r="H3522" s="6"/>
    </row>
    <row r="3523" spans="4:8" x14ac:dyDescent="0.25">
      <c r="D3523" s="7"/>
      <c r="H3523" s="6"/>
    </row>
    <row r="3524" spans="4:8" x14ac:dyDescent="0.25">
      <c r="D3524" s="7"/>
      <c r="H3524" s="6"/>
    </row>
    <row r="3525" spans="4:8" x14ac:dyDescent="0.25">
      <c r="D3525" s="7"/>
      <c r="H3525" s="6"/>
    </row>
    <row r="3526" spans="4:8" x14ac:dyDescent="0.25">
      <c r="D3526" s="7"/>
      <c r="H3526" s="6"/>
    </row>
    <row r="3527" spans="4:8" x14ac:dyDescent="0.25">
      <c r="D3527" s="7"/>
      <c r="H3527" s="6"/>
    </row>
    <row r="3528" spans="4:8" x14ac:dyDescent="0.25">
      <c r="D3528" s="7"/>
      <c r="H3528" s="6"/>
    </row>
    <row r="3529" spans="4:8" x14ac:dyDescent="0.25">
      <c r="D3529" s="7"/>
      <c r="H3529" s="6"/>
    </row>
    <row r="3530" spans="4:8" x14ac:dyDescent="0.25">
      <c r="D3530" s="7"/>
      <c r="H3530" s="6"/>
    </row>
    <row r="3531" spans="4:8" x14ac:dyDescent="0.25">
      <c r="D3531" s="7"/>
      <c r="H3531" s="6"/>
    </row>
    <row r="3532" spans="4:8" x14ac:dyDescent="0.25">
      <c r="D3532" s="7"/>
      <c r="H3532" s="6"/>
    </row>
    <row r="3533" spans="4:8" x14ac:dyDescent="0.25">
      <c r="D3533" s="7"/>
      <c r="H3533" s="6"/>
    </row>
    <row r="3534" spans="4:8" x14ac:dyDescent="0.25">
      <c r="D3534" s="7"/>
      <c r="H3534" s="6"/>
    </row>
    <row r="3535" spans="4:8" x14ac:dyDescent="0.25">
      <c r="D3535" s="7"/>
      <c r="H3535" s="6"/>
    </row>
    <row r="3536" spans="4:8" x14ac:dyDescent="0.25">
      <c r="D3536" s="7"/>
      <c r="H3536" s="6"/>
    </row>
    <row r="3537" spans="4:8" x14ac:dyDescent="0.25">
      <c r="D3537" s="7"/>
      <c r="H3537" s="6"/>
    </row>
    <row r="3538" spans="4:8" x14ac:dyDescent="0.25">
      <c r="D3538" s="7"/>
      <c r="H3538" s="6"/>
    </row>
    <row r="3539" spans="4:8" x14ac:dyDescent="0.25">
      <c r="D3539" s="7"/>
      <c r="H3539" s="6"/>
    </row>
    <row r="3540" spans="4:8" x14ac:dyDescent="0.25">
      <c r="D3540" s="7"/>
      <c r="H3540" s="6"/>
    </row>
    <row r="3541" spans="4:8" x14ac:dyDescent="0.25">
      <c r="D3541" s="7"/>
      <c r="H3541" s="6"/>
    </row>
    <row r="3542" spans="4:8" x14ac:dyDescent="0.25">
      <c r="D3542" s="7"/>
      <c r="H3542" s="6"/>
    </row>
    <row r="3543" spans="4:8" x14ac:dyDescent="0.25">
      <c r="D3543" s="7"/>
      <c r="H3543" s="6"/>
    </row>
    <row r="3544" spans="4:8" x14ac:dyDescent="0.25">
      <c r="D3544" s="7"/>
      <c r="H3544" s="6"/>
    </row>
    <row r="3545" spans="4:8" x14ac:dyDescent="0.25">
      <c r="D3545" s="7"/>
      <c r="H3545" s="6"/>
    </row>
    <row r="3546" spans="4:8" x14ac:dyDescent="0.25">
      <c r="D3546" s="7"/>
      <c r="H3546" s="6"/>
    </row>
    <row r="3547" spans="4:8" x14ac:dyDescent="0.25">
      <c r="D3547" s="7"/>
      <c r="H3547" s="6"/>
    </row>
    <row r="3548" spans="4:8" x14ac:dyDescent="0.25">
      <c r="D3548" s="7"/>
      <c r="H3548" s="6"/>
    </row>
    <row r="3549" spans="4:8" x14ac:dyDescent="0.25">
      <c r="D3549" s="7"/>
      <c r="H3549" s="6"/>
    </row>
    <row r="3550" spans="4:8" x14ac:dyDescent="0.25">
      <c r="D3550" s="7"/>
      <c r="H3550" s="6"/>
    </row>
    <row r="3551" spans="4:8" x14ac:dyDescent="0.25">
      <c r="D3551" s="7"/>
      <c r="H3551" s="6"/>
    </row>
    <row r="3552" spans="4:8" x14ac:dyDescent="0.25">
      <c r="D3552" s="7"/>
      <c r="H3552" s="6"/>
    </row>
    <row r="3553" spans="4:8" x14ac:dyDescent="0.25">
      <c r="D3553" s="7"/>
      <c r="H3553" s="6"/>
    </row>
    <row r="3554" spans="4:8" x14ac:dyDescent="0.25">
      <c r="D3554" s="7"/>
      <c r="H3554" s="6"/>
    </row>
    <row r="3555" spans="4:8" x14ac:dyDescent="0.25">
      <c r="D3555" s="7"/>
      <c r="H3555" s="6"/>
    </row>
    <row r="3556" spans="4:8" x14ac:dyDescent="0.25">
      <c r="D3556" s="7"/>
      <c r="H3556" s="6"/>
    </row>
    <row r="3557" spans="4:8" x14ac:dyDescent="0.25">
      <c r="D3557" s="7"/>
      <c r="H3557" s="6"/>
    </row>
    <row r="3558" spans="4:8" x14ac:dyDescent="0.25">
      <c r="D3558" s="7"/>
      <c r="H3558" s="6"/>
    </row>
    <row r="3559" spans="4:8" x14ac:dyDescent="0.25">
      <c r="D3559" s="7"/>
      <c r="H3559" s="6"/>
    </row>
    <row r="3560" spans="4:8" x14ac:dyDescent="0.25">
      <c r="D3560" s="7"/>
      <c r="H3560" s="6"/>
    </row>
    <row r="3561" spans="4:8" x14ac:dyDescent="0.25">
      <c r="D3561" s="7"/>
      <c r="H3561" s="6"/>
    </row>
    <row r="3562" spans="4:8" x14ac:dyDescent="0.25">
      <c r="D3562" s="7"/>
      <c r="H3562" s="6"/>
    </row>
    <row r="3563" spans="4:8" x14ac:dyDescent="0.25">
      <c r="D3563" s="7"/>
      <c r="H3563" s="6"/>
    </row>
    <row r="3564" spans="4:8" x14ac:dyDescent="0.25">
      <c r="D3564" s="7"/>
      <c r="H3564" s="6"/>
    </row>
    <row r="3565" spans="4:8" x14ac:dyDescent="0.25">
      <c r="D3565" s="7"/>
      <c r="H3565" s="6"/>
    </row>
    <row r="3566" spans="4:8" x14ac:dyDescent="0.25">
      <c r="D3566" s="7"/>
      <c r="H3566" s="6"/>
    </row>
    <row r="3567" spans="4:8" x14ac:dyDescent="0.25">
      <c r="D3567" s="7"/>
      <c r="H3567" s="6"/>
    </row>
    <row r="3568" spans="4:8" x14ac:dyDescent="0.25">
      <c r="D3568" s="7"/>
      <c r="H3568" s="6"/>
    </row>
    <row r="3569" spans="4:8" x14ac:dyDescent="0.25">
      <c r="D3569" s="7"/>
      <c r="H3569" s="6"/>
    </row>
    <row r="3570" spans="4:8" x14ac:dyDescent="0.25">
      <c r="D3570" s="7"/>
      <c r="H3570" s="6"/>
    </row>
    <row r="3571" spans="4:8" x14ac:dyDescent="0.25">
      <c r="D3571" s="7"/>
      <c r="H3571" s="6"/>
    </row>
    <row r="3572" spans="4:8" x14ac:dyDescent="0.25">
      <c r="D3572" s="7"/>
      <c r="H3572" s="6"/>
    </row>
    <row r="3573" spans="4:8" x14ac:dyDescent="0.25">
      <c r="D3573" s="7"/>
      <c r="H3573" s="6"/>
    </row>
    <row r="3574" spans="4:8" x14ac:dyDescent="0.25">
      <c r="D3574" s="7"/>
      <c r="H3574" s="6"/>
    </row>
    <row r="3575" spans="4:8" x14ac:dyDescent="0.25">
      <c r="D3575" s="7"/>
      <c r="H3575" s="6"/>
    </row>
    <row r="3576" spans="4:8" x14ac:dyDescent="0.25">
      <c r="D3576" s="7"/>
      <c r="H3576" s="6"/>
    </row>
    <row r="3577" spans="4:8" x14ac:dyDescent="0.25">
      <c r="D3577" s="7"/>
      <c r="H3577" s="6"/>
    </row>
    <row r="3578" spans="4:8" x14ac:dyDescent="0.25">
      <c r="D3578" s="7"/>
      <c r="H3578" s="6"/>
    </row>
    <row r="3579" spans="4:8" x14ac:dyDescent="0.25">
      <c r="D3579" s="7"/>
      <c r="H3579" s="6"/>
    </row>
    <row r="3580" spans="4:8" x14ac:dyDescent="0.25">
      <c r="D3580" s="7"/>
      <c r="H3580" s="6"/>
    </row>
    <row r="3581" spans="4:8" x14ac:dyDescent="0.25">
      <c r="D3581" s="7"/>
      <c r="H3581" s="6"/>
    </row>
    <row r="3582" spans="4:8" x14ac:dyDescent="0.25">
      <c r="D3582" s="7"/>
      <c r="H3582" s="6"/>
    </row>
    <row r="3583" spans="4:8" x14ac:dyDescent="0.25">
      <c r="D3583" s="7"/>
      <c r="H3583" s="6"/>
    </row>
    <row r="3584" spans="4:8" x14ac:dyDescent="0.25">
      <c r="D3584" s="7"/>
      <c r="H3584" s="6"/>
    </row>
    <row r="3585" spans="4:8" x14ac:dyDescent="0.25">
      <c r="D3585" s="7"/>
      <c r="H3585" s="6"/>
    </row>
    <row r="3586" spans="4:8" x14ac:dyDescent="0.25">
      <c r="D3586" s="7"/>
      <c r="H3586" s="6"/>
    </row>
    <row r="3587" spans="4:8" x14ac:dyDescent="0.25">
      <c r="D3587" s="7"/>
      <c r="H3587" s="6"/>
    </row>
    <row r="3588" spans="4:8" x14ac:dyDescent="0.25">
      <c r="D3588" s="7"/>
      <c r="H3588" s="6"/>
    </row>
    <row r="3589" spans="4:8" x14ac:dyDescent="0.25">
      <c r="D3589" s="7"/>
      <c r="H3589" s="6"/>
    </row>
    <row r="3590" spans="4:8" x14ac:dyDescent="0.25">
      <c r="D3590" s="7"/>
      <c r="H3590" s="6"/>
    </row>
    <row r="3591" spans="4:8" x14ac:dyDescent="0.25">
      <c r="D3591" s="7"/>
      <c r="H3591" s="6"/>
    </row>
    <row r="3592" spans="4:8" x14ac:dyDescent="0.25">
      <c r="D3592" s="7"/>
      <c r="H3592" s="6"/>
    </row>
    <row r="3593" spans="4:8" x14ac:dyDescent="0.25">
      <c r="D3593" s="7"/>
      <c r="H3593" s="6"/>
    </row>
    <row r="3594" spans="4:8" x14ac:dyDescent="0.25">
      <c r="D3594" s="7"/>
      <c r="H3594" s="6"/>
    </row>
    <row r="3595" spans="4:8" x14ac:dyDescent="0.25">
      <c r="D3595" s="7"/>
      <c r="H3595" s="6"/>
    </row>
    <row r="3596" spans="4:8" x14ac:dyDescent="0.25">
      <c r="D3596" s="7"/>
      <c r="H3596" s="6"/>
    </row>
    <row r="3597" spans="4:8" x14ac:dyDescent="0.25">
      <c r="D3597" s="7"/>
      <c r="H3597" s="6"/>
    </row>
    <row r="3598" spans="4:8" x14ac:dyDescent="0.25">
      <c r="D3598" s="7"/>
      <c r="H3598" s="6"/>
    </row>
    <row r="3599" spans="4:8" x14ac:dyDescent="0.25">
      <c r="D3599" s="7"/>
      <c r="H3599" s="6"/>
    </row>
    <row r="3600" spans="4:8" x14ac:dyDescent="0.25">
      <c r="D3600" s="7"/>
      <c r="H3600" s="6"/>
    </row>
    <row r="3601" spans="4:8" x14ac:dyDescent="0.25">
      <c r="D3601" s="7"/>
      <c r="H3601" s="6"/>
    </row>
    <row r="3602" spans="4:8" x14ac:dyDescent="0.25">
      <c r="D3602" s="7"/>
      <c r="H3602" s="6"/>
    </row>
    <row r="3603" spans="4:8" x14ac:dyDescent="0.25">
      <c r="D3603" s="7"/>
      <c r="H3603" s="6"/>
    </row>
    <row r="3604" spans="4:8" x14ac:dyDescent="0.25">
      <c r="D3604" s="7"/>
      <c r="H3604" s="6"/>
    </row>
    <row r="3605" spans="4:8" x14ac:dyDescent="0.25">
      <c r="D3605" s="7"/>
      <c r="H3605" s="6"/>
    </row>
    <row r="3606" spans="4:8" x14ac:dyDescent="0.25">
      <c r="D3606" s="7"/>
      <c r="H3606" s="6"/>
    </row>
    <row r="3607" spans="4:8" x14ac:dyDescent="0.25">
      <c r="D3607" s="7"/>
      <c r="H3607" s="6"/>
    </row>
    <row r="3608" spans="4:8" x14ac:dyDescent="0.25">
      <c r="D3608" s="7"/>
      <c r="H3608" s="6"/>
    </row>
    <row r="3609" spans="4:8" x14ac:dyDescent="0.25">
      <c r="D3609" s="7"/>
      <c r="H3609" s="6"/>
    </row>
    <row r="3610" spans="4:8" x14ac:dyDescent="0.25">
      <c r="D3610" s="7"/>
      <c r="H3610" s="6"/>
    </row>
    <row r="3611" spans="4:8" x14ac:dyDescent="0.25">
      <c r="D3611" s="7"/>
      <c r="H3611" s="6"/>
    </row>
    <row r="3612" spans="4:8" x14ac:dyDescent="0.25">
      <c r="D3612" s="7"/>
      <c r="H3612" s="6"/>
    </row>
    <row r="3613" spans="4:8" x14ac:dyDescent="0.25">
      <c r="D3613" s="7"/>
      <c r="H3613" s="6"/>
    </row>
    <row r="3614" spans="4:8" x14ac:dyDescent="0.25">
      <c r="D3614" s="7"/>
      <c r="H3614" s="6"/>
    </row>
    <row r="3615" spans="4:8" x14ac:dyDescent="0.25">
      <c r="D3615" s="7"/>
      <c r="H3615" s="6"/>
    </row>
    <row r="3616" spans="4:8" x14ac:dyDescent="0.25">
      <c r="D3616" s="7"/>
      <c r="H3616" s="6"/>
    </row>
    <row r="3617" spans="4:8" x14ac:dyDescent="0.25">
      <c r="D3617" s="7"/>
      <c r="H3617" s="6"/>
    </row>
    <row r="3618" spans="4:8" x14ac:dyDescent="0.25">
      <c r="D3618" s="7"/>
      <c r="H3618" s="6"/>
    </row>
    <row r="3619" spans="4:8" x14ac:dyDescent="0.25">
      <c r="D3619" s="7"/>
      <c r="H3619" s="6"/>
    </row>
    <row r="3620" spans="4:8" x14ac:dyDescent="0.25">
      <c r="D3620" s="7"/>
      <c r="H3620" s="6"/>
    </row>
    <row r="3621" spans="4:8" x14ac:dyDescent="0.25">
      <c r="D3621" s="7"/>
      <c r="H3621" s="6"/>
    </row>
    <row r="3622" spans="4:8" x14ac:dyDescent="0.25">
      <c r="D3622" s="7"/>
      <c r="H3622" s="6"/>
    </row>
    <row r="3623" spans="4:8" x14ac:dyDescent="0.25">
      <c r="D3623" s="7"/>
      <c r="H3623" s="6"/>
    </row>
    <row r="3624" spans="4:8" x14ac:dyDescent="0.25">
      <c r="D3624" s="7"/>
      <c r="H3624" s="6"/>
    </row>
    <row r="3625" spans="4:8" x14ac:dyDescent="0.25">
      <c r="D3625" s="7"/>
      <c r="H3625" s="6"/>
    </row>
    <row r="3626" spans="4:8" x14ac:dyDescent="0.25">
      <c r="D3626" s="7"/>
      <c r="H3626" s="6"/>
    </row>
    <row r="3627" spans="4:8" x14ac:dyDescent="0.25">
      <c r="D3627" s="7"/>
      <c r="H3627" s="6"/>
    </row>
    <row r="3628" spans="4:8" x14ac:dyDescent="0.25">
      <c r="D3628" s="7"/>
      <c r="H3628" s="6"/>
    </row>
    <row r="3629" spans="4:8" x14ac:dyDescent="0.25">
      <c r="D3629" s="7"/>
      <c r="H3629" s="6"/>
    </row>
    <row r="3630" spans="4:8" x14ac:dyDescent="0.25">
      <c r="D3630" s="7"/>
      <c r="H3630" s="6"/>
    </row>
    <row r="3631" spans="4:8" x14ac:dyDescent="0.25">
      <c r="D3631" s="7"/>
      <c r="H3631" s="6"/>
    </row>
    <row r="3632" spans="4:8" x14ac:dyDescent="0.25">
      <c r="D3632" s="7"/>
      <c r="H3632" s="6"/>
    </row>
    <row r="3633" spans="4:8" x14ac:dyDescent="0.25">
      <c r="D3633" s="7"/>
      <c r="H3633" s="6"/>
    </row>
    <row r="3634" spans="4:8" x14ac:dyDescent="0.25">
      <c r="D3634" s="7"/>
      <c r="H3634" s="6"/>
    </row>
    <row r="3635" spans="4:8" x14ac:dyDescent="0.25">
      <c r="D3635" s="7"/>
      <c r="H3635" s="6"/>
    </row>
    <row r="3636" spans="4:8" x14ac:dyDescent="0.25">
      <c r="D3636" s="7"/>
      <c r="H3636" s="6"/>
    </row>
    <row r="3637" spans="4:8" x14ac:dyDescent="0.25">
      <c r="D3637" s="7"/>
      <c r="H3637" s="6"/>
    </row>
    <row r="3638" spans="4:8" x14ac:dyDescent="0.25">
      <c r="D3638" s="7"/>
      <c r="H3638" s="6"/>
    </row>
    <row r="3639" spans="4:8" x14ac:dyDescent="0.25">
      <c r="D3639" s="7"/>
      <c r="H3639" s="6"/>
    </row>
    <row r="3640" spans="4:8" x14ac:dyDescent="0.25">
      <c r="D3640" s="7"/>
      <c r="H3640" s="6"/>
    </row>
    <row r="3641" spans="4:8" x14ac:dyDescent="0.25">
      <c r="D3641" s="7"/>
      <c r="H3641" s="6"/>
    </row>
    <row r="3642" spans="4:8" x14ac:dyDescent="0.25">
      <c r="D3642" s="7"/>
      <c r="H3642" s="6"/>
    </row>
    <row r="3643" spans="4:8" x14ac:dyDescent="0.25">
      <c r="D3643" s="7"/>
      <c r="H3643" s="6"/>
    </row>
    <row r="3644" spans="4:8" x14ac:dyDescent="0.25">
      <c r="D3644" s="7"/>
      <c r="H3644" s="6"/>
    </row>
    <row r="3645" spans="4:8" x14ac:dyDescent="0.25">
      <c r="D3645" s="7"/>
      <c r="H3645" s="6"/>
    </row>
    <row r="3646" spans="4:8" x14ac:dyDescent="0.25">
      <c r="D3646" s="7"/>
      <c r="H3646" s="6"/>
    </row>
    <row r="3647" spans="4:8" x14ac:dyDescent="0.25">
      <c r="D3647" s="7"/>
      <c r="H3647" s="6"/>
    </row>
    <row r="3648" spans="4:8" x14ac:dyDescent="0.25">
      <c r="D3648" s="7"/>
      <c r="H3648" s="6"/>
    </row>
    <row r="3649" spans="4:8" x14ac:dyDescent="0.25">
      <c r="D3649" s="7"/>
      <c r="H3649" s="6"/>
    </row>
    <row r="3650" spans="4:8" x14ac:dyDescent="0.25">
      <c r="D3650" s="7"/>
      <c r="H3650" s="6"/>
    </row>
    <row r="3651" spans="4:8" x14ac:dyDescent="0.25">
      <c r="D3651" s="7"/>
      <c r="H3651" s="6"/>
    </row>
    <row r="3652" spans="4:8" x14ac:dyDescent="0.25">
      <c r="D3652" s="7"/>
      <c r="H3652" s="6"/>
    </row>
    <row r="3653" spans="4:8" x14ac:dyDescent="0.25">
      <c r="D3653" s="7"/>
      <c r="H3653" s="6"/>
    </row>
    <row r="3654" spans="4:8" x14ac:dyDescent="0.25">
      <c r="D3654" s="7"/>
      <c r="H3654" s="6"/>
    </row>
    <row r="3655" spans="4:8" x14ac:dyDescent="0.25">
      <c r="D3655" s="7"/>
      <c r="H3655" s="6"/>
    </row>
    <row r="3656" spans="4:8" x14ac:dyDescent="0.25">
      <c r="D3656" s="7"/>
      <c r="H3656" s="6"/>
    </row>
    <row r="3657" spans="4:8" x14ac:dyDescent="0.25">
      <c r="D3657" s="7"/>
      <c r="H3657" s="6"/>
    </row>
    <row r="3658" spans="4:8" x14ac:dyDescent="0.25">
      <c r="D3658" s="7"/>
      <c r="H3658" s="6"/>
    </row>
    <row r="3659" spans="4:8" x14ac:dyDescent="0.25">
      <c r="D3659" s="7"/>
      <c r="H3659" s="6"/>
    </row>
    <row r="3660" spans="4:8" x14ac:dyDescent="0.25">
      <c r="D3660" s="7"/>
      <c r="H3660" s="6"/>
    </row>
    <row r="3661" spans="4:8" x14ac:dyDescent="0.25">
      <c r="D3661" s="7"/>
      <c r="H3661" s="6"/>
    </row>
    <row r="3662" spans="4:8" x14ac:dyDescent="0.25">
      <c r="D3662" s="7"/>
      <c r="H3662" s="6"/>
    </row>
    <row r="3663" spans="4:8" x14ac:dyDescent="0.25">
      <c r="D3663" s="7"/>
      <c r="H3663" s="6"/>
    </row>
    <row r="3664" spans="4:8" x14ac:dyDescent="0.25">
      <c r="D3664" s="7"/>
      <c r="H3664" s="6"/>
    </row>
    <row r="3665" spans="4:8" x14ac:dyDescent="0.25">
      <c r="D3665" s="7"/>
      <c r="H3665" s="6"/>
    </row>
    <row r="3666" spans="4:8" x14ac:dyDescent="0.25">
      <c r="D3666" s="7"/>
      <c r="H3666" s="6"/>
    </row>
    <row r="3667" spans="4:8" x14ac:dyDescent="0.25">
      <c r="D3667" s="7"/>
      <c r="H3667" s="6"/>
    </row>
    <row r="3668" spans="4:8" x14ac:dyDescent="0.25">
      <c r="D3668" s="7"/>
      <c r="H3668" s="6"/>
    </row>
    <row r="3669" spans="4:8" x14ac:dyDescent="0.25">
      <c r="D3669" s="7"/>
      <c r="H3669" s="6"/>
    </row>
    <row r="3670" spans="4:8" x14ac:dyDescent="0.25">
      <c r="D3670" s="7"/>
      <c r="H3670" s="6"/>
    </row>
    <row r="3671" spans="4:8" x14ac:dyDescent="0.25">
      <c r="D3671" s="7"/>
      <c r="H3671" s="6"/>
    </row>
    <row r="3672" spans="4:8" x14ac:dyDescent="0.25">
      <c r="D3672" s="7"/>
      <c r="H3672" s="6"/>
    </row>
    <row r="3673" spans="4:8" x14ac:dyDescent="0.25">
      <c r="D3673" s="7"/>
      <c r="H3673" s="6"/>
    </row>
    <row r="3674" spans="4:8" x14ac:dyDescent="0.25">
      <c r="D3674" s="7"/>
      <c r="H3674" s="6"/>
    </row>
    <row r="3675" spans="4:8" x14ac:dyDescent="0.25">
      <c r="D3675" s="7"/>
      <c r="H3675" s="6"/>
    </row>
    <row r="3676" spans="4:8" x14ac:dyDescent="0.25">
      <c r="D3676" s="7"/>
      <c r="H3676" s="6"/>
    </row>
    <row r="3677" spans="4:8" x14ac:dyDescent="0.25">
      <c r="D3677" s="7"/>
      <c r="H3677" s="6"/>
    </row>
    <row r="3678" spans="4:8" x14ac:dyDescent="0.25">
      <c r="D3678" s="7"/>
      <c r="H3678" s="6"/>
    </row>
    <row r="3679" spans="4:8" x14ac:dyDescent="0.25">
      <c r="D3679" s="7"/>
      <c r="H3679" s="6"/>
    </row>
    <row r="3680" spans="4:8" x14ac:dyDescent="0.25">
      <c r="D3680" s="7"/>
      <c r="H3680" s="6"/>
    </row>
    <row r="3681" spans="4:8" x14ac:dyDescent="0.25">
      <c r="D3681" s="7"/>
      <c r="H3681" s="6"/>
    </row>
    <row r="3682" spans="4:8" x14ac:dyDescent="0.25">
      <c r="D3682" s="7"/>
      <c r="H3682" s="6"/>
    </row>
    <row r="3683" spans="4:8" x14ac:dyDescent="0.25">
      <c r="D3683" s="7"/>
      <c r="H3683" s="6"/>
    </row>
    <row r="3684" spans="4:8" x14ac:dyDescent="0.25">
      <c r="D3684" s="7"/>
      <c r="H3684" s="6"/>
    </row>
    <row r="3685" spans="4:8" x14ac:dyDescent="0.25">
      <c r="D3685" s="7"/>
      <c r="H3685" s="6"/>
    </row>
    <row r="3686" spans="4:8" x14ac:dyDescent="0.25">
      <c r="D3686" s="7"/>
      <c r="H3686" s="6"/>
    </row>
    <row r="3687" spans="4:8" x14ac:dyDescent="0.25">
      <c r="D3687" s="7"/>
      <c r="H3687" s="6"/>
    </row>
    <row r="3688" spans="4:8" x14ac:dyDescent="0.25">
      <c r="D3688" s="7"/>
      <c r="H3688" s="6"/>
    </row>
    <row r="3689" spans="4:8" x14ac:dyDescent="0.25">
      <c r="D3689" s="7"/>
      <c r="H3689" s="6"/>
    </row>
    <row r="3690" spans="4:8" x14ac:dyDescent="0.25">
      <c r="D3690" s="7"/>
      <c r="H3690" s="6"/>
    </row>
    <row r="3691" spans="4:8" x14ac:dyDescent="0.25">
      <c r="D3691" s="7"/>
      <c r="H3691" s="6"/>
    </row>
    <row r="3692" spans="4:8" x14ac:dyDescent="0.25">
      <c r="D3692" s="7"/>
      <c r="H3692" s="6"/>
    </row>
    <row r="3693" spans="4:8" x14ac:dyDescent="0.25">
      <c r="D3693" s="7"/>
      <c r="H3693" s="6"/>
    </row>
    <row r="3694" spans="4:8" x14ac:dyDescent="0.25">
      <c r="D3694" s="7"/>
      <c r="H3694" s="6"/>
    </row>
    <row r="3695" spans="4:8" x14ac:dyDescent="0.25">
      <c r="D3695" s="7"/>
      <c r="H3695" s="6"/>
    </row>
    <row r="3696" spans="4:8" x14ac:dyDescent="0.25">
      <c r="D3696" s="7"/>
      <c r="H3696" s="6"/>
    </row>
    <row r="3697" spans="4:8" x14ac:dyDescent="0.25">
      <c r="D3697" s="7"/>
      <c r="H3697" s="6"/>
    </row>
    <row r="3698" spans="4:8" x14ac:dyDescent="0.25">
      <c r="D3698" s="7"/>
      <c r="H3698" s="6"/>
    </row>
    <row r="3699" spans="4:8" x14ac:dyDescent="0.25">
      <c r="D3699" s="7"/>
      <c r="H3699" s="6"/>
    </row>
    <row r="3700" spans="4:8" x14ac:dyDescent="0.25">
      <c r="D3700" s="7"/>
      <c r="H3700" s="6"/>
    </row>
    <row r="3701" spans="4:8" x14ac:dyDescent="0.25">
      <c r="D3701" s="7"/>
      <c r="H3701" s="6"/>
    </row>
    <row r="3702" spans="4:8" x14ac:dyDescent="0.25">
      <c r="D3702" s="7"/>
      <c r="H3702" s="6"/>
    </row>
    <row r="3703" spans="4:8" x14ac:dyDescent="0.25">
      <c r="D3703" s="7"/>
      <c r="H3703" s="6"/>
    </row>
    <row r="3704" spans="4:8" x14ac:dyDescent="0.25">
      <c r="D3704" s="7"/>
      <c r="H3704" s="6"/>
    </row>
    <row r="3705" spans="4:8" x14ac:dyDescent="0.25">
      <c r="D3705" s="7"/>
      <c r="H3705" s="6"/>
    </row>
    <row r="3706" spans="4:8" x14ac:dyDescent="0.25">
      <c r="D3706" s="7"/>
      <c r="H3706" s="6"/>
    </row>
    <row r="3707" spans="4:8" x14ac:dyDescent="0.25">
      <c r="D3707" s="7"/>
      <c r="H3707" s="6"/>
    </row>
    <row r="3708" spans="4:8" x14ac:dyDescent="0.25">
      <c r="D3708" s="7"/>
      <c r="H3708" s="6"/>
    </row>
    <row r="3709" spans="4:8" x14ac:dyDescent="0.25">
      <c r="D3709" s="7"/>
      <c r="H3709" s="6"/>
    </row>
    <row r="3710" spans="4:8" x14ac:dyDescent="0.25">
      <c r="D3710" s="7"/>
      <c r="H3710" s="6"/>
    </row>
    <row r="3711" spans="4:8" x14ac:dyDescent="0.25">
      <c r="D3711" s="7"/>
      <c r="H3711" s="6"/>
    </row>
    <row r="3712" spans="4:8" x14ac:dyDescent="0.25">
      <c r="D3712" s="7"/>
      <c r="H3712" s="6"/>
    </row>
    <row r="3713" spans="4:8" x14ac:dyDescent="0.25">
      <c r="D3713" s="7"/>
      <c r="H3713" s="6"/>
    </row>
    <row r="3714" spans="4:8" x14ac:dyDescent="0.25">
      <c r="D3714" s="7"/>
      <c r="H3714" s="6"/>
    </row>
    <row r="3715" spans="4:8" x14ac:dyDescent="0.25">
      <c r="D3715" s="7"/>
      <c r="H3715" s="6"/>
    </row>
    <row r="3716" spans="4:8" x14ac:dyDescent="0.25">
      <c r="D3716" s="7"/>
      <c r="H3716" s="6"/>
    </row>
    <row r="3717" spans="4:8" x14ac:dyDescent="0.25">
      <c r="D3717" s="7"/>
      <c r="H3717" s="6"/>
    </row>
    <row r="3718" spans="4:8" x14ac:dyDescent="0.25">
      <c r="D3718" s="7"/>
      <c r="H3718" s="6"/>
    </row>
    <row r="3719" spans="4:8" x14ac:dyDescent="0.25">
      <c r="D3719" s="7"/>
      <c r="H3719" s="6"/>
    </row>
    <row r="3720" spans="4:8" x14ac:dyDescent="0.25">
      <c r="D3720" s="7"/>
      <c r="H3720" s="6"/>
    </row>
    <row r="3721" spans="4:8" x14ac:dyDescent="0.25">
      <c r="D3721" s="7"/>
      <c r="H3721" s="6"/>
    </row>
    <row r="3722" spans="4:8" x14ac:dyDescent="0.25">
      <c r="D3722" s="7"/>
      <c r="H3722" s="6"/>
    </row>
    <row r="3723" spans="4:8" x14ac:dyDescent="0.25">
      <c r="D3723" s="7"/>
      <c r="H3723" s="6"/>
    </row>
    <row r="3724" spans="4:8" x14ac:dyDescent="0.25">
      <c r="D3724" s="7"/>
      <c r="H3724" s="6"/>
    </row>
    <row r="3725" spans="4:8" x14ac:dyDescent="0.25">
      <c r="D3725" s="7"/>
      <c r="H3725" s="6"/>
    </row>
    <row r="3726" spans="4:8" x14ac:dyDescent="0.25">
      <c r="D3726" s="7"/>
      <c r="H3726" s="6"/>
    </row>
    <row r="3727" spans="4:8" x14ac:dyDescent="0.25">
      <c r="D3727" s="7"/>
      <c r="H3727" s="6"/>
    </row>
    <row r="3728" spans="4:8" x14ac:dyDescent="0.25">
      <c r="D3728" s="7"/>
      <c r="H3728" s="6"/>
    </row>
    <row r="3729" spans="4:8" x14ac:dyDescent="0.25">
      <c r="D3729" s="7"/>
      <c r="H3729" s="6"/>
    </row>
    <row r="3730" spans="4:8" x14ac:dyDescent="0.25">
      <c r="D3730" s="7"/>
      <c r="H3730" s="6"/>
    </row>
    <row r="3731" spans="4:8" x14ac:dyDescent="0.25">
      <c r="D3731" s="7"/>
      <c r="H3731" s="6"/>
    </row>
    <row r="3732" spans="4:8" x14ac:dyDescent="0.25">
      <c r="D3732" s="7"/>
      <c r="H3732" s="6"/>
    </row>
    <row r="3733" spans="4:8" x14ac:dyDescent="0.25">
      <c r="D3733" s="7"/>
      <c r="H3733" s="6"/>
    </row>
    <row r="3734" spans="4:8" x14ac:dyDescent="0.25">
      <c r="D3734" s="7"/>
      <c r="H3734" s="6"/>
    </row>
    <row r="3735" spans="4:8" x14ac:dyDescent="0.25">
      <c r="D3735" s="7"/>
      <c r="H3735" s="6"/>
    </row>
    <row r="3736" spans="4:8" x14ac:dyDescent="0.25">
      <c r="D3736" s="7"/>
      <c r="H3736" s="6"/>
    </row>
    <row r="3737" spans="4:8" x14ac:dyDescent="0.25">
      <c r="D3737" s="7"/>
      <c r="H3737" s="6"/>
    </row>
    <row r="3738" spans="4:8" x14ac:dyDescent="0.25">
      <c r="D3738" s="7"/>
      <c r="H3738" s="6"/>
    </row>
    <row r="3739" spans="4:8" x14ac:dyDescent="0.25">
      <c r="D3739" s="7"/>
      <c r="H3739" s="6"/>
    </row>
    <row r="3740" spans="4:8" x14ac:dyDescent="0.25">
      <c r="D3740" s="7"/>
      <c r="H3740" s="6"/>
    </row>
    <row r="3741" spans="4:8" x14ac:dyDescent="0.25">
      <c r="D3741" s="7"/>
      <c r="H3741" s="6"/>
    </row>
    <row r="3742" spans="4:8" x14ac:dyDescent="0.25">
      <c r="D3742" s="7"/>
      <c r="H3742" s="6"/>
    </row>
    <row r="3743" spans="4:8" x14ac:dyDescent="0.25">
      <c r="D3743" s="7"/>
      <c r="H3743" s="6"/>
    </row>
    <row r="3744" spans="4:8" x14ac:dyDescent="0.25">
      <c r="D3744" s="7"/>
      <c r="H3744" s="6"/>
    </row>
    <row r="3745" spans="4:8" x14ac:dyDescent="0.25">
      <c r="D3745" s="7"/>
      <c r="H3745" s="6"/>
    </row>
    <row r="3746" spans="4:8" x14ac:dyDescent="0.25">
      <c r="D3746" s="7"/>
      <c r="H3746" s="6"/>
    </row>
    <row r="3747" spans="4:8" x14ac:dyDescent="0.25">
      <c r="D3747" s="7"/>
      <c r="H3747" s="6"/>
    </row>
    <row r="3748" spans="4:8" x14ac:dyDescent="0.25">
      <c r="D3748" s="7"/>
      <c r="H3748" s="6"/>
    </row>
    <row r="3749" spans="4:8" x14ac:dyDescent="0.25">
      <c r="D3749" s="7"/>
      <c r="H3749" s="6"/>
    </row>
    <row r="3750" spans="4:8" x14ac:dyDescent="0.25">
      <c r="D3750" s="7"/>
      <c r="H3750" s="6"/>
    </row>
    <row r="3751" spans="4:8" x14ac:dyDescent="0.25">
      <c r="D3751" s="7"/>
      <c r="H3751" s="6"/>
    </row>
    <row r="3752" spans="4:8" x14ac:dyDescent="0.25">
      <c r="D3752" s="7"/>
      <c r="H3752" s="6"/>
    </row>
    <row r="3753" spans="4:8" x14ac:dyDescent="0.25">
      <c r="D3753" s="7"/>
      <c r="H3753" s="6"/>
    </row>
    <row r="3754" spans="4:8" x14ac:dyDescent="0.25">
      <c r="D3754" s="7"/>
      <c r="H3754" s="6"/>
    </row>
    <row r="3755" spans="4:8" x14ac:dyDescent="0.25">
      <c r="D3755" s="7"/>
      <c r="H3755" s="6"/>
    </row>
    <row r="3756" spans="4:8" x14ac:dyDescent="0.25">
      <c r="D3756" s="7"/>
      <c r="H3756" s="6"/>
    </row>
    <row r="3757" spans="4:8" x14ac:dyDescent="0.25">
      <c r="D3757" s="7"/>
      <c r="H3757" s="6"/>
    </row>
    <row r="3758" spans="4:8" x14ac:dyDescent="0.25">
      <c r="D3758" s="7"/>
      <c r="H3758" s="6"/>
    </row>
    <row r="3759" spans="4:8" x14ac:dyDescent="0.25">
      <c r="D3759" s="7"/>
      <c r="H3759" s="6"/>
    </row>
    <row r="3760" spans="4:8" x14ac:dyDescent="0.25">
      <c r="D3760" s="7"/>
      <c r="H3760" s="6"/>
    </row>
    <row r="3761" spans="4:8" x14ac:dyDescent="0.25">
      <c r="D3761" s="7"/>
      <c r="H3761" s="6"/>
    </row>
    <row r="3762" spans="4:8" x14ac:dyDescent="0.25">
      <c r="D3762" s="7"/>
      <c r="H3762" s="6"/>
    </row>
    <row r="3763" spans="4:8" x14ac:dyDescent="0.25">
      <c r="D3763" s="7"/>
      <c r="H3763" s="6"/>
    </row>
    <row r="3764" spans="4:8" x14ac:dyDescent="0.25">
      <c r="D3764" s="7"/>
      <c r="H3764" s="6"/>
    </row>
    <row r="3765" spans="4:8" x14ac:dyDescent="0.25">
      <c r="D3765" s="7"/>
      <c r="H3765" s="6"/>
    </row>
    <row r="3766" spans="4:8" x14ac:dyDescent="0.25">
      <c r="D3766" s="7"/>
      <c r="H3766" s="6"/>
    </row>
    <row r="3767" spans="4:8" x14ac:dyDescent="0.25">
      <c r="D3767" s="7"/>
      <c r="H3767" s="6"/>
    </row>
    <row r="3768" spans="4:8" x14ac:dyDescent="0.25">
      <c r="D3768" s="7"/>
      <c r="H3768" s="6"/>
    </row>
    <row r="3769" spans="4:8" x14ac:dyDescent="0.25">
      <c r="D3769" s="7"/>
      <c r="H3769" s="6"/>
    </row>
    <row r="3770" spans="4:8" x14ac:dyDescent="0.25">
      <c r="D3770" s="7"/>
      <c r="H3770" s="6"/>
    </row>
    <row r="3771" spans="4:8" x14ac:dyDescent="0.25">
      <c r="D3771" s="7"/>
      <c r="H3771" s="6"/>
    </row>
    <row r="3772" spans="4:8" x14ac:dyDescent="0.25">
      <c r="D3772" s="7"/>
      <c r="H3772" s="6"/>
    </row>
    <row r="3773" spans="4:8" x14ac:dyDescent="0.25">
      <c r="D3773" s="7"/>
      <c r="H3773" s="6"/>
    </row>
    <row r="3774" spans="4:8" x14ac:dyDescent="0.25">
      <c r="D3774" s="7"/>
      <c r="H3774" s="6"/>
    </row>
    <row r="3775" spans="4:8" x14ac:dyDescent="0.25">
      <c r="D3775" s="7"/>
      <c r="H3775" s="6"/>
    </row>
    <row r="3776" spans="4:8" x14ac:dyDescent="0.25">
      <c r="D3776" s="7"/>
      <c r="H3776" s="6"/>
    </row>
    <row r="3777" spans="4:8" x14ac:dyDescent="0.25">
      <c r="D3777" s="7"/>
      <c r="H3777" s="6"/>
    </row>
    <row r="3778" spans="4:8" x14ac:dyDescent="0.25">
      <c r="D3778" s="7"/>
      <c r="H3778" s="6"/>
    </row>
    <row r="3779" spans="4:8" x14ac:dyDescent="0.25">
      <c r="D3779" s="7"/>
      <c r="H3779" s="6"/>
    </row>
    <row r="3780" spans="4:8" x14ac:dyDescent="0.25">
      <c r="D3780" s="7"/>
      <c r="H3780" s="6"/>
    </row>
    <row r="3781" spans="4:8" x14ac:dyDescent="0.25">
      <c r="D3781" s="7"/>
      <c r="H3781" s="6"/>
    </row>
    <row r="3782" spans="4:8" x14ac:dyDescent="0.25">
      <c r="D3782" s="7"/>
      <c r="H3782" s="6"/>
    </row>
    <row r="3783" spans="4:8" x14ac:dyDescent="0.25">
      <c r="D3783" s="7"/>
      <c r="H3783" s="6"/>
    </row>
    <row r="3784" spans="4:8" x14ac:dyDescent="0.25">
      <c r="D3784" s="7"/>
      <c r="H3784" s="6"/>
    </row>
    <row r="3785" spans="4:8" x14ac:dyDescent="0.25">
      <c r="D3785" s="7"/>
      <c r="H3785" s="6"/>
    </row>
    <row r="3786" spans="4:8" x14ac:dyDescent="0.25">
      <c r="D3786" s="7"/>
      <c r="H3786" s="6"/>
    </row>
    <row r="3787" spans="4:8" x14ac:dyDescent="0.25">
      <c r="D3787" s="7"/>
      <c r="H3787" s="6"/>
    </row>
    <row r="3788" spans="4:8" x14ac:dyDescent="0.25">
      <c r="D3788" s="7"/>
      <c r="H3788" s="6"/>
    </row>
    <row r="3789" spans="4:8" x14ac:dyDescent="0.25">
      <c r="D3789" s="7"/>
      <c r="H3789" s="6"/>
    </row>
    <row r="3790" spans="4:8" x14ac:dyDescent="0.25">
      <c r="D3790" s="7"/>
      <c r="H3790" s="6"/>
    </row>
    <row r="3791" spans="4:8" x14ac:dyDescent="0.25">
      <c r="D3791" s="7"/>
      <c r="H3791" s="6"/>
    </row>
    <row r="3792" spans="4:8" x14ac:dyDescent="0.25">
      <c r="D3792" s="7"/>
      <c r="H3792" s="6"/>
    </row>
    <row r="3793" spans="4:8" x14ac:dyDescent="0.25">
      <c r="D3793" s="7"/>
      <c r="H3793" s="6"/>
    </row>
    <row r="3794" spans="4:8" x14ac:dyDescent="0.25">
      <c r="D3794" s="7"/>
      <c r="H3794" s="6"/>
    </row>
    <row r="3795" spans="4:8" x14ac:dyDescent="0.25">
      <c r="D3795" s="7"/>
      <c r="H3795" s="6"/>
    </row>
    <row r="3796" spans="4:8" x14ac:dyDescent="0.25">
      <c r="D3796" s="7"/>
      <c r="H3796" s="6"/>
    </row>
    <row r="3797" spans="4:8" x14ac:dyDescent="0.25">
      <c r="D3797" s="7"/>
      <c r="H3797" s="6"/>
    </row>
    <row r="3798" spans="4:8" x14ac:dyDescent="0.25">
      <c r="D3798" s="7"/>
      <c r="H3798" s="6"/>
    </row>
    <row r="3799" spans="4:8" x14ac:dyDescent="0.25">
      <c r="D3799" s="7"/>
      <c r="H3799" s="6"/>
    </row>
    <row r="3800" spans="4:8" x14ac:dyDescent="0.25">
      <c r="D3800" s="7"/>
      <c r="H3800" s="6"/>
    </row>
    <row r="3801" spans="4:8" x14ac:dyDescent="0.25">
      <c r="D3801" s="7"/>
      <c r="H3801" s="6"/>
    </row>
    <row r="3802" spans="4:8" x14ac:dyDescent="0.25">
      <c r="D3802" s="7"/>
      <c r="H3802" s="6"/>
    </row>
    <row r="3803" spans="4:8" x14ac:dyDescent="0.25">
      <c r="D3803" s="7"/>
      <c r="H3803" s="6"/>
    </row>
    <row r="3804" spans="4:8" x14ac:dyDescent="0.25">
      <c r="D3804" s="7"/>
      <c r="H3804" s="6"/>
    </row>
    <row r="3805" spans="4:8" x14ac:dyDescent="0.25">
      <c r="D3805" s="7"/>
      <c r="H3805" s="6"/>
    </row>
    <row r="3806" spans="4:8" x14ac:dyDescent="0.25">
      <c r="D3806" s="7"/>
      <c r="H3806" s="6"/>
    </row>
    <row r="3807" spans="4:8" x14ac:dyDescent="0.25">
      <c r="D3807" s="7"/>
      <c r="H3807" s="6"/>
    </row>
    <row r="3808" spans="4:8" x14ac:dyDescent="0.25">
      <c r="D3808" s="7"/>
      <c r="H3808" s="6"/>
    </row>
    <row r="3809" spans="4:8" x14ac:dyDescent="0.25">
      <c r="D3809" s="7"/>
      <c r="H3809" s="6"/>
    </row>
    <row r="3810" spans="4:8" x14ac:dyDescent="0.25">
      <c r="D3810" s="7"/>
      <c r="H3810" s="6"/>
    </row>
    <row r="3811" spans="4:8" x14ac:dyDescent="0.25">
      <c r="D3811" s="7"/>
      <c r="H3811" s="6"/>
    </row>
    <row r="3812" spans="4:8" x14ac:dyDescent="0.25">
      <c r="D3812" s="7"/>
      <c r="H3812" s="6"/>
    </row>
    <row r="3813" spans="4:8" x14ac:dyDescent="0.25">
      <c r="D3813" s="7"/>
      <c r="H3813" s="6"/>
    </row>
    <row r="3814" spans="4:8" x14ac:dyDescent="0.25">
      <c r="D3814" s="7"/>
      <c r="H3814" s="6"/>
    </row>
    <row r="3815" spans="4:8" x14ac:dyDescent="0.25">
      <c r="D3815" s="7"/>
      <c r="H3815" s="6"/>
    </row>
    <row r="3816" spans="4:8" x14ac:dyDescent="0.25">
      <c r="D3816" s="7"/>
      <c r="H3816" s="6"/>
    </row>
    <row r="3817" spans="4:8" x14ac:dyDescent="0.25">
      <c r="D3817" s="7"/>
      <c r="H3817" s="6"/>
    </row>
    <row r="3818" spans="4:8" x14ac:dyDescent="0.25">
      <c r="D3818" s="7"/>
      <c r="H3818" s="6"/>
    </row>
    <row r="3819" spans="4:8" x14ac:dyDescent="0.25">
      <c r="D3819" s="7"/>
      <c r="H3819" s="6"/>
    </row>
    <row r="3820" spans="4:8" x14ac:dyDescent="0.25">
      <c r="D3820" s="7"/>
      <c r="H3820" s="6"/>
    </row>
    <row r="3821" spans="4:8" x14ac:dyDescent="0.25">
      <c r="D3821" s="7"/>
      <c r="H3821" s="6"/>
    </row>
    <row r="3822" spans="4:8" x14ac:dyDescent="0.25">
      <c r="D3822" s="7"/>
      <c r="H3822" s="6"/>
    </row>
    <row r="3823" spans="4:8" x14ac:dyDescent="0.25">
      <c r="D3823" s="7"/>
      <c r="H3823" s="6"/>
    </row>
    <row r="3824" spans="4:8" x14ac:dyDescent="0.25">
      <c r="D3824" s="7"/>
      <c r="H3824" s="6"/>
    </row>
    <row r="3825" spans="4:8" x14ac:dyDescent="0.25">
      <c r="D3825" s="7"/>
      <c r="H3825" s="6"/>
    </row>
    <row r="3826" spans="4:8" x14ac:dyDescent="0.25">
      <c r="D3826" s="7"/>
      <c r="H3826" s="6"/>
    </row>
    <row r="3827" spans="4:8" x14ac:dyDescent="0.25">
      <c r="D3827" s="7"/>
      <c r="H3827" s="6"/>
    </row>
    <row r="3828" spans="4:8" x14ac:dyDescent="0.25">
      <c r="D3828" s="7"/>
      <c r="H3828" s="6"/>
    </row>
    <row r="3829" spans="4:8" x14ac:dyDescent="0.25">
      <c r="D3829" s="7"/>
      <c r="H3829" s="6"/>
    </row>
    <row r="3830" spans="4:8" x14ac:dyDescent="0.25">
      <c r="D3830" s="7"/>
      <c r="H3830" s="6"/>
    </row>
    <row r="3831" spans="4:8" x14ac:dyDescent="0.25">
      <c r="D3831" s="7"/>
      <c r="H3831" s="6"/>
    </row>
    <row r="3832" spans="4:8" x14ac:dyDescent="0.25">
      <c r="D3832" s="7"/>
      <c r="H3832" s="6"/>
    </row>
    <row r="3833" spans="4:8" x14ac:dyDescent="0.25">
      <c r="D3833" s="7"/>
      <c r="H3833" s="6"/>
    </row>
    <row r="3834" spans="4:8" x14ac:dyDescent="0.25">
      <c r="D3834" s="7"/>
      <c r="H3834" s="6"/>
    </row>
    <row r="3835" spans="4:8" x14ac:dyDescent="0.25">
      <c r="D3835" s="7"/>
      <c r="H3835" s="6"/>
    </row>
    <row r="3836" spans="4:8" x14ac:dyDescent="0.25">
      <c r="D3836" s="7"/>
      <c r="H3836" s="6"/>
    </row>
    <row r="3837" spans="4:8" x14ac:dyDescent="0.25">
      <c r="D3837" s="7"/>
      <c r="H3837" s="6"/>
    </row>
    <row r="3838" spans="4:8" x14ac:dyDescent="0.25">
      <c r="D3838" s="7"/>
      <c r="H3838" s="6"/>
    </row>
    <row r="3839" spans="4:8" x14ac:dyDescent="0.25">
      <c r="D3839" s="7"/>
      <c r="H3839" s="6"/>
    </row>
    <row r="3840" spans="4:8" x14ac:dyDescent="0.25">
      <c r="D3840" s="7"/>
      <c r="H3840" s="6"/>
    </row>
    <row r="3841" spans="4:8" x14ac:dyDescent="0.25">
      <c r="D3841" s="7"/>
      <c r="H3841" s="6"/>
    </row>
    <row r="3842" spans="4:8" x14ac:dyDescent="0.25">
      <c r="D3842" s="7"/>
      <c r="H3842" s="6"/>
    </row>
    <row r="3843" spans="4:8" x14ac:dyDescent="0.25">
      <c r="D3843" s="7"/>
      <c r="H3843" s="6"/>
    </row>
    <row r="3844" spans="4:8" x14ac:dyDescent="0.25">
      <c r="D3844" s="7"/>
      <c r="H3844" s="6"/>
    </row>
    <row r="3845" spans="4:8" x14ac:dyDescent="0.25">
      <c r="D3845" s="7"/>
      <c r="H3845" s="6"/>
    </row>
    <row r="3846" spans="4:8" x14ac:dyDescent="0.25">
      <c r="D3846" s="7"/>
      <c r="H3846" s="6"/>
    </row>
    <row r="3847" spans="4:8" x14ac:dyDescent="0.25">
      <c r="D3847" s="7"/>
      <c r="H3847" s="6"/>
    </row>
    <row r="3848" spans="4:8" x14ac:dyDescent="0.25">
      <c r="D3848" s="7"/>
      <c r="H3848" s="6"/>
    </row>
    <row r="3849" spans="4:8" x14ac:dyDescent="0.25">
      <c r="D3849" s="7"/>
      <c r="H3849" s="6"/>
    </row>
    <row r="3850" spans="4:8" x14ac:dyDescent="0.25">
      <c r="D3850" s="7"/>
      <c r="H3850" s="6"/>
    </row>
    <row r="3851" spans="4:8" x14ac:dyDescent="0.25">
      <c r="D3851" s="7"/>
      <c r="H3851" s="6"/>
    </row>
    <row r="3852" spans="4:8" x14ac:dyDescent="0.25">
      <c r="D3852" s="7"/>
      <c r="H3852" s="6"/>
    </row>
    <row r="3853" spans="4:8" x14ac:dyDescent="0.25">
      <c r="D3853" s="7"/>
      <c r="H3853" s="6"/>
    </row>
    <row r="3854" spans="4:8" x14ac:dyDescent="0.25">
      <c r="D3854" s="7"/>
      <c r="H3854" s="6"/>
    </row>
    <row r="3855" spans="4:8" x14ac:dyDescent="0.25">
      <c r="D3855" s="7"/>
      <c r="H3855" s="6"/>
    </row>
    <row r="3856" spans="4:8" x14ac:dyDescent="0.25">
      <c r="D3856" s="7"/>
      <c r="H3856" s="6"/>
    </row>
    <row r="3857" spans="4:8" x14ac:dyDescent="0.25">
      <c r="D3857" s="7"/>
      <c r="H3857" s="6"/>
    </row>
    <row r="3858" spans="4:8" x14ac:dyDescent="0.25">
      <c r="D3858" s="7"/>
      <c r="H3858" s="6"/>
    </row>
    <row r="3859" spans="4:8" x14ac:dyDescent="0.25">
      <c r="D3859" s="7"/>
      <c r="H3859" s="6"/>
    </row>
    <row r="3860" spans="4:8" x14ac:dyDescent="0.25">
      <c r="D3860" s="7"/>
      <c r="H3860" s="6"/>
    </row>
    <row r="3861" spans="4:8" x14ac:dyDescent="0.25">
      <c r="D3861" s="7"/>
      <c r="H3861" s="6"/>
    </row>
    <row r="3862" spans="4:8" x14ac:dyDescent="0.25">
      <c r="D3862" s="7"/>
      <c r="H3862" s="6"/>
    </row>
    <row r="3863" spans="4:8" x14ac:dyDescent="0.25">
      <c r="D3863" s="7"/>
      <c r="H3863" s="6"/>
    </row>
    <row r="3864" spans="4:8" x14ac:dyDescent="0.25">
      <c r="D3864" s="7"/>
      <c r="H3864" s="6"/>
    </row>
    <row r="3865" spans="4:8" x14ac:dyDescent="0.25">
      <c r="D3865" s="7"/>
      <c r="H3865" s="6"/>
    </row>
    <row r="3866" spans="4:8" x14ac:dyDescent="0.25">
      <c r="D3866" s="7"/>
      <c r="H3866" s="6"/>
    </row>
    <row r="3867" spans="4:8" x14ac:dyDescent="0.25">
      <c r="D3867" s="7"/>
      <c r="H3867" s="6"/>
    </row>
    <row r="3868" spans="4:8" x14ac:dyDescent="0.25">
      <c r="D3868" s="7"/>
      <c r="H3868" s="6"/>
    </row>
    <row r="3869" spans="4:8" x14ac:dyDescent="0.25">
      <c r="D3869" s="7"/>
      <c r="H3869" s="6"/>
    </row>
    <row r="3870" spans="4:8" x14ac:dyDescent="0.25">
      <c r="D3870" s="7"/>
      <c r="H3870" s="6"/>
    </row>
    <row r="3871" spans="4:8" x14ac:dyDescent="0.25">
      <c r="D3871" s="7"/>
      <c r="H3871" s="6"/>
    </row>
    <row r="3872" spans="4:8" x14ac:dyDescent="0.25">
      <c r="D3872" s="7"/>
      <c r="H3872" s="6"/>
    </row>
    <row r="3873" spans="4:8" x14ac:dyDescent="0.25">
      <c r="D3873" s="7"/>
      <c r="H3873" s="6"/>
    </row>
    <row r="3874" spans="4:8" x14ac:dyDescent="0.25">
      <c r="D3874" s="7"/>
      <c r="H3874" s="6"/>
    </row>
    <row r="3875" spans="4:8" x14ac:dyDescent="0.25">
      <c r="D3875" s="7"/>
      <c r="H3875" s="6"/>
    </row>
    <row r="3876" spans="4:8" x14ac:dyDescent="0.25">
      <c r="D3876" s="7"/>
      <c r="H3876" s="6"/>
    </row>
    <row r="3877" spans="4:8" x14ac:dyDescent="0.25">
      <c r="D3877" s="7"/>
      <c r="H3877" s="6"/>
    </row>
    <row r="3878" spans="4:8" x14ac:dyDescent="0.25">
      <c r="D3878" s="7"/>
      <c r="H3878" s="6"/>
    </row>
    <row r="3879" spans="4:8" x14ac:dyDescent="0.25">
      <c r="D3879" s="7"/>
      <c r="H3879" s="6"/>
    </row>
    <row r="3880" spans="4:8" x14ac:dyDescent="0.25">
      <c r="D3880" s="7"/>
      <c r="H3880" s="6"/>
    </row>
    <row r="3881" spans="4:8" x14ac:dyDescent="0.25">
      <c r="D3881" s="7"/>
      <c r="H3881" s="6"/>
    </row>
    <row r="3882" spans="4:8" x14ac:dyDescent="0.25">
      <c r="D3882" s="7"/>
      <c r="H3882" s="6"/>
    </row>
    <row r="3883" spans="4:8" x14ac:dyDescent="0.25">
      <c r="D3883" s="7"/>
      <c r="H3883" s="6"/>
    </row>
    <row r="3884" spans="4:8" x14ac:dyDescent="0.25">
      <c r="D3884" s="7"/>
      <c r="H3884" s="6"/>
    </row>
    <row r="3885" spans="4:8" x14ac:dyDescent="0.25">
      <c r="D3885" s="7"/>
      <c r="H3885" s="6"/>
    </row>
    <row r="3886" spans="4:8" x14ac:dyDescent="0.25">
      <c r="D3886" s="7"/>
      <c r="H3886" s="6"/>
    </row>
    <row r="3887" spans="4:8" x14ac:dyDescent="0.25">
      <c r="D3887" s="7"/>
      <c r="H3887" s="6"/>
    </row>
    <row r="3888" spans="4:8" x14ac:dyDescent="0.25">
      <c r="D3888" s="7"/>
      <c r="H3888" s="6"/>
    </row>
    <row r="3889" spans="4:8" x14ac:dyDescent="0.25">
      <c r="D3889" s="7"/>
      <c r="H3889" s="6"/>
    </row>
    <row r="3890" spans="4:8" x14ac:dyDescent="0.25">
      <c r="D3890" s="7"/>
      <c r="H3890" s="6"/>
    </row>
    <row r="3891" spans="4:8" x14ac:dyDescent="0.25">
      <c r="D3891" s="7"/>
      <c r="H3891" s="6"/>
    </row>
    <row r="3892" spans="4:8" x14ac:dyDescent="0.25">
      <c r="D3892" s="7"/>
      <c r="H3892" s="6"/>
    </row>
    <row r="3893" spans="4:8" x14ac:dyDescent="0.25">
      <c r="D3893" s="7"/>
      <c r="H3893" s="6"/>
    </row>
    <row r="3894" spans="4:8" x14ac:dyDescent="0.25">
      <c r="D3894" s="7"/>
      <c r="H3894" s="6"/>
    </row>
    <row r="3895" spans="4:8" x14ac:dyDescent="0.25">
      <c r="D3895" s="7"/>
      <c r="H3895" s="6"/>
    </row>
    <row r="3896" spans="4:8" x14ac:dyDescent="0.25">
      <c r="D3896" s="7"/>
      <c r="H3896" s="6"/>
    </row>
    <row r="3897" spans="4:8" x14ac:dyDescent="0.25">
      <c r="D3897" s="7"/>
      <c r="H3897" s="6"/>
    </row>
    <row r="3898" spans="4:8" x14ac:dyDescent="0.25">
      <c r="D3898" s="7"/>
      <c r="H3898" s="6"/>
    </row>
    <row r="3899" spans="4:8" x14ac:dyDescent="0.25">
      <c r="D3899" s="7"/>
      <c r="H3899" s="6"/>
    </row>
    <row r="3900" spans="4:8" x14ac:dyDescent="0.25">
      <c r="D3900" s="7"/>
      <c r="H3900" s="6"/>
    </row>
    <row r="3901" spans="4:8" x14ac:dyDescent="0.25">
      <c r="D3901" s="7"/>
      <c r="H3901" s="6"/>
    </row>
    <row r="3902" spans="4:8" x14ac:dyDescent="0.25">
      <c r="D3902" s="7"/>
      <c r="H3902" s="6"/>
    </row>
    <row r="3903" spans="4:8" x14ac:dyDescent="0.25">
      <c r="D3903" s="7"/>
      <c r="H3903" s="6"/>
    </row>
    <row r="3904" spans="4:8" x14ac:dyDescent="0.25">
      <c r="D3904" s="7"/>
      <c r="H3904" s="6"/>
    </row>
    <row r="3905" spans="4:8" x14ac:dyDescent="0.25">
      <c r="D3905" s="7"/>
      <c r="H3905" s="6"/>
    </row>
    <row r="3906" spans="4:8" x14ac:dyDescent="0.25">
      <c r="D3906" s="7"/>
      <c r="H3906" s="6"/>
    </row>
    <row r="3907" spans="4:8" x14ac:dyDescent="0.25">
      <c r="D3907" s="7"/>
      <c r="H3907" s="6"/>
    </row>
    <row r="3908" spans="4:8" x14ac:dyDescent="0.25">
      <c r="D3908" s="7"/>
      <c r="H3908" s="6"/>
    </row>
    <row r="3909" spans="4:8" x14ac:dyDescent="0.25">
      <c r="D3909" s="7"/>
      <c r="H3909" s="6"/>
    </row>
    <row r="3910" spans="4:8" x14ac:dyDescent="0.25">
      <c r="D3910" s="7"/>
      <c r="H3910" s="6"/>
    </row>
    <row r="3911" spans="4:8" x14ac:dyDescent="0.25">
      <c r="D3911" s="7"/>
      <c r="H3911" s="6"/>
    </row>
    <row r="3912" spans="4:8" x14ac:dyDescent="0.25">
      <c r="D3912" s="7"/>
      <c r="H3912" s="6"/>
    </row>
    <row r="3913" spans="4:8" x14ac:dyDescent="0.25">
      <c r="D3913" s="7"/>
      <c r="H3913" s="6"/>
    </row>
    <row r="3914" spans="4:8" x14ac:dyDescent="0.25">
      <c r="D3914" s="7"/>
      <c r="H3914" s="6"/>
    </row>
    <row r="3915" spans="4:8" x14ac:dyDescent="0.25">
      <c r="D3915" s="7"/>
      <c r="H3915" s="6"/>
    </row>
    <row r="3916" spans="4:8" x14ac:dyDescent="0.25">
      <c r="D3916" s="7"/>
      <c r="H3916" s="6"/>
    </row>
    <row r="3917" spans="4:8" x14ac:dyDescent="0.25">
      <c r="D3917" s="7"/>
      <c r="H3917" s="6"/>
    </row>
    <row r="3918" spans="4:8" x14ac:dyDescent="0.25">
      <c r="D3918" s="7"/>
      <c r="H3918" s="6"/>
    </row>
    <row r="3919" spans="4:8" x14ac:dyDescent="0.25">
      <c r="D3919" s="7"/>
      <c r="H3919" s="6"/>
    </row>
    <row r="3920" spans="4:8" x14ac:dyDescent="0.25">
      <c r="D3920" s="7"/>
      <c r="H3920" s="6"/>
    </row>
    <row r="3921" spans="4:8" x14ac:dyDescent="0.25">
      <c r="D3921" s="7"/>
      <c r="H3921" s="6"/>
    </row>
    <row r="3922" spans="4:8" x14ac:dyDescent="0.25">
      <c r="D3922" s="7"/>
      <c r="H3922" s="6"/>
    </row>
    <row r="3923" spans="4:8" x14ac:dyDescent="0.25">
      <c r="D3923" s="7"/>
      <c r="H3923" s="6"/>
    </row>
    <row r="3924" spans="4:8" x14ac:dyDescent="0.25">
      <c r="D3924" s="7"/>
      <c r="H3924" s="6"/>
    </row>
    <row r="3925" spans="4:8" x14ac:dyDescent="0.25">
      <c r="D3925" s="7"/>
      <c r="H3925" s="6"/>
    </row>
    <row r="3926" spans="4:8" x14ac:dyDescent="0.25">
      <c r="D3926" s="7"/>
      <c r="H3926" s="6"/>
    </row>
    <row r="3927" spans="4:8" x14ac:dyDescent="0.25">
      <c r="D3927" s="7"/>
      <c r="H3927" s="6"/>
    </row>
    <row r="3928" spans="4:8" x14ac:dyDescent="0.25">
      <c r="D3928" s="7"/>
      <c r="H3928" s="6"/>
    </row>
    <row r="3929" spans="4:8" x14ac:dyDescent="0.25">
      <c r="D3929" s="7"/>
      <c r="H3929" s="6"/>
    </row>
    <row r="3930" spans="4:8" x14ac:dyDescent="0.25">
      <c r="D3930" s="7"/>
      <c r="H3930" s="6"/>
    </row>
    <row r="3931" spans="4:8" x14ac:dyDescent="0.25">
      <c r="D3931" s="7"/>
      <c r="H3931" s="6"/>
    </row>
    <row r="3932" spans="4:8" x14ac:dyDescent="0.25">
      <c r="D3932" s="7"/>
      <c r="H3932" s="6"/>
    </row>
    <row r="3933" spans="4:8" x14ac:dyDescent="0.25">
      <c r="D3933" s="7"/>
      <c r="H3933" s="6"/>
    </row>
    <row r="3934" spans="4:8" x14ac:dyDescent="0.25">
      <c r="D3934" s="7"/>
      <c r="H3934" s="6"/>
    </row>
    <row r="3935" spans="4:8" x14ac:dyDescent="0.25">
      <c r="D3935" s="7"/>
      <c r="H3935" s="6"/>
    </row>
    <row r="3936" spans="4:8" x14ac:dyDescent="0.25">
      <c r="D3936" s="7"/>
      <c r="H3936" s="6"/>
    </row>
    <row r="3937" spans="4:8" x14ac:dyDescent="0.25">
      <c r="D3937" s="7"/>
      <c r="H3937" s="6"/>
    </row>
    <row r="3938" spans="4:8" x14ac:dyDescent="0.25">
      <c r="D3938" s="7"/>
      <c r="H3938" s="6"/>
    </row>
    <row r="3939" spans="4:8" x14ac:dyDescent="0.25">
      <c r="D3939" s="7"/>
      <c r="H3939" s="6"/>
    </row>
    <row r="3940" spans="4:8" x14ac:dyDescent="0.25">
      <c r="D3940" s="7"/>
      <c r="H3940" s="6"/>
    </row>
    <row r="3941" spans="4:8" x14ac:dyDescent="0.25">
      <c r="D3941" s="7"/>
      <c r="H3941" s="6"/>
    </row>
    <row r="3942" spans="4:8" x14ac:dyDescent="0.25">
      <c r="D3942" s="7"/>
      <c r="H3942" s="6"/>
    </row>
    <row r="3943" spans="4:8" x14ac:dyDescent="0.25">
      <c r="D3943" s="7"/>
      <c r="H3943" s="6"/>
    </row>
    <row r="3944" spans="4:8" x14ac:dyDescent="0.25">
      <c r="D3944" s="7"/>
      <c r="H3944" s="6"/>
    </row>
    <row r="3945" spans="4:8" x14ac:dyDescent="0.25">
      <c r="D3945" s="7"/>
      <c r="H3945" s="6"/>
    </row>
    <row r="3946" spans="4:8" x14ac:dyDescent="0.25">
      <c r="D3946" s="7"/>
      <c r="H3946" s="6"/>
    </row>
    <row r="3947" spans="4:8" x14ac:dyDescent="0.25">
      <c r="D3947" s="7"/>
      <c r="H3947" s="6"/>
    </row>
    <row r="3948" spans="4:8" x14ac:dyDescent="0.25">
      <c r="D3948" s="7"/>
      <c r="H3948" s="6"/>
    </row>
    <row r="3949" spans="4:8" x14ac:dyDescent="0.25">
      <c r="D3949" s="7"/>
      <c r="H3949" s="6"/>
    </row>
    <row r="3950" spans="4:8" x14ac:dyDescent="0.25">
      <c r="D3950" s="7"/>
      <c r="H3950" s="6"/>
    </row>
    <row r="3951" spans="4:8" x14ac:dyDescent="0.25">
      <c r="D3951" s="7"/>
      <c r="H3951" s="6"/>
    </row>
    <row r="3952" spans="4:8" x14ac:dyDescent="0.25">
      <c r="D3952" s="7"/>
      <c r="H3952" s="6"/>
    </row>
    <row r="3953" spans="4:8" x14ac:dyDescent="0.25">
      <c r="D3953" s="7"/>
      <c r="H3953" s="6"/>
    </row>
    <row r="3954" spans="4:8" x14ac:dyDescent="0.25">
      <c r="D3954" s="7"/>
      <c r="H3954" s="6"/>
    </row>
    <row r="3955" spans="4:8" x14ac:dyDescent="0.25">
      <c r="D3955" s="7"/>
      <c r="H3955" s="6"/>
    </row>
    <row r="3956" spans="4:8" x14ac:dyDescent="0.25">
      <c r="D3956" s="7"/>
      <c r="H3956" s="6"/>
    </row>
    <row r="3957" spans="4:8" x14ac:dyDescent="0.25">
      <c r="D3957" s="7"/>
      <c r="H3957" s="6"/>
    </row>
    <row r="3958" spans="4:8" x14ac:dyDescent="0.25">
      <c r="D3958" s="7"/>
      <c r="H3958" s="6"/>
    </row>
    <row r="3959" spans="4:8" x14ac:dyDescent="0.25">
      <c r="D3959" s="7"/>
      <c r="H3959" s="6"/>
    </row>
    <row r="3960" spans="4:8" x14ac:dyDescent="0.25">
      <c r="D3960" s="7"/>
      <c r="H3960" s="6"/>
    </row>
    <row r="3961" spans="4:8" x14ac:dyDescent="0.25">
      <c r="D3961" s="7"/>
      <c r="H3961" s="6"/>
    </row>
    <row r="3962" spans="4:8" x14ac:dyDescent="0.25">
      <c r="D3962" s="7"/>
      <c r="H3962" s="6"/>
    </row>
    <row r="3963" spans="4:8" x14ac:dyDescent="0.25">
      <c r="D3963" s="7"/>
      <c r="H3963" s="6"/>
    </row>
    <row r="3964" spans="4:8" x14ac:dyDescent="0.25">
      <c r="D3964" s="7"/>
      <c r="H3964" s="6"/>
    </row>
    <row r="3965" spans="4:8" x14ac:dyDescent="0.25">
      <c r="D3965" s="7"/>
      <c r="H3965" s="6"/>
    </row>
    <row r="3966" spans="4:8" x14ac:dyDescent="0.25">
      <c r="D3966" s="7"/>
      <c r="H3966" s="6"/>
    </row>
    <row r="3967" spans="4:8" x14ac:dyDescent="0.25">
      <c r="D3967" s="7"/>
      <c r="H3967" s="6"/>
    </row>
    <row r="3968" spans="4:8" x14ac:dyDescent="0.25">
      <c r="D3968" s="7"/>
      <c r="H3968" s="6"/>
    </row>
    <row r="3969" spans="4:8" x14ac:dyDescent="0.25">
      <c r="D3969" s="7"/>
      <c r="H3969" s="6"/>
    </row>
    <row r="3970" spans="4:8" x14ac:dyDescent="0.25">
      <c r="D3970" s="7"/>
      <c r="H3970" s="6"/>
    </row>
    <row r="3971" spans="4:8" x14ac:dyDescent="0.25">
      <c r="D3971" s="7"/>
      <c r="H3971" s="6"/>
    </row>
    <row r="3972" spans="4:8" x14ac:dyDescent="0.25">
      <c r="D3972" s="7"/>
      <c r="H3972" s="6"/>
    </row>
    <row r="3973" spans="4:8" x14ac:dyDescent="0.25">
      <c r="D3973" s="7"/>
      <c r="H3973" s="6"/>
    </row>
    <row r="3974" spans="4:8" x14ac:dyDescent="0.25">
      <c r="D3974" s="7"/>
      <c r="H3974" s="6"/>
    </row>
    <row r="3975" spans="4:8" x14ac:dyDescent="0.25">
      <c r="D3975" s="7"/>
      <c r="H3975" s="6"/>
    </row>
    <row r="3976" spans="4:8" x14ac:dyDescent="0.25">
      <c r="D3976" s="7"/>
      <c r="H3976" s="6"/>
    </row>
    <row r="3977" spans="4:8" x14ac:dyDescent="0.25">
      <c r="D3977" s="7"/>
      <c r="H3977" s="6"/>
    </row>
    <row r="3978" spans="4:8" x14ac:dyDescent="0.25">
      <c r="D3978" s="7"/>
      <c r="H3978" s="6"/>
    </row>
    <row r="3979" spans="4:8" x14ac:dyDescent="0.25">
      <c r="D3979" s="7"/>
      <c r="H3979" s="6"/>
    </row>
    <row r="3980" spans="4:8" x14ac:dyDescent="0.25">
      <c r="D3980" s="7"/>
      <c r="H3980" s="6"/>
    </row>
    <row r="3981" spans="4:8" x14ac:dyDescent="0.25">
      <c r="D3981" s="7"/>
      <c r="H3981" s="6"/>
    </row>
    <row r="3982" spans="4:8" x14ac:dyDescent="0.25">
      <c r="D3982" s="7"/>
      <c r="H3982" s="6"/>
    </row>
    <row r="3983" spans="4:8" x14ac:dyDescent="0.25">
      <c r="D3983" s="7"/>
      <c r="H3983" s="6"/>
    </row>
    <row r="3984" spans="4:8" x14ac:dyDescent="0.25">
      <c r="D3984" s="7"/>
      <c r="H3984" s="6"/>
    </row>
    <row r="3985" spans="4:8" x14ac:dyDescent="0.25">
      <c r="D3985" s="7"/>
      <c r="H3985" s="6"/>
    </row>
    <row r="3986" spans="4:8" x14ac:dyDescent="0.25">
      <c r="D3986" s="7"/>
      <c r="H3986" s="6"/>
    </row>
    <row r="3987" spans="4:8" x14ac:dyDescent="0.25">
      <c r="D3987" s="7"/>
      <c r="H3987" s="6"/>
    </row>
    <row r="3988" spans="4:8" x14ac:dyDescent="0.25">
      <c r="D3988" s="7"/>
      <c r="H3988" s="6"/>
    </row>
    <row r="3989" spans="4:8" x14ac:dyDescent="0.25">
      <c r="D3989" s="7"/>
      <c r="H3989" s="6"/>
    </row>
    <row r="3990" spans="4:8" x14ac:dyDescent="0.25">
      <c r="D3990" s="7"/>
      <c r="H3990" s="6"/>
    </row>
    <row r="3991" spans="4:8" x14ac:dyDescent="0.25">
      <c r="D3991" s="7"/>
      <c r="H3991" s="6"/>
    </row>
    <row r="3992" spans="4:8" x14ac:dyDescent="0.25">
      <c r="D3992" s="7"/>
      <c r="H3992" s="6"/>
    </row>
    <row r="3993" spans="4:8" x14ac:dyDescent="0.25">
      <c r="D3993" s="7"/>
      <c r="H3993" s="6"/>
    </row>
    <row r="3994" spans="4:8" x14ac:dyDescent="0.25">
      <c r="D3994" s="7"/>
      <c r="H3994" s="6"/>
    </row>
    <row r="3995" spans="4:8" x14ac:dyDescent="0.25">
      <c r="D3995" s="7"/>
      <c r="H3995" s="6"/>
    </row>
    <row r="3996" spans="4:8" x14ac:dyDescent="0.25">
      <c r="D3996" s="7"/>
      <c r="H3996" s="6"/>
    </row>
    <row r="3997" spans="4:8" x14ac:dyDescent="0.25">
      <c r="D3997" s="7"/>
      <c r="H3997" s="6"/>
    </row>
    <row r="3998" spans="4:8" x14ac:dyDescent="0.25">
      <c r="D3998" s="7"/>
      <c r="H3998" s="6"/>
    </row>
    <row r="3999" spans="4:8" x14ac:dyDescent="0.25">
      <c r="D3999" s="7"/>
      <c r="H3999" s="6"/>
    </row>
    <row r="4000" spans="4:8" x14ac:dyDescent="0.25">
      <c r="D4000" s="7"/>
      <c r="H4000" s="6"/>
    </row>
    <row r="4001" spans="4:8" x14ac:dyDescent="0.25">
      <c r="D4001" s="7"/>
      <c r="H4001" s="6"/>
    </row>
    <row r="4002" spans="4:8" x14ac:dyDescent="0.25">
      <c r="D4002" s="7"/>
      <c r="H4002" s="6"/>
    </row>
    <row r="4003" spans="4:8" x14ac:dyDescent="0.25">
      <c r="D4003" s="7"/>
      <c r="H4003" s="6"/>
    </row>
    <row r="4004" spans="4:8" x14ac:dyDescent="0.25">
      <c r="D4004" s="7"/>
      <c r="H4004" s="6"/>
    </row>
    <row r="4005" spans="4:8" x14ac:dyDescent="0.25">
      <c r="D4005" s="7"/>
      <c r="H4005" s="6"/>
    </row>
    <row r="4006" spans="4:8" x14ac:dyDescent="0.25">
      <c r="D4006" s="7"/>
      <c r="H4006" s="6"/>
    </row>
    <row r="4007" spans="4:8" x14ac:dyDescent="0.25">
      <c r="D4007" s="7"/>
      <c r="H4007" s="6"/>
    </row>
    <row r="4008" spans="4:8" x14ac:dyDescent="0.25">
      <c r="D4008" s="7"/>
      <c r="H4008" s="6"/>
    </row>
    <row r="4009" spans="4:8" x14ac:dyDescent="0.25">
      <c r="D4009" s="7"/>
      <c r="H4009" s="6"/>
    </row>
    <row r="4010" spans="4:8" x14ac:dyDescent="0.25">
      <c r="D4010" s="7"/>
      <c r="H4010" s="6"/>
    </row>
    <row r="4011" spans="4:8" x14ac:dyDescent="0.25">
      <c r="D4011" s="7"/>
      <c r="H4011" s="6"/>
    </row>
    <row r="4012" spans="4:8" x14ac:dyDescent="0.25">
      <c r="D4012" s="7"/>
      <c r="H4012" s="6"/>
    </row>
    <row r="4013" spans="4:8" x14ac:dyDescent="0.25">
      <c r="D4013" s="7"/>
      <c r="H4013" s="6"/>
    </row>
    <row r="4014" spans="4:8" x14ac:dyDescent="0.25">
      <c r="D4014" s="7"/>
      <c r="H4014" s="6"/>
    </row>
    <row r="4015" spans="4:8" x14ac:dyDescent="0.25">
      <c r="D4015" s="7"/>
      <c r="H4015" s="6"/>
    </row>
    <row r="4016" spans="4:8" x14ac:dyDescent="0.25">
      <c r="D4016" s="7"/>
      <c r="H4016" s="6"/>
    </row>
    <row r="4017" spans="4:8" x14ac:dyDescent="0.25">
      <c r="D4017" s="7"/>
      <c r="H4017" s="6"/>
    </row>
    <row r="4018" spans="4:8" x14ac:dyDescent="0.25">
      <c r="D4018" s="7"/>
      <c r="H4018" s="6"/>
    </row>
    <row r="4019" spans="4:8" x14ac:dyDescent="0.25">
      <c r="D4019" s="7"/>
      <c r="H4019" s="6"/>
    </row>
    <row r="4020" spans="4:8" x14ac:dyDescent="0.25">
      <c r="D4020" s="7"/>
      <c r="H4020" s="6"/>
    </row>
    <row r="4021" spans="4:8" x14ac:dyDescent="0.25">
      <c r="D4021" s="7"/>
      <c r="H4021" s="6"/>
    </row>
    <row r="4022" spans="4:8" x14ac:dyDescent="0.25">
      <c r="D4022" s="7"/>
      <c r="H4022" s="6"/>
    </row>
    <row r="4023" spans="4:8" x14ac:dyDescent="0.25">
      <c r="D4023" s="7"/>
      <c r="H4023" s="6"/>
    </row>
    <row r="4024" spans="4:8" x14ac:dyDescent="0.25">
      <c r="D4024" s="7"/>
      <c r="H4024" s="6"/>
    </row>
    <row r="4025" spans="4:8" x14ac:dyDescent="0.25">
      <c r="D4025" s="7"/>
      <c r="H4025" s="6"/>
    </row>
    <row r="4026" spans="4:8" x14ac:dyDescent="0.25">
      <c r="D4026" s="7"/>
      <c r="H4026" s="6"/>
    </row>
    <row r="4027" spans="4:8" x14ac:dyDescent="0.25">
      <c r="D4027" s="7"/>
      <c r="H4027" s="6"/>
    </row>
    <row r="4028" spans="4:8" x14ac:dyDescent="0.25">
      <c r="D4028" s="7"/>
      <c r="H4028" s="6"/>
    </row>
    <row r="4029" spans="4:8" x14ac:dyDescent="0.25">
      <c r="D4029" s="7"/>
      <c r="H4029" s="6"/>
    </row>
    <row r="4030" spans="4:8" x14ac:dyDescent="0.25">
      <c r="D4030" s="7"/>
      <c r="H4030" s="6"/>
    </row>
    <row r="4031" spans="4:8" x14ac:dyDescent="0.25">
      <c r="D4031" s="7"/>
      <c r="H4031" s="6"/>
    </row>
    <row r="4032" spans="4:8" x14ac:dyDescent="0.25">
      <c r="D4032" s="7"/>
      <c r="H4032" s="6"/>
    </row>
    <row r="4033" spans="4:8" x14ac:dyDescent="0.25">
      <c r="D4033" s="7"/>
      <c r="H4033" s="6"/>
    </row>
    <row r="4034" spans="4:8" x14ac:dyDescent="0.25">
      <c r="D4034" s="7"/>
      <c r="H4034" s="6"/>
    </row>
    <row r="4035" spans="4:8" x14ac:dyDescent="0.25">
      <c r="D4035" s="7"/>
      <c r="H4035" s="6"/>
    </row>
    <row r="4036" spans="4:8" x14ac:dyDescent="0.25">
      <c r="D4036" s="7"/>
      <c r="H4036" s="6"/>
    </row>
    <row r="4037" spans="4:8" x14ac:dyDescent="0.25">
      <c r="D4037" s="7"/>
      <c r="H4037" s="6"/>
    </row>
    <row r="4038" spans="4:8" x14ac:dyDescent="0.25">
      <c r="D4038" s="7"/>
      <c r="H4038" s="6"/>
    </row>
    <row r="4039" spans="4:8" x14ac:dyDescent="0.25">
      <c r="D4039" s="7"/>
      <c r="H4039" s="6"/>
    </row>
    <row r="4040" spans="4:8" x14ac:dyDescent="0.25">
      <c r="D4040" s="7"/>
      <c r="H4040" s="6"/>
    </row>
    <row r="4041" spans="4:8" x14ac:dyDescent="0.25">
      <c r="D4041" s="7"/>
      <c r="H4041" s="6"/>
    </row>
    <row r="4042" spans="4:8" x14ac:dyDescent="0.25">
      <c r="D4042" s="7"/>
      <c r="H4042" s="6"/>
    </row>
    <row r="4043" spans="4:8" x14ac:dyDescent="0.25">
      <c r="D4043" s="7"/>
      <c r="H4043" s="6"/>
    </row>
    <row r="4044" spans="4:8" x14ac:dyDescent="0.25">
      <c r="D4044" s="7"/>
      <c r="H4044" s="6"/>
    </row>
    <row r="4045" spans="4:8" x14ac:dyDescent="0.25">
      <c r="D4045" s="7"/>
      <c r="H4045" s="6"/>
    </row>
    <row r="4046" spans="4:8" x14ac:dyDescent="0.25">
      <c r="D4046" s="7"/>
      <c r="H4046" s="6"/>
    </row>
    <row r="4047" spans="4:8" x14ac:dyDescent="0.25">
      <c r="D4047" s="7"/>
      <c r="H4047" s="6"/>
    </row>
    <row r="4048" spans="4:8" x14ac:dyDescent="0.25">
      <c r="D4048" s="7"/>
      <c r="H4048" s="6"/>
    </row>
    <row r="4049" spans="4:8" x14ac:dyDescent="0.25">
      <c r="D4049" s="7"/>
      <c r="H4049" s="6"/>
    </row>
    <row r="4050" spans="4:8" x14ac:dyDescent="0.25">
      <c r="D4050" s="7"/>
      <c r="H4050" s="6"/>
    </row>
    <row r="4051" spans="4:8" x14ac:dyDescent="0.25">
      <c r="D4051" s="7"/>
      <c r="H4051" s="6"/>
    </row>
    <row r="4052" spans="4:8" x14ac:dyDescent="0.25">
      <c r="D4052" s="7"/>
      <c r="H4052" s="6"/>
    </row>
    <row r="4053" spans="4:8" x14ac:dyDescent="0.25">
      <c r="D4053" s="7"/>
      <c r="H4053" s="6"/>
    </row>
    <row r="4054" spans="4:8" x14ac:dyDescent="0.25">
      <c r="D4054" s="7"/>
      <c r="H4054" s="6"/>
    </row>
    <row r="4055" spans="4:8" x14ac:dyDescent="0.25">
      <c r="D4055" s="7"/>
      <c r="H4055" s="6"/>
    </row>
    <row r="4056" spans="4:8" x14ac:dyDescent="0.25">
      <c r="D4056" s="7"/>
      <c r="H4056" s="6"/>
    </row>
    <row r="4057" spans="4:8" x14ac:dyDescent="0.25">
      <c r="D4057" s="7"/>
      <c r="H4057" s="6"/>
    </row>
    <row r="4058" spans="4:8" x14ac:dyDescent="0.25">
      <c r="D4058" s="7"/>
      <c r="H4058" s="6"/>
    </row>
    <row r="4059" spans="4:8" x14ac:dyDescent="0.25">
      <c r="D4059" s="7"/>
      <c r="H4059" s="6"/>
    </row>
    <row r="4060" spans="4:8" x14ac:dyDescent="0.25">
      <c r="D4060" s="7"/>
      <c r="H4060" s="6"/>
    </row>
    <row r="4061" spans="4:8" x14ac:dyDescent="0.25">
      <c r="D4061" s="7"/>
      <c r="H4061" s="6"/>
    </row>
    <row r="4062" spans="4:8" x14ac:dyDescent="0.25">
      <c r="D4062" s="7"/>
      <c r="H4062" s="6"/>
    </row>
    <row r="4063" spans="4:8" x14ac:dyDescent="0.25">
      <c r="D4063" s="7"/>
      <c r="H4063" s="6"/>
    </row>
    <row r="4064" spans="4:8" x14ac:dyDescent="0.25">
      <c r="D4064" s="7"/>
      <c r="H4064" s="6"/>
    </row>
    <row r="4065" spans="4:8" x14ac:dyDescent="0.25">
      <c r="D4065" s="7"/>
      <c r="H4065" s="6"/>
    </row>
    <row r="4066" spans="4:8" x14ac:dyDescent="0.25">
      <c r="D4066" s="7"/>
      <c r="H4066" s="6"/>
    </row>
    <row r="4067" spans="4:8" x14ac:dyDescent="0.25">
      <c r="D4067" s="7"/>
      <c r="H4067" s="6"/>
    </row>
    <row r="4068" spans="4:8" x14ac:dyDescent="0.25">
      <c r="D4068" s="7"/>
      <c r="H4068" s="6"/>
    </row>
    <row r="4069" spans="4:8" x14ac:dyDescent="0.25">
      <c r="D4069" s="7"/>
      <c r="H4069" s="6"/>
    </row>
    <row r="4070" spans="4:8" x14ac:dyDescent="0.25">
      <c r="D4070" s="7"/>
      <c r="H4070" s="6"/>
    </row>
    <row r="4071" spans="4:8" x14ac:dyDescent="0.25">
      <c r="D4071" s="7"/>
      <c r="H4071" s="6"/>
    </row>
    <row r="4072" spans="4:8" x14ac:dyDescent="0.25">
      <c r="D4072" s="7"/>
      <c r="H4072" s="6"/>
    </row>
    <row r="4073" spans="4:8" x14ac:dyDescent="0.25">
      <c r="D4073" s="7"/>
      <c r="H4073" s="6"/>
    </row>
    <row r="4074" spans="4:8" x14ac:dyDescent="0.25">
      <c r="D4074" s="7"/>
      <c r="H4074" s="6"/>
    </row>
    <row r="4075" spans="4:8" x14ac:dyDescent="0.25">
      <c r="D4075" s="7"/>
      <c r="H4075" s="6"/>
    </row>
    <row r="4076" spans="4:8" x14ac:dyDescent="0.25">
      <c r="D4076" s="7"/>
      <c r="H4076" s="6"/>
    </row>
    <row r="4077" spans="4:8" x14ac:dyDescent="0.25">
      <c r="D4077" s="7"/>
      <c r="H4077" s="6"/>
    </row>
    <row r="4078" spans="4:8" x14ac:dyDescent="0.25">
      <c r="D4078" s="7"/>
      <c r="H4078" s="6"/>
    </row>
    <row r="4079" spans="4:8" x14ac:dyDescent="0.25">
      <c r="D4079" s="7"/>
      <c r="H4079" s="6"/>
    </row>
    <row r="4080" spans="4:8" x14ac:dyDescent="0.25">
      <c r="D4080" s="7"/>
      <c r="H4080" s="6"/>
    </row>
    <row r="4081" spans="4:8" x14ac:dyDescent="0.25">
      <c r="D4081" s="7"/>
      <c r="H4081" s="6"/>
    </row>
    <row r="4082" spans="4:8" x14ac:dyDescent="0.25">
      <c r="D4082" s="7"/>
      <c r="H4082" s="6"/>
    </row>
    <row r="4083" spans="4:8" x14ac:dyDescent="0.25">
      <c r="D4083" s="7"/>
      <c r="H4083" s="6"/>
    </row>
    <row r="4084" spans="4:8" x14ac:dyDescent="0.25">
      <c r="D4084" s="7"/>
      <c r="H4084" s="6"/>
    </row>
    <row r="4085" spans="4:8" x14ac:dyDescent="0.25">
      <c r="D4085" s="7"/>
      <c r="H4085" s="6"/>
    </row>
    <row r="4086" spans="4:8" x14ac:dyDescent="0.25">
      <c r="D4086" s="7"/>
      <c r="H4086" s="6"/>
    </row>
    <row r="4087" spans="4:8" x14ac:dyDescent="0.25">
      <c r="D4087" s="7"/>
      <c r="H4087" s="6"/>
    </row>
    <row r="4088" spans="4:8" x14ac:dyDescent="0.25">
      <c r="D4088" s="7"/>
      <c r="H4088" s="6"/>
    </row>
    <row r="4089" spans="4:8" x14ac:dyDescent="0.25">
      <c r="D4089" s="7"/>
      <c r="H4089" s="6"/>
    </row>
    <row r="4090" spans="4:8" x14ac:dyDescent="0.25">
      <c r="D4090" s="7"/>
      <c r="H4090" s="6"/>
    </row>
    <row r="4091" spans="4:8" x14ac:dyDescent="0.25">
      <c r="D4091" s="7"/>
      <c r="H4091" s="6"/>
    </row>
    <row r="4092" spans="4:8" x14ac:dyDescent="0.25">
      <c r="D4092" s="7"/>
      <c r="H4092" s="6"/>
    </row>
    <row r="4093" spans="4:8" x14ac:dyDescent="0.25">
      <c r="D4093" s="7"/>
      <c r="H4093" s="6"/>
    </row>
    <row r="4094" spans="4:8" x14ac:dyDescent="0.25">
      <c r="D4094" s="7"/>
      <c r="H4094" s="6"/>
    </row>
    <row r="4095" spans="4:8" x14ac:dyDescent="0.25">
      <c r="D4095" s="7"/>
      <c r="H4095" s="6"/>
    </row>
    <row r="4096" spans="4:8" x14ac:dyDescent="0.25">
      <c r="D4096" s="7"/>
      <c r="H4096" s="6"/>
    </row>
    <row r="4097" spans="4:8" x14ac:dyDescent="0.25">
      <c r="D4097" s="7"/>
      <c r="H4097" s="6"/>
    </row>
    <row r="4098" spans="4:8" x14ac:dyDescent="0.25">
      <c r="D4098" s="7"/>
      <c r="H4098" s="6"/>
    </row>
    <row r="4099" spans="4:8" x14ac:dyDescent="0.25">
      <c r="D4099" s="7"/>
      <c r="H4099" s="6"/>
    </row>
    <row r="4100" spans="4:8" x14ac:dyDescent="0.25">
      <c r="D4100" s="7"/>
      <c r="H4100" s="6"/>
    </row>
    <row r="4101" spans="4:8" x14ac:dyDescent="0.25">
      <c r="D4101" s="7"/>
      <c r="H4101" s="6"/>
    </row>
    <row r="4102" spans="4:8" x14ac:dyDescent="0.25">
      <c r="D4102" s="7"/>
      <c r="H4102" s="6"/>
    </row>
    <row r="4103" spans="4:8" x14ac:dyDescent="0.25">
      <c r="D4103" s="7"/>
      <c r="H4103" s="6"/>
    </row>
    <row r="4104" spans="4:8" x14ac:dyDescent="0.25">
      <c r="D4104" s="7"/>
      <c r="H4104" s="6"/>
    </row>
    <row r="4105" spans="4:8" x14ac:dyDescent="0.25">
      <c r="D4105" s="7"/>
      <c r="H4105" s="6"/>
    </row>
    <row r="4106" spans="4:8" x14ac:dyDescent="0.25">
      <c r="D4106" s="7"/>
      <c r="H4106" s="6"/>
    </row>
    <row r="4107" spans="4:8" x14ac:dyDescent="0.25">
      <c r="D4107" s="7"/>
      <c r="H4107" s="6"/>
    </row>
    <row r="4108" spans="4:8" x14ac:dyDescent="0.25">
      <c r="D4108" s="7"/>
      <c r="H4108" s="6"/>
    </row>
    <row r="4109" spans="4:8" x14ac:dyDescent="0.25">
      <c r="D4109" s="7"/>
      <c r="H4109" s="6"/>
    </row>
    <row r="4110" spans="4:8" x14ac:dyDescent="0.25">
      <c r="D4110" s="7"/>
      <c r="H4110" s="6"/>
    </row>
    <row r="4111" spans="4:8" x14ac:dyDescent="0.25">
      <c r="D4111" s="7"/>
      <c r="H4111" s="6"/>
    </row>
    <row r="4112" spans="4:8" x14ac:dyDescent="0.25">
      <c r="D4112" s="7"/>
      <c r="H4112" s="6"/>
    </row>
    <row r="4113" spans="4:8" x14ac:dyDescent="0.25">
      <c r="D4113" s="7"/>
      <c r="H4113" s="6"/>
    </row>
    <row r="4114" spans="4:8" x14ac:dyDescent="0.25">
      <c r="D4114" s="7"/>
      <c r="H4114" s="6"/>
    </row>
    <row r="4115" spans="4:8" x14ac:dyDescent="0.25">
      <c r="D4115" s="7"/>
      <c r="H4115" s="6"/>
    </row>
    <row r="4116" spans="4:8" x14ac:dyDescent="0.25">
      <c r="D4116" s="7"/>
      <c r="H4116" s="6"/>
    </row>
    <row r="4117" spans="4:8" x14ac:dyDescent="0.25">
      <c r="D4117" s="7"/>
      <c r="H4117" s="6"/>
    </row>
    <row r="4118" spans="4:8" x14ac:dyDescent="0.25">
      <c r="D4118" s="7"/>
      <c r="H4118" s="6"/>
    </row>
    <row r="4119" spans="4:8" x14ac:dyDescent="0.25">
      <c r="D4119" s="7"/>
      <c r="H4119" s="6"/>
    </row>
    <row r="4120" spans="4:8" x14ac:dyDescent="0.25">
      <c r="D4120" s="7"/>
      <c r="H4120" s="6"/>
    </row>
    <row r="4121" spans="4:8" x14ac:dyDescent="0.25">
      <c r="D4121" s="7"/>
      <c r="H4121" s="6"/>
    </row>
    <row r="4122" spans="4:8" x14ac:dyDescent="0.25">
      <c r="D4122" s="7"/>
      <c r="H4122" s="6"/>
    </row>
    <row r="4123" spans="4:8" x14ac:dyDescent="0.25">
      <c r="D4123" s="7"/>
      <c r="H4123" s="6"/>
    </row>
    <row r="4124" spans="4:8" x14ac:dyDescent="0.25">
      <c r="D4124" s="7"/>
      <c r="H4124" s="6"/>
    </row>
    <row r="4125" spans="4:8" x14ac:dyDescent="0.25">
      <c r="D4125" s="7"/>
      <c r="H4125" s="6"/>
    </row>
    <row r="4126" spans="4:8" x14ac:dyDescent="0.25">
      <c r="D4126" s="7"/>
      <c r="H4126" s="6"/>
    </row>
    <row r="4127" spans="4:8" x14ac:dyDescent="0.25">
      <c r="D4127" s="7"/>
      <c r="H4127" s="6"/>
    </row>
    <row r="4128" spans="4:8" x14ac:dyDescent="0.25">
      <c r="D4128" s="7"/>
      <c r="H4128" s="6"/>
    </row>
    <row r="4129" spans="4:8" x14ac:dyDescent="0.25">
      <c r="D4129" s="7"/>
      <c r="H4129" s="6"/>
    </row>
    <row r="4130" spans="4:8" x14ac:dyDescent="0.25">
      <c r="D4130" s="7"/>
      <c r="H4130" s="6"/>
    </row>
    <row r="4131" spans="4:8" x14ac:dyDescent="0.25">
      <c r="D4131" s="7"/>
      <c r="H4131" s="6"/>
    </row>
    <row r="4132" spans="4:8" x14ac:dyDescent="0.25">
      <c r="D4132" s="7"/>
      <c r="H4132" s="6"/>
    </row>
    <row r="4133" spans="4:8" x14ac:dyDescent="0.25">
      <c r="D4133" s="7"/>
      <c r="H4133" s="6"/>
    </row>
    <row r="4134" spans="4:8" x14ac:dyDescent="0.25">
      <c r="D4134" s="7"/>
      <c r="H4134" s="6"/>
    </row>
    <row r="4135" spans="4:8" x14ac:dyDescent="0.25">
      <c r="D4135" s="7"/>
      <c r="H4135" s="6"/>
    </row>
    <row r="4136" spans="4:8" x14ac:dyDescent="0.25">
      <c r="D4136" s="7"/>
      <c r="H4136" s="6"/>
    </row>
    <row r="4137" spans="4:8" x14ac:dyDescent="0.25">
      <c r="D4137" s="7"/>
      <c r="H4137" s="6"/>
    </row>
    <row r="4138" spans="4:8" x14ac:dyDescent="0.25">
      <c r="D4138" s="7"/>
      <c r="H4138" s="6"/>
    </row>
    <row r="4139" spans="4:8" x14ac:dyDescent="0.25">
      <c r="D4139" s="7"/>
      <c r="H4139" s="6"/>
    </row>
    <row r="4140" spans="4:8" x14ac:dyDescent="0.25">
      <c r="D4140" s="7"/>
      <c r="H4140" s="6"/>
    </row>
    <row r="4141" spans="4:8" x14ac:dyDescent="0.25">
      <c r="D4141" s="7"/>
      <c r="H4141" s="6"/>
    </row>
    <row r="4142" spans="4:8" x14ac:dyDescent="0.25">
      <c r="D4142" s="7"/>
      <c r="H4142" s="6"/>
    </row>
    <row r="4143" spans="4:8" x14ac:dyDescent="0.25">
      <c r="D4143" s="7"/>
      <c r="H4143" s="6"/>
    </row>
    <row r="4144" spans="4:8" x14ac:dyDescent="0.25">
      <c r="D4144" s="7"/>
      <c r="H4144" s="6"/>
    </row>
    <row r="4145" spans="4:8" x14ac:dyDescent="0.25">
      <c r="D4145" s="7"/>
      <c r="H4145" s="6"/>
    </row>
    <row r="4146" spans="4:8" x14ac:dyDescent="0.25">
      <c r="D4146" s="7"/>
      <c r="H4146" s="6"/>
    </row>
    <row r="4147" spans="4:8" x14ac:dyDescent="0.25">
      <c r="D4147" s="7"/>
      <c r="H4147" s="6"/>
    </row>
    <row r="4148" spans="4:8" x14ac:dyDescent="0.25">
      <c r="D4148" s="7"/>
      <c r="H4148" s="6"/>
    </row>
    <row r="4149" spans="4:8" x14ac:dyDescent="0.25">
      <c r="D4149" s="7"/>
      <c r="H4149" s="6"/>
    </row>
    <row r="4150" spans="4:8" x14ac:dyDescent="0.25">
      <c r="D4150" s="7"/>
      <c r="H4150" s="6"/>
    </row>
    <row r="4151" spans="4:8" x14ac:dyDescent="0.25">
      <c r="D4151" s="7"/>
      <c r="H4151" s="6"/>
    </row>
    <row r="4152" spans="4:8" x14ac:dyDescent="0.25">
      <c r="D4152" s="7"/>
      <c r="H4152" s="6"/>
    </row>
    <row r="4153" spans="4:8" x14ac:dyDescent="0.25">
      <c r="D4153" s="7"/>
      <c r="H4153" s="6"/>
    </row>
    <row r="4154" spans="4:8" x14ac:dyDescent="0.25">
      <c r="D4154" s="7"/>
      <c r="H4154" s="6"/>
    </row>
    <row r="4155" spans="4:8" x14ac:dyDescent="0.25">
      <c r="D4155" s="7"/>
      <c r="H4155" s="6"/>
    </row>
    <row r="4156" spans="4:8" x14ac:dyDescent="0.25">
      <c r="D4156" s="7"/>
      <c r="H4156" s="6"/>
    </row>
    <row r="4157" spans="4:8" x14ac:dyDescent="0.25">
      <c r="D4157" s="7"/>
      <c r="H4157" s="6"/>
    </row>
    <row r="4158" spans="4:8" x14ac:dyDescent="0.25">
      <c r="D4158" s="7"/>
      <c r="H4158" s="6"/>
    </row>
    <row r="4159" spans="4:8" x14ac:dyDescent="0.25">
      <c r="D4159" s="7"/>
      <c r="H4159" s="6"/>
    </row>
    <row r="4160" spans="4:8" x14ac:dyDescent="0.25">
      <c r="D4160" s="7"/>
      <c r="H4160" s="6"/>
    </row>
    <row r="4161" spans="4:8" x14ac:dyDescent="0.25">
      <c r="D4161" s="7"/>
      <c r="H4161" s="6"/>
    </row>
    <row r="4162" spans="4:8" x14ac:dyDescent="0.25">
      <c r="D4162" s="7"/>
      <c r="H4162" s="6"/>
    </row>
    <row r="4163" spans="4:8" x14ac:dyDescent="0.25">
      <c r="D4163" s="7"/>
      <c r="H4163" s="6"/>
    </row>
    <row r="4164" spans="4:8" x14ac:dyDescent="0.25">
      <c r="D4164" s="7"/>
      <c r="H4164" s="6"/>
    </row>
    <row r="4165" spans="4:8" x14ac:dyDescent="0.25">
      <c r="D4165" s="7"/>
      <c r="H4165" s="6"/>
    </row>
    <row r="4166" spans="4:8" x14ac:dyDescent="0.25">
      <c r="D4166" s="7"/>
      <c r="H4166" s="6"/>
    </row>
    <row r="4167" spans="4:8" x14ac:dyDescent="0.25">
      <c r="D4167" s="7"/>
      <c r="H4167" s="6"/>
    </row>
    <row r="4168" spans="4:8" x14ac:dyDescent="0.25">
      <c r="D4168" s="7"/>
      <c r="H4168" s="6"/>
    </row>
    <row r="4169" spans="4:8" x14ac:dyDescent="0.25">
      <c r="D4169" s="7"/>
      <c r="H4169" s="6"/>
    </row>
    <row r="4170" spans="4:8" x14ac:dyDescent="0.25">
      <c r="D4170" s="7"/>
      <c r="H4170" s="6"/>
    </row>
    <row r="4171" spans="4:8" x14ac:dyDescent="0.25">
      <c r="D4171" s="7"/>
      <c r="H4171" s="6"/>
    </row>
    <row r="4172" spans="4:8" x14ac:dyDescent="0.25">
      <c r="D4172" s="7"/>
      <c r="H4172" s="6"/>
    </row>
    <row r="4173" spans="4:8" x14ac:dyDescent="0.25">
      <c r="D4173" s="7"/>
      <c r="H4173" s="6"/>
    </row>
    <row r="4174" spans="4:8" x14ac:dyDescent="0.25">
      <c r="D4174" s="7"/>
      <c r="H4174" s="6"/>
    </row>
    <row r="4175" spans="4:8" x14ac:dyDescent="0.25">
      <c r="D4175" s="7"/>
      <c r="H4175" s="6"/>
    </row>
    <row r="4176" spans="4:8" x14ac:dyDescent="0.25">
      <c r="D4176" s="7"/>
      <c r="H4176" s="6"/>
    </row>
    <row r="4177" spans="4:8" x14ac:dyDescent="0.25">
      <c r="D4177" s="7"/>
      <c r="H4177" s="6"/>
    </row>
    <row r="4178" spans="4:8" x14ac:dyDescent="0.25">
      <c r="D4178" s="7"/>
      <c r="H4178" s="6"/>
    </row>
    <row r="4179" spans="4:8" x14ac:dyDescent="0.25">
      <c r="D4179" s="7"/>
      <c r="H4179" s="6"/>
    </row>
    <row r="4180" spans="4:8" x14ac:dyDescent="0.25">
      <c r="D4180" s="7"/>
      <c r="H4180" s="6"/>
    </row>
    <row r="4181" spans="4:8" x14ac:dyDescent="0.25">
      <c r="D4181" s="7"/>
      <c r="H4181" s="6"/>
    </row>
    <row r="4182" spans="4:8" x14ac:dyDescent="0.25">
      <c r="D4182" s="7"/>
      <c r="H4182" s="6"/>
    </row>
    <row r="4183" spans="4:8" x14ac:dyDescent="0.25">
      <c r="D4183" s="7"/>
      <c r="H4183" s="6"/>
    </row>
    <row r="4184" spans="4:8" x14ac:dyDescent="0.25">
      <c r="D4184" s="7"/>
      <c r="H4184" s="6"/>
    </row>
    <row r="4185" spans="4:8" x14ac:dyDescent="0.25">
      <c r="D4185" s="7"/>
      <c r="H4185" s="6"/>
    </row>
    <row r="4186" spans="4:8" x14ac:dyDescent="0.25">
      <c r="D4186" s="7"/>
      <c r="H4186" s="6"/>
    </row>
    <row r="4187" spans="4:8" x14ac:dyDescent="0.25">
      <c r="D4187" s="7"/>
      <c r="H4187" s="6"/>
    </row>
    <row r="4188" spans="4:8" x14ac:dyDescent="0.25">
      <c r="D4188" s="7"/>
      <c r="H4188" s="6"/>
    </row>
    <row r="4189" spans="4:8" x14ac:dyDescent="0.25">
      <c r="D4189" s="7"/>
      <c r="H4189" s="6"/>
    </row>
    <row r="4190" spans="4:8" x14ac:dyDescent="0.25">
      <c r="D4190" s="7"/>
      <c r="H4190" s="6"/>
    </row>
    <row r="4191" spans="4:8" x14ac:dyDescent="0.25">
      <c r="D4191" s="7"/>
      <c r="H4191" s="6"/>
    </row>
    <row r="4192" spans="4:8" x14ac:dyDescent="0.25">
      <c r="D4192" s="7"/>
      <c r="H4192" s="6"/>
    </row>
    <row r="4193" spans="4:8" x14ac:dyDescent="0.25">
      <c r="D4193" s="7"/>
      <c r="H4193" s="6"/>
    </row>
    <row r="4194" spans="4:8" x14ac:dyDescent="0.25">
      <c r="D4194" s="7"/>
      <c r="H4194" s="6"/>
    </row>
    <row r="4195" spans="4:8" x14ac:dyDescent="0.25">
      <c r="D4195" s="7"/>
      <c r="H4195" s="6"/>
    </row>
    <row r="4196" spans="4:8" x14ac:dyDescent="0.25">
      <c r="D4196" s="7"/>
      <c r="H4196" s="6"/>
    </row>
    <row r="4197" spans="4:8" x14ac:dyDescent="0.25">
      <c r="D4197" s="7"/>
      <c r="H4197" s="6"/>
    </row>
    <row r="4198" spans="4:8" x14ac:dyDescent="0.25">
      <c r="D4198" s="7"/>
      <c r="H4198" s="6"/>
    </row>
    <row r="4199" spans="4:8" x14ac:dyDescent="0.25">
      <c r="D4199" s="7"/>
      <c r="H4199" s="6"/>
    </row>
    <row r="4200" spans="4:8" x14ac:dyDescent="0.25">
      <c r="D4200" s="7"/>
      <c r="H4200" s="6"/>
    </row>
    <row r="4201" spans="4:8" x14ac:dyDescent="0.25">
      <c r="D4201" s="7"/>
      <c r="H4201" s="6"/>
    </row>
    <row r="4202" spans="4:8" x14ac:dyDescent="0.25">
      <c r="D4202" s="7"/>
      <c r="H4202" s="6"/>
    </row>
    <row r="4203" spans="4:8" x14ac:dyDescent="0.25">
      <c r="D4203" s="7"/>
      <c r="H4203" s="6"/>
    </row>
    <row r="4204" spans="4:8" x14ac:dyDescent="0.25">
      <c r="D4204" s="7"/>
      <c r="H4204" s="6"/>
    </row>
    <row r="4205" spans="4:8" x14ac:dyDescent="0.25">
      <c r="D4205" s="7"/>
      <c r="H4205" s="6"/>
    </row>
    <row r="4206" spans="4:8" x14ac:dyDescent="0.25">
      <c r="D4206" s="7"/>
      <c r="H4206" s="6"/>
    </row>
    <row r="4207" spans="4:8" x14ac:dyDescent="0.25">
      <c r="D4207" s="7"/>
      <c r="H4207" s="6"/>
    </row>
    <row r="4208" spans="4:8" x14ac:dyDescent="0.25">
      <c r="D4208" s="7"/>
      <c r="H4208" s="6"/>
    </row>
    <row r="4209" spans="4:8" x14ac:dyDescent="0.25">
      <c r="D4209" s="7"/>
      <c r="H4209" s="6"/>
    </row>
    <row r="4210" spans="4:8" x14ac:dyDescent="0.25">
      <c r="D4210" s="7"/>
      <c r="H4210" s="6"/>
    </row>
    <row r="4211" spans="4:8" x14ac:dyDescent="0.25">
      <c r="D4211" s="7"/>
      <c r="H4211" s="6"/>
    </row>
    <row r="4212" spans="4:8" x14ac:dyDescent="0.25">
      <c r="D4212" s="7"/>
      <c r="H4212" s="6"/>
    </row>
    <row r="4213" spans="4:8" x14ac:dyDescent="0.25">
      <c r="D4213" s="7"/>
      <c r="H4213" s="6"/>
    </row>
    <row r="4214" spans="4:8" x14ac:dyDescent="0.25">
      <c r="D4214" s="7"/>
      <c r="H4214" s="6"/>
    </row>
    <row r="4215" spans="4:8" x14ac:dyDescent="0.25">
      <c r="D4215" s="7"/>
      <c r="H4215" s="6"/>
    </row>
    <row r="4216" spans="4:8" x14ac:dyDescent="0.25">
      <c r="D4216" s="7"/>
      <c r="H4216" s="6"/>
    </row>
    <row r="4217" spans="4:8" x14ac:dyDescent="0.25">
      <c r="D4217" s="7"/>
      <c r="H4217" s="6"/>
    </row>
    <row r="4218" spans="4:8" x14ac:dyDescent="0.25">
      <c r="D4218" s="7"/>
      <c r="H4218" s="6"/>
    </row>
    <row r="4219" spans="4:8" x14ac:dyDescent="0.25">
      <c r="D4219" s="7"/>
      <c r="H4219" s="6"/>
    </row>
    <row r="4220" spans="4:8" x14ac:dyDescent="0.25">
      <c r="D4220" s="7"/>
      <c r="H4220" s="6"/>
    </row>
    <row r="4221" spans="4:8" x14ac:dyDescent="0.25">
      <c r="D4221" s="7"/>
      <c r="H4221" s="6"/>
    </row>
    <row r="4222" spans="4:8" x14ac:dyDescent="0.25">
      <c r="D4222" s="7"/>
      <c r="H4222" s="6"/>
    </row>
    <row r="4223" spans="4:8" x14ac:dyDescent="0.25">
      <c r="D4223" s="7"/>
      <c r="H4223" s="6"/>
    </row>
    <row r="4224" spans="4:8" x14ac:dyDescent="0.25">
      <c r="D4224" s="7"/>
      <c r="H4224" s="6"/>
    </row>
    <row r="4225" spans="4:8" x14ac:dyDescent="0.25">
      <c r="D4225" s="7"/>
      <c r="H4225" s="6"/>
    </row>
    <row r="4226" spans="4:8" x14ac:dyDescent="0.25">
      <c r="D4226" s="7"/>
      <c r="H4226" s="6"/>
    </row>
    <row r="4227" spans="4:8" x14ac:dyDescent="0.25">
      <c r="D4227" s="7"/>
      <c r="H4227" s="6"/>
    </row>
    <row r="4228" spans="4:8" x14ac:dyDescent="0.25">
      <c r="D4228" s="7"/>
      <c r="H4228" s="6"/>
    </row>
    <row r="4229" spans="4:8" x14ac:dyDescent="0.25">
      <c r="D4229" s="7"/>
      <c r="H4229" s="6"/>
    </row>
    <row r="4230" spans="4:8" x14ac:dyDescent="0.25">
      <c r="D4230" s="7"/>
      <c r="H4230" s="6"/>
    </row>
    <row r="4231" spans="4:8" x14ac:dyDescent="0.25">
      <c r="D4231" s="7"/>
      <c r="H4231" s="6"/>
    </row>
    <row r="4232" spans="4:8" x14ac:dyDescent="0.25">
      <c r="D4232" s="7"/>
      <c r="H4232" s="6"/>
    </row>
    <row r="4233" spans="4:8" x14ac:dyDescent="0.25">
      <c r="D4233" s="7"/>
      <c r="H4233" s="6"/>
    </row>
    <row r="4234" spans="4:8" x14ac:dyDescent="0.25">
      <c r="D4234" s="7"/>
      <c r="H4234" s="6"/>
    </row>
    <row r="4235" spans="4:8" x14ac:dyDescent="0.25">
      <c r="D4235" s="7"/>
      <c r="H4235" s="6"/>
    </row>
    <row r="4236" spans="4:8" x14ac:dyDescent="0.25">
      <c r="D4236" s="7"/>
      <c r="H4236" s="6"/>
    </row>
    <row r="4237" spans="4:8" x14ac:dyDescent="0.25">
      <c r="D4237" s="7"/>
      <c r="H4237" s="6"/>
    </row>
    <row r="4238" spans="4:8" x14ac:dyDescent="0.25">
      <c r="D4238" s="7"/>
      <c r="H4238" s="6"/>
    </row>
    <row r="4239" spans="4:8" x14ac:dyDescent="0.25">
      <c r="D4239" s="7"/>
      <c r="H4239" s="6"/>
    </row>
    <row r="4240" spans="4:8" x14ac:dyDescent="0.25">
      <c r="D4240" s="7"/>
      <c r="H4240" s="6"/>
    </row>
    <row r="4241" spans="4:8" x14ac:dyDescent="0.25">
      <c r="D4241" s="7"/>
      <c r="H4241" s="6"/>
    </row>
    <row r="4242" spans="4:8" x14ac:dyDescent="0.25">
      <c r="D4242" s="7"/>
      <c r="H4242" s="6"/>
    </row>
    <row r="4243" spans="4:8" x14ac:dyDescent="0.25">
      <c r="D4243" s="7"/>
      <c r="H4243" s="6"/>
    </row>
    <row r="4244" spans="4:8" x14ac:dyDescent="0.25">
      <c r="D4244" s="7"/>
      <c r="H4244" s="6"/>
    </row>
    <row r="4245" spans="4:8" x14ac:dyDescent="0.25">
      <c r="D4245" s="7"/>
      <c r="H4245" s="6"/>
    </row>
    <row r="4246" spans="4:8" x14ac:dyDescent="0.25">
      <c r="D4246" s="7"/>
      <c r="H4246" s="6"/>
    </row>
    <row r="4247" spans="4:8" x14ac:dyDescent="0.25">
      <c r="D4247" s="7"/>
      <c r="H4247" s="6"/>
    </row>
    <row r="4248" spans="4:8" x14ac:dyDescent="0.25">
      <c r="D4248" s="7"/>
      <c r="H4248" s="6"/>
    </row>
    <row r="4249" spans="4:8" x14ac:dyDescent="0.25">
      <c r="D4249" s="7"/>
      <c r="H4249" s="6"/>
    </row>
    <row r="4250" spans="4:8" x14ac:dyDescent="0.25">
      <c r="D4250" s="7"/>
      <c r="H4250" s="6"/>
    </row>
    <row r="4251" spans="4:8" x14ac:dyDescent="0.25">
      <c r="D4251" s="7"/>
      <c r="H4251" s="6"/>
    </row>
    <row r="4252" spans="4:8" x14ac:dyDescent="0.25">
      <c r="D4252" s="7"/>
      <c r="H4252" s="6"/>
    </row>
    <row r="4253" spans="4:8" x14ac:dyDescent="0.25">
      <c r="D4253" s="7"/>
      <c r="H4253" s="6"/>
    </row>
    <row r="4254" spans="4:8" x14ac:dyDescent="0.25">
      <c r="D4254" s="7"/>
      <c r="H4254" s="6"/>
    </row>
    <row r="4255" spans="4:8" x14ac:dyDescent="0.25">
      <c r="D4255" s="7"/>
      <c r="H4255" s="6"/>
    </row>
    <row r="4256" spans="4:8" x14ac:dyDescent="0.25">
      <c r="D4256" s="7"/>
      <c r="H4256" s="6"/>
    </row>
    <row r="4257" spans="4:8" x14ac:dyDescent="0.25">
      <c r="D4257" s="7"/>
      <c r="H4257" s="6"/>
    </row>
    <row r="4258" spans="4:8" x14ac:dyDescent="0.25">
      <c r="D4258" s="7"/>
      <c r="H4258" s="6"/>
    </row>
    <row r="4259" spans="4:8" x14ac:dyDescent="0.25">
      <c r="D4259" s="7"/>
      <c r="H4259" s="6"/>
    </row>
    <row r="4260" spans="4:8" x14ac:dyDescent="0.25">
      <c r="D4260" s="7"/>
      <c r="H4260" s="6"/>
    </row>
    <row r="4261" spans="4:8" x14ac:dyDescent="0.25">
      <c r="D4261" s="7"/>
      <c r="H4261" s="6"/>
    </row>
    <row r="4262" spans="4:8" x14ac:dyDescent="0.25">
      <c r="D4262" s="7"/>
      <c r="H4262" s="6"/>
    </row>
    <row r="4263" spans="4:8" x14ac:dyDescent="0.25">
      <c r="D4263" s="7"/>
      <c r="H4263" s="6"/>
    </row>
    <row r="4264" spans="4:8" x14ac:dyDescent="0.25">
      <c r="D4264" s="7"/>
      <c r="H4264" s="6"/>
    </row>
    <row r="4265" spans="4:8" x14ac:dyDescent="0.25">
      <c r="D4265" s="7"/>
      <c r="H4265" s="6"/>
    </row>
    <row r="4266" spans="4:8" x14ac:dyDescent="0.25">
      <c r="D4266" s="7"/>
      <c r="H4266" s="6"/>
    </row>
    <row r="4267" spans="4:8" x14ac:dyDescent="0.25">
      <c r="D4267" s="7"/>
      <c r="H4267" s="6"/>
    </row>
    <row r="4268" spans="4:8" x14ac:dyDescent="0.25">
      <c r="D4268" s="7"/>
      <c r="H4268" s="6"/>
    </row>
    <row r="4269" spans="4:8" x14ac:dyDescent="0.25">
      <c r="D4269" s="7"/>
      <c r="H4269" s="6"/>
    </row>
    <row r="4270" spans="4:8" x14ac:dyDescent="0.25">
      <c r="D4270" s="7"/>
      <c r="H4270" s="6"/>
    </row>
    <row r="4271" spans="4:8" x14ac:dyDescent="0.25">
      <c r="D4271" s="7"/>
      <c r="H4271" s="6"/>
    </row>
    <row r="4272" spans="4:8" x14ac:dyDescent="0.25">
      <c r="D4272" s="7"/>
      <c r="H4272" s="6"/>
    </row>
    <row r="4273" spans="4:8" x14ac:dyDescent="0.25">
      <c r="D4273" s="7"/>
      <c r="H4273" s="6"/>
    </row>
    <row r="4274" spans="4:8" x14ac:dyDescent="0.25">
      <c r="D4274" s="7"/>
      <c r="H4274" s="6"/>
    </row>
    <row r="4275" spans="4:8" x14ac:dyDescent="0.25">
      <c r="D4275" s="7"/>
      <c r="H4275" s="6"/>
    </row>
    <row r="4276" spans="4:8" x14ac:dyDescent="0.25">
      <c r="D4276" s="7"/>
      <c r="H4276" s="6"/>
    </row>
    <row r="4277" spans="4:8" x14ac:dyDescent="0.25">
      <c r="D4277" s="7"/>
      <c r="H4277" s="6"/>
    </row>
    <row r="4278" spans="4:8" x14ac:dyDescent="0.25">
      <c r="D4278" s="7"/>
      <c r="H4278" s="6"/>
    </row>
    <row r="4279" spans="4:8" x14ac:dyDescent="0.25">
      <c r="D4279" s="7"/>
      <c r="H4279" s="6"/>
    </row>
    <row r="4280" spans="4:8" x14ac:dyDescent="0.25">
      <c r="D4280" s="7"/>
      <c r="H4280" s="6"/>
    </row>
    <row r="4281" spans="4:8" x14ac:dyDescent="0.25">
      <c r="D4281" s="7"/>
      <c r="H4281" s="6"/>
    </row>
    <row r="4282" spans="4:8" x14ac:dyDescent="0.25">
      <c r="D4282" s="7"/>
      <c r="H4282" s="6"/>
    </row>
    <row r="4283" spans="4:8" x14ac:dyDescent="0.25">
      <c r="D4283" s="7"/>
      <c r="H4283" s="6"/>
    </row>
    <row r="4284" spans="4:8" x14ac:dyDescent="0.25">
      <c r="D4284" s="7"/>
      <c r="H4284" s="6"/>
    </row>
    <row r="4285" spans="4:8" x14ac:dyDescent="0.25">
      <c r="D4285" s="7"/>
      <c r="H4285" s="6"/>
    </row>
    <row r="4286" spans="4:8" x14ac:dyDescent="0.25">
      <c r="D4286" s="7"/>
      <c r="H4286" s="6"/>
    </row>
    <row r="4287" spans="4:8" x14ac:dyDescent="0.25">
      <c r="D4287" s="7"/>
      <c r="H4287" s="6"/>
    </row>
    <row r="4288" spans="4:8" x14ac:dyDescent="0.25">
      <c r="D4288" s="7"/>
      <c r="H4288" s="6"/>
    </row>
    <row r="4289" spans="4:8" x14ac:dyDescent="0.25">
      <c r="D4289" s="7"/>
      <c r="H4289" s="6"/>
    </row>
    <row r="4290" spans="4:8" x14ac:dyDescent="0.25">
      <c r="D4290" s="7"/>
      <c r="H4290" s="6"/>
    </row>
    <row r="4291" spans="4:8" x14ac:dyDescent="0.25">
      <c r="D4291" s="7"/>
      <c r="H4291" s="6"/>
    </row>
    <row r="4292" spans="4:8" x14ac:dyDescent="0.25">
      <c r="D4292" s="7"/>
      <c r="H4292" s="6"/>
    </row>
    <row r="4293" spans="4:8" x14ac:dyDescent="0.25">
      <c r="D4293" s="7"/>
      <c r="H4293" s="6"/>
    </row>
    <row r="4294" spans="4:8" x14ac:dyDescent="0.25">
      <c r="D4294" s="7"/>
      <c r="H4294" s="6"/>
    </row>
    <row r="4295" spans="4:8" x14ac:dyDescent="0.25">
      <c r="D4295" s="7"/>
      <c r="H4295" s="6"/>
    </row>
    <row r="4296" spans="4:8" x14ac:dyDescent="0.25">
      <c r="D4296" s="7"/>
      <c r="H4296" s="6"/>
    </row>
    <row r="4297" spans="4:8" x14ac:dyDescent="0.25">
      <c r="D4297" s="7"/>
      <c r="H4297" s="6"/>
    </row>
    <row r="4298" spans="4:8" x14ac:dyDescent="0.25">
      <c r="D4298" s="7"/>
      <c r="H4298" s="6"/>
    </row>
    <row r="4299" spans="4:8" x14ac:dyDescent="0.25">
      <c r="D4299" s="7"/>
      <c r="H4299" s="6"/>
    </row>
    <row r="4300" spans="4:8" x14ac:dyDescent="0.25">
      <c r="D4300" s="7"/>
      <c r="H4300" s="6"/>
    </row>
    <row r="4301" spans="4:8" x14ac:dyDescent="0.25">
      <c r="D4301" s="7"/>
      <c r="H4301" s="6"/>
    </row>
    <row r="4302" spans="4:8" x14ac:dyDescent="0.25">
      <c r="D4302" s="7"/>
      <c r="H4302" s="6"/>
    </row>
    <row r="4303" spans="4:8" x14ac:dyDescent="0.25">
      <c r="D4303" s="7"/>
      <c r="H4303" s="6"/>
    </row>
    <row r="4304" spans="4:8" x14ac:dyDescent="0.25">
      <c r="D4304" s="7"/>
      <c r="H4304" s="6"/>
    </row>
    <row r="4305" spans="4:8" x14ac:dyDescent="0.25">
      <c r="D4305" s="7"/>
      <c r="H4305" s="6"/>
    </row>
    <row r="4306" spans="4:8" x14ac:dyDescent="0.25">
      <c r="D4306" s="7"/>
      <c r="H4306" s="6"/>
    </row>
    <row r="4307" spans="4:8" x14ac:dyDescent="0.25">
      <c r="D4307" s="7"/>
      <c r="H4307" s="6"/>
    </row>
    <row r="4308" spans="4:8" x14ac:dyDescent="0.25">
      <c r="D4308" s="7"/>
      <c r="H4308" s="6"/>
    </row>
    <row r="4309" spans="4:8" x14ac:dyDescent="0.25">
      <c r="D4309" s="7"/>
      <c r="H4309" s="6"/>
    </row>
    <row r="4310" spans="4:8" x14ac:dyDescent="0.25">
      <c r="D4310" s="7"/>
      <c r="H4310" s="6"/>
    </row>
    <row r="4311" spans="4:8" x14ac:dyDescent="0.25">
      <c r="D4311" s="7"/>
      <c r="H4311" s="6"/>
    </row>
    <row r="4312" spans="4:8" x14ac:dyDescent="0.25">
      <c r="D4312" s="7"/>
      <c r="H4312" s="6"/>
    </row>
    <row r="4313" spans="4:8" x14ac:dyDescent="0.25">
      <c r="D4313" s="7"/>
      <c r="H4313" s="6"/>
    </row>
    <row r="4314" spans="4:8" x14ac:dyDescent="0.25">
      <c r="D4314" s="7"/>
      <c r="H4314" s="6"/>
    </row>
    <row r="4315" spans="4:8" x14ac:dyDescent="0.25">
      <c r="D4315" s="7"/>
      <c r="H4315" s="6"/>
    </row>
    <row r="4316" spans="4:8" x14ac:dyDescent="0.25">
      <c r="D4316" s="7"/>
      <c r="H4316" s="6"/>
    </row>
    <row r="4317" spans="4:8" x14ac:dyDescent="0.25">
      <c r="D4317" s="7"/>
      <c r="H4317" s="6"/>
    </row>
    <row r="4318" spans="4:8" x14ac:dyDescent="0.25">
      <c r="D4318" s="7"/>
      <c r="H4318" s="6"/>
    </row>
    <row r="4319" spans="4:8" x14ac:dyDescent="0.25">
      <c r="D4319" s="7"/>
      <c r="H4319" s="6"/>
    </row>
    <row r="4320" spans="4:8" x14ac:dyDescent="0.25">
      <c r="D4320" s="7"/>
      <c r="H4320" s="6"/>
    </row>
    <row r="4321" spans="4:8" x14ac:dyDescent="0.25">
      <c r="D4321" s="7"/>
      <c r="H4321" s="6"/>
    </row>
    <row r="4322" spans="4:8" x14ac:dyDescent="0.25">
      <c r="D4322" s="7"/>
      <c r="H4322" s="6"/>
    </row>
    <row r="4323" spans="4:8" x14ac:dyDescent="0.25">
      <c r="D4323" s="7"/>
      <c r="H4323" s="6"/>
    </row>
    <row r="4324" spans="4:8" x14ac:dyDescent="0.25">
      <c r="D4324" s="7"/>
      <c r="H4324" s="6"/>
    </row>
    <row r="4325" spans="4:8" x14ac:dyDescent="0.25">
      <c r="D4325" s="7"/>
      <c r="H4325" s="6"/>
    </row>
    <row r="4326" spans="4:8" x14ac:dyDescent="0.25">
      <c r="D4326" s="7"/>
      <c r="H4326" s="6"/>
    </row>
    <row r="4327" spans="4:8" x14ac:dyDescent="0.25">
      <c r="D4327" s="7"/>
      <c r="H4327" s="6"/>
    </row>
    <row r="4328" spans="4:8" x14ac:dyDescent="0.25">
      <c r="D4328" s="7"/>
      <c r="H4328" s="6"/>
    </row>
    <row r="4329" spans="4:8" x14ac:dyDescent="0.25">
      <c r="D4329" s="7"/>
      <c r="H4329" s="6"/>
    </row>
    <row r="4330" spans="4:8" x14ac:dyDescent="0.25">
      <c r="D4330" s="7"/>
      <c r="H4330" s="6"/>
    </row>
    <row r="4331" spans="4:8" x14ac:dyDescent="0.25">
      <c r="D4331" s="7"/>
      <c r="H4331" s="6"/>
    </row>
    <row r="4332" spans="4:8" x14ac:dyDescent="0.25">
      <c r="D4332" s="7"/>
      <c r="H4332" s="6"/>
    </row>
    <row r="4333" spans="4:8" x14ac:dyDescent="0.25">
      <c r="D4333" s="7"/>
      <c r="H4333" s="6"/>
    </row>
    <row r="4334" spans="4:8" x14ac:dyDescent="0.25">
      <c r="D4334" s="7"/>
      <c r="H4334" s="6"/>
    </row>
    <row r="4335" spans="4:8" x14ac:dyDescent="0.25">
      <c r="D4335" s="7"/>
      <c r="H4335" s="6"/>
    </row>
    <row r="4336" spans="4:8" x14ac:dyDescent="0.25">
      <c r="D4336" s="7"/>
      <c r="H4336" s="6"/>
    </row>
    <row r="4337" spans="4:8" x14ac:dyDescent="0.25">
      <c r="D4337" s="7"/>
      <c r="H4337" s="6"/>
    </row>
    <row r="4338" spans="4:8" x14ac:dyDescent="0.25">
      <c r="D4338" s="7"/>
      <c r="H4338" s="6"/>
    </row>
    <row r="4339" spans="4:8" x14ac:dyDescent="0.25">
      <c r="D4339" s="7"/>
      <c r="H4339" s="6"/>
    </row>
    <row r="4340" spans="4:8" x14ac:dyDescent="0.25">
      <c r="D4340" s="7"/>
      <c r="H4340" s="6"/>
    </row>
    <row r="4341" spans="4:8" x14ac:dyDescent="0.25">
      <c r="D4341" s="7"/>
      <c r="H4341" s="6"/>
    </row>
    <row r="4342" spans="4:8" x14ac:dyDescent="0.25">
      <c r="D4342" s="7"/>
      <c r="H4342" s="6"/>
    </row>
    <row r="4343" spans="4:8" x14ac:dyDescent="0.25">
      <c r="D4343" s="7"/>
      <c r="H4343" s="6"/>
    </row>
    <row r="4344" spans="4:8" x14ac:dyDescent="0.25">
      <c r="D4344" s="7"/>
      <c r="H4344" s="6"/>
    </row>
    <row r="4345" spans="4:8" x14ac:dyDescent="0.25">
      <c r="D4345" s="7"/>
      <c r="H4345" s="6"/>
    </row>
    <row r="4346" spans="4:8" x14ac:dyDescent="0.25">
      <c r="D4346" s="7"/>
      <c r="H4346" s="6"/>
    </row>
    <row r="4347" spans="4:8" x14ac:dyDescent="0.25">
      <c r="D4347" s="7"/>
      <c r="H4347" s="6"/>
    </row>
    <row r="4348" spans="4:8" x14ac:dyDescent="0.25">
      <c r="D4348" s="7"/>
      <c r="H4348" s="6"/>
    </row>
    <row r="4349" spans="4:8" x14ac:dyDescent="0.25">
      <c r="D4349" s="7"/>
      <c r="H4349" s="6"/>
    </row>
    <row r="4350" spans="4:8" x14ac:dyDescent="0.25">
      <c r="D4350" s="7"/>
      <c r="H4350" s="6"/>
    </row>
    <row r="4351" spans="4:8" x14ac:dyDescent="0.25">
      <c r="D4351" s="7"/>
      <c r="H4351" s="6"/>
    </row>
    <row r="4352" spans="4:8" x14ac:dyDescent="0.25">
      <c r="D4352" s="7"/>
      <c r="H4352" s="6"/>
    </row>
    <row r="4353" spans="4:8" x14ac:dyDescent="0.25">
      <c r="D4353" s="7"/>
      <c r="H4353" s="6"/>
    </row>
    <row r="4354" spans="4:8" x14ac:dyDescent="0.25">
      <c r="D4354" s="7"/>
      <c r="H4354" s="6"/>
    </row>
    <row r="4355" spans="4:8" x14ac:dyDescent="0.25">
      <c r="D4355" s="7"/>
      <c r="H4355" s="6"/>
    </row>
    <row r="4356" spans="4:8" x14ac:dyDescent="0.25">
      <c r="D4356" s="7"/>
      <c r="H4356" s="6"/>
    </row>
    <row r="4357" spans="4:8" x14ac:dyDescent="0.25">
      <c r="D4357" s="7"/>
      <c r="H4357" s="6"/>
    </row>
    <row r="4358" spans="4:8" x14ac:dyDescent="0.25">
      <c r="D4358" s="7"/>
      <c r="H4358" s="6"/>
    </row>
    <row r="4359" spans="4:8" x14ac:dyDescent="0.25">
      <c r="D4359" s="7"/>
      <c r="H4359" s="6"/>
    </row>
    <row r="4360" spans="4:8" x14ac:dyDescent="0.25">
      <c r="D4360" s="7"/>
      <c r="H4360" s="6"/>
    </row>
    <row r="4361" spans="4:8" x14ac:dyDescent="0.25">
      <c r="D4361" s="7"/>
      <c r="H4361" s="6"/>
    </row>
    <row r="4362" spans="4:8" x14ac:dyDescent="0.25">
      <c r="D4362" s="7"/>
      <c r="H4362" s="6"/>
    </row>
    <row r="4363" spans="4:8" x14ac:dyDescent="0.25">
      <c r="D4363" s="7"/>
      <c r="H4363" s="6"/>
    </row>
    <row r="4364" spans="4:8" x14ac:dyDescent="0.25">
      <c r="D4364" s="7"/>
      <c r="H4364" s="6"/>
    </row>
    <row r="4365" spans="4:8" x14ac:dyDescent="0.25">
      <c r="D4365" s="7"/>
      <c r="H4365" s="6"/>
    </row>
    <row r="4366" spans="4:8" x14ac:dyDescent="0.25">
      <c r="D4366" s="7"/>
      <c r="H4366" s="6"/>
    </row>
    <row r="4367" spans="4:8" x14ac:dyDescent="0.25">
      <c r="D4367" s="7"/>
      <c r="H4367" s="6"/>
    </row>
    <row r="4368" spans="4:8" x14ac:dyDescent="0.25">
      <c r="D4368" s="7"/>
      <c r="H4368" s="6"/>
    </row>
    <row r="4369" spans="4:8" x14ac:dyDescent="0.25">
      <c r="D4369" s="7"/>
      <c r="H4369" s="6"/>
    </row>
    <row r="4370" spans="4:8" x14ac:dyDescent="0.25">
      <c r="D4370" s="7"/>
      <c r="H4370" s="6"/>
    </row>
    <row r="4371" spans="4:8" x14ac:dyDescent="0.25">
      <c r="D4371" s="7"/>
      <c r="H4371" s="6"/>
    </row>
    <row r="4372" spans="4:8" x14ac:dyDescent="0.25">
      <c r="D4372" s="7"/>
      <c r="H4372" s="6"/>
    </row>
    <row r="4373" spans="4:8" x14ac:dyDescent="0.25">
      <c r="D4373" s="7"/>
      <c r="H4373" s="6"/>
    </row>
    <row r="4374" spans="4:8" x14ac:dyDescent="0.25">
      <c r="D4374" s="7"/>
      <c r="H4374" s="6"/>
    </row>
    <row r="4375" spans="4:8" x14ac:dyDescent="0.25">
      <c r="D4375" s="7"/>
      <c r="H4375" s="6"/>
    </row>
    <row r="4376" spans="4:8" x14ac:dyDescent="0.25">
      <c r="D4376" s="7"/>
      <c r="H4376" s="6"/>
    </row>
    <row r="4377" spans="4:8" x14ac:dyDescent="0.25">
      <c r="D4377" s="7"/>
      <c r="H4377" s="6"/>
    </row>
    <row r="4378" spans="4:8" x14ac:dyDescent="0.25">
      <c r="D4378" s="7"/>
      <c r="H4378" s="6"/>
    </row>
    <row r="4379" spans="4:8" x14ac:dyDescent="0.25">
      <c r="D4379" s="7"/>
      <c r="H4379" s="6"/>
    </row>
    <row r="4380" spans="4:8" x14ac:dyDescent="0.25">
      <c r="D4380" s="7"/>
      <c r="H4380" s="6"/>
    </row>
    <row r="4381" spans="4:8" x14ac:dyDescent="0.25">
      <c r="D4381" s="7"/>
      <c r="H4381" s="6"/>
    </row>
    <row r="4382" spans="4:8" x14ac:dyDescent="0.25">
      <c r="D4382" s="7"/>
      <c r="H4382" s="6"/>
    </row>
    <row r="4383" spans="4:8" x14ac:dyDescent="0.25">
      <c r="D4383" s="7"/>
      <c r="H4383" s="6"/>
    </row>
    <row r="4384" spans="4:8" x14ac:dyDescent="0.25">
      <c r="D4384" s="7"/>
      <c r="H4384" s="6"/>
    </row>
    <row r="4385" spans="4:8" x14ac:dyDescent="0.25">
      <c r="D4385" s="7"/>
      <c r="H4385" s="6"/>
    </row>
    <row r="4386" spans="4:8" x14ac:dyDescent="0.25">
      <c r="D4386" s="7"/>
      <c r="H4386" s="6"/>
    </row>
    <row r="4387" spans="4:8" x14ac:dyDescent="0.25">
      <c r="D4387" s="7"/>
      <c r="H4387" s="6"/>
    </row>
    <row r="4388" spans="4:8" x14ac:dyDescent="0.25">
      <c r="D4388" s="7"/>
      <c r="H4388" s="6"/>
    </row>
    <row r="4389" spans="4:8" x14ac:dyDescent="0.25">
      <c r="D4389" s="7"/>
      <c r="H4389" s="6"/>
    </row>
    <row r="4390" spans="4:8" x14ac:dyDescent="0.25">
      <c r="D4390" s="7"/>
      <c r="H4390" s="6"/>
    </row>
    <row r="4391" spans="4:8" x14ac:dyDescent="0.25">
      <c r="D4391" s="7"/>
      <c r="H4391" s="6"/>
    </row>
    <row r="4392" spans="4:8" x14ac:dyDescent="0.25">
      <c r="D4392" s="7"/>
      <c r="H4392" s="6"/>
    </row>
    <row r="4393" spans="4:8" x14ac:dyDescent="0.25">
      <c r="D4393" s="7"/>
      <c r="H4393" s="6"/>
    </row>
    <row r="4394" spans="4:8" x14ac:dyDescent="0.25">
      <c r="D4394" s="7"/>
      <c r="H4394" s="6"/>
    </row>
    <row r="4395" spans="4:8" x14ac:dyDescent="0.25">
      <c r="D4395" s="7"/>
      <c r="H4395" s="6"/>
    </row>
    <row r="4396" spans="4:8" x14ac:dyDescent="0.25">
      <c r="D4396" s="7"/>
      <c r="H4396" s="6"/>
    </row>
    <row r="4397" spans="4:8" x14ac:dyDescent="0.25">
      <c r="D4397" s="7"/>
      <c r="H4397" s="6"/>
    </row>
    <row r="4398" spans="4:8" x14ac:dyDescent="0.25">
      <c r="D4398" s="7"/>
      <c r="H4398" s="6"/>
    </row>
    <row r="4399" spans="4:8" x14ac:dyDescent="0.25">
      <c r="D4399" s="7"/>
      <c r="H4399" s="6"/>
    </row>
    <row r="4400" spans="4:8" x14ac:dyDescent="0.25">
      <c r="D4400" s="7"/>
      <c r="H4400" s="6"/>
    </row>
    <row r="4401" spans="4:8" x14ac:dyDescent="0.25">
      <c r="D4401" s="7"/>
      <c r="H4401" s="6"/>
    </row>
    <row r="4402" spans="4:8" x14ac:dyDescent="0.25">
      <c r="D4402" s="7"/>
      <c r="H4402" s="6"/>
    </row>
    <row r="4403" spans="4:8" x14ac:dyDescent="0.25">
      <c r="D4403" s="7"/>
      <c r="H4403" s="6"/>
    </row>
    <row r="4404" spans="4:8" x14ac:dyDescent="0.25">
      <c r="D4404" s="7"/>
      <c r="H4404" s="6"/>
    </row>
    <row r="4405" spans="4:8" x14ac:dyDescent="0.25">
      <c r="D4405" s="7"/>
      <c r="H4405" s="6"/>
    </row>
    <row r="4406" spans="4:8" x14ac:dyDescent="0.25">
      <c r="D4406" s="7"/>
      <c r="H4406" s="6"/>
    </row>
    <row r="4407" spans="4:8" x14ac:dyDescent="0.25">
      <c r="D4407" s="7"/>
      <c r="H4407" s="6"/>
    </row>
    <row r="4408" spans="4:8" x14ac:dyDescent="0.25">
      <c r="D4408" s="7"/>
      <c r="H4408" s="6"/>
    </row>
    <row r="4409" spans="4:8" x14ac:dyDescent="0.25">
      <c r="D4409" s="7"/>
      <c r="H4409" s="6"/>
    </row>
    <row r="4410" spans="4:8" x14ac:dyDescent="0.25">
      <c r="D4410" s="7"/>
      <c r="H4410" s="6"/>
    </row>
    <row r="4411" spans="4:8" x14ac:dyDescent="0.25">
      <c r="D4411" s="7"/>
      <c r="H4411" s="6"/>
    </row>
    <row r="4412" spans="4:8" x14ac:dyDescent="0.25">
      <c r="D4412" s="7"/>
      <c r="H4412" s="6"/>
    </row>
    <row r="4413" spans="4:8" x14ac:dyDescent="0.25">
      <c r="D4413" s="7"/>
      <c r="H4413" s="6"/>
    </row>
    <row r="4414" spans="4:8" x14ac:dyDescent="0.25">
      <c r="D4414" s="7"/>
      <c r="H4414" s="6"/>
    </row>
    <row r="4415" spans="4:8" x14ac:dyDescent="0.25">
      <c r="D4415" s="7"/>
      <c r="H4415" s="6"/>
    </row>
    <row r="4416" spans="4:8" x14ac:dyDescent="0.25">
      <c r="D4416" s="7"/>
      <c r="H4416" s="6"/>
    </row>
    <row r="4417" spans="4:8" x14ac:dyDescent="0.25">
      <c r="D4417" s="7"/>
      <c r="H4417" s="6"/>
    </row>
    <row r="4418" spans="4:8" x14ac:dyDescent="0.25">
      <c r="D4418" s="7"/>
      <c r="H4418" s="6"/>
    </row>
    <row r="4419" spans="4:8" x14ac:dyDescent="0.25">
      <c r="D4419" s="7"/>
      <c r="H4419" s="6"/>
    </row>
    <row r="4420" spans="4:8" x14ac:dyDescent="0.25">
      <c r="D4420" s="7"/>
      <c r="H4420" s="6"/>
    </row>
    <row r="4421" spans="4:8" x14ac:dyDescent="0.25">
      <c r="D4421" s="7"/>
      <c r="H4421" s="6"/>
    </row>
    <row r="4422" spans="4:8" x14ac:dyDescent="0.25">
      <c r="D4422" s="7"/>
      <c r="H4422" s="6"/>
    </row>
    <row r="4423" spans="4:8" x14ac:dyDescent="0.25">
      <c r="D4423" s="7"/>
      <c r="H4423" s="6"/>
    </row>
    <row r="4424" spans="4:8" x14ac:dyDescent="0.25">
      <c r="D4424" s="7"/>
      <c r="H4424" s="6"/>
    </row>
    <row r="4425" spans="4:8" x14ac:dyDescent="0.25">
      <c r="D4425" s="7"/>
      <c r="H4425" s="6"/>
    </row>
    <row r="4426" spans="4:8" x14ac:dyDescent="0.25">
      <c r="D4426" s="7"/>
      <c r="H4426" s="6"/>
    </row>
    <row r="4427" spans="4:8" x14ac:dyDescent="0.25">
      <c r="D4427" s="7"/>
      <c r="H4427" s="6"/>
    </row>
    <row r="4428" spans="4:8" x14ac:dyDescent="0.25">
      <c r="D4428" s="7"/>
      <c r="H4428" s="6"/>
    </row>
    <row r="4429" spans="4:8" x14ac:dyDescent="0.25">
      <c r="D4429" s="7"/>
      <c r="H4429" s="6"/>
    </row>
    <row r="4430" spans="4:8" x14ac:dyDescent="0.25">
      <c r="D4430" s="7"/>
      <c r="H4430" s="6"/>
    </row>
    <row r="4431" spans="4:8" x14ac:dyDescent="0.25">
      <c r="D4431" s="7"/>
      <c r="H4431" s="6"/>
    </row>
    <row r="4432" spans="4:8" x14ac:dyDescent="0.25">
      <c r="D4432" s="7"/>
      <c r="H4432" s="6"/>
    </row>
    <row r="4433" spans="4:8" x14ac:dyDescent="0.25">
      <c r="D4433" s="7"/>
      <c r="H4433" s="6"/>
    </row>
    <row r="4434" spans="4:8" x14ac:dyDescent="0.25">
      <c r="D4434" s="7"/>
      <c r="H4434" s="6"/>
    </row>
    <row r="4435" spans="4:8" x14ac:dyDescent="0.25">
      <c r="D4435" s="7"/>
      <c r="H4435" s="6"/>
    </row>
    <row r="4436" spans="4:8" x14ac:dyDescent="0.25">
      <c r="D4436" s="7"/>
      <c r="H4436" s="6"/>
    </row>
    <row r="4437" spans="4:8" x14ac:dyDescent="0.25">
      <c r="D4437" s="7"/>
      <c r="H4437" s="6"/>
    </row>
    <row r="4438" spans="4:8" x14ac:dyDescent="0.25">
      <c r="D4438" s="7"/>
      <c r="H4438" s="6"/>
    </row>
    <row r="4439" spans="4:8" x14ac:dyDescent="0.25">
      <c r="D4439" s="7"/>
      <c r="H4439" s="6"/>
    </row>
    <row r="4440" spans="4:8" x14ac:dyDescent="0.25">
      <c r="D4440" s="7"/>
      <c r="H4440" s="6"/>
    </row>
    <row r="4441" spans="4:8" x14ac:dyDescent="0.25">
      <c r="D4441" s="7"/>
      <c r="H4441" s="6"/>
    </row>
    <row r="4442" spans="4:8" x14ac:dyDescent="0.25">
      <c r="D4442" s="7"/>
      <c r="H4442" s="6"/>
    </row>
    <row r="4443" spans="4:8" x14ac:dyDescent="0.25">
      <c r="D4443" s="7"/>
      <c r="H4443" s="6"/>
    </row>
    <row r="4444" spans="4:8" x14ac:dyDescent="0.25">
      <c r="D4444" s="7"/>
      <c r="H4444" s="6"/>
    </row>
    <row r="4445" spans="4:8" x14ac:dyDescent="0.25">
      <c r="D4445" s="7"/>
      <c r="H4445" s="6"/>
    </row>
    <row r="4446" spans="4:8" x14ac:dyDescent="0.25">
      <c r="D4446" s="7"/>
      <c r="H4446" s="6"/>
    </row>
    <row r="4447" spans="4:8" x14ac:dyDescent="0.25">
      <c r="D4447" s="7"/>
      <c r="H4447" s="6"/>
    </row>
    <row r="4448" spans="4:8" x14ac:dyDescent="0.25">
      <c r="D4448" s="7"/>
      <c r="H4448" s="6"/>
    </row>
    <row r="4449" spans="4:8" x14ac:dyDescent="0.25">
      <c r="D4449" s="7"/>
      <c r="H4449" s="6"/>
    </row>
    <row r="4450" spans="4:8" x14ac:dyDescent="0.25">
      <c r="D4450" s="7"/>
      <c r="H4450" s="6"/>
    </row>
    <row r="4451" spans="4:8" x14ac:dyDescent="0.25">
      <c r="D4451" s="7"/>
      <c r="H4451" s="6"/>
    </row>
    <row r="4452" spans="4:8" x14ac:dyDescent="0.25">
      <c r="D4452" s="7"/>
      <c r="H4452" s="6"/>
    </row>
    <row r="4453" spans="4:8" x14ac:dyDescent="0.25">
      <c r="D4453" s="7"/>
      <c r="H4453" s="6"/>
    </row>
    <row r="4454" spans="4:8" x14ac:dyDescent="0.25">
      <c r="D4454" s="7"/>
      <c r="H4454" s="6"/>
    </row>
    <row r="4455" spans="4:8" x14ac:dyDescent="0.25">
      <c r="D4455" s="7"/>
      <c r="H4455" s="6"/>
    </row>
    <row r="4456" spans="4:8" x14ac:dyDescent="0.25">
      <c r="D4456" s="7"/>
      <c r="H4456" s="6"/>
    </row>
    <row r="4457" spans="4:8" x14ac:dyDescent="0.25">
      <c r="D4457" s="7"/>
      <c r="H4457" s="6"/>
    </row>
    <row r="4458" spans="4:8" x14ac:dyDescent="0.25">
      <c r="D4458" s="7"/>
      <c r="H4458" s="6"/>
    </row>
    <row r="4459" spans="4:8" x14ac:dyDescent="0.25">
      <c r="D4459" s="7"/>
      <c r="H4459" s="6"/>
    </row>
    <row r="4460" spans="4:8" x14ac:dyDescent="0.25">
      <c r="D4460" s="7"/>
      <c r="H4460" s="6"/>
    </row>
    <row r="4461" spans="4:8" x14ac:dyDescent="0.25">
      <c r="D4461" s="7"/>
      <c r="H4461" s="6"/>
    </row>
    <row r="4462" spans="4:8" x14ac:dyDescent="0.25">
      <c r="D4462" s="7"/>
      <c r="H4462" s="6"/>
    </row>
    <row r="4463" spans="4:8" x14ac:dyDescent="0.25">
      <c r="D4463" s="7"/>
      <c r="H4463" s="6"/>
    </row>
    <row r="4464" spans="4:8" x14ac:dyDescent="0.25">
      <c r="D4464" s="7"/>
      <c r="H4464" s="6"/>
    </row>
    <row r="4465" spans="4:8" x14ac:dyDescent="0.25">
      <c r="D4465" s="7"/>
      <c r="H4465" s="6"/>
    </row>
    <row r="4466" spans="4:8" x14ac:dyDescent="0.25">
      <c r="D4466" s="7"/>
      <c r="H4466" s="6"/>
    </row>
    <row r="4467" spans="4:8" x14ac:dyDescent="0.25">
      <c r="D4467" s="7"/>
      <c r="H4467" s="6"/>
    </row>
    <row r="4468" spans="4:8" x14ac:dyDescent="0.25">
      <c r="D4468" s="7"/>
      <c r="H4468" s="6"/>
    </row>
    <row r="4469" spans="4:8" x14ac:dyDescent="0.25">
      <c r="D4469" s="7"/>
      <c r="H4469" s="6"/>
    </row>
    <row r="4470" spans="4:8" x14ac:dyDescent="0.25">
      <c r="D4470" s="7"/>
      <c r="H4470" s="6"/>
    </row>
    <row r="4471" spans="4:8" x14ac:dyDescent="0.25">
      <c r="D4471" s="7"/>
      <c r="H4471" s="6"/>
    </row>
    <row r="4472" spans="4:8" x14ac:dyDescent="0.25">
      <c r="D4472" s="7"/>
      <c r="H4472" s="6"/>
    </row>
    <row r="4473" spans="4:8" x14ac:dyDescent="0.25">
      <c r="D4473" s="7"/>
      <c r="H4473" s="6"/>
    </row>
    <row r="4474" spans="4:8" x14ac:dyDescent="0.25">
      <c r="D4474" s="7"/>
      <c r="H4474" s="6"/>
    </row>
    <row r="4475" spans="4:8" x14ac:dyDescent="0.25">
      <c r="D4475" s="7"/>
      <c r="H4475" s="6"/>
    </row>
    <row r="4476" spans="4:8" x14ac:dyDescent="0.25">
      <c r="D4476" s="7"/>
      <c r="H4476" s="6"/>
    </row>
    <row r="4477" spans="4:8" x14ac:dyDescent="0.25">
      <c r="D4477" s="7"/>
      <c r="H4477" s="6"/>
    </row>
    <row r="4478" spans="4:8" x14ac:dyDescent="0.25">
      <c r="D4478" s="7"/>
      <c r="H4478" s="6"/>
    </row>
    <row r="4479" spans="4:8" x14ac:dyDescent="0.25">
      <c r="D4479" s="7"/>
      <c r="H4479" s="6"/>
    </row>
    <row r="4480" spans="4:8" x14ac:dyDescent="0.25">
      <c r="D4480" s="7"/>
      <c r="H4480" s="6"/>
    </row>
    <row r="4481" spans="4:8" x14ac:dyDescent="0.25">
      <c r="D4481" s="7"/>
      <c r="H4481" s="6"/>
    </row>
    <row r="4482" spans="4:8" x14ac:dyDescent="0.25">
      <c r="D4482" s="7"/>
      <c r="H4482" s="6"/>
    </row>
    <row r="4483" spans="4:8" x14ac:dyDescent="0.25">
      <c r="D4483" s="7"/>
      <c r="H4483" s="6"/>
    </row>
    <row r="4484" spans="4:8" x14ac:dyDescent="0.25">
      <c r="D4484" s="7"/>
      <c r="H4484" s="6"/>
    </row>
    <row r="4485" spans="4:8" x14ac:dyDescent="0.25">
      <c r="D4485" s="7"/>
      <c r="H4485" s="6"/>
    </row>
    <row r="4486" spans="4:8" x14ac:dyDescent="0.25">
      <c r="D4486" s="7"/>
      <c r="H4486" s="6"/>
    </row>
    <row r="4487" spans="4:8" x14ac:dyDescent="0.25">
      <c r="D4487" s="7"/>
      <c r="H4487" s="6"/>
    </row>
    <row r="4488" spans="4:8" x14ac:dyDescent="0.25">
      <c r="D4488" s="7"/>
      <c r="H4488" s="6"/>
    </row>
    <row r="4489" spans="4:8" x14ac:dyDescent="0.25">
      <c r="D4489" s="7"/>
      <c r="H4489" s="6"/>
    </row>
    <row r="4490" spans="4:8" x14ac:dyDescent="0.25">
      <c r="D4490" s="7"/>
      <c r="H4490" s="6"/>
    </row>
    <row r="4491" spans="4:8" x14ac:dyDescent="0.25">
      <c r="D4491" s="7"/>
      <c r="H4491" s="6"/>
    </row>
    <row r="4492" spans="4:8" x14ac:dyDescent="0.25">
      <c r="D4492" s="7"/>
      <c r="H4492" s="6"/>
    </row>
    <row r="4493" spans="4:8" x14ac:dyDescent="0.25">
      <c r="D4493" s="7"/>
      <c r="H4493" s="6"/>
    </row>
    <row r="4494" spans="4:8" x14ac:dyDescent="0.25">
      <c r="D4494" s="7"/>
      <c r="H4494" s="6"/>
    </row>
    <row r="4495" spans="4:8" x14ac:dyDescent="0.25">
      <c r="D4495" s="7"/>
      <c r="H4495" s="6"/>
    </row>
    <row r="4496" spans="4:8" x14ac:dyDescent="0.25">
      <c r="D4496" s="7"/>
      <c r="H4496" s="6"/>
    </row>
    <row r="4497" spans="4:8" x14ac:dyDescent="0.25">
      <c r="D4497" s="7"/>
      <c r="H4497" s="6"/>
    </row>
    <row r="4498" spans="4:8" x14ac:dyDescent="0.25">
      <c r="D4498" s="7"/>
      <c r="H4498" s="6"/>
    </row>
    <row r="4499" spans="4:8" x14ac:dyDescent="0.25">
      <c r="D4499" s="7"/>
      <c r="H4499" s="6"/>
    </row>
    <row r="4500" spans="4:8" x14ac:dyDescent="0.25">
      <c r="D4500" s="7"/>
      <c r="H4500" s="6"/>
    </row>
    <row r="4501" spans="4:8" x14ac:dyDescent="0.25">
      <c r="D4501" s="7"/>
      <c r="H4501" s="6"/>
    </row>
    <row r="4502" spans="4:8" x14ac:dyDescent="0.25">
      <c r="D4502" s="7"/>
      <c r="H4502" s="6"/>
    </row>
    <row r="4503" spans="4:8" x14ac:dyDescent="0.25">
      <c r="D4503" s="7"/>
      <c r="H4503" s="6"/>
    </row>
    <row r="4504" spans="4:8" x14ac:dyDescent="0.25">
      <c r="D4504" s="7"/>
      <c r="H4504" s="6"/>
    </row>
    <row r="4505" spans="4:8" x14ac:dyDescent="0.25">
      <c r="D4505" s="7"/>
      <c r="H4505" s="6"/>
    </row>
    <row r="4506" spans="4:8" x14ac:dyDescent="0.25">
      <c r="D4506" s="7"/>
      <c r="H4506" s="6"/>
    </row>
    <row r="4507" spans="4:8" x14ac:dyDescent="0.25">
      <c r="D4507" s="7"/>
      <c r="H4507" s="6"/>
    </row>
    <row r="4508" spans="4:8" x14ac:dyDescent="0.25">
      <c r="D4508" s="7"/>
      <c r="H4508" s="6"/>
    </row>
    <row r="4509" spans="4:8" x14ac:dyDescent="0.25">
      <c r="D4509" s="7"/>
      <c r="H4509" s="6"/>
    </row>
    <row r="4510" spans="4:8" x14ac:dyDescent="0.25">
      <c r="D4510" s="7"/>
      <c r="H4510" s="6"/>
    </row>
    <row r="4511" spans="4:8" x14ac:dyDescent="0.25">
      <c r="D4511" s="7"/>
      <c r="H4511" s="6"/>
    </row>
    <row r="4512" spans="4:8" x14ac:dyDescent="0.25">
      <c r="D4512" s="7"/>
      <c r="H4512" s="6"/>
    </row>
    <row r="4513" spans="4:8" x14ac:dyDescent="0.25">
      <c r="D4513" s="7"/>
      <c r="H4513" s="6"/>
    </row>
    <row r="4514" spans="4:8" x14ac:dyDescent="0.25">
      <c r="D4514" s="7"/>
      <c r="H4514" s="6"/>
    </row>
    <row r="4515" spans="4:8" x14ac:dyDescent="0.25">
      <c r="D4515" s="7"/>
      <c r="H4515" s="6"/>
    </row>
    <row r="4516" spans="4:8" x14ac:dyDescent="0.25">
      <c r="D4516" s="7"/>
      <c r="H4516" s="6"/>
    </row>
    <row r="4517" spans="4:8" x14ac:dyDescent="0.25">
      <c r="D4517" s="7"/>
      <c r="H4517" s="6"/>
    </row>
    <row r="4518" spans="4:8" x14ac:dyDescent="0.25">
      <c r="D4518" s="7"/>
      <c r="H4518" s="6"/>
    </row>
    <row r="4519" spans="4:8" x14ac:dyDescent="0.25">
      <c r="D4519" s="7"/>
      <c r="H4519" s="6"/>
    </row>
    <row r="4520" spans="4:8" x14ac:dyDescent="0.25">
      <c r="D4520" s="7"/>
      <c r="H4520" s="6"/>
    </row>
    <row r="4521" spans="4:8" x14ac:dyDescent="0.25">
      <c r="D4521" s="7"/>
      <c r="H4521" s="6"/>
    </row>
    <row r="4522" spans="4:8" x14ac:dyDescent="0.25">
      <c r="D4522" s="7"/>
      <c r="H4522" s="6"/>
    </row>
    <row r="4523" spans="4:8" x14ac:dyDescent="0.25">
      <c r="D4523" s="7"/>
      <c r="H4523" s="6"/>
    </row>
    <row r="4524" spans="4:8" x14ac:dyDescent="0.25">
      <c r="D4524" s="7"/>
      <c r="H4524" s="6"/>
    </row>
    <row r="4525" spans="4:8" x14ac:dyDescent="0.25">
      <c r="D4525" s="7"/>
      <c r="H4525" s="6"/>
    </row>
    <row r="4526" spans="4:8" x14ac:dyDescent="0.25">
      <c r="D4526" s="7"/>
      <c r="H4526" s="6"/>
    </row>
    <row r="4527" spans="4:8" x14ac:dyDescent="0.25">
      <c r="D4527" s="7"/>
      <c r="H4527" s="6"/>
    </row>
    <row r="4528" spans="4:8" x14ac:dyDescent="0.25">
      <c r="D4528" s="7"/>
      <c r="H4528" s="6"/>
    </row>
    <row r="4529" spans="4:8" x14ac:dyDescent="0.25">
      <c r="D4529" s="7"/>
      <c r="H4529" s="6"/>
    </row>
    <row r="4530" spans="4:8" x14ac:dyDescent="0.25">
      <c r="D4530" s="7"/>
      <c r="H4530" s="6"/>
    </row>
    <row r="4531" spans="4:8" x14ac:dyDescent="0.25">
      <c r="D4531" s="7"/>
      <c r="H4531" s="6"/>
    </row>
    <row r="4532" spans="4:8" x14ac:dyDescent="0.25">
      <c r="D4532" s="7"/>
      <c r="H4532" s="6"/>
    </row>
    <row r="4533" spans="4:8" x14ac:dyDescent="0.25">
      <c r="D4533" s="7"/>
      <c r="H4533" s="6"/>
    </row>
    <row r="4534" spans="4:8" x14ac:dyDescent="0.25">
      <c r="D4534" s="7"/>
      <c r="H4534" s="6"/>
    </row>
    <row r="4535" spans="4:8" x14ac:dyDescent="0.25">
      <c r="D4535" s="7"/>
      <c r="H4535" s="6"/>
    </row>
    <row r="4536" spans="4:8" x14ac:dyDescent="0.25">
      <c r="D4536" s="7"/>
      <c r="H4536" s="6"/>
    </row>
    <row r="4537" spans="4:8" x14ac:dyDescent="0.25">
      <c r="D4537" s="7"/>
      <c r="H4537" s="6"/>
    </row>
    <row r="4538" spans="4:8" x14ac:dyDescent="0.25">
      <c r="D4538" s="7"/>
      <c r="H4538" s="6"/>
    </row>
    <row r="4539" spans="4:8" x14ac:dyDescent="0.25">
      <c r="D4539" s="7"/>
      <c r="H4539" s="6"/>
    </row>
    <row r="4540" spans="4:8" x14ac:dyDescent="0.25">
      <c r="D4540" s="7"/>
      <c r="H4540" s="6"/>
    </row>
    <row r="4541" spans="4:8" x14ac:dyDescent="0.25">
      <c r="D4541" s="7"/>
      <c r="H4541" s="6"/>
    </row>
    <row r="4542" spans="4:8" x14ac:dyDescent="0.25">
      <c r="D4542" s="7"/>
      <c r="H4542" s="6"/>
    </row>
    <row r="4543" spans="4:8" x14ac:dyDescent="0.25">
      <c r="D4543" s="7"/>
      <c r="H4543" s="6"/>
    </row>
    <row r="4544" spans="4:8" x14ac:dyDescent="0.25">
      <c r="D4544" s="7"/>
      <c r="H4544" s="6"/>
    </row>
    <row r="4545" spans="4:8" x14ac:dyDescent="0.25">
      <c r="D4545" s="7"/>
      <c r="H4545" s="6"/>
    </row>
    <row r="4546" spans="4:8" x14ac:dyDescent="0.25">
      <c r="D4546" s="7"/>
      <c r="H4546" s="6"/>
    </row>
    <row r="4547" spans="4:8" x14ac:dyDescent="0.25">
      <c r="D4547" s="7"/>
      <c r="H4547" s="6"/>
    </row>
    <row r="4548" spans="4:8" x14ac:dyDescent="0.25">
      <c r="D4548" s="7"/>
      <c r="H4548" s="6"/>
    </row>
    <row r="4549" spans="4:8" x14ac:dyDescent="0.25">
      <c r="D4549" s="7"/>
      <c r="H4549" s="6"/>
    </row>
    <row r="4550" spans="4:8" x14ac:dyDescent="0.25">
      <c r="D4550" s="7"/>
      <c r="H4550" s="6"/>
    </row>
    <row r="4551" spans="4:8" x14ac:dyDescent="0.25">
      <c r="D4551" s="7"/>
      <c r="H4551" s="6"/>
    </row>
    <row r="4552" spans="4:8" x14ac:dyDescent="0.25">
      <c r="D4552" s="7"/>
      <c r="H4552" s="6"/>
    </row>
    <row r="4553" spans="4:8" x14ac:dyDescent="0.25">
      <c r="D4553" s="7"/>
      <c r="H4553" s="6"/>
    </row>
    <row r="4554" spans="4:8" x14ac:dyDescent="0.25">
      <c r="D4554" s="7"/>
      <c r="H4554" s="6"/>
    </row>
    <row r="4555" spans="4:8" x14ac:dyDescent="0.25">
      <c r="D4555" s="7"/>
      <c r="H4555" s="6"/>
    </row>
    <row r="4556" spans="4:8" x14ac:dyDescent="0.25">
      <c r="D4556" s="7"/>
      <c r="H4556" s="6"/>
    </row>
    <row r="4557" spans="4:8" x14ac:dyDescent="0.25">
      <c r="D4557" s="7"/>
      <c r="H4557" s="6"/>
    </row>
    <row r="4558" spans="4:8" x14ac:dyDescent="0.25">
      <c r="D4558" s="7"/>
      <c r="H4558" s="6"/>
    </row>
    <row r="4559" spans="4:8" x14ac:dyDescent="0.25">
      <c r="D4559" s="7"/>
      <c r="H4559" s="6"/>
    </row>
    <row r="4560" spans="4:8" x14ac:dyDescent="0.25">
      <c r="D4560" s="7"/>
      <c r="H4560" s="6"/>
    </row>
    <row r="4561" spans="4:8" x14ac:dyDescent="0.25">
      <c r="D4561" s="7"/>
      <c r="H4561" s="6"/>
    </row>
    <row r="4562" spans="4:8" x14ac:dyDescent="0.25">
      <c r="D4562" s="7"/>
      <c r="H4562" s="6"/>
    </row>
    <row r="4563" spans="4:8" x14ac:dyDescent="0.25">
      <c r="D4563" s="7"/>
      <c r="H4563" s="6"/>
    </row>
    <row r="4564" spans="4:8" x14ac:dyDescent="0.25">
      <c r="D4564" s="7"/>
      <c r="H4564" s="6"/>
    </row>
    <row r="4565" spans="4:8" x14ac:dyDescent="0.25">
      <c r="D4565" s="7"/>
      <c r="H4565" s="6"/>
    </row>
    <row r="4566" spans="4:8" x14ac:dyDescent="0.25">
      <c r="D4566" s="7"/>
      <c r="H4566" s="6"/>
    </row>
    <row r="4567" spans="4:8" x14ac:dyDescent="0.25">
      <c r="D4567" s="7"/>
      <c r="H4567" s="6"/>
    </row>
    <row r="4568" spans="4:8" x14ac:dyDescent="0.25">
      <c r="D4568" s="7"/>
      <c r="H4568" s="6"/>
    </row>
    <row r="4569" spans="4:8" x14ac:dyDescent="0.25">
      <c r="D4569" s="7"/>
      <c r="H4569" s="6"/>
    </row>
    <row r="4570" spans="4:8" x14ac:dyDescent="0.25">
      <c r="D4570" s="7"/>
      <c r="H4570" s="6"/>
    </row>
    <row r="4571" spans="4:8" x14ac:dyDescent="0.25">
      <c r="D4571" s="7"/>
      <c r="H4571" s="6"/>
    </row>
    <row r="4572" spans="4:8" x14ac:dyDescent="0.25">
      <c r="D4572" s="7"/>
      <c r="H4572" s="6"/>
    </row>
    <row r="4573" spans="4:8" x14ac:dyDescent="0.25">
      <c r="D4573" s="7"/>
      <c r="H4573" s="6"/>
    </row>
    <row r="4574" spans="4:8" x14ac:dyDescent="0.25">
      <c r="D4574" s="7"/>
      <c r="H4574" s="6"/>
    </row>
    <row r="4575" spans="4:8" x14ac:dyDescent="0.25">
      <c r="D4575" s="7"/>
      <c r="H4575" s="6"/>
    </row>
    <row r="4576" spans="4:8" x14ac:dyDescent="0.25">
      <c r="D4576" s="7"/>
      <c r="H4576" s="6"/>
    </row>
    <row r="4577" spans="4:8" x14ac:dyDescent="0.25">
      <c r="D4577" s="7"/>
      <c r="H4577" s="6"/>
    </row>
    <row r="4578" spans="4:8" x14ac:dyDescent="0.25">
      <c r="D4578" s="7"/>
      <c r="H4578" s="6"/>
    </row>
    <row r="4579" spans="4:8" x14ac:dyDescent="0.25">
      <c r="D4579" s="7"/>
      <c r="H4579" s="6"/>
    </row>
    <row r="4580" spans="4:8" x14ac:dyDescent="0.25">
      <c r="D4580" s="7"/>
      <c r="H4580" s="6"/>
    </row>
    <row r="4581" spans="4:8" x14ac:dyDescent="0.25">
      <c r="D4581" s="7"/>
      <c r="H4581" s="6"/>
    </row>
    <row r="4582" spans="4:8" x14ac:dyDescent="0.25">
      <c r="D4582" s="7"/>
      <c r="H4582" s="6"/>
    </row>
    <row r="4583" spans="4:8" x14ac:dyDescent="0.25">
      <c r="D4583" s="7"/>
      <c r="H4583" s="6"/>
    </row>
    <row r="4584" spans="4:8" x14ac:dyDescent="0.25">
      <c r="D4584" s="7"/>
      <c r="H4584" s="6"/>
    </row>
    <row r="4585" spans="4:8" x14ac:dyDescent="0.25">
      <c r="D4585" s="7"/>
      <c r="H4585" s="6"/>
    </row>
    <row r="4586" spans="4:8" x14ac:dyDescent="0.25">
      <c r="D4586" s="7"/>
      <c r="H4586" s="6"/>
    </row>
    <row r="4587" spans="4:8" x14ac:dyDescent="0.25">
      <c r="D4587" s="7"/>
      <c r="H4587" s="6"/>
    </row>
    <row r="4588" spans="4:8" x14ac:dyDescent="0.25">
      <c r="D4588" s="7"/>
      <c r="H4588" s="6"/>
    </row>
    <row r="4589" spans="4:8" x14ac:dyDescent="0.25">
      <c r="D4589" s="7"/>
      <c r="H4589" s="6"/>
    </row>
    <row r="4590" spans="4:8" x14ac:dyDescent="0.25">
      <c r="D4590" s="7"/>
      <c r="H4590" s="6"/>
    </row>
    <row r="4591" spans="4:8" x14ac:dyDescent="0.25">
      <c r="D4591" s="7"/>
      <c r="H4591" s="6"/>
    </row>
    <row r="4592" spans="4:8" x14ac:dyDescent="0.25">
      <c r="D4592" s="7"/>
      <c r="H4592" s="6"/>
    </row>
    <row r="4593" spans="4:8" x14ac:dyDescent="0.25">
      <c r="D4593" s="7"/>
      <c r="H4593" s="6"/>
    </row>
    <row r="4594" spans="4:8" x14ac:dyDescent="0.25">
      <c r="D4594" s="7"/>
      <c r="H4594" s="6"/>
    </row>
    <row r="4595" spans="4:8" x14ac:dyDescent="0.25">
      <c r="D4595" s="7"/>
      <c r="H4595" s="6"/>
    </row>
    <row r="4596" spans="4:8" x14ac:dyDescent="0.25">
      <c r="D4596" s="7"/>
      <c r="H4596" s="6"/>
    </row>
    <row r="4597" spans="4:8" x14ac:dyDescent="0.25">
      <c r="D4597" s="7"/>
      <c r="H4597" s="6"/>
    </row>
    <row r="4598" spans="4:8" x14ac:dyDescent="0.25">
      <c r="D4598" s="7"/>
      <c r="H4598" s="6"/>
    </row>
    <row r="4599" spans="4:8" x14ac:dyDescent="0.25">
      <c r="D4599" s="7"/>
      <c r="H4599" s="6"/>
    </row>
    <row r="4600" spans="4:8" x14ac:dyDescent="0.25">
      <c r="D4600" s="7"/>
      <c r="H4600" s="6"/>
    </row>
    <row r="4601" spans="4:8" x14ac:dyDescent="0.25">
      <c r="D4601" s="7"/>
      <c r="H4601" s="6"/>
    </row>
    <row r="4602" spans="4:8" x14ac:dyDescent="0.25">
      <c r="D4602" s="7"/>
      <c r="H4602" s="6"/>
    </row>
    <row r="4603" spans="4:8" x14ac:dyDescent="0.25">
      <c r="D4603" s="7"/>
      <c r="H4603" s="6"/>
    </row>
    <row r="4604" spans="4:8" x14ac:dyDescent="0.25">
      <c r="D4604" s="7"/>
      <c r="H4604" s="6"/>
    </row>
    <row r="4605" spans="4:8" x14ac:dyDescent="0.25">
      <c r="D4605" s="7"/>
      <c r="H4605" s="6"/>
    </row>
    <row r="4606" spans="4:8" x14ac:dyDescent="0.25">
      <c r="D4606" s="7"/>
      <c r="H4606" s="6"/>
    </row>
    <row r="4607" spans="4:8" x14ac:dyDescent="0.25">
      <c r="D4607" s="7"/>
      <c r="H4607" s="6"/>
    </row>
    <row r="4608" spans="4:8" x14ac:dyDescent="0.25">
      <c r="D4608" s="7"/>
      <c r="H4608" s="6"/>
    </row>
    <row r="4609" spans="4:8" x14ac:dyDescent="0.25">
      <c r="D4609" s="7"/>
      <c r="H4609" s="6"/>
    </row>
    <row r="4610" spans="4:8" x14ac:dyDescent="0.25">
      <c r="D4610" s="7"/>
      <c r="H4610" s="6"/>
    </row>
    <row r="4611" spans="4:8" x14ac:dyDescent="0.25">
      <c r="D4611" s="7"/>
      <c r="H4611" s="6"/>
    </row>
    <row r="4612" spans="4:8" x14ac:dyDescent="0.25">
      <c r="D4612" s="7"/>
      <c r="H4612" s="6"/>
    </row>
    <row r="4613" spans="4:8" x14ac:dyDescent="0.25">
      <c r="D4613" s="7"/>
      <c r="H4613" s="6"/>
    </row>
    <row r="4614" spans="4:8" x14ac:dyDescent="0.25">
      <c r="D4614" s="7"/>
      <c r="H4614" s="6"/>
    </row>
    <row r="4615" spans="4:8" x14ac:dyDescent="0.25">
      <c r="D4615" s="7"/>
      <c r="H4615" s="6"/>
    </row>
    <row r="4616" spans="4:8" x14ac:dyDescent="0.25">
      <c r="D4616" s="7"/>
      <c r="H4616" s="6"/>
    </row>
    <row r="4617" spans="4:8" x14ac:dyDescent="0.25">
      <c r="D4617" s="7"/>
      <c r="H4617" s="6"/>
    </row>
    <row r="4618" spans="4:8" x14ac:dyDescent="0.25">
      <c r="D4618" s="7"/>
      <c r="H4618" s="6"/>
    </row>
    <row r="4619" spans="4:8" x14ac:dyDescent="0.25">
      <c r="D4619" s="7"/>
      <c r="H4619" s="6"/>
    </row>
    <row r="4620" spans="4:8" x14ac:dyDescent="0.25">
      <c r="D4620" s="7"/>
      <c r="H4620" s="6"/>
    </row>
    <row r="4621" spans="4:8" x14ac:dyDescent="0.25">
      <c r="D4621" s="7"/>
      <c r="H4621" s="6"/>
    </row>
    <row r="4622" spans="4:8" x14ac:dyDescent="0.25">
      <c r="D4622" s="7"/>
      <c r="H4622" s="6"/>
    </row>
    <row r="4623" spans="4:8" x14ac:dyDescent="0.25">
      <c r="D4623" s="7"/>
      <c r="H4623" s="6"/>
    </row>
    <row r="4624" spans="4:8" x14ac:dyDescent="0.25">
      <c r="D4624" s="7"/>
      <c r="H4624" s="6"/>
    </row>
    <row r="4625" spans="4:8" x14ac:dyDescent="0.25">
      <c r="D4625" s="7"/>
      <c r="H4625" s="6"/>
    </row>
    <row r="4626" spans="4:8" x14ac:dyDescent="0.25">
      <c r="D4626" s="7"/>
      <c r="H4626" s="6"/>
    </row>
    <row r="4627" spans="4:8" x14ac:dyDescent="0.25">
      <c r="D4627" s="7"/>
      <c r="H4627" s="6"/>
    </row>
    <row r="4628" spans="4:8" x14ac:dyDescent="0.25">
      <c r="D4628" s="7"/>
      <c r="H4628" s="6"/>
    </row>
    <row r="4629" spans="4:8" x14ac:dyDescent="0.25">
      <c r="D4629" s="7"/>
      <c r="H4629" s="6"/>
    </row>
    <row r="4630" spans="4:8" x14ac:dyDescent="0.25">
      <c r="D4630" s="7"/>
      <c r="H4630" s="6"/>
    </row>
    <row r="4631" spans="4:8" x14ac:dyDescent="0.25">
      <c r="D4631" s="7"/>
      <c r="H4631" s="6"/>
    </row>
    <row r="4632" spans="4:8" x14ac:dyDescent="0.25">
      <c r="D4632" s="7"/>
      <c r="H4632" s="6"/>
    </row>
    <row r="4633" spans="4:8" x14ac:dyDescent="0.25">
      <c r="D4633" s="7"/>
      <c r="H4633" s="6"/>
    </row>
    <row r="4634" spans="4:8" x14ac:dyDescent="0.25">
      <c r="D4634" s="7"/>
      <c r="H4634" s="6"/>
    </row>
    <row r="4635" spans="4:8" x14ac:dyDescent="0.25">
      <c r="D4635" s="7"/>
      <c r="H4635" s="6"/>
    </row>
    <row r="4636" spans="4:8" x14ac:dyDescent="0.25">
      <c r="D4636" s="7"/>
      <c r="H4636" s="6"/>
    </row>
    <row r="4637" spans="4:8" x14ac:dyDescent="0.25">
      <c r="D4637" s="7"/>
      <c r="H4637" s="6"/>
    </row>
    <row r="4638" spans="4:8" x14ac:dyDescent="0.25">
      <c r="D4638" s="7"/>
      <c r="H4638" s="6"/>
    </row>
    <row r="4639" spans="4:8" x14ac:dyDescent="0.25">
      <c r="D4639" s="7"/>
      <c r="H4639" s="6"/>
    </row>
    <row r="4640" spans="4:8" x14ac:dyDescent="0.25">
      <c r="D4640" s="7"/>
      <c r="H4640" s="6"/>
    </row>
    <row r="4641" spans="4:8" x14ac:dyDescent="0.25">
      <c r="D4641" s="7"/>
      <c r="H4641" s="6"/>
    </row>
    <row r="4642" spans="4:8" x14ac:dyDescent="0.25">
      <c r="D4642" s="7"/>
      <c r="H4642" s="6"/>
    </row>
    <row r="4643" spans="4:8" x14ac:dyDescent="0.25">
      <c r="D4643" s="7"/>
      <c r="H4643" s="6"/>
    </row>
    <row r="4644" spans="4:8" x14ac:dyDescent="0.25">
      <c r="D4644" s="7"/>
      <c r="H4644" s="6"/>
    </row>
    <row r="4645" spans="4:8" x14ac:dyDescent="0.25">
      <c r="D4645" s="7"/>
      <c r="H4645" s="6"/>
    </row>
    <row r="4646" spans="4:8" x14ac:dyDescent="0.25">
      <c r="D4646" s="7"/>
      <c r="H4646" s="6"/>
    </row>
    <row r="4647" spans="4:8" x14ac:dyDescent="0.25">
      <c r="D4647" s="7"/>
      <c r="H4647" s="6"/>
    </row>
    <row r="4648" spans="4:8" x14ac:dyDescent="0.25">
      <c r="D4648" s="7"/>
      <c r="H4648" s="6"/>
    </row>
    <row r="4649" spans="4:8" x14ac:dyDescent="0.25">
      <c r="D4649" s="7"/>
      <c r="H4649" s="6"/>
    </row>
    <row r="4650" spans="4:8" x14ac:dyDescent="0.25">
      <c r="D4650" s="7"/>
      <c r="H4650" s="6"/>
    </row>
    <row r="4651" spans="4:8" x14ac:dyDescent="0.25">
      <c r="D4651" s="7"/>
      <c r="H4651" s="6"/>
    </row>
    <row r="4652" spans="4:8" x14ac:dyDescent="0.25">
      <c r="D4652" s="7"/>
      <c r="H4652" s="6"/>
    </row>
    <row r="4653" spans="4:8" x14ac:dyDescent="0.25">
      <c r="D4653" s="7"/>
      <c r="H4653" s="6"/>
    </row>
    <row r="4654" spans="4:8" x14ac:dyDescent="0.25">
      <c r="D4654" s="7"/>
      <c r="H4654" s="6"/>
    </row>
    <row r="4655" spans="4:8" x14ac:dyDescent="0.25">
      <c r="D4655" s="7"/>
      <c r="H4655" s="6"/>
    </row>
    <row r="4656" spans="4:8" x14ac:dyDescent="0.25">
      <c r="D4656" s="7"/>
      <c r="H4656" s="6"/>
    </row>
    <row r="4657" spans="4:8" x14ac:dyDescent="0.25">
      <c r="D4657" s="7"/>
      <c r="H4657" s="6"/>
    </row>
    <row r="4658" spans="4:8" x14ac:dyDescent="0.25">
      <c r="D4658" s="7"/>
      <c r="H4658" s="6"/>
    </row>
    <row r="4659" spans="4:8" x14ac:dyDescent="0.25">
      <c r="D4659" s="7"/>
      <c r="H4659" s="6"/>
    </row>
    <row r="4660" spans="4:8" x14ac:dyDescent="0.25">
      <c r="D4660" s="7"/>
      <c r="H4660" s="6"/>
    </row>
    <row r="4661" spans="4:8" x14ac:dyDescent="0.25">
      <c r="D4661" s="7"/>
      <c r="H4661" s="6"/>
    </row>
    <row r="4662" spans="4:8" x14ac:dyDescent="0.25">
      <c r="D4662" s="7"/>
      <c r="H4662" s="6"/>
    </row>
    <row r="4663" spans="4:8" x14ac:dyDescent="0.25">
      <c r="D4663" s="7"/>
      <c r="H4663" s="6"/>
    </row>
    <row r="4664" spans="4:8" x14ac:dyDescent="0.25">
      <c r="D4664" s="7"/>
      <c r="H4664" s="6"/>
    </row>
    <row r="4665" spans="4:8" x14ac:dyDescent="0.25">
      <c r="D4665" s="7"/>
      <c r="H4665" s="6"/>
    </row>
    <row r="4666" spans="4:8" x14ac:dyDescent="0.25">
      <c r="D4666" s="7"/>
      <c r="H4666" s="6"/>
    </row>
    <row r="4667" spans="4:8" x14ac:dyDescent="0.25">
      <c r="D4667" s="7"/>
      <c r="H4667" s="6"/>
    </row>
    <row r="4668" spans="4:8" x14ac:dyDescent="0.25">
      <c r="D4668" s="7"/>
      <c r="H4668" s="6"/>
    </row>
    <row r="4669" spans="4:8" x14ac:dyDescent="0.25">
      <c r="D4669" s="7"/>
      <c r="H4669" s="6"/>
    </row>
    <row r="4670" spans="4:8" x14ac:dyDescent="0.25">
      <c r="D4670" s="7"/>
      <c r="H4670" s="6"/>
    </row>
    <row r="4671" spans="4:8" x14ac:dyDescent="0.25">
      <c r="D4671" s="7"/>
      <c r="H4671" s="6"/>
    </row>
    <row r="4672" spans="4:8" x14ac:dyDescent="0.25">
      <c r="D4672" s="7"/>
      <c r="H4672" s="6"/>
    </row>
    <row r="4673" spans="4:8" x14ac:dyDescent="0.25">
      <c r="D4673" s="7"/>
      <c r="H4673" s="6"/>
    </row>
    <row r="4674" spans="4:8" x14ac:dyDescent="0.25">
      <c r="D4674" s="7"/>
      <c r="H4674" s="6"/>
    </row>
    <row r="4675" spans="4:8" x14ac:dyDescent="0.25">
      <c r="D4675" s="7"/>
      <c r="H4675" s="6"/>
    </row>
    <row r="4676" spans="4:8" x14ac:dyDescent="0.25">
      <c r="D4676" s="7"/>
      <c r="H4676" s="6"/>
    </row>
    <row r="4677" spans="4:8" x14ac:dyDescent="0.25">
      <c r="D4677" s="7"/>
      <c r="H4677" s="6"/>
    </row>
    <row r="4678" spans="4:8" x14ac:dyDescent="0.25">
      <c r="D4678" s="7"/>
      <c r="H4678" s="6"/>
    </row>
    <row r="4679" spans="4:8" x14ac:dyDescent="0.25">
      <c r="D4679" s="7"/>
      <c r="H4679" s="6"/>
    </row>
    <row r="4680" spans="4:8" x14ac:dyDescent="0.25">
      <c r="D4680" s="7"/>
      <c r="H4680" s="6"/>
    </row>
    <row r="4681" spans="4:8" x14ac:dyDescent="0.25">
      <c r="D4681" s="7"/>
      <c r="H4681" s="6"/>
    </row>
    <row r="4682" spans="4:8" x14ac:dyDescent="0.25">
      <c r="D4682" s="7"/>
      <c r="H4682" s="6"/>
    </row>
    <row r="4683" spans="4:8" x14ac:dyDescent="0.25">
      <c r="D4683" s="7"/>
      <c r="H4683" s="6"/>
    </row>
    <row r="4684" spans="4:8" x14ac:dyDescent="0.25">
      <c r="D4684" s="7"/>
      <c r="H4684" s="6"/>
    </row>
    <row r="4685" spans="4:8" x14ac:dyDescent="0.25">
      <c r="D4685" s="7"/>
      <c r="H4685" s="6"/>
    </row>
    <row r="4686" spans="4:8" x14ac:dyDescent="0.25">
      <c r="D4686" s="7"/>
      <c r="H4686" s="6"/>
    </row>
    <row r="4687" spans="4:8" x14ac:dyDescent="0.25">
      <c r="D4687" s="7"/>
      <c r="H4687" s="6"/>
    </row>
    <row r="4688" spans="4:8" x14ac:dyDescent="0.25">
      <c r="D4688" s="7"/>
      <c r="H4688" s="6"/>
    </row>
    <row r="4689" spans="4:8" x14ac:dyDescent="0.25">
      <c r="D4689" s="7"/>
      <c r="H4689" s="6"/>
    </row>
    <row r="4690" spans="4:8" x14ac:dyDescent="0.25">
      <c r="D4690" s="7"/>
      <c r="H4690" s="6"/>
    </row>
    <row r="4691" spans="4:8" x14ac:dyDescent="0.25">
      <c r="D4691" s="7"/>
      <c r="H4691" s="6"/>
    </row>
    <row r="4692" spans="4:8" x14ac:dyDescent="0.25">
      <c r="D4692" s="7"/>
      <c r="H4692" s="6"/>
    </row>
    <row r="4693" spans="4:8" x14ac:dyDescent="0.25">
      <c r="D4693" s="7"/>
      <c r="H4693" s="6"/>
    </row>
    <row r="4694" spans="4:8" x14ac:dyDescent="0.25">
      <c r="D4694" s="7"/>
      <c r="H4694" s="6"/>
    </row>
    <row r="4695" spans="4:8" x14ac:dyDescent="0.25">
      <c r="D4695" s="7"/>
      <c r="H4695" s="6"/>
    </row>
    <row r="4696" spans="4:8" x14ac:dyDescent="0.25">
      <c r="D4696" s="7"/>
      <c r="H4696" s="6"/>
    </row>
    <row r="4697" spans="4:8" x14ac:dyDescent="0.25">
      <c r="D4697" s="7"/>
      <c r="H4697" s="6"/>
    </row>
    <row r="4698" spans="4:8" x14ac:dyDescent="0.25">
      <c r="D4698" s="7"/>
      <c r="H4698" s="6"/>
    </row>
    <row r="4699" spans="4:8" x14ac:dyDescent="0.25">
      <c r="D4699" s="7"/>
      <c r="H4699" s="6"/>
    </row>
    <row r="4700" spans="4:8" x14ac:dyDescent="0.25">
      <c r="D4700" s="7"/>
      <c r="H4700" s="6"/>
    </row>
    <row r="4701" spans="4:8" x14ac:dyDescent="0.25">
      <c r="D4701" s="7"/>
      <c r="H4701" s="6"/>
    </row>
    <row r="4702" spans="4:8" x14ac:dyDescent="0.25">
      <c r="D4702" s="7"/>
      <c r="H4702" s="6"/>
    </row>
    <row r="4703" spans="4:8" x14ac:dyDescent="0.25">
      <c r="D4703" s="7"/>
      <c r="H4703" s="6"/>
    </row>
    <row r="4704" spans="4:8" x14ac:dyDescent="0.25">
      <c r="D4704" s="7"/>
      <c r="H4704" s="6"/>
    </row>
    <row r="4705" spans="4:8" x14ac:dyDescent="0.25">
      <c r="D4705" s="7"/>
      <c r="H4705" s="6"/>
    </row>
    <row r="4706" spans="4:8" x14ac:dyDescent="0.25">
      <c r="D4706" s="7"/>
      <c r="H4706" s="6"/>
    </row>
    <row r="4707" spans="4:8" x14ac:dyDescent="0.25">
      <c r="D4707" s="7"/>
      <c r="H4707" s="6"/>
    </row>
    <row r="4708" spans="4:8" x14ac:dyDescent="0.25">
      <c r="D4708" s="7"/>
      <c r="H4708" s="6"/>
    </row>
    <row r="4709" spans="4:8" x14ac:dyDescent="0.25">
      <c r="D4709" s="7"/>
      <c r="H4709" s="6"/>
    </row>
    <row r="4710" spans="4:8" x14ac:dyDescent="0.25">
      <c r="D4710" s="7"/>
      <c r="H4710" s="6"/>
    </row>
    <row r="4711" spans="4:8" x14ac:dyDescent="0.25">
      <c r="D4711" s="7"/>
      <c r="H4711" s="6"/>
    </row>
    <row r="4712" spans="4:8" x14ac:dyDescent="0.25">
      <c r="D4712" s="7"/>
      <c r="H4712" s="6"/>
    </row>
    <row r="4713" spans="4:8" x14ac:dyDescent="0.25">
      <c r="D4713" s="7"/>
      <c r="H4713" s="6"/>
    </row>
    <row r="4714" spans="4:8" x14ac:dyDescent="0.25">
      <c r="D4714" s="7"/>
      <c r="H4714" s="6"/>
    </row>
    <row r="4715" spans="4:8" x14ac:dyDescent="0.25">
      <c r="D4715" s="7"/>
      <c r="H4715" s="6"/>
    </row>
    <row r="4716" spans="4:8" x14ac:dyDescent="0.25">
      <c r="D4716" s="7"/>
      <c r="H4716" s="6"/>
    </row>
    <row r="4717" spans="4:8" x14ac:dyDescent="0.25">
      <c r="D4717" s="7"/>
      <c r="H4717" s="6"/>
    </row>
    <row r="4718" spans="4:8" x14ac:dyDescent="0.25">
      <c r="D4718" s="7"/>
      <c r="H4718" s="6"/>
    </row>
    <row r="4719" spans="4:8" x14ac:dyDescent="0.25">
      <c r="D4719" s="7"/>
      <c r="H4719" s="6"/>
    </row>
    <row r="4720" spans="4:8" x14ac:dyDescent="0.25">
      <c r="D4720" s="7"/>
      <c r="H4720" s="6"/>
    </row>
    <row r="4721" spans="4:8" x14ac:dyDescent="0.25">
      <c r="D4721" s="7"/>
      <c r="H4721" s="6"/>
    </row>
    <row r="4722" spans="4:8" x14ac:dyDescent="0.25">
      <c r="D4722" s="7"/>
      <c r="H4722" s="6"/>
    </row>
    <row r="4723" spans="4:8" x14ac:dyDescent="0.25">
      <c r="D4723" s="7"/>
      <c r="H4723" s="6"/>
    </row>
    <row r="4724" spans="4:8" x14ac:dyDescent="0.25">
      <c r="D4724" s="7"/>
      <c r="H4724" s="6"/>
    </row>
    <row r="4725" spans="4:8" x14ac:dyDescent="0.25">
      <c r="D4725" s="7"/>
      <c r="H4725" s="6"/>
    </row>
    <row r="4726" spans="4:8" x14ac:dyDescent="0.25">
      <c r="D4726" s="7"/>
      <c r="H4726" s="6"/>
    </row>
    <row r="4727" spans="4:8" x14ac:dyDescent="0.25">
      <c r="D4727" s="7"/>
      <c r="H4727" s="6"/>
    </row>
    <row r="4728" spans="4:8" x14ac:dyDescent="0.25">
      <c r="D4728" s="7"/>
      <c r="H4728" s="6"/>
    </row>
    <row r="4729" spans="4:8" x14ac:dyDescent="0.25">
      <c r="D4729" s="7"/>
      <c r="H4729" s="6"/>
    </row>
    <row r="4730" spans="4:8" x14ac:dyDescent="0.25">
      <c r="D4730" s="7"/>
      <c r="H4730" s="6"/>
    </row>
    <row r="4731" spans="4:8" x14ac:dyDescent="0.25">
      <c r="D4731" s="7"/>
      <c r="H4731" s="6"/>
    </row>
    <row r="4732" spans="4:8" x14ac:dyDescent="0.25">
      <c r="D4732" s="7"/>
      <c r="H4732" s="6"/>
    </row>
    <row r="4733" spans="4:8" x14ac:dyDescent="0.25">
      <c r="D4733" s="7"/>
      <c r="H4733" s="6"/>
    </row>
    <row r="4734" spans="4:8" x14ac:dyDescent="0.25">
      <c r="D4734" s="7"/>
      <c r="H4734" s="6"/>
    </row>
    <row r="4735" spans="4:8" x14ac:dyDescent="0.25">
      <c r="D4735" s="7"/>
      <c r="H4735" s="6"/>
    </row>
    <row r="4736" spans="4:8" x14ac:dyDescent="0.25">
      <c r="D4736" s="7"/>
      <c r="H4736" s="6"/>
    </row>
    <row r="4737" spans="4:8" x14ac:dyDescent="0.25">
      <c r="D4737" s="7"/>
      <c r="H4737" s="6"/>
    </row>
    <row r="4738" spans="4:8" x14ac:dyDescent="0.25">
      <c r="D4738" s="7"/>
      <c r="H4738" s="6"/>
    </row>
    <row r="4739" spans="4:8" x14ac:dyDescent="0.25">
      <c r="D4739" s="7"/>
      <c r="H4739" s="6"/>
    </row>
    <row r="4740" spans="4:8" x14ac:dyDescent="0.25">
      <c r="D4740" s="7"/>
      <c r="H4740" s="6"/>
    </row>
    <row r="4741" spans="4:8" x14ac:dyDescent="0.25">
      <c r="D4741" s="7"/>
      <c r="H4741" s="6"/>
    </row>
    <row r="4742" spans="4:8" x14ac:dyDescent="0.25">
      <c r="D4742" s="7"/>
      <c r="H4742" s="6"/>
    </row>
    <row r="4743" spans="4:8" x14ac:dyDescent="0.25">
      <c r="D4743" s="7"/>
      <c r="H4743" s="6"/>
    </row>
    <row r="4744" spans="4:8" x14ac:dyDescent="0.25">
      <c r="D4744" s="7"/>
      <c r="H4744" s="6"/>
    </row>
    <row r="4745" spans="4:8" x14ac:dyDescent="0.25">
      <c r="D4745" s="7"/>
      <c r="H4745" s="6"/>
    </row>
    <row r="4746" spans="4:8" x14ac:dyDescent="0.25">
      <c r="D4746" s="7"/>
      <c r="H4746" s="6"/>
    </row>
    <row r="4747" spans="4:8" x14ac:dyDescent="0.25">
      <c r="D4747" s="7"/>
      <c r="H4747" s="6"/>
    </row>
    <row r="4748" spans="4:8" x14ac:dyDescent="0.25">
      <c r="D4748" s="7"/>
      <c r="H4748" s="6"/>
    </row>
    <row r="4749" spans="4:8" x14ac:dyDescent="0.25">
      <c r="D4749" s="7"/>
      <c r="H4749" s="6"/>
    </row>
    <row r="4750" spans="4:8" x14ac:dyDescent="0.25">
      <c r="D4750" s="7"/>
      <c r="H4750" s="6"/>
    </row>
    <row r="4751" spans="4:8" x14ac:dyDescent="0.25">
      <c r="D4751" s="7"/>
      <c r="H4751" s="6"/>
    </row>
    <row r="4752" spans="4:8" x14ac:dyDescent="0.25">
      <c r="D4752" s="7"/>
      <c r="H4752" s="6"/>
    </row>
    <row r="4753" spans="4:8" x14ac:dyDescent="0.25">
      <c r="D4753" s="7"/>
      <c r="H4753" s="6"/>
    </row>
    <row r="4754" spans="4:8" x14ac:dyDescent="0.25">
      <c r="D4754" s="7"/>
      <c r="H4754" s="6"/>
    </row>
    <row r="4755" spans="4:8" x14ac:dyDescent="0.25">
      <c r="D4755" s="7"/>
      <c r="H4755" s="6"/>
    </row>
    <row r="4756" spans="4:8" x14ac:dyDescent="0.25">
      <c r="D4756" s="7"/>
      <c r="H4756" s="6"/>
    </row>
    <row r="4757" spans="4:8" x14ac:dyDescent="0.25">
      <c r="D4757" s="7"/>
      <c r="H4757" s="6"/>
    </row>
    <row r="4758" spans="4:8" x14ac:dyDescent="0.25">
      <c r="D4758" s="7"/>
      <c r="H4758" s="6"/>
    </row>
    <row r="4759" spans="4:8" x14ac:dyDescent="0.25">
      <c r="D4759" s="7"/>
      <c r="H4759" s="6"/>
    </row>
    <row r="4760" spans="4:8" x14ac:dyDescent="0.25">
      <c r="D4760" s="7"/>
      <c r="H4760" s="6"/>
    </row>
    <row r="4761" spans="4:8" x14ac:dyDescent="0.25">
      <c r="D4761" s="7"/>
      <c r="H4761" s="6"/>
    </row>
    <row r="4762" spans="4:8" x14ac:dyDescent="0.25">
      <c r="D4762" s="7"/>
      <c r="H4762" s="6"/>
    </row>
    <row r="4763" spans="4:8" x14ac:dyDescent="0.25">
      <c r="D4763" s="7"/>
      <c r="H4763" s="6"/>
    </row>
    <row r="4764" spans="4:8" x14ac:dyDescent="0.25">
      <c r="D4764" s="7"/>
      <c r="H4764" s="6"/>
    </row>
    <row r="4765" spans="4:8" x14ac:dyDescent="0.25">
      <c r="D4765" s="7"/>
      <c r="H4765" s="6"/>
    </row>
    <row r="4766" spans="4:8" x14ac:dyDescent="0.25">
      <c r="D4766" s="7"/>
      <c r="H4766" s="6"/>
    </row>
    <row r="4767" spans="4:8" x14ac:dyDescent="0.25">
      <c r="D4767" s="7"/>
      <c r="H4767" s="6"/>
    </row>
    <row r="4768" spans="4:8" x14ac:dyDescent="0.25">
      <c r="D4768" s="7"/>
      <c r="H4768" s="6"/>
    </row>
    <row r="4769" spans="4:8" x14ac:dyDescent="0.25">
      <c r="D4769" s="7"/>
      <c r="H4769" s="6"/>
    </row>
    <row r="4770" spans="4:8" x14ac:dyDescent="0.25">
      <c r="D4770" s="7"/>
      <c r="H4770" s="6"/>
    </row>
    <row r="4771" spans="4:8" x14ac:dyDescent="0.25">
      <c r="D4771" s="7"/>
      <c r="H4771" s="6"/>
    </row>
    <row r="4772" spans="4:8" x14ac:dyDescent="0.25">
      <c r="D4772" s="7"/>
      <c r="H4772" s="6"/>
    </row>
    <row r="4773" spans="4:8" x14ac:dyDescent="0.25">
      <c r="D4773" s="7"/>
      <c r="H4773" s="6"/>
    </row>
    <row r="4774" spans="4:8" x14ac:dyDescent="0.25">
      <c r="D4774" s="7"/>
      <c r="H4774" s="6"/>
    </row>
    <row r="4775" spans="4:8" x14ac:dyDescent="0.25">
      <c r="D4775" s="7"/>
      <c r="H4775" s="6"/>
    </row>
    <row r="4776" spans="4:8" x14ac:dyDescent="0.25">
      <c r="D4776" s="7"/>
      <c r="H4776" s="6"/>
    </row>
    <row r="4777" spans="4:8" x14ac:dyDescent="0.25">
      <c r="D4777" s="7"/>
      <c r="H4777" s="6"/>
    </row>
    <row r="4778" spans="4:8" x14ac:dyDescent="0.25">
      <c r="D4778" s="7"/>
      <c r="H4778" s="6"/>
    </row>
    <row r="4779" spans="4:8" x14ac:dyDescent="0.25">
      <c r="D4779" s="7"/>
      <c r="H4779" s="6"/>
    </row>
    <row r="4780" spans="4:8" x14ac:dyDescent="0.25">
      <c r="D4780" s="7"/>
      <c r="H4780" s="6"/>
    </row>
    <row r="4781" spans="4:8" x14ac:dyDescent="0.25">
      <c r="D4781" s="7"/>
      <c r="H4781" s="6"/>
    </row>
    <row r="4782" spans="4:8" x14ac:dyDescent="0.25">
      <c r="D4782" s="7"/>
      <c r="H4782" s="6"/>
    </row>
    <row r="4783" spans="4:8" x14ac:dyDescent="0.25">
      <c r="D4783" s="7"/>
      <c r="H4783" s="6"/>
    </row>
    <row r="4784" spans="4:8" x14ac:dyDescent="0.25">
      <c r="D4784" s="7"/>
      <c r="H4784" s="6"/>
    </row>
    <row r="4785" spans="4:8" x14ac:dyDescent="0.25">
      <c r="D4785" s="7"/>
      <c r="H4785" s="6"/>
    </row>
    <row r="4786" spans="4:8" x14ac:dyDescent="0.25">
      <c r="D4786" s="7"/>
      <c r="H4786" s="6"/>
    </row>
    <row r="4787" spans="4:8" x14ac:dyDescent="0.25">
      <c r="D4787" s="7"/>
      <c r="H4787" s="6"/>
    </row>
    <row r="4788" spans="4:8" x14ac:dyDescent="0.25">
      <c r="D4788" s="7"/>
      <c r="H4788" s="6"/>
    </row>
    <row r="4789" spans="4:8" x14ac:dyDescent="0.25">
      <c r="D4789" s="7"/>
      <c r="H4789" s="6"/>
    </row>
    <row r="4790" spans="4:8" x14ac:dyDescent="0.25">
      <c r="D4790" s="7"/>
      <c r="H4790" s="6"/>
    </row>
    <row r="4791" spans="4:8" x14ac:dyDescent="0.25">
      <c r="D4791" s="7"/>
      <c r="H4791" s="6"/>
    </row>
    <row r="4792" spans="4:8" x14ac:dyDescent="0.25">
      <c r="D4792" s="7"/>
      <c r="H4792" s="6"/>
    </row>
    <row r="4793" spans="4:8" x14ac:dyDescent="0.25">
      <c r="D4793" s="7"/>
      <c r="H4793" s="6"/>
    </row>
    <row r="4794" spans="4:8" x14ac:dyDescent="0.25">
      <c r="D4794" s="7"/>
      <c r="H4794" s="6"/>
    </row>
    <row r="4795" spans="4:8" x14ac:dyDescent="0.25">
      <c r="D4795" s="7"/>
      <c r="H4795" s="6"/>
    </row>
    <row r="4796" spans="4:8" x14ac:dyDescent="0.25">
      <c r="D4796" s="7"/>
      <c r="H4796" s="6"/>
    </row>
    <row r="4797" spans="4:8" x14ac:dyDescent="0.25">
      <c r="D4797" s="7"/>
      <c r="H4797" s="6"/>
    </row>
    <row r="4798" spans="4:8" x14ac:dyDescent="0.25">
      <c r="D4798" s="7"/>
      <c r="H4798" s="6"/>
    </row>
    <row r="4799" spans="4:8" x14ac:dyDescent="0.25">
      <c r="D4799" s="7"/>
      <c r="H4799" s="6"/>
    </row>
    <row r="4800" spans="4:8" x14ac:dyDescent="0.25">
      <c r="D4800" s="7"/>
      <c r="H4800" s="6"/>
    </row>
    <row r="4801" spans="4:8" x14ac:dyDescent="0.25">
      <c r="D4801" s="7"/>
      <c r="H4801" s="6"/>
    </row>
    <row r="4802" spans="4:8" x14ac:dyDescent="0.25">
      <c r="D4802" s="7"/>
      <c r="H4802" s="6"/>
    </row>
    <row r="4803" spans="4:8" x14ac:dyDescent="0.25">
      <c r="D4803" s="7"/>
      <c r="H4803" s="6"/>
    </row>
    <row r="4804" spans="4:8" x14ac:dyDescent="0.25">
      <c r="D4804" s="7"/>
      <c r="H4804" s="6"/>
    </row>
    <row r="4805" spans="4:8" x14ac:dyDescent="0.25">
      <c r="D4805" s="7"/>
      <c r="H4805" s="6"/>
    </row>
    <row r="4806" spans="4:8" x14ac:dyDescent="0.25">
      <c r="D4806" s="7"/>
      <c r="H4806" s="6"/>
    </row>
    <row r="4807" spans="4:8" x14ac:dyDescent="0.25">
      <c r="D4807" s="7"/>
      <c r="H4807" s="6"/>
    </row>
    <row r="4808" spans="4:8" x14ac:dyDescent="0.25">
      <c r="D4808" s="7"/>
      <c r="H4808" s="6"/>
    </row>
    <row r="4809" spans="4:8" x14ac:dyDescent="0.25">
      <c r="D4809" s="7"/>
      <c r="H4809" s="6"/>
    </row>
    <row r="4810" spans="4:8" x14ac:dyDescent="0.25">
      <c r="D4810" s="7"/>
      <c r="H4810" s="6"/>
    </row>
    <row r="4811" spans="4:8" x14ac:dyDescent="0.25">
      <c r="D4811" s="7"/>
      <c r="H4811" s="6"/>
    </row>
    <row r="4812" spans="4:8" x14ac:dyDescent="0.25">
      <c r="D4812" s="7"/>
      <c r="H4812" s="6"/>
    </row>
    <row r="4813" spans="4:8" x14ac:dyDescent="0.25">
      <c r="D4813" s="7"/>
      <c r="H4813" s="6"/>
    </row>
    <row r="4814" spans="4:8" x14ac:dyDescent="0.25">
      <c r="D4814" s="7"/>
      <c r="H4814" s="6"/>
    </row>
    <row r="4815" spans="4:8" x14ac:dyDescent="0.25">
      <c r="D4815" s="7"/>
      <c r="H4815" s="6"/>
    </row>
    <row r="4816" spans="4:8" x14ac:dyDescent="0.25">
      <c r="D4816" s="7"/>
      <c r="H4816" s="6"/>
    </row>
    <row r="4817" spans="4:8" x14ac:dyDescent="0.25">
      <c r="D4817" s="7"/>
      <c r="H4817" s="6"/>
    </row>
    <row r="4818" spans="4:8" x14ac:dyDescent="0.25">
      <c r="D4818" s="7"/>
      <c r="H4818" s="6"/>
    </row>
    <row r="4819" spans="4:8" x14ac:dyDescent="0.25">
      <c r="D4819" s="7"/>
      <c r="H4819" s="6"/>
    </row>
    <row r="4820" spans="4:8" x14ac:dyDescent="0.25">
      <c r="D4820" s="7"/>
      <c r="H4820" s="6"/>
    </row>
    <row r="4821" spans="4:8" x14ac:dyDescent="0.25">
      <c r="D4821" s="7"/>
      <c r="H4821" s="6"/>
    </row>
    <row r="4822" spans="4:8" x14ac:dyDescent="0.25">
      <c r="D4822" s="7"/>
      <c r="H4822" s="6"/>
    </row>
    <row r="4823" spans="4:8" x14ac:dyDescent="0.25">
      <c r="D4823" s="7"/>
      <c r="H4823" s="6"/>
    </row>
    <row r="4824" spans="4:8" x14ac:dyDescent="0.25">
      <c r="D4824" s="7"/>
      <c r="H4824" s="6"/>
    </row>
    <row r="4825" spans="4:8" x14ac:dyDescent="0.25">
      <c r="D4825" s="7"/>
      <c r="H4825" s="6"/>
    </row>
    <row r="4826" spans="4:8" x14ac:dyDescent="0.25">
      <c r="D4826" s="7"/>
      <c r="H4826" s="6"/>
    </row>
    <row r="4827" spans="4:8" x14ac:dyDescent="0.25">
      <c r="D4827" s="7"/>
      <c r="H4827" s="6"/>
    </row>
    <row r="4828" spans="4:8" x14ac:dyDescent="0.25">
      <c r="D4828" s="7"/>
      <c r="H4828" s="6"/>
    </row>
    <row r="4829" spans="4:8" x14ac:dyDescent="0.25">
      <c r="D4829" s="7"/>
      <c r="H4829" s="6"/>
    </row>
    <row r="4830" spans="4:8" x14ac:dyDescent="0.25">
      <c r="D4830" s="7"/>
      <c r="H4830" s="6"/>
    </row>
    <row r="4831" spans="4:8" x14ac:dyDescent="0.25">
      <c r="D4831" s="7"/>
      <c r="H4831" s="6"/>
    </row>
    <row r="4832" spans="4:8" x14ac:dyDescent="0.25">
      <c r="D4832" s="7"/>
      <c r="H4832" s="6"/>
    </row>
    <row r="4833" spans="4:8" x14ac:dyDescent="0.25">
      <c r="D4833" s="7"/>
      <c r="H4833" s="6"/>
    </row>
    <row r="4834" spans="4:8" x14ac:dyDescent="0.25">
      <c r="D4834" s="7"/>
      <c r="H4834" s="6"/>
    </row>
    <row r="4835" spans="4:8" x14ac:dyDescent="0.25">
      <c r="D4835" s="7"/>
      <c r="H4835" s="6"/>
    </row>
    <row r="4836" spans="4:8" x14ac:dyDescent="0.25">
      <c r="D4836" s="7"/>
      <c r="H4836" s="6"/>
    </row>
    <row r="4837" spans="4:8" x14ac:dyDescent="0.25">
      <c r="D4837" s="7"/>
      <c r="H4837" s="6"/>
    </row>
    <row r="4838" spans="4:8" x14ac:dyDescent="0.25">
      <c r="D4838" s="7"/>
      <c r="H4838" s="6"/>
    </row>
    <row r="4839" spans="4:8" x14ac:dyDescent="0.25">
      <c r="D4839" s="7"/>
      <c r="H4839" s="6"/>
    </row>
    <row r="4840" spans="4:8" x14ac:dyDescent="0.25">
      <c r="D4840" s="7"/>
      <c r="H4840" s="6"/>
    </row>
    <row r="4841" spans="4:8" x14ac:dyDescent="0.25">
      <c r="D4841" s="7"/>
      <c r="H4841" s="6"/>
    </row>
    <row r="4842" spans="4:8" x14ac:dyDescent="0.25">
      <c r="D4842" s="7"/>
      <c r="H4842" s="6"/>
    </row>
    <row r="4843" spans="4:8" x14ac:dyDescent="0.25">
      <c r="D4843" s="7"/>
      <c r="H4843" s="6"/>
    </row>
    <row r="4844" spans="4:8" x14ac:dyDescent="0.25">
      <c r="D4844" s="7"/>
      <c r="H4844" s="6"/>
    </row>
    <row r="4845" spans="4:8" x14ac:dyDescent="0.25">
      <c r="D4845" s="7"/>
      <c r="H4845" s="6"/>
    </row>
    <row r="4846" spans="4:8" x14ac:dyDescent="0.25">
      <c r="D4846" s="7"/>
      <c r="H4846" s="6"/>
    </row>
    <row r="4847" spans="4:8" x14ac:dyDescent="0.25">
      <c r="D4847" s="7"/>
      <c r="H4847" s="6"/>
    </row>
    <row r="4848" spans="4:8" x14ac:dyDescent="0.25">
      <c r="D4848" s="7"/>
      <c r="H4848" s="6"/>
    </row>
    <row r="4849" spans="4:8" x14ac:dyDescent="0.25">
      <c r="D4849" s="7"/>
      <c r="H4849" s="6"/>
    </row>
    <row r="4850" spans="4:8" x14ac:dyDescent="0.25">
      <c r="D4850" s="7"/>
      <c r="H4850" s="6"/>
    </row>
    <row r="4851" spans="4:8" x14ac:dyDescent="0.25">
      <c r="D4851" s="7"/>
      <c r="H4851" s="6"/>
    </row>
    <row r="4852" spans="4:8" x14ac:dyDescent="0.25">
      <c r="D4852" s="7"/>
      <c r="H4852" s="6"/>
    </row>
    <row r="4853" spans="4:8" x14ac:dyDescent="0.25">
      <c r="D4853" s="7"/>
      <c r="H4853" s="6"/>
    </row>
    <row r="4854" spans="4:8" x14ac:dyDescent="0.25">
      <c r="D4854" s="7"/>
      <c r="H4854" s="6"/>
    </row>
    <row r="4855" spans="4:8" x14ac:dyDescent="0.25">
      <c r="D4855" s="7"/>
      <c r="H4855" s="6"/>
    </row>
    <row r="4856" spans="4:8" x14ac:dyDescent="0.25">
      <c r="D4856" s="7"/>
      <c r="H4856" s="6"/>
    </row>
    <row r="4857" spans="4:8" x14ac:dyDescent="0.25">
      <c r="D4857" s="7"/>
      <c r="H4857" s="6"/>
    </row>
    <row r="4858" spans="4:8" x14ac:dyDescent="0.25">
      <c r="D4858" s="7"/>
      <c r="H4858" s="6"/>
    </row>
    <row r="4859" spans="4:8" x14ac:dyDescent="0.25">
      <c r="D4859" s="7"/>
      <c r="H4859" s="6"/>
    </row>
    <row r="4860" spans="4:8" x14ac:dyDescent="0.25">
      <c r="D4860" s="7"/>
      <c r="H4860" s="6"/>
    </row>
    <row r="4861" spans="4:8" x14ac:dyDescent="0.25">
      <c r="D4861" s="7"/>
      <c r="H4861" s="6"/>
    </row>
    <row r="4862" spans="4:8" x14ac:dyDescent="0.25">
      <c r="D4862" s="7"/>
      <c r="H4862" s="6"/>
    </row>
    <row r="4863" spans="4:8" x14ac:dyDescent="0.25">
      <c r="D4863" s="7"/>
      <c r="H4863" s="6"/>
    </row>
    <row r="4864" spans="4:8" x14ac:dyDescent="0.25">
      <c r="D4864" s="7"/>
      <c r="H4864" s="6"/>
    </row>
    <row r="4865" spans="4:8" x14ac:dyDescent="0.25">
      <c r="D4865" s="7"/>
      <c r="H4865" s="6"/>
    </row>
    <row r="4866" spans="4:8" x14ac:dyDescent="0.25">
      <c r="D4866" s="7"/>
      <c r="H4866" s="6"/>
    </row>
    <row r="4867" spans="4:8" x14ac:dyDescent="0.25">
      <c r="D4867" s="7"/>
      <c r="H4867" s="6"/>
    </row>
    <row r="4868" spans="4:8" x14ac:dyDescent="0.25">
      <c r="D4868" s="7"/>
      <c r="H4868" s="6"/>
    </row>
    <row r="4869" spans="4:8" x14ac:dyDescent="0.25">
      <c r="D4869" s="7"/>
      <c r="H4869" s="6"/>
    </row>
    <row r="4870" spans="4:8" x14ac:dyDescent="0.25">
      <c r="D4870" s="7"/>
      <c r="H4870" s="6"/>
    </row>
    <row r="4871" spans="4:8" x14ac:dyDescent="0.25">
      <c r="D4871" s="7"/>
      <c r="H4871" s="6"/>
    </row>
    <row r="4872" spans="4:8" x14ac:dyDescent="0.25">
      <c r="D4872" s="7"/>
      <c r="H4872" s="6"/>
    </row>
    <row r="4873" spans="4:8" x14ac:dyDescent="0.25">
      <c r="D4873" s="7"/>
      <c r="H4873" s="6"/>
    </row>
    <row r="4874" spans="4:8" x14ac:dyDescent="0.25">
      <c r="D4874" s="7"/>
      <c r="H4874" s="6"/>
    </row>
    <row r="4875" spans="4:8" x14ac:dyDescent="0.25">
      <c r="D4875" s="7"/>
      <c r="H4875" s="6"/>
    </row>
    <row r="4876" spans="4:8" x14ac:dyDescent="0.25">
      <c r="D4876" s="7"/>
      <c r="H4876" s="6"/>
    </row>
    <row r="4877" spans="4:8" x14ac:dyDescent="0.25">
      <c r="D4877" s="7"/>
      <c r="H4877" s="6"/>
    </row>
    <row r="4878" spans="4:8" x14ac:dyDescent="0.25">
      <c r="D4878" s="7"/>
      <c r="H4878" s="6"/>
    </row>
    <row r="4879" spans="4:8" x14ac:dyDescent="0.25">
      <c r="D4879" s="7"/>
      <c r="H4879" s="6"/>
    </row>
    <row r="4880" spans="4:8" x14ac:dyDescent="0.25">
      <c r="D4880" s="7"/>
      <c r="H4880" s="6"/>
    </row>
    <row r="4881" spans="4:8" x14ac:dyDescent="0.25">
      <c r="D4881" s="7"/>
      <c r="H4881" s="6"/>
    </row>
    <row r="4882" spans="4:8" x14ac:dyDescent="0.25">
      <c r="D4882" s="7"/>
      <c r="H4882" s="6"/>
    </row>
    <row r="4883" spans="4:8" x14ac:dyDescent="0.25">
      <c r="D4883" s="7"/>
      <c r="H4883" s="6"/>
    </row>
    <row r="4884" spans="4:8" x14ac:dyDescent="0.25">
      <c r="D4884" s="7"/>
      <c r="H4884" s="6"/>
    </row>
    <row r="4885" spans="4:8" x14ac:dyDescent="0.25">
      <c r="D4885" s="7"/>
      <c r="H4885" s="6"/>
    </row>
    <row r="4886" spans="4:8" x14ac:dyDescent="0.25">
      <c r="D4886" s="7"/>
      <c r="H4886" s="6"/>
    </row>
    <row r="4887" spans="4:8" x14ac:dyDescent="0.25">
      <c r="D4887" s="7"/>
      <c r="H4887" s="6"/>
    </row>
    <row r="4888" spans="4:8" x14ac:dyDescent="0.25">
      <c r="D4888" s="7"/>
      <c r="H4888" s="6"/>
    </row>
    <row r="4889" spans="4:8" x14ac:dyDescent="0.25">
      <c r="D4889" s="7"/>
      <c r="H4889" s="6"/>
    </row>
    <row r="4890" spans="4:8" x14ac:dyDescent="0.25">
      <c r="D4890" s="7"/>
      <c r="H4890" s="6"/>
    </row>
    <row r="4891" spans="4:8" x14ac:dyDescent="0.25">
      <c r="D4891" s="7"/>
      <c r="H4891" s="6"/>
    </row>
    <row r="4892" spans="4:8" x14ac:dyDescent="0.25">
      <c r="D4892" s="7"/>
      <c r="H4892" s="6"/>
    </row>
    <row r="4893" spans="4:8" x14ac:dyDescent="0.25">
      <c r="D4893" s="7"/>
      <c r="H4893" s="6"/>
    </row>
    <row r="4894" spans="4:8" x14ac:dyDescent="0.25">
      <c r="D4894" s="7"/>
      <c r="H4894" s="6"/>
    </row>
    <row r="4895" spans="4:8" x14ac:dyDescent="0.25">
      <c r="D4895" s="7"/>
      <c r="H4895" s="6"/>
    </row>
    <row r="4896" spans="4:8" x14ac:dyDescent="0.25">
      <c r="D4896" s="7"/>
      <c r="H4896" s="6"/>
    </row>
    <row r="4897" spans="4:8" x14ac:dyDescent="0.25">
      <c r="D4897" s="7"/>
      <c r="H4897" s="6"/>
    </row>
    <row r="4898" spans="4:8" x14ac:dyDescent="0.25">
      <c r="D4898" s="7"/>
      <c r="H4898" s="6"/>
    </row>
    <row r="4899" spans="4:8" x14ac:dyDescent="0.25">
      <c r="D4899" s="7"/>
      <c r="H4899" s="6"/>
    </row>
    <row r="4900" spans="4:8" x14ac:dyDescent="0.25">
      <c r="D4900" s="7"/>
      <c r="H4900" s="6"/>
    </row>
    <row r="4901" spans="4:8" x14ac:dyDescent="0.25">
      <c r="D4901" s="7"/>
      <c r="H4901" s="6"/>
    </row>
    <row r="4902" spans="4:8" x14ac:dyDescent="0.25">
      <c r="D4902" s="7"/>
      <c r="H4902" s="6"/>
    </row>
    <row r="4903" spans="4:8" x14ac:dyDescent="0.25">
      <c r="D4903" s="7"/>
      <c r="H4903" s="6"/>
    </row>
    <row r="4904" spans="4:8" x14ac:dyDescent="0.25">
      <c r="D4904" s="7"/>
      <c r="H4904" s="6"/>
    </row>
    <row r="4905" spans="4:8" x14ac:dyDescent="0.25">
      <c r="D4905" s="7"/>
      <c r="H4905" s="6"/>
    </row>
    <row r="4906" spans="4:8" x14ac:dyDescent="0.25">
      <c r="D4906" s="7"/>
      <c r="H4906" s="6"/>
    </row>
    <row r="4907" spans="4:8" x14ac:dyDescent="0.25">
      <c r="D4907" s="7"/>
      <c r="H4907" s="6"/>
    </row>
    <row r="4908" spans="4:8" x14ac:dyDescent="0.25">
      <c r="D4908" s="7"/>
      <c r="H4908" s="6"/>
    </row>
    <row r="4909" spans="4:8" x14ac:dyDescent="0.25">
      <c r="D4909" s="7"/>
      <c r="H4909" s="6"/>
    </row>
    <row r="4910" spans="4:8" x14ac:dyDescent="0.25">
      <c r="D4910" s="7"/>
      <c r="H4910" s="6"/>
    </row>
    <row r="4911" spans="4:8" x14ac:dyDescent="0.25">
      <c r="D4911" s="7"/>
      <c r="H4911" s="6"/>
    </row>
    <row r="4912" spans="4:8" x14ac:dyDescent="0.25">
      <c r="D4912" s="7"/>
      <c r="H4912" s="6"/>
    </row>
    <row r="4913" spans="4:8" x14ac:dyDescent="0.25">
      <c r="D4913" s="7"/>
      <c r="H4913" s="6"/>
    </row>
    <row r="4914" spans="4:8" x14ac:dyDescent="0.25">
      <c r="D4914" s="7"/>
      <c r="H4914" s="6"/>
    </row>
    <row r="4915" spans="4:8" x14ac:dyDescent="0.25">
      <c r="D4915" s="7"/>
      <c r="H4915" s="6"/>
    </row>
    <row r="4916" spans="4:8" x14ac:dyDescent="0.25">
      <c r="D4916" s="7"/>
      <c r="H4916" s="6"/>
    </row>
    <row r="4917" spans="4:8" x14ac:dyDescent="0.25">
      <c r="D4917" s="7"/>
      <c r="H4917" s="6"/>
    </row>
    <row r="4918" spans="4:8" x14ac:dyDescent="0.25">
      <c r="D4918" s="7"/>
      <c r="H4918" s="6"/>
    </row>
    <row r="4919" spans="4:8" x14ac:dyDescent="0.25">
      <c r="D4919" s="7"/>
      <c r="H4919" s="6"/>
    </row>
    <row r="4920" spans="4:8" x14ac:dyDescent="0.25">
      <c r="D4920" s="7"/>
      <c r="H4920" s="6"/>
    </row>
    <row r="4921" spans="4:8" x14ac:dyDescent="0.25">
      <c r="D4921" s="7"/>
      <c r="H4921" s="6"/>
    </row>
    <row r="4922" spans="4:8" x14ac:dyDescent="0.25">
      <c r="D4922" s="7"/>
      <c r="H4922" s="6"/>
    </row>
    <row r="4923" spans="4:8" x14ac:dyDescent="0.25">
      <c r="D4923" s="7"/>
      <c r="H4923" s="6"/>
    </row>
    <row r="4924" spans="4:8" x14ac:dyDescent="0.25">
      <c r="D4924" s="7"/>
      <c r="H4924" s="6"/>
    </row>
    <row r="4925" spans="4:8" x14ac:dyDescent="0.25">
      <c r="D4925" s="7"/>
      <c r="H4925" s="6"/>
    </row>
    <row r="4926" spans="4:8" x14ac:dyDescent="0.25">
      <c r="D4926" s="7"/>
      <c r="H4926" s="6"/>
    </row>
    <row r="4927" spans="4:8" x14ac:dyDescent="0.25">
      <c r="D4927" s="7"/>
      <c r="H4927" s="6"/>
    </row>
    <row r="4928" spans="4:8" x14ac:dyDescent="0.25">
      <c r="D4928" s="7"/>
      <c r="H4928" s="6"/>
    </row>
    <row r="4929" spans="4:8" x14ac:dyDescent="0.25">
      <c r="D4929" s="7"/>
      <c r="H4929" s="6"/>
    </row>
    <row r="4930" spans="4:8" x14ac:dyDescent="0.25">
      <c r="D4930" s="7"/>
      <c r="H4930" s="6"/>
    </row>
    <row r="4931" spans="4:8" x14ac:dyDescent="0.25">
      <c r="D4931" s="7"/>
      <c r="H4931" s="6"/>
    </row>
    <row r="4932" spans="4:8" x14ac:dyDescent="0.25">
      <c r="D4932" s="7"/>
      <c r="H4932" s="6"/>
    </row>
    <row r="4933" spans="4:8" x14ac:dyDescent="0.25">
      <c r="D4933" s="7"/>
      <c r="H4933" s="6"/>
    </row>
    <row r="4934" spans="4:8" x14ac:dyDescent="0.25">
      <c r="D4934" s="7"/>
      <c r="H4934" s="6"/>
    </row>
    <row r="4935" spans="4:8" x14ac:dyDescent="0.25">
      <c r="D4935" s="7"/>
      <c r="H4935" s="6"/>
    </row>
    <row r="4936" spans="4:8" x14ac:dyDescent="0.25">
      <c r="D4936" s="7"/>
      <c r="H4936" s="6"/>
    </row>
    <row r="4937" spans="4:8" x14ac:dyDescent="0.25">
      <c r="D4937" s="7"/>
      <c r="H4937" s="6"/>
    </row>
    <row r="4938" spans="4:8" x14ac:dyDescent="0.25">
      <c r="D4938" s="7"/>
      <c r="H4938" s="6"/>
    </row>
    <row r="4939" spans="4:8" x14ac:dyDescent="0.25">
      <c r="D4939" s="7"/>
      <c r="H4939" s="6"/>
    </row>
    <row r="4940" spans="4:8" x14ac:dyDescent="0.25">
      <c r="D4940" s="7"/>
      <c r="H4940" s="6"/>
    </row>
    <row r="4941" spans="4:8" x14ac:dyDescent="0.25">
      <c r="D4941" s="7"/>
      <c r="H4941" s="6"/>
    </row>
    <row r="4942" spans="4:8" x14ac:dyDescent="0.25">
      <c r="D4942" s="7"/>
      <c r="H4942" s="6"/>
    </row>
    <row r="4943" spans="4:8" x14ac:dyDescent="0.25">
      <c r="D4943" s="7"/>
      <c r="H4943" s="6"/>
    </row>
    <row r="4944" spans="4:8" x14ac:dyDescent="0.25">
      <c r="D4944" s="7"/>
      <c r="H4944" s="6"/>
    </row>
    <row r="4945" spans="4:8" x14ac:dyDescent="0.25">
      <c r="D4945" s="7"/>
      <c r="H4945" s="6"/>
    </row>
    <row r="4946" spans="4:8" x14ac:dyDescent="0.25">
      <c r="D4946" s="7"/>
      <c r="H4946" s="6"/>
    </row>
    <row r="4947" spans="4:8" x14ac:dyDescent="0.25">
      <c r="D4947" s="7"/>
      <c r="H4947" s="6"/>
    </row>
    <row r="4948" spans="4:8" x14ac:dyDescent="0.25">
      <c r="D4948" s="7"/>
      <c r="H4948" s="6"/>
    </row>
    <row r="4949" spans="4:8" x14ac:dyDescent="0.25">
      <c r="D4949" s="7"/>
      <c r="H4949" s="6"/>
    </row>
    <row r="4950" spans="4:8" x14ac:dyDescent="0.25">
      <c r="D4950" s="7"/>
      <c r="H4950" s="6"/>
    </row>
    <row r="4951" spans="4:8" x14ac:dyDescent="0.25">
      <c r="D4951" s="7"/>
      <c r="H4951" s="6"/>
    </row>
    <row r="4952" spans="4:8" x14ac:dyDescent="0.25">
      <c r="D4952" s="7"/>
      <c r="H4952" s="6"/>
    </row>
    <row r="4953" spans="4:8" x14ac:dyDescent="0.25">
      <c r="D4953" s="7"/>
      <c r="H4953" s="6"/>
    </row>
    <row r="4954" spans="4:8" x14ac:dyDescent="0.25">
      <c r="D4954" s="7"/>
      <c r="H4954" s="6"/>
    </row>
    <row r="4955" spans="4:8" x14ac:dyDescent="0.25">
      <c r="D4955" s="7"/>
      <c r="H4955" s="6"/>
    </row>
    <row r="4956" spans="4:8" x14ac:dyDescent="0.25">
      <c r="D4956" s="7"/>
      <c r="H4956" s="6"/>
    </row>
    <row r="4957" spans="4:8" x14ac:dyDescent="0.25">
      <c r="D4957" s="7"/>
      <c r="H4957" s="6"/>
    </row>
    <row r="4958" spans="4:8" x14ac:dyDescent="0.25">
      <c r="D4958" s="7"/>
      <c r="H4958" s="6"/>
    </row>
    <row r="4959" spans="4:8" x14ac:dyDescent="0.25">
      <c r="D4959" s="7"/>
      <c r="H4959" s="6"/>
    </row>
    <row r="4960" spans="4:8" x14ac:dyDescent="0.25">
      <c r="D4960" s="7"/>
      <c r="H4960" s="6"/>
    </row>
    <row r="4961" spans="4:8" x14ac:dyDescent="0.25">
      <c r="D4961" s="7"/>
      <c r="H4961" s="6"/>
    </row>
    <row r="4962" spans="4:8" x14ac:dyDescent="0.25">
      <c r="D4962" s="7"/>
      <c r="H4962" s="6"/>
    </row>
    <row r="4963" spans="4:8" x14ac:dyDescent="0.25">
      <c r="D4963" s="7"/>
      <c r="H4963" s="6"/>
    </row>
    <row r="4964" spans="4:8" x14ac:dyDescent="0.25">
      <c r="D4964" s="7"/>
      <c r="H4964" s="6"/>
    </row>
    <row r="4965" spans="4:8" x14ac:dyDescent="0.25">
      <c r="D4965" s="7"/>
      <c r="H4965" s="6"/>
    </row>
    <row r="4966" spans="4:8" x14ac:dyDescent="0.25">
      <c r="D4966" s="7"/>
      <c r="H4966" s="6"/>
    </row>
    <row r="4967" spans="4:8" x14ac:dyDescent="0.25">
      <c r="D4967" s="7"/>
      <c r="H4967" s="6"/>
    </row>
    <row r="4968" spans="4:8" x14ac:dyDescent="0.25">
      <c r="D4968" s="7"/>
      <c r="H4968" s="6"/>
    </row>
    <row r="4969" spans="4:8" x14ac:dyDescent="0.25">
      <c r="D4969" s="7"/>
      <c r="H4969" s="6"/>
    </row>
    <row r="4970" spans="4:8" x14ac:dyDescent="0.25">
      <c r="D4970" s="7"/>
      <c r="H4970" s="6"/>
    </row>
    <row r="4971" spans="4:8" x14ac:dyDescent="0.25">
      <c r="D4971" s="7"/>
      <c r="H4971" s="6"/>
    </row>
    <row r="4972" spans="4:8" x14ac:dyDescent="0.25">
      <c r="D4972" s="7"/>
      <c r="H4972" s="6"/>
    </row>
    <row r="4973" spans="4:8" x14ac:dyDescent="0.25">
      <c r="D4973" s="7"/>
      <c r="H4973" s="6"/>
    </row>
    <row r="4974" spans="4:8" x14ac:dyDescent="0.25">
      <c r="D4974" s="7"/>
      <c r="H4974" s="6"/>
    </row>
    <row r="4975" spans="4:8" x14ac:dyDescent="0.25">
      <c r="D4975" s="7"/>
      <c r="H4975" s="6"/>
    </row>
    <row r="4976" spans="4:8" x14ac:dyDescent="0.25">
      <c r="D4976" s="7"/>
      <c r="H4976" s="6"/>
    </row>
    <row r="4977" spans="4:8" x14ac:dyDescent="0.25">
      <c r="D4977" s="7"/>
      <c r="H4977" s="6"/>
    </row>
    <row r="4978" spans="4:8" x14ac:dyDescent="0.25">
      <c r="D4978" s="7"/>
      <c r="H4978" s="6"/>
    </row>
    <row r="4979" spans="4:8" x14ac:dyDescent="0.25">
      <c r="D4979" s="7"/>
      <c r="H4979" s="6"/>
    </row>
    <row r="4980" spans="4:8" x14ac:dyDescent="0.25">
      <c r="D4980" s="7"/>
      <c r="H4980" s="6"/>
    </row>
    <row r="4981" spans="4:8" x14ac:dyDescent="0.25">
      <c r="D4981" s="7"/>
      <c r="H4981" s="6"/>
    </row>
    <row r="4982" spans="4:8" x14ac:dyDescent="0.25">
      <c r="D4982" s="7"/>
      <c r="H4982" s="6"/>
    </row>
    <row r="4983" spans="4:8" x14ac:dyDescent="0.25">
      <c r="D4983" s="7"/>
      <c r="H4983" s="6"/>
    </row>
    <row r="4984" spans="4:8" x14ac:dyDescent="0.25">
      <c r="D4984" s="7"/>
      <c r="H4984" s="6"/>
    </row>
    <row r="4985" spans="4:8" x14ac:dyDescent="0.25">
      <c r="D4985" s="7"/>
      <c r="H4985" s="6"/>
    </row>
    <row r="4986" spans="4:8" x14ac:dyDescent="0.25">
      <c r="D4986" s="7"/>
      <c r="H4986" s="6"/>
    </row>
    <row r="4987" spans="4:8" x14ac:dyDescent="0.25">
      <c r="D4987" s="7"/>
      <c r="H4987" s="6"/>
    </row>
    <row r="4988" spans="4:8" x14ac:dyDescent="0.25">
      <c r="D4988" s="7"/>
      <c r="H4988" s="6"/>
    </row>
    <row r="4989" spans="4:8" x14ac:dyDescent="0.25">
      <c r="D4989" s="7"/>
      <c r="H4989" s="6"/>
    </row>
    <row r="4990" spans="4:8" x14ac:dyDescent="0.25">
      <c r="D4990" s="7"/>
      <c r="H4990" s="6"/>
    </row>
    <row r="4991" spans="4:8" x14ac:dyDescent="0.25">
      <c r="D4991" s="7"/>
      <c r="H4991" s="6"/>
    </row>
    <row r="4992" spans="4:8" x14ac:dyDescent="0.25">
      <c r="D4992" s="7"/>
      <c r="H4992" s="6"/>
    </row>
    <row r="4993" spans="4:8" x14ac:dyDescent="0.25">
      <c r="D4993" s="7"/>
      <c r="H4993" s="6"/>
    </row>
    <row r="4994" spans="4:8" x14ac:dyDescent="0.25">
      <c r="D4994" s="7"/>
      <c r="H4994" s="6"/>
    </row>
    <row r="4995" spans="4:8" x14ac:dyDescent="0.25">
      <c r="D4995" s="7"/>
      <c r="H4995" s="6"/>
    </row>
    <row r="4996" spans="4:8" x14ac:dyDescent="0.25">
      <c r="D4996" s="7"/>
      <c r="H4996" s="6"/>
    </row>
    <row r="4997" spans="4:8" x14ac:dyDescent="0.25">
      <c r="D4997" s="7"/>
      <c r="H4997" s="6"/>
    </row>
    <row r="4998" spans="4:8" x14ac:dyDescent="0.25">
      <c r="D4998" s="7"/>
      <c r="H4998" s="6"/>
    </row>
    <row r="4999" spans="4:8" x14ac:dyDescent="0.25">
      <c r="D4999" s="7"/>
      <c r="H4999" s="6"/>
    </row>
    <row r="5000" spans="4:8" x14ac:dyDescent="0.25">
      <c r="D5000" s="7"/>
      <c r="H5000" s="6"/>
    </row>
    <row r="5001" spans="4:8" x14ac:dyDescent="0.25">
      <c r="D5001" s="7"/>
      <c r="H5001" s="6"/>
    </row>
    <row r="5002" spans="4:8" x14ac:dyDescent="0.25">
      <c r="D5002" s="7"/>
      <c r="H5002" s="6"/>
    </row>
    <row r="5003" spans="4:8" x14ac:dyDescent="0.25">
      <c r="D5003" s="7"/>
      <c r="H5003" s="6"/>
    </row>
    <row r="5004" spans="4:8" x14ac:dyDescent="0.25">
      <c r="D5004" s="7"/>
      <c r="H5004" s="6"/>
    </row>
    <row r="5005" spans="4:8" x14ac:dyDescent="0.25">
      <c r="D5005" s="7"/>
      <c r="H5005" s="6"/>
    </row>
    <row r="5006" spans="4:8" x14ac:dyDescent="0.25">
      <c r="D5006" s="7"/>
      <c r="H5006" s="6"/>
    </row>
    <row r="5007" spans="4:8" x14ac:dyDescent="0.25">
      <c r="D5007" s="7"/>
      <c r="H5007" s="6"/>
    </row>
    <row r="5008" spans="4:8" x14ac:dyDescent="0.25">
      <c r="D5008" s="7"/>
      <c r="H5008" s="6"/>
    </row>
    <row r="5009" spans="4:8" x14ac:dyDescent="0.25">
      <c r="D5009" s="7"/>
      <c r="H5009" s="6"/>
    </row>
    <row r="5010" spans="4:8" x14ac:dyDescent="0.25">
      <c r="D5010" s="7"/>
      <c r="H5010" s="6"/>
    </row>
    <row r="5011" spans="4:8" x14ac:dyDescent="0.25">
      <c r="D5011" s="7"/>
      <c r="H5011" s="6"/>
    </row>
    <row r="5012" spans="4:8" x14ac:dyDescent="0.25">
      <c r="D5012" s="7"/>
      <c r="H5012" s="6"/>
    </row>
    <row r="5013" spans="4:8" x14ac:dyDescent="0.25">
      <c r="D5013" s="7"/>
      <c r="H5013" s="6"/>
    </row>
    <row r="5014" spans="4:8" x14ac:dyDescent="0.25">
      <c r="D5014" s="7"/>
      <c r="H5014" s="6"/>
    </row>
    <row r="5015" spans="4:8" x14ac:dyDescent="0.25">
      <c r="D5015" s="7"/>
      <c r="H5015" s="6"/>
    </row>
    <row r="5016" spans="4:8" x14ac:dyDescent="0.25">
      <c r="D5016" s="7"/>
      <c r="H5016" s="6"/>
    </row>
    <row r="5017" spans="4:8" x14ac:dyDescent="0.25">
      <c r="D5017" s="7"/>
      <c r="H5017" s="6"/>
    </row>
    <row r="5018" spans="4:8" x14ac:dyDescent="0.25">
      <c r="D5018" s="7"/>
      <c r="H5018" s="6"/>
    </row>
    <row r="5019" spans="4:8" x14ac:dyDescent="0.25">
      <c r="D5019" s="7"/>
      <c r="H5019" s="6"/>
    </row>
    <row r="5020" spans="4:8" x14ac:dyDescent="0.25">
      <c r="D5020" s="7"/>
      <c r="H5020" s="6"/>
    </row>
    <row r="5021" spans="4:8" x14ac:dyDescent="0.25">
      <c r="D5021" s="7"/>
      <c r="H5021" s="6"/>
    </row>
    <row r="5022" spans="4:8" x14ac:dyDescent="0.25">
      <c r="D5022" s="7"/>
      <c r="H5022" s="6"/>
    </row>
    <row r="5023" spans="4:8" x14ac:dyDescent="0.25">
      <c r="D5023" s="7"/>
      <c r="H5023" s="6"/>
    </row>
    <row r="5024" spans="4:8" x14ac:dyDescent="0.25">
      <c r="D5024" s="7"/>
      <c r="H5024" s="6"/>
    </row>
    <row r="5025" spans="4:8" x14ac:dyDescent="0.25">
      <c r="D5025" s="7"/>
      <c r="H5025" s="6"/>
    </row>
    <row r="5026" spans="4:8" x14ac:dyDescent="0.25">
      <c r="D5026" s="7"/>
      <c r="H5026" s="6"/>
    </row>
    <row r="5027" spans="4:8" x14ac:dyDescent="0.25">
      <c r="D5027" s="7"/>
      <c r="H5027" s="6"/>
    </row>
    <row r="5028" spans="4:8" x14ac:dyDescent="0.25">
      <c r="D5028" s="7"/>
      <c r="H5028" s="6"/>
    </row>
    <row r="5029" spans="4:8" x14ac:dyDescent="0.25">
      <c r="D5029" s="7"/>
      <c r="H5029" s="6"/>
    </row>
    <row r="5030" spans="4:8" x14ac:dyDescent="0.25">
      <c r="D5030" s="7"/>
      <c r="H5030" s="6"/>
    </row>
    <row r="5031" spans="4:8" x14ac:dyDescent="0.25">
      <c r="D5031" s="7"/>
      <c r="H5031" s="6"/>
    </row>
    <row r="5032" spans="4:8" x14ac:dyDescent="0.25">
      <c r="D5032" s="7"/>
      <c r="H5032" s="6"/>
    </row>
    <row r="5033" spans="4:8" x14ac:dyDescent="0.25">
      <c r="D5033" s="7"/>
      <c r="H5033" s="6"/>
    </row>
    <row r="5034" spans="4:8" x14ac:dyDescent="0.25">
      <c r="D5034" s="7"/>
      <c r="H5034" s="6"/>
    </row>
    <row r="5035" spans="4:8" x14ac:dyDescent="0.25">
      <c r="D5035" s="7"/>
      <c r="H5035" s="6"/>
    </row>
    <row r="5036" spans="4:8" x14ac:dyDescent="0.25">
      <c r="D5036" s="7"/>
      <c r="H5036" s="6"/>
    </row>
    <row r="5037" spans="4:8" x14ac:dyDescent="0.25">
      <c r="D5037" s="7"/>
      <c r="H5037" s="6"/>
    </row>
    <row r="5038" spans="4:8" x14ac:dyDescent="0.25">
      <c r="D5038" s="7"/>
      <c r="H5038" s="6"/>
    </row>
    <row r="5039" spans="4:8" x14ac:dyDescent="0.25">
      <c r="D5039" s="7"/>
      <c r="H5039" s="6"/>
    </row>
    <row r="5040" spans="4:8" x14ac:dyDescent="0.25">
      <c r="D5040" s="7"/>
      <c r="H5040" s="6"/>
    </row>
    <row r="5041" spans="4:8" x14ac:dyDescent="0.25">
      <c r="D5041" s="7"/>
      <c r="H5041" s="6"/>
    </row>
    <row r="5042" spans="4:8" x14ac:dyDescent="0.25">
      <c r="D5042" s="7"/>
      <c r="H5042" s="6"/>
    </row>
    <row r="5043" spans="4:8" x14ac:dyDescent="0.25">
      <c r="D5043" s="7"/>
      <c r="H5043" s="6"/>
    </row>
    <row r="5044" spans="4:8" x14ac:dyDescent="0.25">
      <c r="D5044" s="7"/>
      <c r="H5044" s="6"/>
    </row>
    <row r="5045" spans="4:8" x14ac:dyDescent="0.25">
      <c r="D5045" s="7"/>
      <c r="H5045" s="6"/>
    </row>
    <row r="5046" spans="4:8" x14ac:dyDescent="0.25">
      <c r="D5046" s="7"/>
      <c r="H5046" s="6"/>
    </row>
    <row r="5047" spans="4:8" x14ac:dyDescent="0.25">
      <c r="D5047" s="7"/>
      <c r="H5047" s="6"/>
    </row>
    <row r="5048" spans="4:8" x14ac:dyDescent="0.25">
      <c r="D5048" s="7"/>
      <c r="H5048" s="6"/>
    </row>
    <row r="5049" spans="4:8" x14ac:dyDescent="0.25">
      <c r="D5049" s="7"/>
      <c r="H5049" s="6"/>
    </row>
    <row r="5050" spans="4:8" x14ac:dyDescent="0.25">
      <c r="D5050" s="7"/>
      <c r="H5050" s="6"/>
    </row>
    <row r="5051" spans="4:8" x14ac:dyDescent="0.25">
      <c r="D5051" s="7"/>
      <c r="H5051" s="6"/>
    </row>
    <row r="5052" spans="4:8" x14ac:dyDescent="0.25">
      <c r="D5052" s="7"/>
      <c r="H5052" s="6"/>
    </row>
    <row r="5053" spans="4:8" x14ac:dyDescent="0.25">
      <c r="D5053" s="7"/>
      <c r="H5053" s="6"/>
    </row>
    <row r="5054" spans="4:8" x14ac:dyDescent="0.25">
      <c r="D5054" s="7"/>
      <c r="H5054" s="6"/>
    </row>
    <row r="5055" spans="4:8" x14ac:dyDescent="0.25">
      <c r="D5055" s="7"/>
      <c r="H5055" s="6"/>
    </row>
    <row r="5056" spans="4:8" x14ac:dyDescent="0.25">
      <c r="D5056" s="7"/>
      <c r="H5056" s="6"/>
    </row>
    <row r="5057" spans="4:8" x14ac:dyDescent="0.25">
      <c r="D5057" s="7"/>
      <c r="H5057" s="6"/>
    </row>
    <row r="5058" spans="4:8" x14ac:dyDescent="0.25">
      <c r="D5058" s="7"/>
      <c r="H5058" s="6"/>
    </row>
    <row r="5059" spans="4:8" x14ac:dyDescent="0.25">
      <c r="D5059" s="7"/>
      <c r="H5059" s="6"/>
    </row>
    <row r="5060" spans="4:8" x14ac:dyDescent="0.25">
      <c r="D5060" s="7"/>
      <c r="H5060" s="6"/>
    </row>
    <row r="5061" spans="4:8" x14ac:dyDescent="0.25">
      <c r="D5061" s="7"/>
      <c r="H5061" s="6"/>
    </row>
    <row r="5062" spans="4:8" x14ac:dyDescent="0.25">
      <c r="D5062" s="7"/>
      <c r="H5062" s="6"/>
    </row>
    <row r="5063" spans="4:8" x14ac:dyDescent="0.25">
      <c r="D5063" s="7"/>
      <c r="H5063" s="6"/>
    </row>
    <row r="5064" spans="4:8" x14ac:dyDescent="0.25">
      <c r="D5064" s="7"/>
      <c r="H5064" s="6"/>
    </row>
    <row r="5065" spans="4:8" x14ac:dyDescent="0.25">
      <c r="D5065" s="7"/>
      <c r="H5065" s="6"/>
    </row>
    <row r="5066" spans="4:8" x14ac:dyDescent="0.25">
      <c r="D5066" s="7"/>
      <c r="H5066" s="6"/>
    </row>
    <row r="5067" spans="4:8" x14ac:dyDescent="0.25">
      <c r="D5067" s="7"/>
      <c r="H5067" s="6"/>
    </row>
    <row r="5068" spans="4:8" x14ac:dyDescent="0.25">
      <c r="D5068" s="7"/>
      <c r="H5068" s="6"/>
    </row>
    <row r="5069" spans="4:8" x14ac:dyDescent="0.25">
      <c r="D5069" s="7"/>
      <c r="H5069" s="6"/>
    </row>
    <row r="5070" spans="4:8" x14ac:dyDescent="0.25">
      <c r="D5070" s="7"/>
      <c r="H5070" s="6"/>
    </row>
    <row r="5071" spans="4:8" x14ac:dyDescent="0.25">
      <c r="D5071" s="7"/>
      <c r="H5071" s="6"/>
    </row>
    <row r="5072" spans="4:8" x14ac:dyDescent="0.25">
      <c r="D5072" s="7"/>
      <c r="H5072" s="6"/>
    </row>
    <row r="5073" spans="4:8" x14ac:dyDescent="0.25">
      <c r="D5073" s="7"/>
      <c r="H5073" s="6"/>
    </row>
    <row r="5074" spans="4:8" x14ac:dyDescent="0.25">
      <c r="D5074" s="7"/>
      <c r="H5074" s="6"/>
    </row>
    <row r="5075" spans="4:8" x14ac:dyDescent="0.25">
      <c r="D5075" s="7"/>
      <c r="H5075" s="6"/>
    </row>
    <row r="5076" spans="4:8" x14ac:dyDescent="0.25">
      <c r="D5076" s="7"/>
      <c r="H5076" s="6"/>
    </row>
    <row r="5077" spans="4:8" x14ac:dyDescent="0.25">
      <c r="D5077" s="7"/>
      <c r="H5077" s="6"/>
    </row>
    <row r="5078" spans="4:8" x14ac:dyDescent="0.25">
      <c r="D5078" s="7"/>
      <c r="H5078" s="6"/>
    </row>
    <row r="5079" spans="4:8" x14ac:dyDescent="0.25">
      <c r="D5079" s="7"/>
      <c r="H5079" s="6"/>
    </row>
    <row r="5080" spans="4:8" x14ac:dyDescent="0.25">
      <c r="D5080" s="7"/>
      <c r="H5080" s="6"/>
    </row>
    <row r="5081" spans="4:8" x14ac:dyDescent="0.25">
      <c r="D5081" s="7"/>
      <c r="H5081" s="6"/>
    </row>
    <row r="5082" spans="4:8" x14ac:dyDescent="0.25">
      <c r="D5082" s="7"/>
      <c r="H5082" s="6"/>
    </row>
    <row r="5083" spans="4:8" x14ac:dyDescent="0.25">
      <c r="D5083" s="7"/>
      <c r="H5083" s="6"/>
    </row>
    <row r="5084" spans="4:8" x14ac:dyDescent="0.25">
      <c r="D5084" s="7"/>
      <c r="H5084" s="6"/>
    </row>
    <row r="5085" spans="4:8" x14ac:dyDescent="0.25">
      <c r="D5085" s="7"/>
      <c r="H5085" s="6"/>
    </row>
    <row r="5086" spans="4:8" x14ac:dyDescent="0.25">
      <c r="D5086" s="7"/>
      <c r="H5086" s="6"/>
    </row>
    <row r="5087" spans="4:8" x14ac:dyDescent="0.25">
      <c r="D5087" s="7"/>
      <c r="H5087" s="6"/>
    </row>
    <row r="5088" spans="4:8" x14ac:dyDescent="0.25">
      <c r="D5088" s="7"/>
      <c r="H5088" s="6"/>
    </row>
    <row r="5089" spans="4:8" x14ac:dyDescent="0.25">
      <c r="D5089" s="7"/>
      <c r="H5089" s="6"/>
    </row>
    <row r="5090" spans="4:8" x14ac:dyDescent="0.25">
      <c r="D5090" s="7"/>
      <c r="H5090" s="6"/>
    </row>
    <row r="5091" spans="4:8" x14ac:dyDescent="0.25">
      <c r="D5091" s="7"/>
      <c r="H5091" s="6"/>
    </row>
    <row r="5092" spans="4:8" x14ac:dyDescent="0.25">
      <c r="D5092" s="7"/>
      <c r="H5092" s="6"/>
    </row>
    <row r="5093" spans="4:8" x14ac:dyDescent="0.25">
      <c r="D5093" s="7"/>
      <c r="H5093" s="6"/>
    </row>
    <row r="5094" spans="4:8" x14ac:dyDescent="0.25">
      <c r="D5094" s="7"/>
      <c r="H5094" s="6"/>
    </row>
    <row r="5095" spans="4:8" x14ac:dyDescent="0.25">
      <c r="D5095" s="7"/>
      <c r="H5095" s="6"/>
    </row>
    <row r="5096" spans="4:8" x14ac:dyDescent="0.25">
      <c r="D5096" s="7"/>
      <c r="H5096" s="6"/>
    </row>
    <row r="5097" spans="4:8" x14ac:dyDescent="0.25">
      <c r="D5097" s="7"/>
      <c r="H5097" s="6"/>
    </row>
    <row r="5098" spans="4:8" x14ac:dyDescent="0.25">
      <c r="D5098" s="7"/>
      <c r="H5098" s="6"/>
    </row>
    <row r="5099" spans="4:8" x14ac:dyDescent="0.25">
      <c r="D5099" s="7"/>
      <c r="H5099" s="6"/>
    </row>
    <row r="5100" spans="4:8" x14ac:dyDescent="0.25">
      <c r="D5100" s="7"/>
      <c r="H5100" s="6"/>
    </row>
    <row r="5101" spans="4:8" x14ac:dyDescent="0.25">
      <c r="D5101" s="7"/>
      <c r="H5101" s="6"/>
    </row>
    <row r="5102" spans="4:8" x14ac:dyDescent="0.25">
      <c r="D5102" s="7"/>
      <c r="H5102" s="6"/>
    </row>
    <row r="5103" spans="4:8" x14ac:dyDescent="0.25">
      <c r="D5103" s="7"/>
      <c r="H5103" s="6"/>
    </row>
    <row r="5104" spans="4:8" x14ac:dyDescent="0.25">
      <c r="D5104" s="7"/>
      <c r="H5104" s="6"/>
    </row>
    <row r="5105" spans="4:8" x14ac:dyDescent="0.25">
      <c r="D5105" s="7"/>
      <c r="H5105" s="6"/>
    </row>
    <row r="5106" spans="4:8" x14ac:dyDescent="0.25">
      <c r="D5106" s="7"/>
      <c r="H5106" s="6"/>
    </row>
    <row r="5107" spans="4:8" x14ac:dyDescent="0.25">
      <c r="D5107" s="7"/>
      <c r="H5107" s="6"/>
    </row>
    <row r="5108" spans="4:8" x14ac:dyDescent="0.25">
      <c r="D5108" s="7"/>
      <c r="H5108" s="6"/>
    </row>
    <row r="5109" spans="4:8" x14ac:dyDescent="0.25">
      <c r="D5109" s="7"/>
      <c r="H5109" s="6"/>
    </row>
    <row r="5110" spans="4:8" x14ac:dyDescent="0.25">
      <c r="D5110" s="7"/>
      <c r="H5110" s="6"/>
    </row>
    <row r="5111" spans="4:8" x14ac:dyDescent="0.25">
      <c r="D5111" s="7"/>
      <c r="H5111" s="6"/>
    </row>
    <row r="5112" spans="4:8" x14ac:dyDescent="0.25">
      <c r="D5112" s="7"/>
      <c r="H5112" s="6"/>
    </row>
    <row r="5113" spans="4:8" x14ac:dyDescent="0.25">
      <c r="D5113" s="7"/>
      <c r="H5113" s="6"/>
    </row>
    <row r="5114" spans="4:8" x14ac:dyDescent="0.25">
      <c r="D5114" s="7"/>
      <c r="H5114" s="6"/>
    </row>
    <row r="5115" spans="4:8" x14ac:dyDescent="0.25">
      <c r="D5115" s="7"/>
      <c r="H5115" s="6"/>
    </row>
    <row r="5116" spans="4:8" x14ac:dyDescent="0.25">
      <c r="D5116" s="7"/>
      <c r="H5116" s="6"/>
    </row>
    <row r="5117" spans="4:8" x14ac:dyDescent="0.25">
      <c r="D5117" s="7"/>
      <c r="H5117" s="6"/>
    </row>
    <row r="5118" spans="4:8" x14ac:dyDescent="0.25">
      <c r="D5118" s="7"/>
      <c r="H5118" s="6"/>
    </row>
    <row r="5119" spans="4:8" x14ac:dyDescent="0.25">
      <c r="D5119" s="7"/>
      <c r="H5119" s="6"/>
    </row>
    <row r="5120" spans="4:8" x14ac:dyDescent="0.25">
      <c r="D5120" s="7"/>
      <c r="H5120" s="6"/>
    </row>
    <row r="5121" spans="4:8" x14ac:dyDescent="0.25">
      <c r="D5121" s="7"/>
      <c r="H5121" s="6"/>
    </row>
    <row r="5122" spans="4:8" x14ac:dyDescent="0.25">
      <c r="D5122" s="7"/>
      <c r="H5122" s="6"/>
    </row>
    <row r="5123" spans="4:8" x14ac:dyDescent="0.25">
      <c r="D5123" s="7"/>
      <c r="H5123" s="6"/>
    </row>
    <row r="5124" spans="4:8" x14ac:dyDescent="0.25">
      <c r="D5124" s="7"/>
      <c r="H5124" s="6"/>
    </row>
    <row r="5125" spans="4:8" x14ac:dyDescent="0.25">
      <c r="D5125" s="7"/>
      <c r="H5125" s="6"/>
    </row>
    <row r="5126" spans="4:8" x14ac:dyDescent="0.25">
      <c r="D5126" s="7"/>
      <c r="H5126" s="6"/>
    </row>
    <row r="5127" spans="4:8" x14ac:dyDescent="0.25">
      <c r="D5127" s="7"/>
      <c r="H5127" s="6"/>
    </row>
    <row r="5128" spans="4:8" x14ac:dyDescent="0.25">
      <c r="D5128" s="7"/>
      <c r="H5128" s="6"/>
    </row>
    <row r="5129" spans="4:8" x14ac:dyDescent="0.25">
      <c r="D5129" s="7"/>
      <c r="H5129" s="6"/>
    </row>
    <row r="5130" spans="4:8" x14ac:dyDescent="0.25">
      <c r="D5130" s="7"/>
      <c r="H5130" s="6"/>
    </row>
    <row r="5131" spans="4:8" x14ac:dyDescent="0.25">
      <c r="D5131" s="7"/>
      <c r="H5131" s="6"/>
    </row>
    <row r="5132" spans="4:8" x14ac:dyDescent="0.25">
      <c r="D5132" s="7"/>
      <c r="H5132" s="6"/>
    </row>
    <row r="5133" spans="4:8" x14ac:dyDescent="0.25">
      <c r="D5133" s="7"/>
      <c r="H5133" s="6"/>
    </row>
    <row r="5134" spans="4:8" x14ac:dyDescent="0.25">
      <c r="D5134" s="7"/>
      <c r="H5134" s="6"/>
    </row>
    <row r="5135" spans="4:8" x14ac:dyDescent="0.25">
      <c r="D5135" s="7"/>
      <c r="H5135" s="6"/>
    </row>
    <row r="5136" spans="4:8" x14ac:dyDescent="0.25">
      <c r="D5136" s="7"/>
      <c r="H5136" s="6"/>
    </row>
    <row r="5137" spans="4:8" x14ac:dyDescent="0.25">
      <c r="D5137" s="7"/>
      <c r="H5137" s="6"/>
    </row>
    <row r="5138" spans="4:8" x14ac:dyDescent="0.25">
      <c r="D5138" s="7"/>
      <c r="H5138" s="6"/>
    </row>
    <row r="5139" spans="4:8" x14ac:dyDescent="0.25">
      <c r="D5139" s="7"/>
      <c r="H5139" s="6"/>
    </row>
    <row r="5140" spans="4:8" x14ac:dyDescent="0.25">
      <c r="D5140" s="7"/>
      <c r="H5140" s="6"/>
    </row>
    <row r="5141" spans="4:8" x14ac:dyDescent="0.25">
      <c r="D5141" s="7"/>
      <c r="H5141" s="6"/>
    </row>
    <row r="5142" spans="4:8" x14ac:dyDescent="0.25">
      <c r="D5142" s="7"/>
      <c r="H5142" s="6"/>
    </row>
    <row r="5143" spans="4:8" x14ac:dyDescent="0.25">
      <c r="D5143" s="7"/>
      <c r="H5143" s="6"/>
    </row>
    <row r="5144" spans="4:8" x14ac:dyDescent="0.25">
      <c r="D5144" s="7"/>
      <c r="H5144" s="6"/>
    </row>
    <row r="5145" spans="4:8" x14ac:dyDescent="0.25">
      <c r="D5145" s="7"/>
      <c r="H5145" s="6"/>
    </row>
    <row r="5146" spans="4:8" x14ac:dyDescent="0.25">
      <c r="D5146" s="7"/>
      <c r="H5146" s="6"/>
    </row>
    <row r="5147" spans="4:8" x14ac:dyDescent="0.25">
      <c r="D5147" s="7"/>
      <c r="H5147" s="6"/>
    </row>
    <row r="5148" spans="4:8" x14ac:dyDescent="0.25">
      <c r="D5148" s="7"/>
      <c r="H5148" s="6"/>
    </row>
    <row r="5149" spans="4:8" x14ac:dyDescent="0.25">
      <c r="D5149" s="7"/>
      <c r="H5149" s="6"/>
    </row>
    <row r="5150" spans="4:8" x14ac:dyDescent="0.25">
      <c r="D5150" s="7"/>
      <c r="H5150" s="6"/>
    </row>
    <row r="5151" spans="4:8" x14ac:dyDescent="0.25">
      <c r="D5151" s="7"/>
      <c r="H5151" s="6"/>
    </row>
    <row r="5152" spans="4:8" x14ac:dyDescent="0.25">
      <c r="D5152" s="7"/>
      <c r="H5152" s="6"/>
    </row>
    <row r="5153" spans="4:8" x14ac:dyDescent="0.25">
      <c r="D5153" s="7"/>
      <c r="H5153" s="6"/>
    </row>
    <row r="5154" spans="4:8" x14ac:dyDescent="0.25">
      <c r="D5154" s="7"/>
      <c r="H5154" s="6"/>
    </row>
    <row r="5155" spans="4:8" x14ac:dyDescent="0.25">
      <c r="D5155" s="7"/>
      <c r="H5155" s="6"/>
    </row>
    <row r="5156" spans="4:8" x14ac:dyDescent="0.25">
      <c r="D5156" s="7"/>
      <c r="H5156" s="6"/>
    </row>
    <row r="5157" spans="4:8" x14ac:dyDescent="0.25">
      <c r="D5157" s="7"/>
      <c r="H5157" s="6"/>
    </row>
    <row r="5158" spans="4:8" x14ac:dyDescent="0.25">
      <c r="D5158" s="7"/>
      <c r="H5158" s="6"/>
    </row>
    <row r="5159" spans="4:8" x14ac:dyDescent="0.25">
      <c r="D5159" s="7"/>
      <c r="H5159" s="6"/>
    </row>
    <row r="5160" spans="4:8" x14ac:dyDescent="0.25">
      <c r="D5160" s="7"/>
      <c r="H5160" s="6"/>
    </row>
    <row r="5161" spans="4:8" x14ac:dyDescent="0.25">
      <c r="D5161" s="7"/>
      <c r="H5161" s="6"/>
    </row>
    <row r="5162" spans="4:8" x14ac:dyDescent="0.25">
      <c r="D5162" s="7"/>
      <c r="H5162" s="6"/>
    </row>
    <row r="5163" spans="4:8" x14ac:dyDescent="0.25">
      <c r="D5163" s="7"/>
      <c r="H5163" s="6"/>
    </row>
    <row r="5164" spans="4:8" x14ac:dyDescent="0.25">
      <c r="D5164" s="7"/>
      <c r="H5164" s="6"/>
    </row>
    <row r="5165" spans="4:8" x14ac:dyDescent="0.25">
      <c r="D5165" s="7"/>
      <c r="H5165" s="6"/>
    </row>
    <row r="5166" spans="4:8" x14ac:dyDescent="0.25">
      <c r="D5166" s="7"/>
      <c r="H5166" s="6"/>
    </row>
    <row r="5167" spans="4:8" x14ac:dyDescent="0.25">
      <c r="D5167" s="7"/>
      <c r="H5167" s="6"/>
    </row>
    <row r="5168" spans="4:8" x14ac:dyDescent="0.25">
      <c r="D5168" s="7"/>
      <c r="H5168" s="6"/>
    </row>
    <row r="5169" spans="4:8" x14ac:dyDescent="0.25">
      <c r="D5169" s="7"/>
      <c r="H5169" s="6"/>
    </row>
    <row r="5170" spans="4:8" x14ac:dyDescent="0.25">
      <c r="D5170" s="7"/>
      <c r="H5170" s="6"/>
    </row>
    <row r="5171" spans="4:8" x14ac:dyDescent="0.25">
      <c r="D5171" s="7"/>
      <c r="H5171" s="6"/>
    </row>
    <row r="5172" spans="4:8" x14ac:dyDescent="0.25">
      <c r="D5172" s="7"/>
      <c r="H5172" s="6"/>
    </row>
    <row r="5173" spans="4:8" x14ac:dyDescent="0.25">
      <c r="D5173" s="7"/>
      <c r="H5173" s="6"/>
    </row>
    <row r="5174" spans="4:8" x14ac:dyDescent="0.25">
      <c r="D5174" s="7"/>
      <c r="H5174" s="6"/>
    </row>
    <row r="5175" spans="4:8" x14ac:dyDescent="0.25">
      <c r="D5175" s="7"/>
      <c r="H5175" s="6"/>
    </row>
    <row r="5176" spans="4:8" x14ac:dyDescent="0.25">
      <c r="D5176" s="7"/>
      <c r="H5176" s="6"/>
    </row>
    <row r="5177" spans="4:8" x14ac:dyDescent="0.25">
      <c r="D5177" s="7"/>
      <c r="H5177" s="6"/>
    </row>
    <row r="5178" spans="4:8" x14ac:dyDescent="0.25">
      <c r="D5178" s="7"/>
      <c r="H5178" s="6"/>
    </row>
    <row r="5179" spans="4:8" x14ac:dyDescent="0.25">
      <c r="D5179" s="7"/>
      <c r="H5179" s="6"/>
    </row>
    <row r="5180" spans="4:8" x14ac:dyDescent="0.25">
      <c r="D5180" s="7"/>
      <c r="H5180" s="6"/>
    </row>
    <row r="5181" spans="4:8" x14ac:dyDescent="0.25">
      <c r="D5181" s="7"/>
      <c r="H5181" s="6"/>
    </row>
    <row r="5182" spans="4:8" x14ac:dyDescent="0.25">
      <c r="D5182" s="7"/>
      <c r="H5182" s="6"/>
    </row>
    <row r="5183" spans="4:8" x14ac:dyDescent="0.25">
      <c r="D5183" s="7"/>
      <c r="H5183" s="6"/>
    </row>
    <row r="5184" spans="4:8" x14ac:dyDescent="0.25">
      <c r="D5184" s="7"/>
      <c r="H5184" s="6"/>
    </row>
    <row r="5185" spans="4:8" x14ac:dyDescent="0.25">
      <c r="D5185" s="7"/>
      <c r="H5185" s="6"/>
    </row>
    <row r="5186" spans="4:8" x14ac:dyDescent="0.25">
      <c r="D5186" s="7"/>
      <c r="H5186" s="6"/>
    </row>
    <row r="5187" spans="4:8" x14ac:dyDescent="0.25">
      <c r="D5187" s="7"/>
      <c r="H5187" s="6"/>
    </row>
    <row r="5188" spans="4:8" x14ac:dyDescent="0.25">
      <c r="D5188" s="7"/>
      <c r="H5188" s="6"/>
    </row>
    <row r="5189" spans="4:8" x14ac:dyDescent="0.25">
      <c r="D5189" s="7"/>
      <c r="H5189" s="6"/>
    </row>
    <row r="5190" spans="4:8" x14ac:dyDescent="0.25">
      <c r="D5190" s="7"/>
      <c r="H5190" s="6"/>
    </row>
    <row r="5191" spans="4:8" x14ac:dyDescent="0.25">
      <c r="D5191" s="7"/>
      <c r="H5191" s="6"/>
    </row>
    <row r="5192" spans="4:8" x14ac:dyDescent="0.25">
      <c r="D5192" s="7"/>
      <c r="H5192" s="6"/>
    </row>
    <row r="5193" spans="4:8" x14ac:dyDescent="0.25">
      <c r="D5193" s="7"/>
      <c r="H5193" s="6"/>
    </row>
    <row r="5194" spans="4:8" x14ac:dyDescent="0.25">
      <c r="D5194" s="7"/>
      <c r="H5194" s="6"/>
    </row>
    <row r="5195" spans="4:8" x14ac:dyDescent="0.25">
      <c r="D5195" s="7"/>
      <c r="H5195" s="6"/>
    </row>
    <row r="5196" spans="4:8" x14ac:dyDescent="0.25">
      <c r="D5196" s="7"/>
      <c r="H5196" s="6"/>
    </row>
    <row r="5197" spans="4:8" x14ac:dyDescent="0.25">
      <c r="D5197" s="7"/>
      <c r="H5197" s="6"/>
    </row>
    <row r="5198" spans="4:8" x14ac:dyDescent="0.25">
      <c r="D5198" s="7"/>
      <c r="H5198" s="6"/>
    </row>
    <row r="5199" spans="4:8" x14ac:dyDescent="0.25">
      <c r="D5199" s="7"/>
      <c r="H5199" s="6"/>
    </row>
    <row r="5200" spans="4:8" x14ac:dyDescent="0.25">
      <c r="D5200" s="7"/>
      <c r="H5200" s="6"/>
    </row>
    <row r="5201" spans="4:8" x14ac:dyDescent="0.25">
      <c r="D5201" s="7"/>
      <c r="H5201" s="6"/>
    </row>
    <row r="5202" spans="4:8" x14ac:dyDescent="0.25">
      <c r="D5202" s="7"/>
      <c r="H5202" s="6"/>
    </row>
    <row r="5203" spans="4:8" x14ac:dyDescent="0.25">
      <c r="D5203" s="7"/>
      <c r="H5203" s="6"/>
    </row>
    <row r="5204" spans="4:8" x14ac:dyDescent="0.25">
      <c r="D5204" s="7"/>
      <c r="H5204" s="6"/>
    </row>
    <row r="5205" spans="4:8" x14ac:dyDescent="0.25">
      <c r="D5205" s="7"/>
      <c r="H5205" s="6"/>
    </row>
    <row r="5206" spans="4:8" x14ac:dyDescent="0.25">
      <c r="D5206" s="7"/>
      <c r="H5206" s="6"/>
    </row>
    <row r="5207" spans="4:8" x14ac:dyDescent="0.25">
      <c r="D5207" s="7"/>
      <c r="H5207" s="6"/>
    </row>
    <row r="5208" spans="4:8" x14ac:dyDescent="0.25">
      <c r="D5208" s="7"/>
      <c r="H5208" s="6"/>
    </row>
    <row r="5209" spans="4:8" x14ac:dyDescent="0.25">
      <c r="D5209" s="7"/>
      <c r="H5209" s="6"/>
    </row>
    <row r="5210" spans="4:8" x14ac:dyDescent="0.25">
      <c r="D5210" s="7"/>
      <c r="H5210" s="6"/>
    </row>
    <row r="5211" spans="4:8" x14ac:dyDescent="0.25">
      <c r="D5211" s="7"/>
      <c r="H5211" s="6"/>
    </row>
    <row r="5212" spans="4:8" x14ac:dyDescent="0.25">
      <c r="D5212" s="7"/>
      <c r="H5212" s="6"/>
    </row>
    <row r="5213" spans="4:8" x14ac:dyDescent="0.25">
      <c r="D5213" s="7"/>
      <c r="H5213" s="6"/>
    </row>
    <row r="5214" spans="4:8" x14ac:dyDescent="0.25">
      <c r="D5214" s="7"/>
      <c r="H5214" s="6"/>
    </row>
    <row r="5215" spans="4:8" x14ac:dyDescent="0.25">
      <c r="D5215" s="7"/>
      <c r="H5215" s="6"/>
    </row>
    <row r="5216" spans="4:8" x14ac:dyDescent="0.25">
      <c r="D5216" s="7"/>
      <c r="H5216" s="6"/>
    </row>
    <row r="5217" spans="4:8" x14ac:dyDescent="0.25">
      <c r="D5217" s="7"/>
      <c r="H5217" s="6"/>
    </row>
    <row r="5218" spans="4:8" x14ac:dyDescent="0.25">
      <c r="D5218" s="7"/>
      <c r="H5218" s="6"/>
    </row>
    <row r="5219" spans="4:8" x14ac:dyDescent="0.25">
      <c r="D5219" s="7"/>
      <c r="H5219" s="6"/>
    </row>
    <row r="5220" spans="4:8" x14ac:dyDescent="0.25">
      <c r="D5220" s="7"/>
      <c r="H5220" s="6"/>
    </row>
    <row r="5221" spans="4:8" x14ac:dyDescent="0.25">
      <c r="D5221" s="7"/>
      <c r="H5221" s="6"/>
    </row>
    <row r="5222" spans="4:8" x14ac:dyDescent="0.25">
      <c r="D5222" s="7"/>
      <c r="H5222" s="6"/>
    </row>
    <row r="5223" spans="4:8" x14ac:dyDescent="0.25">
      <c r="D5223" s="7"/>
      <c r="H5223" s="6"/>
    </row>
    <row r="5224" spans="4:8" x14ac:dyDescent="0.25">
      <c r="D5224" s="7"/>
      <c r="H5224" s="6"/>
    </row>
    <row r="5225" spans="4:8" x14ac:dyDescent="0.25">
      <c r="D5225" s="7"/>
      <c r="H5225" s="6"/>
    </row>
    <row r="5226" spans="4:8" x14ac:dyDescent="0.25">
      <c r="D5226" s="7"/>
      <c r="H5226" s="6"/>
    </row>
    <row r="5227" spans="4:8" x14ac:dyDescent="0.25">
      <c r="D5227" s="7"/>
      <c r="H5227" s="6"/>
    </row>
    <row r="5228" spans="4:8" x14ac:dyDescent="0.25">
      <c r="D5228" s="7"/>
      <c r="H5228" s="6"/>
    </row>
    <row r="5229" spans="4:8" x14ac:dyDescent="0.25">
      <c r="D5229" s="7"/>
      <c r="H5229" s="6"/>
    </row>
    <row r="5230" spans="4:8" x14ac:dyDescent="0.25">
      <c r="D5230" s="7"/>
      <c r="H5230" s="6"/>
    </row>
    <row r="5231" spans="4:8" x14ac:dyDescent="0.25">
      <c r="D5231" s="7"/>
      <c r="H5231" s="6"/>
    </row>
    <row r="5232" spans="4:8" x14ac:dyDescent="0.25">
      <c r="D5232" s="7"/>
      <c r="H5232" s="6"/>
    </row>
    <row r="5233" spans="4:8" x14ac:dyDescent="0.25">
      <c r="D5233" s="7"/>
      <c r="H5233" s="6"/>
    </row>
    <row r="5234" spans="4:8" x14ac:dyDescent="0.25">
      <c r="D5234" s="7"/>
      <c r="H5234" s="6"/>
    </row>
    <row r="5235" spans="4:8" x14ac:dyDescent="0.25">
      <c r="D5235" s="7"/>
      <c r="H5235" s="6"/>
    </row>
    <row r="5236" spans="4:8" x14ac:dyDescent="0.25">
      <c r="D5236" s="7"/>
      <c r="H5236" s="6"/>
    </row>
    <row r="5237" spans="4:8" x14ac:dyDescent="0.25">
      <c r="D5237" s="7"/>
      <c r="H5237" s="6"/>
    </row>
    <row r="5238" spans="4:8" x14ac:dyDescent="0.25">
      <c r="D5238" s="7"/>
      <c r="H5238" s="6"/>
    </row>
    <row r="5239" spans="4:8" x14ac:dyDescent="0.25">
      <c r="D5239" s="7"/>
      <c r="H5239" s="6"/>
    </row>
    <row r="5240" spans="4:8" x14ac:dyDescent="0.25">
      <c r="D5240" s="7"/>
      <c r="H5240" s="6"/>
    </row>
    <row r="5241" spans="4:8" x14ac:dyDescent="0.25">
      <c r="D5241" s="7"/>
      <c r="H5241" s="6"/>
    </row>
    <row r="5242" spans="4:8" x14ac:dyDescent="0.25">
      <c r="D5242" s="7"/>
      <c r="H5242" s="6"/>
    </row>
    <row r="5243" spans="4:8" x14ac:dyDescent="0.25">
      <c r="D5243" s="7"/>
      <c r="H5243" s="6"/>
    </row>
    <row r="5244" spans="4:8" x14ac:dyDescent="0.25">
      <c r="D5244" s="7"/>
      <c r="H5244" s="6"/>
    </row>
    <row r="5245" spans="4:8" x14ac:dyDescent="0.25">
      <c r="D5245" s="7"/>
      <c r="H5245" s="6"/>
    </row>
    <row r="5246" spans="4:8" x14ac:dyDescent="0.25">
      <c r="D5246" s="7"/>
      <c r="H5246" s="6"/>
    </row>
    <row r="5247" spans="4:8" x14ac:dyDescent="0.25">
      <c r="D5247" s="7"/>
      <c r="H5247" s="6"/>
    </row>
    <row r="5248" spans="4:8" x14ac:dyDescent="0.25">
      <c r="D5248" s="7"/>
      <c r="H5248" s="6"/>
    </row>
    <row r="5249" spans="4:8" x14ac:dyDescent="0.25">
      <c r="D5249" s="7"/>
      <c r="H5249" s="6"/>
    </row>
    <row r="5250" spans="4:8" x14ac:dyDescent="0.25">
      <c r="D5250" s="7"/>
      <c r="H5250" s="6"/>
    </row>
    <row r="5251" spans="4:8" x14ac:dyDescent="0.25">
      <c r="D5251" s="7"/>
      <c r="H5251" s="6"/>
    </row>
    <row r="5252" spans="4:8" x14ac:dyDescent="0.25">
      <c r="D5252" s="7"/>
      <c r="H5252" s="6"/>
    </row>
    <row r="5253" spans="4:8" x14ac:dyDescent="0.25">
      <c r="D5253" s="7"/>
      <c r="H5253" s="6"/>
    </row>
    <row r="5254" spans="4:8" x14ac:dyDescent="0.25">
      <c r="D5254" s="7"/>
      <c r="H5254" s="6"/>
    </row>
    <row r="5255" spans="4:8" x14ac:dyDescent="0.25">
      <c r="D5255" s="7"/>
      <c r="H5255" s="6"/>
    </row>
    <row r="5256" spans="4:8" x14ac:dyDescent="0.25">
      <c r="D5256" s="7"/>
      <c r="H5256" s="6"/>
    </row>
    <row r="5257" spans="4:8" x14ac:dyDescent="0.25">
      <c r="D5257" s="7"/>
      <c r="H5257" s="6"/>
    </row>
    <row r="5258" spans="4:8" x14ac:dyDescent="0.25">
      <c r="D5258" s="7"/>
      <c r="H5258" s="6"/>
    </row>
    <row r="5259" spans="4:8" x14ac:dyDescent="0.25">
      <c r="D5259" s="7"/>
      <c r="H5259" s="6"/>
    </row>
    <row r="5260" spans="4:8" x14ac:dyDescent="0.25">
      <c r="D5260" s="7"/>
      <c r="H5260" s="6"/>
    </row>
    <row r="5261" spans="4:8" x14ac:dyDescent="0.25">
      <c r="D5261" s="7"/>
      <c r="H5261" s="6"/>
    </row>
    <row r="5262" spans="4:8" x14ac:dyDescent="0.25">
      <c r="D5262" s="7"/>
      <c r="H5262" s="6"/>
    </row>
    <row r="5263" spans="4:8" x14ac:dyDescent="0.25">
      <c r="D5263" s="7"/>
      <c r="H5263" s="6"/>
    </row>
    <row r="5264" spans="4:8" x14ac:dyDescent="0.25">
      <c r="D5264" s="7"/>
      <c r="H5264" s="6"/>
    </row>
    <row r="5265" spans="4:8" x14ac:dyDescent="0.25">
      <c r="D5265" s="7"/>
      <c r="H5265" s="6"/>
    </row>
    <row r="5266" spans="4:8" x14ac:dyDescent="0.25">
      <c r="D5266" s="7"/>
      <c r="H5266" s="6"/>
    </row>
    <row r="5267" spans="4:8" x14ac:dyDescent="0.25">
      <c r="D5267" s="7"/>
      <c r="H5267" s="6"/>
    </row>
    <row r="5268" spans="4:8" x14ac:dyDescent="0.25">
      <c r="D5268" s="7"/>
      <c r="H5268" s="6"/>
    </row>
    <row r="5269" spans="4:8" x14ac:dyDescent="0.25">
      <c r="D5269" s="7"/>
      <c r="H5269" s="6"/>
    </row>
    <row r="5270" spans="4:8" x14ac:dyDescent="0.25">
      <c r="D5270" s="7"/>
      <c r="H5270" s="6"/>
    </row>
    <row r="5271" spans="4:8" x14ac:dyDescent="0.25">
      <c r="D5271" s="7"/>
      <c r="H5271" s="6"/>
    </row>
    <row r="5272" spans="4:8" x14ac:dyDescent="0.25">
      <c r="D5272" s="7"/>
      <c r="H5272" s="6"/>
    </row>
    <row r="5273" spans="4:8" x14ac:dyDescent="0.25">
      <c r="D5273" s="7"/>
      <c r="H5273" s="6"/>
    </row>
    <row r="5274" spans="4:8" x14ac:dyDescent="0.25">
      <c r="D5274" s="7"/>
      <c r="H5274" s="6"/>
    </row>
    <row r="5275" spans="4:8" x14ac:dyDescent="0.25">
      <c r="D5275" s="7"/>
      <c r="H5275" s="6"/>
    </row>
    <row r="5276" spans="4:8" x14ac:dyDescent="0.25">
      <c r="D5276" s="7"/>
      <c r="H5276" s="6"/>
    </row>
    <row r="5277" spans="4:8" x14ac:dyDescent="0.25">
      <c r="D5277" s="7"/>
      <c r="H5277" s="6"/>
    </row>
    <row r="5278" spans="4:8" x14ac:dyDescent="0.25">
      <c r="D5278" s="7"/>
      <c r="H5278" s="6"/>
    </row>
    <row r="5279" spans="4:8" x14ac:dyDescent="0.25">
      <c r="D5279" s="7"/>
      <c r="H5279" s="6"/>
    </row>
    <row r="5280" spans="4:8" x14ac:dyDescent="0.25">
      <c r="D5280" s="7"/>
      <c r="H5280" s="6"/>
    </row>
    <row r="5281" spans="4:8" x14ac:dyDescent="0.25">
      <c r="D5281" s="7"/>
      <c r="H5281" s="6"/>
    </row>
    <row r="5282" spans="4:8" x14ac:dyDescent="0.25">
      <c r="D5282" s="7"/>
      <c r="H5282" s="6"/>
    </row>
    <row r="5283" spans="4:8" x14ac:dyDescent="0.25">
      <c r="D5283" s="7"/>
      <c r="H5283" s="6"/>
    </row>
    <row r="5284" spans="4:8" x14ac:dyDescent="0.25">
      <c r="D5284" s="7"/>
      <c r="H5284" s="6"/>
    </row>
    <row r="5285" spans="4:8" x14ac:dyDescent="0.25">
      <c r="D5285" s="7"/>
      <c r="H5285" s="6"/>
    </row>
    <row r="5286" spans="4:8" x14ac:dyDescent="0.25">
      <c r="D5286" s="7"/>
      <c r="H5286" s="6"/>
    </row>
    <row r="5287" spans="4:8" x14ac:dyDescent="0.25">
      <c r="D5287" s="7"/>
      <c r="H5287" s="6"/>
    </row>
    <row r="5288" spans="4:8" x14ac:dyDescent="0.25">
      <c r="D5288" s="7"/>
      <c r="H5288" s="6"/>
    </row>
    <row r="5289" spans="4:8" x14ac:dyDescent="0.25">
      <c r="D5289" s="7"/>
      <c r="H5289" s="6"/>
    </row>
    <row r="5290" spans="4:8" x14ac:dyDescent="0.25">
      <c r="D5290" s="7"/>
      <c r="H5290" s="6"/>
    </row>
    <row r="5291" spans="4:8" x14ac:dyDescent="0.25">
      <c r="D5291" s="7"/>
      <c r="H5291" s="6"/>
    </row>
    <row r="5292" spans="4:8" x14ac:dyDescent="0.25">
      <c r="D5292" s="7"/>
      <c r="H5292" s="6"/>
    </row>
    <row r="5293" spans="4:8" x14ac:dyDescent="0.25">
      <c r="D5293" s="7"/>
      <c r="H5293" s="6"/>
    </row>
    <row r="5294" spans="4:8" x14ac:dyDescent="0.25">
      <c r="D5294" s="7"/>
      <c r="H5294" s="6"/>
    </row>
    <row r="5295" spans="4:8" x14ac:dyDescent="0.25">
      <c r="D5295" s="7"/>
      <c r="H5295" s="6"/>
    </row>
    <row r="5296" spans="4:8" x14ac:dyDescent="0.25">
      <c r="D5296" s="7"/>
      <c r="H5296" s="6"/>
    </row>
    <row r="5297" spans="4:8" x14ac:dyDescent="0.25">
      <c r="D5297" s="7"/>
      <c r="H5297" s="6"/>
    </row>
    <row r="5298" spans="4:8" x14ac:dyDescent="0.25">
      <c r="D5298" s="7"/>
      <c r="H5298" s="6"/>
    </row>
    <row r="5299" spans="4:8" x14ac:dyDescent="0.25">
      <c r="D5299" s="7"/>
      <c r="H5299" s="6"/>
    </row>
    <row r="5300" spans="4:8" x14ac:dyDescent="0.25">
      <c r="D5300" s="7"/>
      <c r="H5300" s="6"/>
    </row>
    <row r="5301" spans="4:8" x14ac:dyDescent="0.25">
      <c r="D5301" s="7"/>
      <c r="H5301" s="6"/>
    </row>
    <row r="5302" spans="4:8" x14ac:dyDescent="0.25">
      <c r="D5302" s="7"/>
      <c r="H5302" s="6"/>
    </row>
    <row r="5303" spans="4:8" x14ac:dyDescent="0.25">
      <c r="D5303" s="7"/>
      <c r="H5303" s="6"/>
    </row>
    <row r="5304" spans="4:8" x14ac:dyDescent="0.25">
      <c r="D5304" s="7"/>
      <c r="H5304" s="6"/>
    </row>
    <row r="5305" spans="4:8" x14ac:dyDescent="0.25">
      <c r="D5305" s="7"/>
      <c r="H5305" s="6"/>
    </row>
    <row r="5306" spans="4:8" x14ac:dyDescent="0.25">
      <c r="D5306" s="7"/>
      <c r="H5306" s="6"/>
    </row>
    <row r="5307" spans="4:8" x14ac:dyDescent="0.25">
      <c r="D5307" s="7"/>
      <c r="H5307" s="6"/>
    </row>
    <row r="5308" spans="4:8" x14ac:dyDescent="0.25">
      <c r="D5308" s="7"/>
      <c r="H5308" s="6"/>
    </row>
    <row r="5309" spans="4:8" x14ac:dyDescent="0.25">
      <c r="D5309" s="7"/>
      <c r="H5309" s="6"/>
    </row>
    <row r="5310" spans="4:8" x14ac:dyDescent="0.25">
      <c r="D5310" s="7"/>
      <c r="H5310" s="6"/>
    </row>
    <row r="5311" spans="4:8" x14ac:dyDescent="0.25">
      <c r="D5311" s="7"/>
      <c r="H5311" s="6"/>
    </row>
    <row r="5312" spans="4:8" x14ac:dyDescent="0.25">
      <c r="D5312" s="7"/>
      <c r="H5312" s="6"/>
    </row>
    <row r="5313" spans="4:8" x14ac:dyDescent="0.25">
      <c r="D5313" s="7"/>
      <c r="H5313" s="6"/>
    </row>
    <row r="5314" spans="4:8" x14ac:dyDescent="0.25">
      <c r="D5314" s="7"/>
      <c r="H5314" s="6"/>
    </row>
    <row r="5315" spans="4:8" x14ac:dyDescent="0.25">
      <c r="D5315" s="7"/>
      <c r="H5315" s="6"/>
    </row>
    <row r="5316" spans="4:8" x14ac:dyDescent="0.25">
      <c r="D5316" s="7"/>
      <c r="H5316" s="6"/>
    </row>
    <row r="5317" spans="4:8" x14ac:dyDescent="0.25">
      <c r="D5317" s="7"/>
      <c r="H5317" s="6"/>
    </row>
    <row r="5318" spans="4:8" x14ac:dyDescent="0.25">
      <c r="D5318" s="7"/>
      <c r="H5318" s="6"/>
    </row>
    <row r="5319" spans="4:8" x14ac:dyDescent="0.25">
      <c r="D5319" s="7"/>
      <c r="H5319" s="6"/>
    </row>
    <row r="5320" spans="4:8" x14ac:dyDescent="0.25">
      <c r="D5320" s="7"/>
      <c r="H5320" s="6"/>
    </row>
    <row r="5321" spans="4:8" x14ac:dyDescent="0.25">
      <c r="D5321" s="7"/>
      <c r="H5321" s="6"/>
    </row>
    <row r="5322" spans="4:8" x14ac:dyDescent="0.25">
      <c r="D5322" s="7"/>
      <c r="H5322" s="6"/>
    </row>
    <row r="5323" spans="4:8" x14ac:dyDescent="0.25">
      <c r="D5323" s="7"/>
      <c r="H5323" s="6"/>
    </row>
    <row r="5324" spans="4:8" x14ac:dyDescent="0.25">
      <c r="D5324" s="7"/>
      <c r="H5324" s="6"/>
    </row>
    <row r="5325" spans="4:8" x14ac:dyDescent="0.25">
      <c r="D5325" s="7"/>
      <c r="H5325" s="6"/>
    </row>
    <row r="5326" spans="4:8" x14ac:dyDescent="0.25">
      <c r="D5326" s="7"/>
      <c r="H5326" s="6"/>
    </row>
    <row r="5327" spans="4:8" x14ac:dyDescent="0.25">
      <c r="D5327" s="7"/>
      <c r="H5327" s="6"/>
    </row>
    <row r="5328" spans="4:8" x14ac:dyDescent="0.25">
      <c r="D5328" s="7"/>
      <c r="H5328" s="6"/>
    </row>
    <row r="5329" spans="4:8" x14ac:dyDescent="0.25">
      <c r="D5329" s="7"/>
      <c r="H5329" s="6"/>
    </row>
    <row r="5330" spans="4:8" x14ac:dyDescent="0.25">
      <c r="D5330" s="7"/>
      <c r="H5330" s="6"/>
    </row>
    <row r="5331" spans="4:8" x14ac:dyDescent="0.25">
      <c r="D5331" s="7"/>
      <c r="H5331" s="6"/>
    </row>
    <row r="5332" spans="4:8" x14ac:dyDescent="0.25">
      <c r="D5332" s="7"/>
      <c r="H5332" s="6"/>
    </row>
    <row r="5333" spans="4:8" x14ac:dyDescent="0.25">
      <c r="D5333" s="7"/>
      <c r="H5333" s="6"/>
    </row>
    <row r="5334" spans="4:8" x14ac:dyDescent="0.25">
      <c r="D5334" s="7"/>
      <c r="H5334" s="6"/>
    </row>
    <row r="5335" spans="4:8" x14ac:dyDescent="0.25">
      <c r="D5335" s="7"/>
      <c r="H5335" s="6"/>
    </row>
    <row r="5336" spans="4:8" x14ac:dyDescent="0.25">
      <c r="D5336" s="7"/>
      <c r="H5336" s="6"/>
    </row>
    <row r="5337" spans="4:8" x14ac:dyDescent="0.25">
      <c r="D5337" s="7"/>
      <c r="H5337" s="6"/>
    </row>
    <row r="5338" spans="4:8" x14ac:dyDescent="0.25">
      <c r="D5338" s="7"/>
      <c r="H5338" s="6"/>
    </row>
    <row r="5339" spans="4:8" x14ac:dyDescent="0.25">
      <c r="D5339" s="7"/>
      <c r="H5339" s="6"/>
    </row>
    <row r="5340" spans="4:8" x14ac:dyDescent="0.25">
      <c r="D5340" s="7"/>
      <c r="H5340" s="6"/>
    </row>
    <row r="5341" spans="4:8" x14ac:dyDescent="0.25">
      <c r="D5341" s="7"/>
      <c r="H5341" s="6"/>
    </row>
    <row r="5342" spans="4:8" x14ac:dyDescent="0.25">
      <c r="D5342" s="7"/>
      <c r="H5342" s="6"/>
    </row>
    <row r="5343" spans="4:8" x14ac:dyDescent="0.25">
      <c r="D5343" s="7"/>
      <c r="H5343" s="6"/>
    </row>
    <row r="5344" spans="4:8" x14ac:dyDescent="0.25">
      <c r="D5344" s="7"/>
      <c r="H5344" s="6"/>
    </row>
    <row r="5345" spans="4:8" x14ac:dyDescent="0.25">
      <c r="D5345" s="7"/>
      <c r="H5345" s="6"/>
    </row>
    <row r="5346" spans="4:8" x14ac:dyDescent="0.25">
      <c r="D5346" s="7"/>
      <c r="H5346" s="6"/>
    </row>
    <row r="5347" spans="4:8" x14ac:dyDescent="0.25">
      <c r="D5347" s="7"/>
      <c r="H5347" s="6"/>
    </row>
    <row r="5348" spans="4:8" x14ac:dyDescent="0.25">
      <c r="D5348" s="7"/>
      <c r="H5348" s="6"/>
    </row>
    <row r="5349" spans="4:8" x14ac:dyDescent="0.25">
      <c r="D5349" s="7"/>
      <c r="H5349" s="6"/>
    </row>
    <row r="5350" spans="4:8" x14ac:dyDescent="0.25">
      <c r="D5350" s="7"/>
      <c r="H5350" s="6"/>
    </row>
    <row r="5351" spans="4:8" x14ac:dyDescent="0.25">
      <c r="D5351" s="7"/>
      <c r="H5351" s="6"/>
    </row>
    <row r="5352" spans="4:8" x14ac:dyDescent="0.25">
      <c r="D5352" s="7"/>
      <c r="H5352" s="6"/>
    </row>
    <row r="5353" spans="4:8" x14ac:dyDescent="0.25">
      <c r="D5353" s="7"/>
      <c r="H5353" s="6"/>
    </row>
    <row r="5354" spans="4:8" x14ac:dyDescent="0.25">
      <c r="D5354" s="7"/>
      <c r="H5354" s="6"/>
    </row>
    <row r="5355" spans="4:8" x14ac:dyDescent="0.25">
      <c r="D5355" s="7"/>
      <c r="H5355" s="6"/>
    </row>
    <row r="5356" spans="4:8" x14ac:dyDescent="0.25">
      <c r="D5356" s="7"/>
      <c r="H5356" s="6"/>
    </row>
    <row r="5357" spans="4:8" x14ac:dyDescent="0.25">
      <c r="D5357" s="7"/>
      <c r="H5357" s="6"/>
    </row>
    <row r="5358" spans="4:8" x14ac:dyDescent="0.25">
      <c r="D5358" s="7"/>
      <c r="H5358" s="6"/>
    </row>
    <row r="5359" spans="4:8" x14ac:dyDescent="0.25">
      <c r="D5359" s="7"/>
      <c r="H5359" s="6"/>
    </row>
    <row r="5360" spans="4:8" x14ac:dyDescent="0.25">
      <c r="D5360" s="7"/>
      <c r="H5360" s="6"/>
    </row>
    <row r="5361" spans="4:8" x14ac:dyDescent="0.25">
      <c r="D5361" s="7"/>
      <c r="H5361" s="6"/>
    </row>
    <row r="5362" spans="4:8" x14ac:dyDescent="0.25">
      <c r="D5362" s="7"/>
      <c r="H5362" s="6"/>
    </row>
    <row r="5363" spans="4:8" x14ac:dyDescent="0.25">
      <c r="D5363" s="7"/>
      <c r="H5363" s="6"/>
    </row>
    <row r="5364" spans="4:8" x14ac:dyDescent="0.25">
      <c r="D5364" s="7"/>
      <c r="H5364" s="6"/>
    </row>
    <row r="5365" spans="4:8" x14ac:dyDescent="0.25">
      <c r="D5365" s="7"/>
      <c r="H5365" s="6"/>
    </row>
    <row r="5366" spans="4:8" x14ac:dyDescent="0.25">
      <c r="D5366" s="7"/>
      <c r="H5366" s="6"/>
    </row>
    <row r="5367" spans="4:8" x14ac:dyDescent="0.25">
      <c r="D5367" s="7"/>
      <c r="H5367" s="6"/>
    </row>
    <row r="5368" spans="4:8" x14ac:dyDescent="0.25">
      <c r="D5368" s="7"/>
      <c r="H5368" s="6"/>
    </row>
    <row r="5369" spans="4:8" x14ac:dyDescent="0.25">
      <c r="D5369" s="7"/>
      <c r="H5369" s="6"/>
    </row>
    <row r="5370" spans="4:8" x14ac:dyDescent="0.25">
      <c r="D5370" s="7"/>
      <c r="H5370" s="6"/>
    </row>
    <row r="5371" spans="4:8" x14ac:dyDescent="0.25">
      <c r="D5371" s="7"/>
      <c r="H5371" s="6"/>
    </row>
    <row r="5372" spans="4:8" x14ac:dyDescent="0.25">
      <c r="D5372" s="7"/>
      <c r="H5372" s="6"/>
    </row>
    <row r="5373" spans="4:8" x14ac:dyDescent="0.25">
      <c r="D5373" s="7"/>
      <c r="H5373" s="6"/>
    </row>
    <row r="5374" spans="4:8" x14ac:dyDescent="0.25">
      <c r="D5374" s="7"/>
      <c r="H5374" s="6"/>
    </row>
    <row r="5375" spans="4:8" x14ac:dyDescent="0.25">
      <c r="D5375" s="7"/>
      <c r="H5375" s="6"/>
    </row>
    <row r="5376" spans="4:8" x14ac:dyDescent="0.25">
      <c r="D5376" s="7"/>
      <c r="H5376" s="6"/>
    </row>
    <row r="5377" spans="4:8" x14ac:dyDescent="0.25">
      <c r="D5377" s="7"/>
      <c r="H5377" s="6"/>
    </row>
    <row r="5378" spans="4:8" x14ac:dyDescent="0.25">
      <c r="D5378" s="7"/>
      <c r="H5378" s="6"/>
    </row>
    <row r="5379" spans="4:8" x14ac:dyDescent="0.25">
      <c r="D5379" s="7"/>
      <c r="H5379" s="6"/>
    </row>
    <row r="5380" spans="4:8" x14ac:dyDescent="0.25">
      <c r="D5380" s="7"/>
      <c r="H5380" s="6"/>
    </row>
    <row r="5381" spans="4:8" x14ac:dyDescent="0.25">
      <c r="D5381" s="7"/>
      <c r="H5381" s="6"/>
    </row>
    <row r="5382" spans="4:8" x14ac:dyDescent="0.25">
      <c r="D5382" s="7"/>
      <c r="H5382" s="6"/>
    </row>
    <row r="5383" spans="4:8" x14ac:dyDescent="0.25">
      <c r="D5383" s="7"/>
      <c r="H5383" s="6"/>
    </row>
    <row r="5384" spans="4:8" x14ac:dyDescent="0.25">
      <c r="D5384" s="7"/>
      <c r="H5384" s="6"/>
    </row>
    <row r="5385" spans="4:8" x14ac:dyDescent="0.25">
      <c r="D5385" s="7"/>
      <c r="H5385" s="6"/>
    </row>
    <row r="5386" spans="4:8" x14ac:dyDescent="0.25">
      <c r="D5386" s="7"/>
      <c r="H5386" s="6"/>
    </row>
    <row r="5387" spans="4:8" x14ac:dyDescent="0.25">
      <c r="D5387" s="7"/>
      <c r="H5387" s="6"/>
    </row>
    <row r="5388" spans="4:8" x14ac:dyDescent="0.25">
      <c r="D5388" s="7"/>
      <c r="H5388" s="6"/>
    </row>
    <row r="5389" spans="4:8" x14ac:dyDescent="0.25">
      <c r="D5389" s="7"/>
      <c r="H5389" s="6"/>
    </row>
    <row r="5390" spans="4:8" x14ac:dyDescent="0.25">
      <c r="D5390" s="7"/>
      <c r="H5390" s="6"/>
    </row>
    <row r="5391" spans="4:8" x14ac:dyDescent="0.25">
      <c r="D5391" s="7"/>
      <c r="H5391" s="6"/>
    </row>
    <row r="5392" spans="4:8" x14ac:dyDescent="0.25">
      <c r="D5392" s="7"/>
      <c r="H5392" s="6"/>
    </row>
    <row r="5393" spans="4:8" x14ac:dyDescent="0.25">
      <c r="D5393" s="7"/>
      <c r="H5393" s="6"/>
    </row>
    <row r="5394" spans="4:8" x14ac:dyDescent="0.25">
      <c r="D5394" s="7"/>
      <c r="H5394" s="6"/>
    </row>
    <row r="5395" spans="4:8" x14ac:dyDescent="0.25">
      <c r="D5395" s="7"/>
      <c r="H5395" s="6"/>
    </row>
    <row r="5396" spans="4:8" x14ac:dyDescent="0.25">
      <c r="D5396" s="7"/>
      <c r="H5396" s="6"/>
    </row>
    <row r="5397" spans="4:8" x14ac:dyDescent="0.25">
      <c r="D5397" s="7"/>
      <c r="H5397" s="6"/>
    </row>
    <row r="5398" spans="4:8" x14ac:dyDescent="0.25">
      <c r="D5398" s="7"/>
      <c r="H5398" s="6"/>
    </row>
    <row r="5399" spans="4:8" x14ac:dyDescent="0.25">
      <c r="D5399" s="7"/>
      <c r="H5399" s="6"/>
    </row>
    <row r="5400" spans="4:8" x14ac:dyDescent="0.25">
      <c r="D5400" s="7"/>
      <c r="H5400" s="6"/>
    </row>
    <row r="5401" spans="4:8" x14ac:dyDescent="0.25">
      <c r="D5401" s="7"/>
      <c r="H5401" s="6"/>
    </row>
    <row r="5402" spans="4:8" x14ac:dyDescent="0.25">
      <c r="D5402" s="7"/>
      <c r="H5402" s="6"/>
    </row>
    <row r="5403" spans="4:8" x14ac:dyDescent="0.25">
      <c r="D5403" s="7"/>
      <c r="H5403" s="6"/>
    </row>
    <row r="5404" spans="4:8" x14ac:dyDescent="0.25">
      <c r="D5404" s="7"/>
      <c r="H5404" s="6"/>
    </row>
    <row r="5405" spans="4:8" x14ac:dyDescent="0.25">
      <c r="D5405" s="7"/>
      <c r="H5405" s="6"/>
    </row>
    <row r="5406" spans="4:8" x14ac:dyDescent="0.25">
      <c r="D5406" s="7"/>
      <c r="H5406" s="6"/>
    </row>
    <row r="5407" spans="4:8" x14ac:dyDescent="0.25">
      <c r="D5407" s="7"/>
      <c r="H5407" s="6"/>
    </row>
    <row r="5408" spans="4:8" x14ac:dyDescent="0.25">
      <c r="D5408" s="7"/>
      <c r="H5408" s="6"/>
    </row>
    <row r="5409" spans="4:8" x14ac:dyDescent="0.25">
      <c r="D5409" s="7"/>
      <c r="H5409" s="6"/>
    </row>
    <row r="5410" spans="4:8" x14ac:dyDescent="0.25">
      <c r="D5410" s="7"/>
      <c r="H5410" s="6"/>
    </row>
    <row r="5411" spans="4:8" x14ac:dyDescent="0.25">
      <c r="D5411" s="7"/>
      <c r="H5411" s="6"/>
    </row>
    <row r="5412" spans="4:8" x14ac:dyDescent="0.25">
      <c r="D5412" s="7"/>
      <c r="H5412" s="6"/>
    </row>
    <row r="5413" spans="4:8" x14ac:dyDescent="0.25">
      <c r="D5413" s="7"/>
      <c r="H5413" s="6"/>
    </row>
    <row r="5414" spans="4:8" x14ac:dyDescent="0.25">
      <c r="D5414" s="7"/>
      <c r="H5414" s="6"/>
    </row>
    <row r="5415" spans="4:8" x14ac:dyDescent="0.25">
      <c r="D5415" s="7"/>
      <c r="H5415" s="6"/>
    </row>
    <row r="5416" spans="4:8" x14ac:dyDescent="0.25">
      <c r="D5416" s="7"/>
      <c r="H5416" s="6"/>
    </row>
    <row r="5417" spans="4:8" x14ac:dyDescent="0.25">
      <c r="D5417" s="7"/>
      <c r="H5417" s="6"/>
    </row>
    <row r="5418" spans="4:8" x14ac:dyDescent="0.25">
      <c r="D5418" s="7"/>
      <c r="H5418" s="6"/>
    </row>
    <row r="5419" spans="4:8" x14ac:dyDescent="0.25">
      <c r="D5419" s="7"/>
      <c r="H5419" s="6"/>
    </row>
    <row r="5420" spans="4:8" x14ac:dyDescent="0.25">
      <c r="D5420" s="7"/>
      <c r="H5420" s="6"/>
    </row>
    <row r="5421" spans="4:8" x14ac:dyDescent="0.25">
      <c r="D5421" s="7"/>
      <c r="H5421" s="6"/>
    </row>
    <row r="5422" spans="4:8" x14ac:dyDescent="0.25">
      <c r="D5422" s="7"/>
      <c r="H5422" s="6"/>
    </row>
    <row r="5423" spans="4:8" x14ac:dyDescent="0.25">
      <c r="D5423" s="7"/>
      <c r="H5423" s="6"/>
    </row>
    <row r="5424" spans="4:8" x14ac:dyDescent="0.25">
      <c r="D5424" s="7"/>
      <c r="H5424" s="6"/>
    </row>
    <row r="5425" spans="4:8" x14ac:dyDescent="0.25">
      <c r="D5425" s="7"/>
      <c r="H5425" s="6"/>
    </row>
    <row r="5426" spans="4:8" x14ac:dyDescent="0.25">
      <c r="D5426" s="7"/>
      <c r="H5426" s="6"/>
    </row>
    <row r="5427" spans="4:8" x14ac:dyDescent="0.25">
      <c r="D5427" s="7"/>
      <c r="H5427" s="6"/>
    </row>
    <row r="5428" spans="4:8" x14ac:dyDescent="0.25">
      <c r="D5428" s="7"/>
      <c r="H5428" s="6"/>
    </row>
    <row r="5429" spans="4:8" x14ac:dyDescent="0.25">
      <c r="D5429" s="7"/>
      <c r="H5429" s="6"/>
    </row>
    <row r="5430" spans="4:8" x14ac:dyDescent="0.25">
      <c r="D5430" s="7"/>
      <c r="H5430" s="6"/>
    </row>
    <row r="5431" spans="4:8" x14ac:dyDescent="0.25">
      <c r="D5431" s="7"/>
      <c r="H5431" s="6"/>
    </row>
    <row r="5432" spans="4:8" x14ac:dyDescent="0.25">
      <c r="D5432" s="7"/>
      <c r="H5432" s="6"/>
    </row>
    <row r="5433" spans="4:8" x14ac:dyDescent="0.25">
      <c r="D5433" s="7"/>
      <c r="H5433" s="6"/>
    </row>
    <row r="5434" spans="4:8" x14ac:dyDescent="0.25">
      <c r="D5434" s="7"/>
      <c r="H5434" s="6"/>
    </row>
    <row r="5435" spans="4:8" x14ac:dyDescent="0.25">
      <c r="D5435" s="7"/>
      <c r="H5435" s="6"/>
    </row>
    <row r="5436" spans="4:8" x14ac:dyDescent="0.25">
      <c r="D5436" s="7"/>
      <c r="H5436" s="6"/>
    </row>
    <row r="5437" spans="4:8" x14ac:dyDescent="0.25">
      <c r="D5437" s="7"/>
      <c r="H5437" s="6"/>
    </row>
    <row r="5438" spans="4:8" x14ac:dyDescent="0.25">
      <c r="D5438" s="7"/>
      <c r="H5438" s="6"/>
    </row>
    <row r="5439" spans="4:8" x14ac:dyDescent="0.25">
      <c r="D5439" s="7"/>
      <c r="H5439" s="6"/>
    </row>
    <row r="5440" spans="4:8" x14ac:dyDescent="0.25">
      <c r="D5440" s="7"/>
      <c r="H5440" s="6"/>
    </row>
    <row r="5441" spans="4:8" x14ac:dyDescent="0.25">
      <c r="D5441" s="7"/>
      <c r="H5441" s="6"/>
    </row>
    <row r="5442" spans="4:8" x14ac:dyDescent="0.25">
      <c r="D5442" s="7"/>
      <c r="H5442" s="6"/>
    </row>
    <row r="5443" spans="4:8" x14ac:dyDescent="0.25">
      <c r="D5443" s="7"/>
      <c r="H5443" s="6"/>
    </row>
    <row r="5444" spans="4:8" x14ac:dyDescent="0.25">
      <c r="D5444" s="7"/>
      <c r="H5444" s="6"/>
    </row>
    <row r="5445" spans="4:8" x14ac:dyDescent="0.25">
      <c r="D5445" s="7"/>
      <c r="H5445" s="6"/>
    </row>
    <row r="5446" spans="4:8" x14ac:dyDescent="0.25">
      <c r="D5446" s="7"/>
      <c r="H5446" s="6"/>
    </row>
    <row r="5447" spans="4:8" x14ac:dyDescent="0.25">
      <c r="D5447" s="7"/>
      <c r="H5447" s="6"/>
    </row>
    <row r="5448" spans="4:8" x14ac:dyDescent="0.25">
      <c r="D5448" s="7"/>
      <c r="H5448" s="6"/>
    </row>
    <row r="5449" spans="4:8" x14ac:dyDescent="0.25">
      <c r="D5449" s="7"/>
      <c r="H5449" s="6"/>
    </row>
    <row r="5450" spans="4:8" x14ac:dyDescent="0.25">
      <c r="D5450" s="7"/>
      <c r="H5450" s="6"/>
    </row>
    <row r="5451" spans="4:8" x14ac:dyDescent="0.25">
      <c r="D5451" s="7"/>
      <c r="H5451" s="6"/>
    </row>
    <row r="5452" spans="4:8" x14ac:dyDescent="0.25">
      <c r="D5452" s="7"/>
      <c r="H5452" s="6"/>
    </row>
    <row r="5453" spans="4:8" x14ac:dyDescent="0.25">
      <c r="D5453" s="7"/>
      <c r="H5453" s="6"/>
    </row>
    <row r="5454" spans="4:8" x14ac:dyDescent="0.25">
      <c r="D5454" s="7"/>
      <c r="H5454" s="6"/>
    </row>
    <row r="5455" spans="4:8" x14ac:dyDescent="0.25">
      <c r="D5455" s="7"/>
      <c r="H5455" s="6"/>
    </row>
    <row r="5456" spans="4:8" x14ac:dyDescent="0.25">
      <c r="D5456" s="7"/>
      <c r="H5456" s="6"/>
    </row>
    <row r="5457" spans="4:8" x14ac:dyDescent="0.25">
      <c r="D5457" s="7"/>
      <c r="H5457" s="6"/>
    </row>
    <row r="5458" spans="4:8" x14ac:dyDescent="0.25">
      <c r="D5458" s="7"/>
      <c r="H5458" s="6"/>
    </row>
    <row r="5459" spans="4:8" x14ac:dyDescent="0.25">
      <c r="D5459" s="7"/>
      <c r="H5459" s="6"/>
    </row>
    <row r="5460" spans="4:8" x14ac:dyDescent="0.25">
      <c r="D5460" s="7"/>
      <c r="H5460" s="6"/>
    </row>
    <row r="5461" spans="4:8" x14ac:dyDescent="0.25">
      <c r="D5461" s="7"/>
      <c r="H5461" s="6"/>
    </row>
    <row r="5462" spans="4:8" x14ac:dyDescent="0.25">
      <c r="D5462" s="7"/>
      <c r="H5462" s="6"/>
    </row>
    <row r="5463" spans="4:8" x14ac:dyDescent="0.25">
      <c r="D5463" s="7"/>
      <c r="H5463" s="6"/>
    </row>
    <row r="5464" spans="4:8" x14ac:dyDescent="0.25">
      <c r="D5464" s="7"/>
      <c r="H5464" s="6"/>
    </row>
    <row r="5465" spans="4:8" x14ac:dyDescent="0.25">
      <c r="D5465" s="7"/>
      <c r="H5465" s="6"/>
    </row>
    <row r="5466" spans="4:8" x14ac:dyDescent="0.25">
      <c r="D5466" s="7"/>
      <c r="H5466" s="6"/>
    </row>
    <row r="5467" spans="4:8" x14ac:dyDescent="0.25">
      <c r="D5467" s="7"/>
      <c r="H5467" s="6"/>
    </row>
    <row r="5468" spans="4:8" x14ac:dyDescent="0.25">
      <c r="D5468" s="7"/>
      <c r="H5468" s="6"/>
    </row>
    <row r="5469" spans="4:8" x14ac:dyDescent="0.25">
      <c r="D5469" s="7"/>
      <c r="H5469" s="6"/>
    </row>
    <row r="5470" spans="4:8" x14ac:dyDescent="0.25">
      <c r="D5470" s="7"/>
      <c r="H5470" s="6"/>
    </row>
    <row r="5471" spans="4:8" x14ac:dyDescent="0.25">
      <c r="D5471" s="7"/>
      <c r="H5471" s="6"/>
    </row>
    <row r="5472" spans="4:8" x14ac:dyDescent="0.25">
      <c r="D5472" s="7"/>
      <c r="H5472" s="6"/>
    </row>
    <row r="5473" spans="4:8" x14ac:dyDescent="0.25">
      <c r="D5473" s="7"/>
      <c r="H5473" s="6"/>
    </row>
    <row r="5474" spans="4:8" x14ac:dyDescent="0.25">
      <c r="D5474" s="7"/>
      <c r="H5474" s="6"/>
    </row>
    <row r="5475" spans="4:8" x14ac:dyDescent="0.25">
      <c r="D5475" s="7"/>
      <c r="H5475" s="6"/>
    </row>
    <row r="5476" spans="4:8" x14ac:dyDescent="0.25">
      <c r="D5476" s="7"/>
      <c r="H5476" s="6"/>
    </row>
    <row r="5477" spans="4:8" x14ac:dyDescent="0.25">
      <c r="D5477" s="7"/>
      <c r="H5477" s="6"/>
    </row>
    <row r="5478" spans="4:8" x14ac:dyDescent="0.25">
      <c r="D5478" s="7"/>
      <c r="H5478" s="6"/>
    </row>
    <row r="5479" spans="4:8" x14ac:dyDescent="0.25">
      <c r="D5479" s="7"/>
      <c r="H5479" s="6"/>
    </row>
    <row r="5480" spans="4:8" x14ac:dyDescent="0.25">
      <c r="D5480" s="7"/>
      <c r="H5480" s="6"/>
    </row>
    <row r="5481" spans="4:8" x14ac:dyDescent="0.25">
      <c r="D5481" s="7"/>
      <c r="H5481" s="6"/>
    </row>
    <row r="5482" spans="4:8" x14ac:dyDescent="0.25">
      <c r="D5482" s="7"/>
      <c r="H5482" s="6"/>
    </row>
    <row r="5483" spans="4:8" x14ac:dyDescent="0.25">
      <c r="D5483" s="7"/>
      <c r="H5483" s="6"/>
    </row>
    <row r="5484" spans="4:8" x14ac:dyDescent="0.25">
      <c r="D5484" s="7"/>
      <c r="H5484" s="6"/>
    </row>
    <row r="5485" spans="4:8" x14ac:dyDescent="0.25">
      <c r="D5485" s="7"/>
      <c r="H5485" s="6"/>
    </row>
    <row r="5486" spans="4:8" x14ac:dyDescent="0.25">
      <c r="D5486" s="7"/>
      <c r="H5486" s="6"/>
    </row>
    <row r="5487" spans="4:8" x14ac:dyDescent="0.25">
      <c r="D5487" s="7"/>
      <c r="H5487" s="6"/>
    </row>
    <row r="5488" spans="4:8" x14ac:dyDescent="0.25">
      <c r="D5488" s="7"/>
      <c r="H5488" s="6"/>
    </row>
    <row r="5489" spans="4:8" x14ac:dyDescent="0.25">
      <c r="D5489" s="7"/>
      <c r="H5489" s="6"/>
    </row>
    <row r="5490" spans="4:8" x14ac:dyDescent="0.25">
      <c r="D5490" s="7"/>
      <c r="H5490" s="6"/>
    </row>
    <row r="5491" spans="4:8" x14ac:dyDescent="0.25">
      <c r="D5491" s="7"/>
      <c r="H5491" s="6"/>
    </row>
    <row r="5492" spans="4:8" x14ac:dyDescent="0.25">
      <c r="D5492" s="7"/>
      <c r="H5492" s="6"/>
    </row>
    <row r="5493" spans="4:8" x14ac:dyDescent="0.25">
      <c r="D5493" s="7"/>
      <c r="H5493" s="6"/>
    </row>
    <row r="5494" spans="4:8" x14ac:dyDescent="0.25">
      <c r="D5494" s="7"/>
      <c r="H5494" s="6"/>
    </row>
    <row r="5495" spans="4:8" x14ac:dyDescent="0.25">
      <c r="D5495" s="7"/>
      <c r="H5495" s="6"/>
    </row>
    <row r="5496" spans="4:8" x14ac:dyDescent="0.25">
      <c r="D5496" s="7"/>
      <c r="H5496" s="6"/>
    </row>
    <row r="5497" spans="4:8" x14ac:dyDescent="0.25">
      <c r="D5497" s="7"/>
      <c r="H5497" s="6"/>
    </row>
    <row r="5498" spans="4:8" x14ac:dyDescent="0.25">
      <c r="D5498" s="7"/>
      <c r="H5498" s="6"/>
    </row>
    <row r="5499" spans="4:8" x14ac:dyDescent="0.25">
      <c r="D5499" s="7"/>
      <c r="H5499" s="6"/>
    </row>
    <row r="5500" spans="4:8" x14ac:dyDescent="0.25">
      <c r="D5500" s="7"/>
      <c r="H5500" s="6"/>
    </row>
    <row r="5501" spans="4:8" x14ac:dyDescent="0.25">
      <c r="D5501" s="7"/>
      <c r="H5501" s="6"/>
    </row>
    <row r="5502" spans="4:8" x14ac:dyDescent="0.25">
      <c r="D5502" s="7"/>
      <c r="H5502" s="6"/>
    </row>
    <row r="5503" spans="4:8" x14ac:dyDescent="0.25">
      <c r="D5503" s="7"/>
      <c r="H5503" s="6"/>
    </row>
    <row r="5504" spans="4:8" x14ac:dyDescent="0.25">
      <c r="D5504" s="7"/>
      <c r="H5504" s="6"/>
    </row>
    <row r="5505" spans="4:8" x14ac:dyDescent="0.25">
      <c r="D5505" s="7"/>
      <c r="H5505" s="6"/>
    </row>
    <row r="5506" spans="4:8" x14ac:dyDescent="0.25">
      <c r="D5506" s="7"/>
      <c r="H5506" s="6"/>
    </row>
    <row r="5507" spans="4:8" x14ac:dyDescent="0.25">
      <c r="D5507" s="7"/>
      <c r="H5507" s="6"/>
    </row>
    <row r="5508" spans="4:8" x14ac:dyDescent="0.25">
      <c r="D5508" s="7"/>
      <c r="H5508" s="6"/>
    </row>
    <row r="5509" spans="4:8" x14ac:dyDescent="0.25">
      <c r="D5509" s="7"/>
      <c r="H5509" s="6"/>
    </row>
    <row r="5510" spans="4:8" x14ac:dyDescent="0.25">
      <c r="D5510" s="7"/>
      <c r="H5510" s="6"/>
    </row>
    <row r="5511" spans="4:8" x14ac:dyDescent="0.25">
      <c r="D5511" s="7"/>
      <c r="H5511" s="6"/>
    </row>
    <row r="5512" spans="4:8" x14ac:dyDescent="0.25">
      <c r="D5512" s="7"/>
      <c r="H5512" s="6"/>
    </row>
    <row r="5513" spans="4:8" x14ac:dyDescent="0.25">
      <c r="D5513" s="7"/>
      <c r="H5513" s="6"/>
    </row>
    <row r="5514" spans="4:8" x14ac:dyDescent="0.25">
      <c r="D5514" s="7"/>
      <c r="H5514" s="6"/>
    </row>
    <row r="5515" spans="4:8" x14ac:dyDescent="0.25">
      <c r="D5515" s="7"/>
      <c r="H5515" s="6"/>
    </row>
    <row r="5516" spans="4:8" x14ac:dyDescent="0.25">
      <c r="D5516" s="7"/>
      <c r="H5516" s="6"/>
    </row>
    <row r="5517" spans="4:8" x14ac:dyDescent="0.25">
      <c r="D5517" s="7"/>
      <c r="H5517" s="6"/>
    </row>
    <row r="5518" spans="4:8" x14ac:dyDescent="0.25">
      <c r="D5518" s="7"/>
      <c r="H5518" s="6"/>
    </row>
    <row r="5519" spans="4:8" x14ac:dyDescent="0.25">
      <c r="D5519" s="7"/>
      <c r="H5519" s="6"/>
    </row>
    <row r="5520" spans="4:8" x14ac:dyDescent="0.25">
      <c r="D5520" s="7"/>
      <c r="H5520" s="6"/>
    </row>
    <row r="5521" spans="4:8" x14ac:dyDescent="0.25">
      <c r="D5521" s="7"/>
      <c r="H5521" s="6"/>
    </row>
    <row r="5522" spans="4:8" x14ac:dyDescent="0.25">
      <c r="D5522" s="7"/>
      <c r="H5522" s="6"/>
    </row>
    <row r="5523" spans="4:8" x14ac:dyDescent="0.25">
      <c r="D5523" s="7"/>
      <c r="H5523" s="6"/>
    </row>
    <row r="5524" spans="4:8" x14ac:dyDescent="0.25">
      <c r="D5524" s="7"/>
      <c r="H5524" s="6"/>
    </row>
    <row r="5525" spans="4:8" x14ac:dyDescent="0.25">
      <c r="D5525" s="7"/>
      <c r="H5525" s="6"/>
    </row>
    <row r="5526" spans="4:8" x14ac:dyDescent="0.25">
      <c r="D5526" s="7"/>
      <c r="H5526" s="6"/>
    </row>
    <row r="5527" spans="4:8" x14ac:dyDescent="0.25">
      <c r="D5527" s="7"/>
      <c r="H5527" s="6"/>
    </row>
    <row r="5528" spans="4:8" x14ac:dyDescent="0.25">
      <c r="D5528" s="7"/>
      <c r="H5528" s="6"/>
    </row>
    <row r="5529" spans="4:8" x14ac:dyDescent="0.25">
      <c r="D5529" s="7"/>
      <c r="H5529" s="6"/>
    </row>
    <row r="5530" spans="4:8" x14ac:dyDescent="0.25">
      <c r="D5530" s="7"/>
      <c r="H5530" s="6"/>
    </row>
    <row r="5531" spans="4:8" x14ac:dyDescent="0.25">
      <c r="D5531" s="7"/>
      <c r="H5531" s="6"/>
    </row>
    <row r="5532" spans="4:8" x14ac:dyDescent="0.25">
      <c r="D5532" s="7"/>
      <c r="H5532" s="6"/>
    </row>
    <row r="5533" spans="4:8" x14ac:dyDescent="0.25">
      <c r="D5533" s="7"/>
      <c r="H5533" s="6"/>
    </row>
    <row r="5534" spans="4:8" x14ac:dyDescent="0.25">
      <c r="D5534" s="7"/>
      <c r="H5534" s="6"/>
    </row>
    <row r="5535" spans="4:8" x14ac:dyDescent="0.25">
      <c r="D5535" s="7"/>
      <c r="H5535" s="6"/>
    </row>
    <row r="5536" spans="4:8" x14ac:dyDescent="0.25">
      <c r="D5536" s="7"/>
      <c r="H5536" s="6"/>
    </row>
    <row r="5537" spans="4:8" x14ac:dyDescent="0.25">
      <c r="D5537" s="7"/>
      <c r="H5537" s="6"/>
    </row>
    <row r="5538" spans="4:8" x14ac:dyDescent="0.25">
      <c r="D5538" s="7"/>
      <c r="H5538" s="6"/>
    </row>
    <row r="5539" spans="4:8" x14ac:dyDescent="0.25">
      <c r="D5539" s="7"/>
      <c r="H5539" s="6"/>
    </row>
    <row r="5540" spans="4:8" x14ac:dyDescent="0.25">
      <c r="D5540" s="7"/>
      <c r="H5540" s="6"/>
    </row>
    <row r="5541" spans="4:8" x14ac:dyDescent="0.25">
      <c r="D5541" s="7"/>
      <c r="H5541" s="6"/>
    </row>
    <row r="5542" spans="4:8" x14ac:dyDescent="0.25">
      <c r="D5542" s="7"/>
      <c r="H5542" s="6"/>
    </row>
    <row r="5543" spans="4:8" x14ac:dyDescent="0.25">
      <c r="D5543" s="7"/>
      <c r="H5543" s="6"/>
    </row>
    <row r="5544" spans="4:8" x14ac:dyDescent="0.25">
      <c r="D5544" s="7"/>
      <c r="H5544" s="6"/>
    </row>
    <row r="5545" spans="4:8" x14ac:dyDescent="0.25">
      <c r="D5545" s="7"/>
      <c r="H5545" s="6"/>
    </row>
    <row r="5546" spans="4:8" x14ac:dyDescent="0.25">
      <c r="D5546" s="7"/>
      <c r="H5546" s="6"/>
    </row>
    <row r="5547" spans="4:8" x14ac:dyDescent="0.25">
      <c r="D5547" s="7"/>
      <c r="H5547" s="6"/>
    </row>
    <row r="5548" spans="4:8" x14ac:dyDescent="0.25">
      <c r="D5548" s="7"/>
      <c r="H5548" s="6"/>
    </row>
    <row r="5549" spans="4:8" x14ac:dyDescent="0.25">
      <c r="D5549" s="7"/>
      <c r="H5549" s="6"/>
    </row>
    <row r="5550" spans="4:8" x14ac:dyDescent="0.25">
      <c r="D5550" s="7"/>
      <c r="H5550" s="6"/>
    </row>
    <row r="5551" spans="4:8" x14ac:dyDescent="0.25">
      <c r="D5551" s="7"/>
      <c r="H5551" s="6"/>
    </row>
    <row r="5552" spans="4:8" x14ac:dyDescent="0.25">
      <c r="D5552" s="7"/>
      <c r="H5552" s="6"/>
    </row>
    <row r="5553" spans="4:8" x14ac:dyDescent="0.25">
      <c r="D5553" s="7"/>
      <c r="H5553" s="6"/>
    </row>
    <row r="5554" spans="4:8" x14ac:dyDescent="0.25">
      <c r="D5554" s="7"/>
      <c r="H5554" s="6"/>
    </row>
    <row r="5555" spans="4:8" x14ac:dyDescent="0.25">
      <c r="D5555" s="7"/>
      <c r="H5555" s="6"/>
    </row>
    <row r="5556" spans="4:8" x14ac:dyDescent="0.25">
      <c r="D5556" s="7"/>
      <c r="H5556" s="6"/>
    </row>
    <row r="5557" spans="4:8" x14ac:dyDescent="0.25">
      <c r="D5557" s="7"/>
      <c r="H5557" s="6"/>
    </row>
    <row r="5558" spans="4:8" x14ac:dyDescent="0.25">
      <c r="D5558" s="7"/>
      <c r="H5558" s="6"/>
    </row>
    <row r="5559" spans="4:8" x14ac:dyDescent="0.25">
      <c r="D5559" s="7"/>
      <c r="H5559" s="6"/>
    </row>
    <row r="5560" spans="4:8" x14ac:dyDescent="0.25">
      <c r="D5560" s="7"/>
      <c r="H5560" s="6"/>
    </row>
    <row r="5561" spans="4:8" x14ac:dyDescent="0.25">
      <c r="D5561" s="7"/>
      <c r="H5561" s="6"/>
    </row>
    <row r="5562" spans="4:8" x14ac:dyDescent="0.25">
      <c r="D5562" s="7"/>
      <c r="H5562" s="6"/>
    </row>
    <row r="5563" spans="4:8" x14ac:dyDescent="0.25">
      <c r="D5563" s="7"/>
      <c r="H5563" s="6"/>
    </row>
    <row r="5564" spans="4:8" x14ac:dyDescent="0.25">
      <c r="D5564" s="7"/>
      <c r="H5564" s="6"/>
    </row>
    <row r="5565" spans="4:8" x14ac:dyDescent="0.25">
      <c r="D5565" s="7"/>
      <c r="H5565" s="6"/>
    </row>
    <row r="5566" spans="4:8" x14ac:dyDescent="0.25">
      <c r="D5566" s="7"/>
      <c r="H5566" s="6"/>
    </row>
    <row r="5567" spans="4:8" x14ac:dyDescent="0.25">
      <c r="D5567" s="7"/>
      <c r="H5567" s="6"/>
    </row>
    <row r="5568" spans="4:8" x14ac:dyDescent="0.25">
      <c r="D5568" s="7"/>
      <c r="H5568" s="6"/>
    </row>
    <row r="5569" spans="4:8" x14ac:dyDescent="0.25">
      <c r="D5569" s="7"/>
      <c r="H5569" s="6"/>
    </row>
    <row r="5570" spans="4:8" x14ac:dyDescent="0.25">
      <c r="D5570" s="7"/>
      <c r="H5570" s="6"/>
    </row>
    <row r="5571" spans="4:8" x14ac:dyDescent="0.25">
      <c r="D5571" s="7"/>
      <c r="H5571" s="6"/>
    </row>
    <row r="5572" spans="4:8" x14ac:dyDescent="0.25">
      <c r="D5572" s="7"/>
      <c r="H5572" s="6"/>
    </row>
    <row r="5573" spans="4:8" x14ac:dyDescent="0.25">
      <c r="D5573" s="7"/>
      <c r="H5573" s="6"/>
    </row>
    <row r="5574" spans="4:8" x14ac:dyDescent="0.25">
      <c r="D5574" s="7"/>
      <c r="H5574" s="6"/>
    </row>
    <row r="5575" spans="4:8" x14ac:dyDescent="0.25">
      <c r="D5575" s="7"/>
      <c r="H5575" s="6"/>
    </row>
    <row r="5576" spans="4:8" x14ac:dyDescent="0.25">
      <c r="D5576" s="7"/>
      <c r="H5576" s="6"/>
    </row>
    <row r="5577" spans="4:8" x14ac:dyDescent="0.25">
      <c r="D5577" s="7"/>
      <c r="H5577" s="6"/>
    </row>
    <row r="5578" spans="4:8" x14ac:dyDescent="0.25">
      <c r="D5578" s="7"/>
      <c r="H5578" s="6"/>
    </row>
    <row r="5579" spans="4:8" x14ac:dyDescent="0.25">
      <c r="D5579" s="7"/>
      <c r="H5579" s="6"/>
    </row>
    <row r="5580" spans="4:8" x14ac:dyDescent="0.25">
      <c r="D5580" s="7"/>
      <c r="H5580" s="6"/>
    </row>
    <row r="5581" spans="4:8" x14ac:dyDescent="0.25">
      <c r="D5581" s="7"/>
      <c r="H5581" s="6"/>
    </row>
    <row r="5582" spans="4:8" x14ac:dyDescent="0.25">
      <c r="D5582" s="7"/>
      <c r="H5582" s="6"/>
    </row>
    <row r="5583" spans="4:8" x14ac:dyDescent="0.25">
      <c r="D5583" s="7"/>
      <c r="H5583" s="6"/>
    </row>
    <row r="5584" spans="4:8" x14ac:dyDescent="0.25">
      <c r="D5584" s="7"/>
      <c r="H5584" s="6"/>
    </row>
    <row r="5585" spans="4:8" x14ac:dyDescent="0.25">
      <c r="D5585" s="7"/>
      <c r="H5585" s="6"/>
    </row>
    <row r="5586" spans="4:8" x14ac:dyDescent="0.25">
      <c r="D5586" s="7"/>
      <c r="H5586" s="6"/>
    </row>
    <row r="5587" spans="4:8" x14ac:dyDescent="0.25">
      <c r="D5587" s="7"/>
      <c r="H5587" s="6"/>
    </row>
    <row r="5588" spans="4:8" x14ac:dyDescent="0.25">
      <c r="D5588" s="7"/>
      <c r="H5588" s="6"/>
    </row>
    <row r="5589" spans="4:8" x14ac:dyDescent="0.25">
      <c r="D5589" s="7"/>
      <c r="H5589" s="6"/>
    </row>
    <row r="5590" spans="4:8" x14ac:dyDescent="0.25">
      <c r="D5590" s="7"/>
      <c r="H5590" s="6"/>
    </row>
    <row r="5591" spans="4:8" x14ac:dyDescent="0.25">
      <c r="D5591" s="7"/>
      <c r="H5591" s="6"/>
    </row>
    <row r="5592" spans="4:8" x14ac:dyDescent="0.25">
      <c r="D5592" s="7"/>
      <c r="H5592" s="6"/>
    </row>
    <row r="5593" spans="4:8" x14ac:dyDescent="0.25">
      <c r="D5593" s="7"/>
      <c r="H5593" s="6"/>
    </row>
    <row r="5594" spans="4:8" x14ac:dyDescent="0.25">
      <c r="D5594" s="7"/>
      <c r="H5594" s="6"/>
    </row>
    <row r="5595" spans="4:8" x14ac:dyDescent="0.25">
      <c r="D5595" s="7"/>
      <c r="H5595" s="6"/>
    </row>
    <row r="5596" spans="4:8" x14ac:dyDescent="0.25">
      <c r="D5596" s="7"/>
      <c r="H5596" s="6"/>
    </row>
    <row r="5597" spans="4:8" x14ac:dyDescent="0.25">
      <c r="D5597" s="7"/>
      <c r="H5597" s="6"/>
    </row>
    <row r="5598" spans="4:8" x14ac:dyDescent="0.25">
      <c r="D5598" s="7"/>
      <c r="H5598" s="6"/>
    </row>
    <row r="5599" spans="4:8" x14ac:dyDescent="0.25">
      <c r="D5599" s="7"/>
      <c r="H5599" s="6"/>
    </row>
    <row r="5600" spans="4:8" x14ac:dyDescent="0.25">
      <c r="D5600" s="7"/>
      <c r="H5600" s="6"/>
    </row>
    <row r="5601" spans="4:8" x14ac:dyDescent="0.25">
      <c r="D5601" s="7"/>
      <c r="H5601" s="6"/>
    </row>
    <row r="5602" spans="4:8" x14ac:dyDescent="0.25">
      <c r="D5602" s="7"/>
      <c r="H5602" s="6"/>
    </row>
    <row r="5603" spans="4:8" x14ac:dyDescent="0.25">
      <c r="D5603" s="7"/>
      <c r="H5603" s="6"/>
    </row>
    <row r="5604" spans="4:8" x14ac:dyDescent="0.25">
      <c r="D5604" s="7"/>
      <c r="H5604" s="6"/>
    </row>
    <row r="5605" spans="4:8" x14ac:dyDescent="0.25">
      <c r="D5605" s="7"/>
      <c r="H5605" s="6"/>
    </row>
    <row r="5606" spans="4:8" x14ac:dyDescent="0.25">
      <c r="D5606" s="7"/>
      <c r="H5606" s="6"/>
    </row>
    <row r="5607" spans="4:8" x14ac:dyDescent="0.25">
      <c r="D5607" s="7"/>
      <c r="H5607" s="6"/>
    </row>
    <row r="5608" spans="4:8" x14ac:dyDescent="0.25">
      <c r="D5608" s="7"/>
      <c r="H5608" s="6"/>
    </row>
    <row r="5609" spans="4:8" x14ac:dyDescent="0.25">
      <c r="D5609" s="7"/>
      <c r="H5609" s="6"/>
    </row>
    <row r="5610" spans="4:8" x14ac:dyDescent="0.25">
      <c r="D5610" s="7"/>
      <c r="H5610" s="6"/>
    </row>
    <row r="5611" spans="4:8" x14ac:dyDescent="0.25">
      <c r="D5611" s="7"/>
      <c r="H5611" s="6"/>
    </row>
    <row r="5612" spans="4:8" x14ac:dyDescent="0.25">
      <c r="D5612" s="7"/>
      <c r="H5612" s="6"/>
    </row>
    <row r="5613" spans="4:8" x14ac:dyDescent="0.25">
      <c r="D5613" s="7"/>
      <c r="H5613" s="6"/>
    </row>
    <row r="5614" spans="4:8" x14ac:dyDescent="0.25">
      <c r="D5614" s="7"/>
      <c r="H5614" s="6"/>
    </row>
    <row r="5615" spans="4:8" x14ac:dyDescent="0.25">
      <c r="D5615" s="7"/>
      <c r="H5615" s="6"/>
    </row>
    <row r="5616" spans="4:8" x14ac:dyDescent="0.25">
      <c r="D5616" s="7"/>
      <c r="H5616" s="6"/>
    </row>
    <row r="5617" spans="4:8" x14ac:dyDescent="0.25">
      <c r="D5617" s="7"/>
      <c r="H5617" s="6"/>
    </row>
    <row r="5618" spans="4:8" x14ac:dyDescent="0.25">
      <c r="D5618" s="7"/>
      <c r="H5618" s="6"/>
    </row>
    <row r="5619" spans="4:8" x14ac:dyDescent="0.25">
      <c r="D5619" s="7"/>
      <c r="H5619" s="6"/>
    </row>
    <row r="5620" spans="4:8" x14ac:dyDescent="0.25">
      <c r="D5620" s="7"/>
      <c r="H5620" s="6"/>
    </row>
    <row r="5621" spans="4:8" x14ac:dyDescent="0.25">
      <c r="D5621" s="7"/>
      <c r="H5621" s="6"/>
    </row>
    <row r="5622" spans="4:8" x14ac:dyDescent="0.25">
      <c r="D5622" s="7"/>
      <c r="H5622" s="6"/>
    </row>
    <row r="5623" spans="4:8" x14ac:dyDescent="0.25">
      <c r="D5623" s="7"/>
      <c r="H5623" s="6"/>
    </row>
    <row r="5624" spans="4:8" x14ac:dyDescent="0.25">
      <c r="D5624" s="7"/>
      <c r="H5624" s="6"/>
    </row>
    <row r="5625" spans="4:8" x14ac:dyDescent="0.25">
      <c r="D5625" s="7"/>
      <c r="H5625" s="6"/>
    </row>
    <row r="5626" spans="4:8" x14ac:dyDescent="0.25">
      <c r="D5626" s="7"/>
      <c r="H5626" s="6"/>
    </row>
    <row r="5627" spans="4:8" x14ac:dyDescent="0.25">
      <c r="D5627" s="7"/>
      <c r="H5627" s="6"/>
    </row>
    <row r="5628" spans="4:8" x14ac:dyDescent="0.25">
      <c r="D5628" s="7"/>
      <c r="H5628" s="6"/>
    </row>
    <row r="5629" spans="4:8" x14ac:dyDescent="0.25">
      <c r="D5629" s="7"/>
      <c r="H5629" s="6"/>
    </row>
    <row r="5630" spans="4:8" x14ac:dyDescent="0.25">
      <c r="D5630" s="7"/>
      <c r="H5630" s="6"/>
    </row>
    <row r="5631" spans="4:8" x14ac:dyDescent="0.25">
      <c r="D5631" s="7"/>
      <c r="H5631" s="6"/>
    </row>
    <row r="5632" spans="4:8" x14ac:dyDescent="0.25">
      <c r="D5632" s="7"/>
      <c r="H5632" s="6"/>
    </row>
    <row r="5633" spans="4:8" x14ac:dyDescent="0.25">
      <c r="D5633" s="7"/>
      <c r="H5633" s="6"/>
    </row>
    <row r="5634" spans="4:8" x14ac:dyDescent="0.25">
      <c r="D5634" s="7"/>
      <c r="H5634" s="6"/>
    </row>
    <row r="5635" spans="4:8" x14ac:dyDescent="0.25">
      <c r="D5635" s="7"/>
      <c r="H5635" s="6"/>
    </row>
    <row r="5636" spans="4:8" x14ac:dyDescent="0.25">
      <c r="D5636" s="7"/>
      <c r="H5636" s="6"/>
    </row>
    <row r="5637" spans="4:8" x14ac:dyDescent="0.25">
      <c r="D5637" s="7"/>
      <c r="H5637" s="6"/>
    </row>
    <row r="5638" spans="4:8" x14ac:dyDescent="0.25">
      <c r="D5638" s="7"/>
      <c r="H5638" s="6"/>
    </row>
    <row r="5639" spans="4:8" x14ac:dyDescent="0.25">
      <c r="D5639" s="7"/>
      <c r="H5639" s="6"/>
    </row>
    <row r="5640" spans="4:8" x14ac:dyDescent="0.25">
      <c r="D5640" s="7"/>
      <c r="H5640" s="6"/>
    </row>
    <row r="5641" spans="4:8" x14ac:dyDescent="0.25">
      <c r="D5641" s="7"/>
      <c r="H5641" s="6"/>
    </row>
    <row r="5642" spans="4:8" x14ac:dyDescent="0.25">
      <c r="D5642" s="7"/>
      <c r="H5642" s="6"/>
    </row>
    <row r="5643" spans="4:8" x14ac:dyDescent="0.25">
      <c r="D5643" s="7"/>
      <c r="H5643" s="6"/>
    </row>
    <row r="5644" spans="4:8" x14ac:dyDescent="0.25">
      <c r="D5644" s="7"/>
      <c r="H5644" s="6"/>
    </row>
    <row r="5645" spans="4:8" x14ac:dyDescent="0.25">
      <c r="D5645" s="7"/>
      <c r="H5645" s="6"/>
    </row>
    <row r="5646" spans="4:8" x14ac:dyDescent="0.25">
      <c r="D5646" s="7"/>
      <c r="H5646" s="6"/>
    </row>
    <row r="5647" spans="4:8" x14ac:dyDescent="0.25">
      <c r="D5647" s="7"/>
      <c r="H5647" s="6"/>
    </row>
    <row r="5648" spans="4:8" x14ac:dyDescent="0.25">
      <c r="D5648" s="7"/>
      <c r="H5648" s="6"/>
    </row>
    <row r="5649" spans="4:8" x14ac:dyDescent="0.25">
      <c r="D5649" s="7"/>
      <c r="H5649" s="6"/>
    </row>
    <row r="5650" spans="4:8" x14ac:dyDescent="0.25">
      <c r="D5650" s="7"/>
      <c r="H5650" s="6"/>
    </row>
    <row r="5651" spans="4:8" x14ac:dyDescent="0.25">
      <c r="D5651" s="7"/>
      <c r="H5651" s="6"/>
    </row>
    <row r="5652" spans="4:8" x14ac:dyDescent="0.25">
      <c r="D5652" s="7"/>
      <c r="H5652" s="6"/>
    </row>
    <row r="5653" spans="4:8" x14ac:dyDescent="0.25">
      <c r="D5653" s="7"/>
      <c r="H5653" s="6"/>
    </row>
    <row r="5654" spans="4:8" x14ac:dyDescent="0.25">
      <c r="D5654" s="7"/>
      <c r="H5654" s="6"/>
    </row>
    <row r="5655" spans="4:8" x14ac:dyDescent="0.25">
      <c r="D5655" s="7"/>
      <c r="H5655" s="6"/>
    </row>
    <row r="5656" spans="4:8" x14ac:dyDescent="0.25">
      <c r="D5656" s="7"/>
      <c r="H5656" s="6"/>
    </row>
    <row r="5657" spans="4:8" x14ac:dyDescent="0.25">
      <c r="D5657" s="7"/>
      <c r="H5657" s="6"/>
    </row>
    <row r="5658" spans="4:8" x14ac:dyDescent="0.25">
      <c r="D5658" s="7"/>
      <c r="H5658" s="6"/>
    </row>
    <row r="5659" spans="4:8" x14ac:dyDescent="0.25">
      <c r="D5659" s="7"/>
      <c r="H5659" s="6"/>
    </row>
    <row r="5660" spans="4:8" x14ac:dyDescent="0.25">
      <c r="D5660" s="7"/>
      <c r="H5660" s="6"/>
    </row>
    <row r="5661" spans="4:8" x14ac:dyDescent="0.25">
      <c r="D5661" s="7"/>
      <c r="H5661" s="6"/>
    </row>
    <row r="5662" spans="4:8" x14ac:dyDescent="0.25">
      <c r="D5662" s="7"/>
      <c r="H5662" s="6"/>
    </row>
    <row r="5663" spans="4:8" x14ac:dyDescent="0.25">
      <c r="D5663" s="7"/>
      <c r="H5663" s="6"/>
    </row>
    <row r="5664" spans="4:8" x14ac:dyDescent="0.25">
      <c r="D5664" s="7"/>
      <c r="H5664" s="6"/>
    </row>
    <row r="5665" spans="4:8" x14ac:dyDescent="0.25">
      <c r="D5665" s="7"/>
      <c r="H5665" s="6"/>
    </row>
    <row r="5666" spans="4:8" x14ac:dyDescent="0.25">
      <c r="D5666" s="7"/>
      <c r="H5666" s="6"/>
    </row>
    <row r="5667" spans="4:8" x14ac:dyDescent="0.25">
      <c r="D5667" s="7"/>
      <c r="H5667" s="6"/>
    </row>
    <row r="5668" spans="4:8" x14ac:dyDescent="0.25">
      <c r="D5668" s="7"/>
      <c r="H5668" s="6"/>
    </row>
    <row r="5669" spans="4:8" x14ac:dyDescent="0.25">
      <c r="D5669" s="7"/>
      <c r="H5669" s="6"/>
    </row>
    <row r="5670" spans="4:8" x14ac:dyDescent="0.25">
      <c r="D5670" s="7"/>
      <c r="H5670" s="6"/>
    </row>
    <row r="5671" spans="4:8" x14ac:dyDescent="0.25">
      <c r="D5671" s="7"/>
      <c r="H5671" s="6"/>
    </row>
    <row r="5672" spans="4:8" x14ac:dyDescent="0.25">
      <c r="D5672" s="7"/>
      <c r="H5672" s="6"/>
    </row>
    <row r="5673" spans="4:8" x14ac:dyDescent="0.25">
      <c r="D5673" s="7"/>
      <c r="H5673" s="6"/>
    </row>
    <row r="5674" spans="4:8" x14ac:dyDescent="0.25">
      <c r="D5674" s="7"/>
      <c r="H5674" s="6"/>
    </row>
    <row r="5675" spans="4:8" x14ac:dyDescent="0.25">
      <c r="D5675" s="7"/>
      <c r="H5675" s="6"/>
    </row>
    <row r="5676" spans="4:8" x14ac:dyDescent="0.25">
      <c r="D5676" s="7"/>
      <c r="H5676" s="6"/>
    </row>
    <row r="5677" spans="4:8" x14ac:dyDescent="0.25">
      <c r="D5677" s="7"/>
      <c r="H5677" s="6"/>
    </row>
    <row r="5678" spans="4:8" x14ac:dyDescent="0.25">
      <c r="D5678" s="7"/>
      <c r="H5678" s="6"/>
    </row>
    <row r="5679" spans="4:8" x14ac:dyDescent="0.25">
      <c r="D5679" s="7"/>
      <c r="H5679" s="6"/>
    </row>
    <row r="5680" spans="4:8" x14ac:dyDescent="0.25">
      <c r="D5680" s="7"/>
      <c r="H5680" s="6"/>
    </row>
    <row r="5681" spans="4:8" x14ac:dyDescent="0.25">
      <c r="D5681" s="7"/>
      <c r="H5681" s="6"/>
    </row>
    <row r="5682" spans="4:8" x14ac:dyDescent="0.25">
      <c r="D5682" s="7"/>
      <c r="H5682" s="6"/>
    </row>
    <row r="5683" spans="4:8" x14ac:dyDescent="0.25">
      <c r="D5683" s="7"/>
      <c r="H5683" s="6"/>
    </row>
    <row r="5684" spans="4:8" x14ac:dyDescent="0.25">
      <c r="D5684" s="7"/>
      <c r="H5684" s="6"/>
    </row>
    <row r="5685" spans="4:8" x14ac:dyDescent="0.25">
      <c r="D5685" s="7"/>
      <c r="H5685" s="6"/>
    </row>
    <row r="5686" spans="4:8" x14ac:dyDescent="0.25">
      <c r="D5686" s="7"/>
      <c r="H5686" s="6"/>
    </row>
    <row r="5687" spans="4:8" x14ac:dyDescent="0.25">
      <c r="D5687" s="7"/>
      <c r="H5687" s="6"/>
    </row>
    <row r="5688" spans="4:8" x14ac:dyDescent="0.25">
      <c r="D5688" s="7"/>
      <c r="H5688" s="6"/>
    </row>
    <row r="5689" spans="4:8" x14ac:dyDescent="0.25">
      <c r="D5689" s="7"/>
      <c r="H5689" s="6"/>
    </row>
    <row r="5690" spans="4:8" x14ac:dyDescent="0.25">
      <c r="D5690" s="7"/>
      <c r="H5690" s="6"/>
    </row>
    <row r="5691" spans="4:8" x14ac:dyDescent="0.25">
      <c r="D5691" s="7"/>
      <c r="H5691" s="6"/>
    </row>
    <row r="5692" spans="4:8" x14ac:dyDescent="0.25">
      <c r="D5692" s="7"/>
      <c r="H5692" s="6"/>
    </row>
    <row r="5693" spans="4:8" x14ac:dyDescent="0.25">
      <c r="D5693" s="7"/>
      <c r="H5693" s="6"/>
    </row>
    <row r="5694" spans="4:8" x14ac:dyDescent="0.25">
      <c r="D5694" s="7"/>
      <c r="H5694" s="6"/>
    </row>
    <row r="5695" spans="4:8" x14ac:dyDescent="0.25">
      <c r="D5695" s="7"/>
      <c r="H5695" s="6"/>
    </row>
    <row r="5696" spans="4:8" x14ac:dyDescent="0.25">
      <c r="D5696" s="7"/>
      <c r="H5696" s="6"/>
    </row>
    <row r="5697" spans="4:8" x14ac:dyDescent="0.25">
      <c r="D5697" s="7"/>
      <c r="H5697" s="6"/>
    </row>
    <row r="5698" spans="4:8" x14ac:dyDescent="0.25">
      <c r="D5698" s="7"/>
      <c r="H5698" s="6"/>
    </row>
    <row r="5699" spans="4:8" x14ac:dyDescent="0.25">
      <c r="D5699" s="7"/>
      <c r="H5699" s="6"/>
    </row>
    <row r="5700" spans="4:8" x14ac:dyDescent="0.25">
      <c r="D5700" s="7"/>
      <c r="H5700" s="6"/>
    </row>
    <row r="5701" spans="4:8" x14ac:dyDescent="0.25">
      <c r="D5701" s="7"/>
      <c r="H5701" s="6"/>
    </row>
    <row r="5702" spans="4:8" x14ac:dyDescent="0.25">
      <c r="D5702" s="7"/>
      <c r="H5702" s="6"/>
    </row>
    <row r="5703" spans="4:8" x14ac:dyDescent="0.25">
      <c r="D5703" s="7"/>
      <c r="H5703" s="6"/>
    </row>
    <row r="5704" spans="4:8" x14ac:dyDescent="0.25">
      <c r="D5704" s="7"/>
      <c r="H5704" s="6"/>
    </row>
    <row r="5705" spans="4:8" x14ac:dyDescent="0.25">
      <c r="D5705" s="7"/>
      <c r="H5705" s="6"/>
    </row>
    <row r="5706" spans="4:8" x14ac:dyDescent="0.25">
      <c r="D5706" s="7"/>
      <c r="H5706" s="6"/>
    </row>
    <row r="5707" spans="4:8" x14ac:dyDescent="0.25">
      <c r="D5707" s="7"/>
      <c r="H5707" s="6"/>
    </row>
    <row r="5708" spans="4:8" x14ac:dyDescent="0.25">
      <c r="D5708" s="7"/>
      <c r="H5708" s="6"/>
    </row>
    <row r="5709" spans="4:8" x14ac:dyDescent="0.25">
      <c r="D5709" s="7"/>
      <c r="H5709" s="6"/>
    </row>
    <row r="5710" spans="4:8" x14ac:dyDescent="0.25">
      <c r="D5710" s="7"/>
      <c r="H5710" s="6"/>
    </row>
    <row r="5711" spans="4:8" x14ac:dyDescent="0.25">
      <c r="D5711" s="7"/>
      <c r="H5711" s="6"/>
    </row>
    <row r="5712" spans="4:8" x14ac:dyDescent="0.25">
      <c r="D5712" s="7"/>
      <c r="H5712" s="6"/>
    </row>
    <row r="5713" spans="4:8" x14ac:dyDescent="0.25">
      <c r="D5713" s="7"/>
      <c r="H5713" s="6"/>
    </row>
    <row r="5714" spans="4:8" x14ac:dyDescent="0.25">
      <c r="D5714" s="7"/>
      <c r="H5714" s="6"/>
    </row>
    <row r="5715" spans="4:8" x14ac:dyDescent="0.25">
      <c r="D5715" s="7"/>
      <c r="H5715" s="6"/>
    </row>
    <row r="5716" spans="4:8" x14ac:dyDescent="0.25">
      <c r="D5716" s="7"/>
      <c r="H5716" s="6"/>
    </row>
    <row r="5717" spans="4:8" x14ac:dyDescent="0.25">
      <c r="D5717" s="7"/>
      <c r="H5717" s="6"/>
    </row>
    <row r="5718" spans="4:8" x14ac:dyDescent="0.25">
      <c r="D5718" s="7"/>
      <c r="H5718" s="6"/>
    </row>
    <row r="5719" spans="4:8" x14ac:dyDescent="0.25">
      <c r="D5719" s="7"/>
      <c r="H5719" s="6"/>
    </row>
    <row r="5720" spans="4:8" x14ac:dyDescent="0.25">
      <c r="D5720" s="7"/>
      <c r="H5720" s="6"/>
    </row>
    <row r="5721" spans="4:8" x14ac:dyDescent="0.25">
      <c r="D5721" s="7"/>
      <c r="H5721" s="6"/>
    </row>
    <row r="5722" spans="4:8" x14ac:dyDescent="0.25">
      <c r="D5722" s="7"/>
      <c r="H5722" s="6"/>
    </row>
    <row r="5723" spans="4:8" x14ac:dyDescent="0.25">
      <c r="D5723" s="7"/>
      <c r="H5723" s="6"/>
    </row>
    <row r="5724" spans="4:8" x14ac:dyDescent="0.25">
      <c r="D5724" s="7"/>
      <c r="H5724" s="6"/>
    </row>
    <row r="5725" spans="4:8" x14ac:dyDescent="0.25">
      <c r="D5725" s="7"/>
      <c r="H5725" s="6"/>
    </row>
    <row r="5726" spans="4:8" x14ac:dyDescent="0.25">
      <c r="D5726" s="7"/>
      <c r="H5726" s="6"/>
    </row>
    <row r="5727" spans="4:8" x14ac:dyDescent="0.25">
      <c r="D5727" s="7"/>
      <c r="H5727" s="6"/>
    </row>
    <row r="5728" spans="4:8" x14ac:dyDescent="0.25">
      <c r="D5728" s="7"/>
      <c r="H5728" s="6"/>
    </row>
    <row r="5729" spans="4:8" x14ac:dyDescent="0.25">
      <c r="D5729" s="7"/>
      <c r="H5729" s="6"/>
    </row>
    <row r="5730" spans="4:8" x14ac:dyDescent="0.25">
      <c r="D5730" s="7"/>
      <c r="H5730" s="6"/>
    </row>
    <row r="5731" spans="4:8" x14ac:dyDescent="0.25">
      <c r="D5731" s="7"/>
      <c r="H5731" s="6"/>
    </row>
    <row r="5732" spans="4:8" x14ac:dyDescent="0.25">
      <c r="D5732" s="7"/>
      <c r="H5732" s="6"/>
    </row>
    <row r="5733" spans="4:8" x14ac:dyDescent="0.25">
      <c r="D5733" s="7"/>
      <c r="H5733" s="6"/>
    </row>
    <row r="5734" spans="4:8" x14ac:dyDescent="0.25">
      <c r="D5734" s="7"/>
      <c r="H5734" s="6"/>
    </row>
    <row r="5735" spans="4:8" x14ac:dyDescent="0.25">
      <c r="D5735" s="7"/>
      <c r="H5735" s="6"/>
    </row>
    <row r="5736" spans="4:8" x14ac:dyDescent="0.25">
      <c r="D5736" s="7"/>
      <c r="H5736" s="6"/>
    </row>
    <row r="5737" spans="4:8" x14ac:dyDescent="0.25">
      <c r="D5737" s="7"/>
      <c r="H5737" s="6"/>
    </row>
    <row r="5738" spans="4:8" x14ac:dyDescent="0.25">
      <c r="D5738" s="7"/>
      <c r="H5738" s="6"/>
    </row>
    <row r="5739" spans="4:8" x14ac:dyDescent="0.25">
      <c r="D5739" s="7"/>
      <c r="H5739" s="6"/>
    </row>
    <row r="5740" spans="4:8" x14ac:dyDescent="0.25">
      <c r="D5740" s="7"/>
      <c r="H5740" s="6"/>
    </row>
    <row r="5741" spans="4:8" x14ac:dyDescent="0.25">
      <c r="D5741" s="7"/>
      <c r="H5741" s="6"/>
    </row>
    <row r="5742" spans="4:8" x14ac:dyDescent="0.25">
      <c r="D5742" s="7"/>
      <c r="H5742" s="6"/>
    </row>
    <row r="5743" spans="4:8" x14ac:dyDescent="0.25">
      <c r="D5743" s="7"/>
      <c r="H5743" s="6"/>
    </row>
    <row r="5744" spans="4:8" x14ac:dyDescent="0.25">
      <c r="D5744" s="7"/>
      <c r="H5744" s="6"/>
    </row>
    <row r="5745" spans="4:8" x14ac:dyDescent="0.25">
      <c r="D5745" s="7"/>
      <c r="H5745" s="6"/>
    </row>
    <row r="5746" spans="4:8" x14ac:dyDescent="0.25">
      <c r="D5746" s="7"/>
      <c r="H5746" s="6"/>
    </row>
    <row r="5747" spans="4:8" x14ac:dyDescent="0.25">
      <c r="D5747" s="7"/>
      <c r="H5747" s="6"/>
    </row>
    <row r="5748" spans="4:8" x14ac:dyDescent="0.25">
      <c r="D5748" s="7"/>
      <c r="H5748" s="6"/>
    </row>
    <row r="5749" spans="4:8" x14ac:dyDescent="0.25">
      <c r="D5749" s="7"/>
      <c r="H5749" s="6"/>
    </row>
    <row r="5750" spans="4:8" x14ac:dyDescent="0.25">
      <c r="D5750" s="7"/>
      <c r="H5750" s="6"/>
    </row>
    <row r="5751" spans="4:8" x14ac:dyDescent="0.25">
      <c r="D5751" s="7"/>
      <c r="H5751" s="6"/>
    </row>
    <row r="5752" spans="4:8" x14ac:dyDescent="0.25">
      <c r="D5752" s="7"/>
      <c r="H5752" s="6"/>
    </row>
    <row r="5753" spans="4:8" x14ac:dyDescent="0.25">
      <c r="D5753" s="7"/>
      <c r="H5753" s="6"/>
    </row>
    <row r="5754" spans="4:8" x14ac:dyDescent="0.25">
      <c r="D5754" s="7"/>
      <c r="H5754" s="6"/>
    </row>
    <row r="5755" spans="4:8" x14ac:dyDescent="0.25">
      <c r="D5755" s="7"/>
      <c r="H5755" s="6"/>
    </row>
    <row r="5756" spans="4:8" x14ac:dyDescent="0.25">
      <c r="D5756" s="7"/>
      <c r="H5756" s="6"/>
    </row>
    <row r="5757" spans="4:8" x14ac:dyDescent="0.25">
      <c r="D5757" s="7"/>
      <c r="H5757" s="6"/>
    </row>
    <row r="5758" spans="4:8" x14ac:dyDescent="0.25">
      <c r="D5758" s="7"/>
      <c r="H5758" s="6"/>
    </row>
    <row r="5759" spans="4:8" x14ac:dyDescent="0.25">
      <c r="D5759" s="7"/>
      <c r="H5759" s="6"/>
    </row>
    <row r="5760" spans="4:8" x14ac:dyDescent="0.25">
      <c r="D5760" s="7"/>
      <c r="H5760" s="6"/>
    </row>
    <row r="5761" spans="4:8" x14ac:dyDescent="0.25">
      <c r="D5761" s="7"/>
      <c r="H5761" s="6"/>
    </row>
    <row r="5762" spans="4:8" x14ac:dyDescent="0.25">
      <c r="D5762" s="7"/>
      <c r="H5762" s="6"/>
    </row>
    <row r="5763" spans="4:8" x14ac:dyDescent="0.25">
      <c r="D5763" s="7"/>
      <c r="H5763" s="6"/>
    </row>
    <row r="5764" spans="4:8" x14ac:dyDescent="0.25">
      <c r="D5764" s="7"/>
      <c r="H5764" s="6"/>
    </row>
    <row r="5765" spans="4:8" x14ac:dyDescent="0.25">
      <c r="D5765" s="7"/>
      <c r="H5765" s="6"/>
    </row>
    <row r="5766" spans="4:8" x14ac:dyDescent="0.25">
      <c r="D5766" s="7"/>
      <c r="H5766" s="6"/>
    </row>
    <row r="5767" spans="4:8" x14ac:dyDescent="0.25">
      <c r="D5767" s="7"/>
      <c r="H5767" s="6"/>
    </row>
    <row r="5768" spans="4:8" x14ac:dyDescent="0.25">
      <c r="D5768" s="7"/>
      <c r="H5768" s="6"/>
    </row>
    <row r="5769" spans="4:8" x14ac:dyDescent="0.25">
      <c r="D5769" s="7"/>
      <c r="H5769" s="6"/>
    </row>
    <row r="5770" spans="4:8" x14ac:dyDescent="0.25">
      <c r="D5770" s="7"/>
      <c r="H5770" s="6"/>
    </row>
    <row r="5771" spans="4:8" x14ac:dyDescent="0.25">
      <c r="D5771" s="7"/>
      <c r="H5771" s="6"/>
    </row>
    <row r="5772" spans="4:8" x14ac:dyDescent="0.25">
      <c r="D5772" s="7"/>
      <c r="H5772" s="6"/>
    </row>
    <row r="5773" spans="4:8" x14ac:dyDescent="0.25">
      <c r="D5773" s="7"/>
      <c r="H5773" s="6"/>
    </row>
    <row r="5774" spans="4:8" x14ac:dyDescent="0.25">
      <c r="D5774" s="7"/>
      <c r="H5774" s="6"/>
    </row>
    <row r="5775" spans="4:8" x14ac:dyDescent="0.25">
      <c r="D5775" s="7"/>
      <c r="H5775" s="6"/>
    </row>
    <row r="5776" spans="4:8" x14ac:dyDescent="0.25">
      <c r="D5776" s="7"/>
      <c r="H5776" s="6"/>
    </row>
    <row r="5777" spans="4:8" x14ac:dyDescent="0.25">
      <c r="D5777" s="7"/>
      <c r="H5777" s="6"/>
    </row>
    <row r="5778" spans="4:8" x14ac:dyDescent="0.25">
      <c r="D5778" s="7"/>
      <c r="H5778" s="6"/>
    </row>
    <row r="5779" spans="4:8" x14ac:dyDescent="0.25">
      <c r="D5779" s="7"/>
      <c r="H5779" s="6"/>
    </row>
    <row r="5780" spans="4:8" x14ac:dyDescent="0.25">
      <c r="D5780" s="7"/>
      <c r="H5780" s="6"/>
    </row>
    <row r="5781" spans="4:8" x14ac:dyDescent="0.25">
      <c r="D5781" s="7"/>
      <c r="H5781" s="6"/>
    </row>
    <row r="5782" spans="4:8" x14ac:dyDescent="0.25">
      <c r="D5782" s="7"/>
      <c r="H5782" s="6"/>
    </row>
    <row r="5783" spans="4:8" x14ac:dyDescent="0.25">
      <c r="D5783" s="7"/>
      <c r="H5783" s="6"/>
    </row>
    <row r="5784" spans="4:8" x14ac:dyDescent="0.25">
      <c r="D5784" s="7"/>
      <c r="H5784" s="6"/>
    </row>
    <row r="5785" spans="4:8" x14ac:dyDescent="0.25">
      <c r="D5785" s="7"/>
      <c r="H5785" s="6"/>
    </row>
    <row r="5786" spans="4:8" x14ac:dyDescent="0.25">
      <c r="D5786" s="7"/>
      <c r="H5786" s="6"/>
    </row>
    <row r="5787" spans="4:8" x14ac:dyDescent="0.25">
      <c r="D5787" s="7"/>
      <c r="H5787" s="6"/>
    </row>
    <row r="5788" spans="4:8" x14ac:dyDescent="0.25">
      <c r="D5788" s="7"/>
      <c r="H5788" s="6"/>
    </row>
    <row r="5789" spans="4:8" x14ac:dyDescent="0.25">
      <c r="D5789" s="7"/>
      <c r="H5789" s="6"/>
    </row>
    <row r="5790" spans="4:8" x14ac:dyDescent="0.25">
      <c r="D5790" s="7"/>
      <c r="H5790" s="6"/>
    </row>
    <row r="5791" spans="4:8" x14ac:dyDescent="0.25">
      <c r="D5791" s="7"/>
      <c r="H5791" s="6"/>
    </row>
    <row r="5792" spans="4:8" x14ac:dyDescent="0.25">
      <c r="D5792" s="7"/>
      <c r="H5792" s="6"/>
    </row>
    <row r="5793" spans="4:8" x14ac:dyDescent="0.25">
      <c r="D5793" s="7"/>
      <c r="H5793" s="6"/>
    </row>
    <row r="5794" spans="4:8" x14ac:dyDescent="0.25">
      <c r="D5794" s="7"/>
      <c r="H5794" s="6"/>
    </row>
    <row r="5795" spans="4:8" x14ac:dyDescent="0.25">
      <c r="D5795" s="7"/>
      <c r="H5795" s="6"/>
    </row>
    <row r="5796" spans="4:8" x14ac:dyDescent="0.25">
      <c r="D5796" s="7"/>
      <c r="H5796" s="6"/>
    </row>
    <row r="5797" spans="4:8" x14ac:dyDescent="0.25">
      <c r="D5797" s="7"/>
      <c r="H5797" s="6"/>
    </row>
    <row r="5798" spans="4:8" x14ac:dyDescent="0.25">
      <c r="D5798" s="7"/>
      <c r="H5798" s="6"/>
    </row>
    <row r="5799" spans="4:8" x14ac:dyDescent="0.25">
      <c r="D5799" s="7"/>
      <c r="H5799" s="6"/>
    </row>
    <row r="5800" spans="4:8" x14ac:dyDescent="0.25">
      <c r="D5800" s="7"/>
      <c r="H5800" s="6"/>
    </row>
    <row r="5801" spans="4:8" x14ac:dyDescent="0.25">
      <c r="D5801" s="7"/>
      <c r="H5801" s="6"/>
    </row>
    <row r="5802" spans="4:8" x14ac:dyDescent="0.25">
      <c r="D5802" s="7"/>
      <c r="H5802" s="6"/>
    </row>
    <row r="5803" spans="4:8" x14ac:dyDescent="0.25">
      <c r="D5803" s="7"/>
      <c r="H5803" s="6"/>
    </row>
    <row r="5804" spans="4:8" x14ac:dyDescent="0.25">
      <c r="D5804" s="7"/>
      <c r="H5804" s="6"/>
    </row>
    <row r="5805" spans="4:8" x14ac:dyDescent="0.25">
      <c r="D5805" s="7"/>
      <c r="H5805" s="6"/>
    </row>
    <row r="5806" spans="4:8" x14ac:dyDescent="0.25">
      <c r="D5806" s="7"/>
      <c r="H5806" s="6"/>
    </row>
    <row r="5807" spans="4:8" x14ac:dyDescent="0.25">
      <c r="D5807" s="7"/>
      <c r="H5807" s="6"/>
    </row>
    <row r="5808" spans="4:8" x14ac:dyDescent="0.25">
      <c r="D5808" s="7"/>
      <c r="H5808" s="6"/>
    </row>
    <row r="5809" spans="4:8" x14ac:dyDescent="0.25">
      <c r="D5809" s="7"/>
      <c r="H5809" s="6"/>
    </row>
    <row r="5810" spans="4:8" x14ac:dyDescent="0.25">
      <c r="D5810" s="7"/>
      <c r="H5810" s="6"/>
    </row>
    <row r="5811" spans="4:8" x14ac:dyDescent="0.25">
      <c r="D5811" s="7"/>
      <c r="H5811" s="6"/>
    </row>
    <row r="5812" spans="4:8" x14ac:dyDescent="0.25">
      <c r="D5812" s="7"/>
      <c r="H5812" s="6"/>
    </row>
    <row r="5813" spans="4:8" x14ac:dyDescent="0.25">
      <c r="D5813" s="7"/>
      <c r="H5813" s="6"/>
    </row>
    <row r="5814" spans="4:8" x14ac:dyDescent="0.25">
      <c r="D5814" s="7"/>
      <c r="H5814" s="6"/>
    </row>
    <row r="5815" spans="4:8" x14ac:dyDescent="0.25">
      <c r="D5815" s="7"/>
      <c r="H5815" s="6"/>
    </row>
    <row r="5816" spans="4:8" x14ac:dyDescent="0.25">
      <c r="D5816" s="7"/>
      <c r="H5816" s="6"/>
    </row>
    <row r="5817" spans="4:8" x14ac:dyDescent="0.25">
      <c r="D5817" s="7"/>
      <c r="H5817" s="6"/>
    </row>
    <row r="5818" spans="4:8" x14ac:dyDescent="0.25">
      <c r="D5818" s="7"/>
      <c r="H5818" s="6"/>
    </row>
    <row r="5819" spans="4:8" x14ac:dyDescent="0.25">
      <c r="D5819" s="7"/>
      <c r="H5819" s="6"/>
    </row>
    <row r="5820" spans="4:8" x14ac:dyDescent="0.25">
      <c r="D5820" s="7"/>
      <c r="H5820" s="6"/>
    </row>
    <row r="5821" spans="4:8" x14ac:dyDescent="0.25">
      <c r="D5821" s="7"/>
      <c r="H5821" s="6"/>
    </row>
    <row r="5822" spans="4:8" x14ac:dyDescent="0.25">
      <c r="D5822" s="7"/>
      <c r="H5822" s="6"/>
    </row>
    <row r="5823" spans="4:8" x14ac:dyDescent="0.25">
      <c r="D5823" s="7"/>
      <c r="H5823" s="6"/>
    </row>
    <row r="5824" spans="4:8" x14ac:dyDescent="0.25">
      <c r="D5824" s="7"/>
      <c r="H5824" s="6"/>
    </row>
    <row r="5825" spans="4:8" x14ac:dyDescent="0.25">
      <c r="D5825" s="7"/>
      <c r="H5825" s="6"/>
    </row>
    <row r="5826" spans="4:8" x14ac:dyDescent="0.25">
      <c r="D5826" s="7"/>
      <c r="H5826" s="6"/>
    </row>
    <row r="5827" spans="4:8" x14ac:dyDescent="0.25">
      <c r="D5827" s="7"/>
      <c r="H5827" s="6"/>
    </row>
    <row r="5828" spans="4:8" x14ac:dyDescent="0.25">
      <c r="D5828" s="7"/>
      <c r="H5828" s="6"/>
    </row>
    <row r="5829" spans="4:8" x14ac:dyDescent="0.25">
      <c r="D5829" s="7"/>
      <c r="H5829" s="6"/>
    </row>
    <row r="5830" spans="4:8" x14ac:dyDescent="0.25">
      <c r="D5830" s="7"/>
      <c r="H5830" s="6"/>
    </row>
    <row r="5831" spans="4:8" x14ac:dyDescent="0.25">
      <c r="D5831" s="7"/>
      <c r="H5831" s="6"/>
    </row>
    <row r="5832" spans="4:8" x14ac:dyDescent="0.25">
      <c r="D5832" s="7"/>
      <c r="H5832" s="6"/>
    </row>
    <row r="5833" spans="4:8" x14ac:dyDescent="0.25">
      <c r="D5833" s="7"/>
      <c r="H5833" s="6"/>
    </row>
    <row r="5834" spans="4:8" x14ac:dyDescent="0.25">
      <c r="D5834" s="7"/>
      <c r="H5834" s="6"/>
    </row>
    <row r="5835" spans="4:8" x14ac:dyDescent="0.25">
      <c r="D5835" s="7"/>
      <c r="H5835" s="6"/>
    </row>
    <row r="5836" spans="4:8" x14ac:dyDescent="0.25">
      <c r="D5836" s="7"/>
      <c r="H5836" s="6"/>
    </row>
    <row r="5837" spans="4:8" x14ac:dyDescent="0.25">
      <c r="D5837" s="7"/>
      <c r="H5837" s="6"/>
    </row>
    <row r="5838" spans="4:8" x14ac:dyDescent="0.25">
      <c r="D5838" s="7"/>
      <c r="H5838" s="6"/>
    </row>
    <row r="5839" spans="4:8" x14ac:dyDescent="0.25">
      <c r="D5839" s="7"/>
      <c r="H5839" s="6"/>
    </row>
    <row r="5840" spans="4:8" x14ac:dyDescent="0.25">
      <c r="D5840" s="7"/>
      <c r="H5840" s="6"/>
    </row>
    <row r="5841" spans="4:8" x14ac:dyDescent="0.25">
      <c r="D5841" s="7"/>
      <c r="H5841" s="6"/>
    </row>
    <row r="5842" spans="4:8" x14ac:dyDescent="0.25">
      <c r="D5842" s="7"/>
      <c r="H5842" s="6"/>
    </row>
    <row r="5843" spans="4:8" x14ac:dyDescent="0.25">
      <c r="D5843" s="7"/>
      <c r="H5843" s="6"/>
    </row>
    <row r="5844" spans="4:8" x14ac:dyDescent="0.25">
      <c r="D5844" s="7"/>
      <c r="H5844" s="6"/>
    </row>
    <row r="5845" spans="4:8" x14ac:dyDescent="0.25">
      <c r="D5845" s="7"/>
      <c r="H5845" s="6"/>
    </row>
    <row r="5846" spans="4:8" x14ac:dyDescent="0.25">
      <c r="D5846" s="7"/>
      <c r="H5846" s="6"/>
    </row>
    <row r="5847" spans="4:8" x14ac:dyDescent="0.25">
      <c r="D5847" s="7"/>
      <c r="H5847" s="6"/>
    </row>
    <row r="5848" spans="4:8" x14ac:dyDescent="0.25">
      <c r="D5848" s="7"/>
      <c r="H5848" s="6"/>
    </row>
    <row r="5849" spans="4:8" x14ac:dyDescent="0.25">
      <c r="D5849" s="7"/>
      <c r="H5849" s="6"/>
    </row>
    <row r="5850" spans="4:8" x14ac:dyDescent="0.25">
      <c r="D5850" s="7"/>
      <c r="H5850" s="6"/>
    </row>
    <row r="5851" spans="4:8" x14ac:dyDescent="0.25">
      <c r="D5851" s="7"/>
      <c r="H5851" s="6"/>
    </row>
    <row r="5852" spans="4:8" x14ac:dyDescent="0.25">
      <c r="D5852" s="7"/>
      <c r="H5852" s="6"/>
    </row>
    <row r="5853" spans="4:8" x14ac:dyDescent="0.25">
      <c r="D5853" s="7"/>
      <c r="H5853" s="6"/>
    </row>
    <row r="5854" spans="4:8" x14ac:dyDescent="0.25">
      <c r="D5854" s="7"/>
      <c r="H5854" s="6"/>
    </row>
    <row r="5855" spans="4:8" x14ac:dyDescent="0.25">
      <c r="D5855" s="7"/>
      <c r="H5855" s="6"/>
    </row>
    <row r="5856" spans="4:8" x14ac:dyDescent="0.25">
      <c r="D5856" s="7"/>
      <c r="H5856" s="6"/>
    </row>
    <row r="5857" spans="4:8" x14ac:dyDescent="0.25">
      <c r="D5857" s="7"/>
      <c r="H5857" s="6"/>
    </row>
    <row r="5858" spans="4:8" x14ac:dyDescent="0.25">
      <c r="D5858" s="7"/>
      <c r="H5858" s="6"/>
    </row>
    <row r="5859" spans="4:8" x14ac:dyDescent="0.25">
      <c r="D5859" s="7"/>
      <c r="H5859" s="6"/>
    </row>
    <row r="5860" spans="4:8" x14ac:dyDescent="0.25">
      <c r="D5860" s="7"/>
      <c r="H5860" s="6"/>
    </row>
    <row r="5861" spans="4:8" x14ac:dyDescent="0.25">
      <c r="D5861" s="7"/>
      <c r="H5861" s="6"/>
    </row>
    <row r="5862" spans="4:8" x14ac:dyDescent="0.25">
      <c r="D5862" s="7"/>
      <c r="H5862" s="6"/>
    </row>
    <row r="5863" spans="4:8" x14ac:dyDescent="0.25">
      <c r="D5863" s="7"/>
      <c r="H5863" s="6"/>
    </row>
    <row r="5864" spans="4:8" x14ac:dyDescent="0.25">
      <c r="D5864" s="7"/>
      <c r="H5864" s="6"/>
    </row>
    <row r="5865" spans="4:8" x14ac:dyDescent="0.25">
      <c r="D5865" s="7"/>
      <c r="H5865" s="6"/>
    </row>
    <row r="5866" spans="4:8" x14ac:dyDescent="0.25">
      <c r="D5866" s="7"/>
      <c r="H5866" s="6"/>
    </row>
    <row r="5867" spans="4:8" x14ac:dyDescent="0.25">
      <c r="D5867" s="7"/>
      <c r="H5867" s="6"/>
    </row>
    <row r="5868" spans="4:8" x14ac:dyDescent="0.25">
      <c r="D5868" s="7"/>
      <c r="H5868" s="6"/>
    </row>
    <row r="5869" spans="4:8" x14ac:dyDescent="0.25">
      <c r="D5869" s="7"/>
      <c r="H5869" s="6"/>
    </row>
    <row r="5870" spans="4:8" x14ac:dyDescent="0.25">
      <c r="D5870" s="7"/>
      <c r="H5870" s="6"/>
    </row>
    <row r="5871" spans="4:8" x14ac:dyDescent="0.25">
      <c r="D5871" s="7"/>
      <c r="H5871" s="6"/>
    </row>
    <row r="5872" spans="4:8" x14ac:dyDescent="0.25">
      <c r="D5872" s="7"/>
      <c r="H5872" s="6"/>
    </row>
    <row r="5873" spans="4:8" x14ac:dyDescent="0.25">
      <c r="D5873" s="7"/>
      <c r="H5873" s="6"/>
    </row>
    <row r="5874" spans="4:8" x14ac:dyDescent="0.25">
      <c r="D5874" s="7"/>
      <c r="H5874" s="6"/>
    </row>
    <row r="5875" spans="4:8" x14ac:dyDescent="0.25">
      <c r="D5875" s="7"/>
      <c r="H5875" s="6"/>
    </row>
    <row r="5876" spans="4:8" x14ac:dyDescent="0.25">
      <c r="D5876" s="7"/>
      <c r="H5876" s="6"/>
    </row>
    <row r="5877" spans="4:8" x14ac:dyDescent="0.25">
      <c r="D5877" s="7"/>
      <c r="H5877" s="6"/>
    </row>
    <row r="5878" spans="4:8" x14ac:dyDescent="0.25">
      <c r="D5878" s="7"/>
      <c r="H5878" s="6"/>
    </row>
    <row r="5879" spans="4:8" x14ac:dyDescent="0.25">
      <c r="D5879" s="7"/>
      <c r="H5879" s="6"/>
    </row>
    <row r="5880" spans="4:8" x14ac:dyDescent="0.25">
      <c r="D5880" s="7"/>
      <c r="H5880" s="6"/>
    </row>
    <row r="5881" spans="4:8" x14ac:dyDescent="0.25">
      <c r="D5881" s="7"/>
      <c r="H5881" s="6"/>
    </row>
    <row r="5882" spans="4:8" x14ac:dyDescent="0.25">
      <c r="D5882" s="7"/>
      <c r="H5882" s="6"/>
    </row>
    <row r="5883" spans="4:8" x14ac:dyDescent="0.25">
      <c r="D5883" s="7"/>
      <c r="H5883" s="6"/>
    </row>
    <row r="5884" spans="4:8" x14ac:dyDescent="0.25">
      <c r="D5884" s="7"/>
      <c r="H5884" s="6"/>
    </row>
    <row r="5885" spans="4:8" x14ac:dyDescent="0.25">
      <c r="D5885" s="7"/>
      <c r="H5885" s="6"/>
    </row>
    <row r="5886" spans="4:8" x14ac:dyDescent="0.25">
      <c r="D5886" s="7"/>
      <c r="H5886" s="6"/>
    </row>
    <row r="5887" spans="4:8" x14ac:dyDescent="0.25">
      <c r="D5887" s="7"/>
      <c r="H5887" s="6"/>
    </row>
    <row r="5888" spans="4:8" x14ac:dyDescent="0.25">
      <c r="D5888" s="7"/>
      <c r="H5888" s="6"/>
    </row>
    <row r="5889" spans="4:8" x14ac:dyDescent="0.25">
      <c r="D5889" s="7"/>
      <c r="H5889" s="6"/>
    </row>
    <row r="5890" spans="4:8" x14ac:dyDescent="0.25">
      <c r="D5890" s="7"/>
      <c r="H5890" s="6"/>
    </row>
    <row r="5891" spans="4:8" x14ac:dyDescent="0.25">
      <c r="D5891" s="7"/>
      <c r="H5891" s="6"/>
    </row>
    <row r="5892" spans="4:8" x14ac:dyDescent="0.25">
      <c r="D5892" s="7"/>
      <c r="H5892" s="6"/>
    </row>
    <row r="5893" spans="4:8" x14ac:dyDescent="0.25">
      <c r="D5893" s="7"/>
      <c r="H5893" s="6"/>
    </row>
    <row r="5894" spans="4:8" x14ac:dyDescent="0.25">
      <c r="D5894" s="7"/>
      <c r="H5894" s="6"/>
    </row>
    <row r="5895" spans="4:8" x14ac:dyDescent="0.25">
      <c r="D5895" s="7"/>
      <c r="H5895" s="6"/>
    </row>
    <row r="5896" spans="4:8" x14ac:dyDescent="0.25">
      <c r="D5896" s="7"/>
      <c r="H5896" s="6"/>
    </row>
    <row r="5897" spans="4:8" x14ac:dyDescent="0.25">
      <c r="D5897" s="7"/>
      <c r="H5897" s="6"/>
    </row>
    <row r="5898" spans="4:8" x14ac:dyDescent="0.25">
      <c r="D5898" s="7"/>
      <c r="H5898" s="6"/>
    </row>
    <row r="5899" spans="4:8" x14ac:dyDescent="0.25">
      <c r="D5899" s="7"/>
      <c r="H5899" s="6"/>
    </row>
    <row r="5900" spans="4:8" x14ac:dyDescent="0.25">
      <c r="D5900" s="7"/>
      <c r="H5900" s="6"/>
    </row>
    <row r="5901" spans="4:8" x14ac:dyDescent="0.25">
      <c r="D5901" s="7"/>
      <c r="H5901" s="6"/>
    </row>
    <row r="5902" spans="4:8" x14ac:dyDescent="0.25">
      <c r="D5902" s="7"/>
      <c r="H5902" s="6"/>
    </row>
    <row r="5903" spans="4:8" x14ac:dyDescent="0.25">
      <c r="D5903" s="7"/>
      <c r="H5903" s="6"/>
    </row>
    <row r="5904" spans="4:8" x14ac:dyDescent="0.25">
      <c r="D5904" s="7"/>
      <c r="H5904" s="6"/>
    </row>
    <row r="5905" spans="4:8" x14ac:dyDescent="0.25">
      <c r="D5905" s="7"/>
      <c r="H5905" s="6"/>
    </row>
    <row r="5906" spans="4:8" x14ac:dyDescent="0.25">
      <c r="D5906" s="7"/>
      <c r="H5906" s="6"/>
    </row>
    <row r="5907" spans="4:8" x14ac:dyDescent="0.25">
      <c r="D5907" s="7"/>
      <c r="H5907" s="6"/>
    </row>
    <row r="5908" spans="4:8" x14ac:dyDescent="0.25">
      <c r="D5908" s="7"/>
      <c r="H5908" s="6"/>
    </row>
    <row r="5909" spans="4:8" x14ac:dyDescent="0.25">
      <c r="D5909" s="7"/>
      <c r="H5909" s="6"/>
    </row>
    <row r="5910" spans="4:8" x14ac:dyDescent="0.25">
      <c r="D5910" s="7"/>
      <c r="H5910" s="6"/>
    </row>
    <row r="5911" spans="4:8" x14ac:dyDescent="0.25">
      <c r="D5911" s="7"/>
      <c r="H5911" s="6"/>
    </row>
    <row r="5912" spans="4:8" x14ac:dyDescent="0.25">
      <c r="D5912" s="7"/>
      <c r="H5912" s="6"/>
    </row>
    <row r="5913" spans="4:8" x14ac:dyDescent="0.25">
      <c r="D5913" s="7"/>
      <c r="H5913" s="6"/>
    </row>
    <row r="5914" spans="4:8" x14ac:dyDescent="0.25">
      <c r="D5914" s="7"/>
      <c r="H5914" s="6"/>
    </row>
    <row r="5915" spans="4:8" x14ac:dyDescent="0.25">
      <c r="D5915" s="7"/>
      <c r="H5915" s="6"/>
    </row>
    <row r="5916" spans="4:8" x14ac:dyDescent="0.25">
      <c r="D5916" s="7"/>
      <c r="H5916" s="6"/>
    </row>
    <row r="5917" spans="4:8" x14ac:dyDescent="0.25">
      <c r="D5917" s="7"/>
      <c r="H5917" s="6"/>
    </row>
    <row r="5918" spans="4:8" x14ac:dyDescent="0.25">
      <c r="D5918" s="7"/>
      <c r="H5918" s="6"/>
    </row>
    <row r="5919" spans="4:8" x14ac:dyDescent="0.25">
      <c r="D5919" s="7"/>
      <c r="H5919" s="6"/>
    </row>
    <row r="5920" spans="4:8" x14ac:dyDescent="0.25">
      <c r="D5920" s="7"/>
      <c r="H5920" s="6"/>
    </row>
    <row r="5921" spans="4:8" x14ac:dyDescent="0.25">
      <c r="D5921" s="7"/>
      <c r="H5921" s="6"/>
    </row>
    <row r="5922" spans="4:8" x14ac:dyDescent="0.25">
      <c r="D5922" s="7"/>
      <c r="H5922" s="6"/>
    </row>
    <row r="5923" spans="4:8" x14ac:dyDescent="0.25">
      <c r="D5923" s="7"/>
      <c r="H5923" s="6"/>
    </row>
    <row r="5924" spans="4:8" x14ac:dyDescent="0.25">
      <c r="D5924" s="7"/>
      <c r="H5924" s="6"/>
    </row>
    <row r="5925" spans="4:8" x14ac:dyDescent="0.25">
      <c r="D5925" s="7"/>
      <c r="H5925" s="6"/>
    </row>
    <row r="5926" spans="4:8" x14ac:dyDescent="0.25">
      <c r="D5926" s="7"/>
      <c r="H5926" s="6"/>
    </row>
    <row r="5927" spans="4:8" x14ac:dyDescent="0.25">
      <c r="D5927" s="7"/>
      <c r="H5927" s="6"/>
    </row>
    <row r="5928" spans="4:8" x14ac:dyDescent="0.25">
      <c r="D5928" s="7"/>
      <c r="H5928" s="6"/>
    </row>
    <row r="5929" spans="4:8" x14ac:dyDescent="0.25">
      <c r="D5929" s="7"/>
      <c r="H5929" s="6"/>
    </row>
    <row r="5930" spans="4:8" x14ac:dyDescent="0.25">
      <c r="D5930" s="7"/>
      <c r="H5930" s="6"/>
    </row>
    <row r="5931" spans="4:8" x14ac:dyDescent="0.25">
      <c r="D5931" s="7"/>
      <c r="H5931" s="6"/>
    </row>
    <row r="5932" spans="4:8" x14ac:dyDescent="0.25">
      <c r="D5932" s="7"/>
      <c r="H5932" s="6"/>
    </row>
    <row r="5933" spans="4:8" x14ac:dyDescent="0.25">
      <c r="D5933" s="7"/>
      <c r="H5933" s="6"/>
    </row>
    <row r="5934" spans="4:8" x14ac:dyDescent="0.25">
      <c r="D5934" s="7"/>
      <c r="H5934" s="6"/>
    </row>
    <row r="5935" spans="4:8" x14ac:dyDescent="0.25">
      <c r="D5935" s="7"/>
      <c r="H5935" s="6"/>
    </row>
    <row r="5936" spans="4:8" x14ac:dyDescent="0.25">
      <c r="D5936" s="7"/>
      <c r="H5936" s="6"/>
    </row>
    <row r="5937" spans="4:8" x14ac:dyDescent="0.25">
      <c r="D5937" s="7"/>
      <c r="H5937" s="6"/>
    </row>
    <row r="5938" spans="4:8" x14ac:dyDescent="0.25">
      <c r="D5938" s="7"/>
      <c r="H5938" s="6"/>
    </row>
    <row r="5939" spans="4:8" x14ac:dyDescent="0.25">
      <c r="D5939" s="7"/>
      <c r="H5939" s="6"/>
    </row>
    <row r="5940" spans="4:8" x14ac:dyDescent="0.25">
      <c r="D5940" s="7"/>
      <c r="H5940" s="6"/>
    </row>
    <row r="5941" spans="4:8" x14ac:dyDescent="0.25">
      <c r="D5941" s="7"/>
      <c r="H5941" s="6"/>
    </row>
    <row r="5942" spans="4:8" x14ac:dyDescent="0.25">
      <c r="D5942" s="7"/>
      <c r="H5942" s="6"/>
    </row>
    <row r="5943" spans="4:8" x14ac:dyDescent="0.25">
      <c r="D5943" s="7"/>
      <c r="H5943" s="6"/>
    </row>
    <row r="5944" spans="4:8" x14ac:dyDescent="0.25">
      <c r="D5944" s="7"/>
      <c r="H5944" s="6"/>
    </row>
    <row r="5945" spans="4:8" x14ac:dyDescent="0.25">
      <c r="D5945" s="7"/>
      <c r="H5945" s="6"/>
    </row>
    <row r="5946" spans="4:8" x14ac:dyDescent="0.25">
      <c r="D5946" s="7"/>
      <c r="H5946" s="6"/>
    </row>
    <row r="5947" spans="4:8" x14ac:dyDescent="0.25">
      <c r="D5947" s="7"/>
      <c r="H5947" s="6"/>
    </row>
    <row r="5948" spans="4:8" x14ac:dyDescent="0.25">
      <c r="D5948" s="7"/>
      <c r="H5948" s="6"/>
    </row>
    <row r="5949" spans="4:8" x14ac:dyDescent="0.25">
      <c r="D5949" s="7"/>
      <c r="H5949" s="6"/>
    </row>
    <row r="5950" spans="4:8" x14ac:dyDescent="0.25">
      <c r="D5950" s="7"/>
      <c r="H5950" s="6"/>
    </row>
    <row r="5951" spans="4:8" x14ac:dyDescent="0.25">
      <c r="D5951" s="7"/>
      <c r="H5951" s="6"/>
    </row>
    <row r="5952" spans="4:8" x14ac:dyDescent="0.25">
      <c r="D5952" s="7"/>
      <c r="H5952" s="6"/>
    </row>
    <row r="5953" spans="4:8" x14ac:dyDescent="0.25">
      <c r="D5953" s="7"/>
      <c r="H5953" s="6"/>
    </row>
    <row r="5954" spans="4:8" x14ac:dyDescent="0.25">
      <c r="D5954" s="7"/>
      <c r="H5954" s="6"/>
    </row>
    <row r="5955" spans="4:8" x14ac:dyDescent="0.25">
      <c r="D5955" s="7"/>
      <c r="H5955" s="6"/>
    </row>
    <row r="5956" spans="4:8" x14ac:dyDescent="0.25">
      <c r="D5956" s="7"/>
      <c r="H5956" s="6"/>
    </row>
    <row r="5957" spans="4:8" x14ac:dyDescent="0.25">
      <c r="D5957" s="7"/>
      <c r="H5957" s="6"/>
    </row>
    <row r="5958" spans="4:8" x14ac:dyDescent="0.25">
      <c r="D5958" s="7"/>
      <c r="H5958" s="6"/>
    </row>
    <row r="5959" spans="4:8" x14ac:dyDescent="0.25">
      <c r="D5959" s="7"/>
      <c r="H5959" s="6"/>
    </row>
    <row r="5960" spans="4:8" x14ac:dyDescent="0.25">
      <c r="D5960" s="7"/>
      <c r="H5960" s="6"/>
    </row>
    <row r="5961" spans="4:8" x14ac:dyDescent="0.25">
      <c r="D5961" s="7"/>
      <c r="H5961" s="6"/>
    </row>
    <row r="5962" spans="4:8" x14ac:dyDescent="0.25">
      <c r="D5962" s="7"/>
      <c r="H5962" s="6"/>
    </row>
    <row r="5963" spans="4:8" x14ac:dyDescent="0.25">
      <c r="D5963" s="7"/>
      <c r="H5963" s="6"/>
    </row>
    <row r="5964" spans="4:8" x14ac:dyDescent="0.25">
      <c r="D5964" s="7"/>
      <c r="H5964" s="6"/>
    </row>
    <row r="5965" spans="4:8" x14ac:dyDescent="0.25">
      <c r="D5965" s="7"/>
      <c r="H5965" s="6"/>
    </row>
    <row r="5966" spans="4:8" x14ac:dyDescent="0.25">
      <c r="D5966" s="7"/>
      <c r="H5966" s="6"/>
    </row>
    <row r="5967" spans="4:8" x14ac:dyDescent="0.25">
      <c r="D5967" s="7"/>
      <c r="H5967" s="6"/>
    </row>
    <row r="5968" spans="4:8" x14ac:dyDescent="0.25">
      <c r="D5968" s="7"/>
      <c r="H5968" s="6"/>
    </row>
    <row r="5969" spans="4:8" x14ac:dyDescent="0.25">
      <c r="D5969" s="7"/>
      <c r="H5969" s="6"/>
    </row>
    <row r="5970" spans="4:8" x14ac:dyDescent="0.25">
      <c r="D5970" s="7"/>
      <c r="H5970" s="6"/>
    </row>
    <row r="5971" spans="4:8" x14ac:dyDescent="0.25">
      <c r="D5971" s="7"/>
      <c r="H5971" s="6"/>
    </row>
    <row r="5972" spans="4:8" x14ac:dyDescent="0.25">
      <c r="D5972" s="7"/>
      <c r="H5972" s="6"/>
    </row>
    <row r="5973" spans="4:8" x14ac:dyDescent="0.25">
      <c r="D5973" s="7"/>
      <c r="H5973" s="6"/>
    </row>
    <row r="5974" spans="4:8" x14ac:dyDescent="0.25">
      <c r="D5974" s="7"/>
      <c r="H5974" s="6"/>
    </row>
    <row r="5975" spans="4:8" x14ac:dyDescent="0.25">
      <c r="D5975" s="7"/>
      <c r="H5975" s="6"/>
    </row>
    <row r="5976" spans="4:8" x14ac:dyDescent="0.25">
      <c r="D5976" s="7"/>
      <c r="H5976" s="6"/>
    </row>
    <row r="5977" spans="4:8" x14ac:dyDescent="0.25">
      <c r="D5977" s="7"/>
      <c r="H5977" s="6"/>
    </row>
    <row r="5978" spans="4:8" x14ac:dyDescent="0.25">
      <c r="D5978" s="7"/>
      <c r="H5978" s="6"/>
    </row>
    <row r="5979" spans="4:8" x14ac:dyDescent="0.25">
      <c r="D5979" s="7"/>
      <c r="H5979" s="6"/>
    </row>
    <row r="5980" spans="4:8" x14ac:dyDescent="0.25">
      <c r="D5980" s="7"/>
      <c r="H5980" s="6"/>
    </row>
    <row r="5981" spans="4:8" x14ac:dyDescent="0.25">
      <c r="D5981" s="7"/>
      <c r="H5981" s="6"/>
    </row>
    <row r="5982" spans="4:8" x14ac:dyDescent="0.25">
      <c r="D5982" s="7"/>
      <c r="H5982" s="6"/>
    </row>
    <row r="5983" spans="4:8" x14ac:dyDescent="0.25">
      <c r="D5983" s="7"/>
      <c r="H5983" s="6"/>
    </row>
    <row r="5984" spans="4:8" x14ac:dyDescent="0.25">
      <c r="D5984" s="7"/>
      <c r="H5984" s="6"/>
    </row>
    <row r="5985" spans="4:8" x14ac:dyDescent="0.25">
      <c r="D5985" s="7"/>
      <c r="H5985" s="6"/>
    </row>
    <row r="5986" spans="4:8" x14ac:dyDescent="0.25">
      <c r="D5986" s="7"/>
      <c r="H5986" s="6"/>
    </row>
    <row r="5987" spans="4:8" x14ac:dyDescent="0.25">
      <c r="D5987" s="7"/>
      <c r="H5987" s="6"/>
    </row>
    <row r="5988" spans="4:8" x14ac:dyDescent="0.25">
      <c r="D5988" s="7"/>
      <c r="H5988" s="6"/>
    </row>
    <row r="5989" spans="4:8" x14ac:dyDescent="0.25">
      <c r="D5989" s="7"/>
      <c r="H5989" s="6"/>
    </row>
    <row r="5990" spans="4:8" x14ac:dyDescent="0.25">
      <c r="D5990" s="7"/>
      <c r="H5990" s="6"/>
    </row>
    <row r="5991" spans="4:8" x14ac:dyDescent="0.25">
      <c r="D5991" s="7"/>
      <c r="H5991" s="6"/>
    </row>
    <row r="5992" spans="4:8" x14ac:dyDescent="0.25">
      <c r="D5992" s="7"/>
      <c r="H5992" s="6"/>
    </row>
    <row r="5993" spans="4:8" x14ac:dyDescent="0.25">
      <c r="D5993" s="7"/>
      <c r="H5993" s="6"/>
    </row>
    <row r="5994" spans="4:8" x14ac:dyDescent="0.25">
      <c r="D5994" s="7"/>
      <c r="H5994" s="6"/>
    </row>
    <row r="5995" spans="4:8" x14ac:dyDescent="0.25">
      <c r="D5995" s="7"/>
      <c r="H5995" s="6"/>
    </row>
    <row r="5996" spans="4:8" x14ac:dyDescent="0.25">
      <c r="D5996" s="7"/>
      <c r="H5996" s="6"/>
    </row>
    <row r="5997" spans="4:8" x14ac:dyDescent="0.25">
      <c r="D5997" s="7"/>
      <c r="H5997" s="6"/>
    </row>
    <row r="5998" spans="4:8" x14ac:dyDescent="0.25">
      <c r="D5998" s="7"/>
      <c r="H5998" s="6"/>
    </row>
    <row r="5999" spans="4:8" x14ac:dyDescent="0.25">
      <c r="D5999" s="7"/>
      <c r="H5999" s="6"/>
    </row>
    <row r="6000" spans="4:8" x14ac:dyDescent="0.25">
      <c r="D6000" s="7"/>
      <c r="H6000" s="6"/>
    </row>
    <row r="6001" spans="4:8" x14ac:dyDescent="0.25">
      <c r="D6001" s="7"/>
      <c r="H6001" s="6"/>
    </row>
    <row r="6002" spans="4:8" x14ac:dyDescent="0.25">
      <c r="D6002" s="7"/>
      <c r="H6002" s="6"/>
    </row>
    <row r="6003" spans="4:8" x14ac:dyDescent="0.25">
      <c r="D6003" s="7"/>
      <c r="H6003" s="6"/>
    </row>
    <row r="6004" spans="4:8" x14ac:dyDescent="0.25">
      <c r="D6004" s="7"/>
      <c r="H6004" s="6"/>
    </row>
    <row r="6005" spans="4:8" x14ac:dyDescent="0.25">
      <c r="D6005" s="7"/>
      <c r="H6005" s="6"/>
    </row>
    <row r="6006" spans="4:8" x14ac:dyDescent="0.25">
      <c r="D6006" s="7"/>
      <c r="H6006" s="6"/>
    </row>
    <row r="6007" spans="4:8" x14ac:dyDescent="0.25">
      <c r="D6007" s="7"/>
      <c r="H6007" s="6"/>
    </row>
    <row r="6008" spans="4:8" x14ac:dyDescent="0.25">
      <c r="D6008" s="7"/>
      <c r="H6008" s="6"/>
    </row>
    <row r="6009" spans="4:8" x14ac:dyDescent="0.25">
      <c r="D6009" s="7"/>
      <c r="H6009" s="6"/>
    </row>
    <row r="6010" spans="4:8" x14ac:dyDescent="0.25">
      <c r="D6010" s="7"/>
      <c r="H6010" s="6"/>
    </row>
    <row r="6011" spans="4:8" x14ac:dyDescent="0.25">
      <c r="D6011" s="7"/>
      <c r="H6011" s="6"/>
    </row>
    <row r="6012" spans="4:8" x14ac:dyDescent="0.25">
      <c r="D6012" s="7"/>
      <c r="H6012" s="6"/>
    </row>
    <row r="6013" spans="4:8" x14ac:dyDescent="0.25">
      <c r="D6013" s="7"/>
      <c r="H6013" s="6"/>
    </row>
    <row r="6014" spans="4:8" x14ac:dyDescent="0.25">
      <c r="D6014" s="7"/>
      <c r="H6014" s="6"/>
    </row>
    <row r="6015" spans="4:8" x14ac:dyDescent="0.25">
      <c r="D6015" s="7"/>
      <c r="H6015" s="6"/>
    </row>
    <row r="6016" spans="4:8" x14ac:dyDescent="0.25">
      <c r="D6016" s="7"/>
      <c r="H6016" s="6"/>
    </row>
    <row r="6017" spans="4:8" x14ac:dyDescent="0.25">
      <c r="D6017" s="7"/>
      <c r="H6017" s="6"/>
    </row>
    <row r="6018" spans="4:8" x14ac:dyDescent="0.25">
      <c r="D6018" s="7"/>
      <c r="H6018" s="6"/>
    </row>
    <row r="6019" spans="4:8" x14ac:dyDescent="0.25">
      <c r="D6019" s="7"/>
      <c r="H6019" s="6"/>
    </row>
    <row r="6020" spans="4:8" x14ac:dyDescent="0.25">
      <c r="D6020" s="7"/>
      <c r="H6020" s="6"/>
    </row>
    <row r="6021" spans="4:8" x14ac:dyDescent="0.25">
      <c r="D6021" s="7"/>
      <c r="H6021" s="6"/>
    </row>
    <row r="6022" spans="4:8" x14ac:dyDescent="0.25">
      <c r="D6022" s="7"/>
      <c r="H6022" s="6"/>
    </row>
    <row r="6023" spans="4:8" x14ac:dyDescent="0.25">
      <c r="D6023" s="7"/>
      <c r="H6023" s="6"/>
    </row>
    <row r="6024" spans="4:8" x14ac:dyDescent="0.25">
      <c r="D6024" s="7"/>
      <c r="H6024" s="6"/>
    </row>
    <row r="6025" spans="4:8" x14ac:dyDescent="0.25">
      <c r="D6025" s="7"/>
      <c r="H6025" s="6"/>
    </row>
    <row r="6026" spans="4:8" x14ac:dyDescent="0.25">
      <c r="D6026" s="7"/>
      <c r="H6026" s="6"/>
    </row>
    <row r="6027" spans="4:8" x14ac:dyDescent="0.25">
      <c r="D6027" s="7"/>
      <c r="H6027" s="6"/>
    </row>
    <row r="6028" spans="4:8" x14ac:dyDescent="0.25">
      <c r="D6028" s="7"/>
      <c r="H6028" s="6"/>
    </row>
    <row r="6029" spans="4:8" x14ac:dyDescent="0.25">
      <c r="D6029" s="7"/>
      <c r="H6029" s="6"/>
    </row>
    <row r="6030" spans="4:8" x14ac:dyDescent="0.25">
      <c r="D6030" s="7"/>
      <c r="H6030" s="6"/>
    </row>
    <row r="6031" spans="4:8" x14ac:dyDescent="0.25">
      <c r="D6031" s="7"/>
      <c r="H6031" s="6"/>
    </row>
    <row r="6032" spans="4:8" x14ac:dyDescent="0.25">
      <c r="D6032" s="7"/>
      <c r="H6032" s="6"/>
    </row>
    <row r="6033" spans="4:8" x14ac:dyDescent="0.25">
      <c r="D6033" s="7"/>
      <c r="H6033" s="6"/>
    </row>
    <row r="6034" spans="4:8" x14ac:dyDescent="0.25">
      <c r="D6034" s="7"/>
      <c r="H6034" s="6"/>
    </row>
    <row r="6035" spans="4:8" x14ac:dyDescent="0.25">
      <c r="D6035" s="7"/>
      <c r="H6035" s="6"/>
    </row>
    <row r="6036" spans="4:8" x14ac:dyDescent="0.25">
      <c r="D6036" s="7"/>
      <c r="H6036" s="6"/>
    </row>
    <row r="6037" spans="4:8" x14ac:dyDescent="0.25">
      <c r="D6037" s="7"/>
      <c r="H6037" s="6"/>
    </row>
    <row r="6038" spans="4:8" x14ac:dyDescent="0.25">
      <c r="D6038" s="7"/>
      <c r="H6038" s="6"/>
    </row>
    <row r="6039" spans="4:8" x14ac:dyDescent="0.25">
      <c r="D6039" s="7"/>
      <c r="H6039" s="6"/>
    </row>
    <row r="6040" spans="4:8" x14ac:dyDescent="0.25">
      <c r="D6040" s="7"/>
      <c r="H6040" s="6"/>
    </row>
    <row r="6041" spans="4:8" x14ac:dyDescent="0.25">
      <c r="D6041" s="7"/>
      <c r="H6041" s="6"/>
    </row>
    <row r="6042" spans="4:8" x14ac:dyDescent="0.25">
      <c r="D6042" s="7"/>
      <c r="H6042" s="6"/>
    </row>
    <row r="6043" spans="4:8" x14ac:dyDescent="0.25">
      <c r="D6043" s="7"/>
      <c r="H6043" s="6"/>
    </row>
    <row r="6044" spans="4:8" x14ac:dyDescent="0.25">
      <c r="D6044" s="7"/>
      <c r="H6044" s="6"/>
    </row>
    <row r="6045" spans="4:8" x14ac:dyDescent="0.25">
      <c r="D6045" s="7"/>
      <c r="H6045" s="6"/>
    </row>
    <row r="6046" spans="4:8" x14ac:dyDescent="0.25">
      <c r="D6046" s="7"/>
      <c r="H6046" s="6"/>
    </row>
    <row r="6047" spans="4:8" x14ac:dyDescent="0.25">
      <c r="D6047" s="7"/>
      <c r="H6047" s="6"/>
    </row>
    <row r="6048" spans="4:8" x14ac:dyDescent="0.25">
      <c r="D6048" s="7"/>
      <c r="H6048" s="6"/>
    </row>
    <row r="6049" spans="4:8" x14ac:dyDescent="0.25">
      <c r="D6049" s="7"/>
      <c r="H6049" s="6"/>
    </row>
    <row r="6050" spans="4:8" x14ac:dyDescent="0.25">
      <c r="D6050" s="7"/>
      <c r="H6050" s="6"/>
    </row>
    <row r="6051" spans="4:8" x14ac:dyDescent="0.25">
      <c r="D6051" s="7"/>
      <c r="H6051" s="6"/>
    </row>
    <row r="6052" spans="4:8" x14ac:dyDescent="0.25">
      <c r="D6052" s="7"/>
      <c r="H6052" s="6"/>
    </row>
    <row r="6053" spans="4:8" x14ac:dyDescent="0.25">
      <c r="D6053" s="7"/>
      <c r="H6053" s="6"/>
    </row>
    <row r="6054" spans="4:8" x14ac:dyDescent="0.25">
      <c r="D6054" s="7"/>
      <c r="H6054" s="6"/>
    </row>
    <row r="6055" spans="4:8" x14ac:dyDescent="0.25">
      <c r="D6055" s="7"/>
      <c r="H6055" s="6"/>
    </row>
    <row r="6056" spans="4:8" x14ac:dyDescent="0.25">
      <c r="D6056" s="7"/>
      <c r="H6056" s="6"/>
    </row>
    <row r="6057" spans="4:8" x14ac:dyDescent="0.25">
      <c r="D6057" s="7"/>
      <c r="H6057" s="6"/>
    </row>
    <row r="6058" spans="4:8" x14ac:dyDescent="0.25">
      <c r="D6058" s="7"/>
      <c r="H6058" s="6"/>
    </row>
    <row r="6059" spans="4:8" x14ac:dyDescent="0.25">
      <c r="D6059" s="7"/>
      <c r="H6059" s="6"/>
    </row>
    <row r="6060" spans="4:8" x14ac:dyDescent="0.25">
      <c r="D6060" s="7"/>
      <c r="H6060" s="6"/>
    </row>
    <row r="6061" spans="4:8" x14ac:dyDescent="0.25">
      <c r="D6061" s="7"/>
      <c r="H6061" s="6"/>
    </row>
    <row r="6062" spans="4:8" x14ac:dyDescent="0.25">
      <c r="D6062" s="7"/>
      <c r="H6062" s="6"/>
    </row>
    <row r="6063" spans="4:8" x14ac:dyDescent="0.25">
      <c r="D6063" s="7"/>
      <c r="H6063" s="6"/>
    </row>
    <row r="6064" spans="4:8" x14ac:dyDescent="0.25">
      <c r="D6064" s="7"/>
      <c r="H6064" s="6"/>
    </row>
    <row r="6065" spans="4:8" x14ac:dyDescent="0.25">
      <c r="D6065" s="7"/>
      <c r="H6065" s="6"/>
    </row>
    <row r="6066" spans="4:8" x14ac:dyDescent="0.25">
      <c r="D6066" s="7"/>
      <c r="H6066" s="6"/>
    </row>
    <row r="6067" spans="4:8" x14ac:dyDescent="0.25">
      <c r="D6067" s="7"/>
      <c r="H6067" s="6"/>
    </row>
    <row r="6068" spans="4:8" x14ac:dyDescent="0.25">
      <c r="D6068" s="7"/>
      <c r="H6068" s="6"/>
    </row>
    <row r="6069" spans="4:8" x14ac:dyDescent="0.25">
      <c r="D6069" s="7"/>
      <c r="H6069" s="6"/>
    </row>
    <row r="6070" spans="4:8" x14ac:dyDescent="0.25">
      <c r="D6070" s="7"/>
      <c r="H6070" s="6"/>
    </row>
    <row r="6071" spans="4:8" x14ac:dyDescent="0.25">
      <c r="D6071" s="7"/>
      <c r="H6071" s="6"/>
    </row>
    <row r="6072" spans="4:8" x14ac:dyDescent="0.25">
      <c r="D6072" s="7"/>
      <c r="H6072" s="6"/>
    </row>
    <row r="6073" spans="4:8" x14ac:dyDescent="0.25">
      <c r="D6073" s="7"/>
      <c r="H6073" s="6"/>
    </row>
    <row r="6074" spans="4:8" x14ac:dyDescent="0.25">
      <c r="D6074" s="7"/>
      <c r="H6074" s="6"/>
    </row>
    <row r="6075" spans="4:8" x14ac:dyDescent="0.25">
      <c r="D6075" s="7"/>
      <c r="H6075" s="6"/>
    </row>
    <row r="6076" spans="4:8" x14ac:dyDescent="0.25">
      <c r="D6076" s="7"/>
      <c r="H6076" s="6"/>
    </row>
    <row r="6077" spans="4:8" x14ac:dyDescent="0.25">
      <c r="D6077" s="7"/>
      <c r="H6077" s="6"/>
    </row>
    <row r="6078" spans="4:8" x14ac:dyDescent="0.25">
      <c r="D6078" s="7"/>
      <c r="H6078" s="6"/>
    </row>
    <row r="6079" spans="4:8" x14ac:dyDescent="0.25">
      <c r="D6079" s="7"/>
      <c r="H6079" s="6"/>
    </row>
    <row r="6080" spans="4:8" x14ac:dyDescent="0.25">
      <c r="D6080" s="7"/>
      <c r="H6080" s="6"/>
    </row>
    <row r="6081" spans="4:8" x14ac:dyDescent="0.25">
      <c r="D6081" s="7"/>
      <c r="H6081" s="6"/>
    </row>
    <row r="6082" spans="4:8" x14ac:dyDescent="0.25">
      <c r="D6082" s="7"/>
      <c r="H6082" s="6"/>
    </row>
    <row r="6083" spans="4:8" x14ac:dyDescent="0.25">
      <c r="D6083" s="7"/>
      <c r="H6083" s="6"/>
    </row>
    <row r="6084" spans="4:8" x14ac:dyDescent="0.25">
      <c r="D6084" s="7"/>
      <c r="H6084" s="6"/>
    </row>
    <row r="6085" spans="4:8" x14ac:dyDescent="0.25">
      <c r="D6085" s="7"/>
      <c r="H6085" s="6"/>
    </row>
    <row r="6086" spans="4:8" x14ac:dyDescent="0.25">
      <c r="D6086" s="7"/>
      <c r="H6086" s="6"/>
    </row>
    <row r="6087" spans="4:8" x14ac:dyDescent="0.25">
      <c r="D6087" s="7"/>
      <c r="H6087" s="6"/>
    </row>
    <row r="6088" spans="4:8" x14ac:dyDescent="0.25">
      <c r="D6088" s="7"/>
      <c r="H6088" s="6"/>
    </row>
    <row r="6089" spans="4:8" x14ac:dyDescent="0.25">
      <c r="D6089" s="7"/>
      <c r="H6089" s="6"/>
    </row>
    <row r="6090" spans="4:8" x14ac:dyDescent="0.25">
      <c r="D6090" s="7"/>
      <c r="H6090" s="6"/>
    </row>
    <row r="6091" spans="4:8" x14ac:dyDescent="0.25">
      <c r="D6091" s="7"/>
      <c r="H6091" s="6"/>
    </row>
    <row r="6092" spans="4:8" x14ac:dyDescent="0.25">
      <c r="D6092" s="7"/>
      <c r="H6092" s="6"/>
    </row>
    <row r="6093" spans="4:8" x14ac:dyDescent="0.25">
      <c r="D6093" s="7"/>
      <c r="H6093" s="6"/>
    </row>
    <row r="6094" spans="4:8" x14ac:dyDescent="0.25">
      <c r="D6094" s="7"/>
      <c r="H6094" s="6"/>
    </row>
    <row r="6095" spans="4:8" x14ac:dyDescent="0.25">
      <c r="D6095" s="7"/>
      <c r="H6095" s="6"/>
    </row>
    <row r="6096" spans="4:8" x14ac:dyDescent="0.25">
      <c r="D6096" s="7"/>
      <c r="H6096" s="6"/>
    </row>
    <row r="6097" spans="4:8" x14ac:dyDescent="0.25">
      <c r="D6097" s="7"/>
      <c r="H6097" s="6"/>
    </row>
    <row r="6098" spans="4:8" x14ac:dyDescent="0.25">
      <c r="D6098" s="7"/>
      <c r="H6098" s="6"/>
    </row>
    <row r="6099" spans="4:8" x14ac:dyDescent="0.25">
      <c r="D6099" s="7"/>
      <c r="H6099" s="6"/>
    </row>
    <row r="6100" spans="4:8" x14ac:dyDescent="0.25">
      <c r="D6100" s="7"/>
      <c r="H6100" s="6"/>
    </row>
    <row r="6101" spans="4:8" x14ac:dyDescent="0.25">
      <c r="D6101" s="7"/>
      <c r="H6101" s="6"/>
    </row>
    <row r="6102" spans="4:8" x14ac:dyDescent="0.25">
      <c r="D6102" s="7"/>
      <c r="H6102" s="6"/>
    </row>
    <row r="6103" spans="4:8" x14ac:dyDescent="0.25">
      <c r="D6103" s="7"/>
      <c r="H6103" s="6"/>
    </row>
    <row r="6104" spans="4:8" x14ac:dyDescent="0.25">
      <c r="D6104" s="7"/>
      <c r="H6104" s="6"/>
    </row>
    <row r="6105" spans="4:8" x14ac:dyDescent="0.25">
      <c r="D6105" s="7"/>
      <c r="H6105" s="6"/>
    </row>
    <row r="6106" spans="4:8" x14ac:dyDescent="0.25">
      <c r="D6106" s="7"/>
      <c r="H6106" s="6"/>
    </row>
    <row r="6107" spans="4:8" x14ac:dyDescent="0.25">
      <c r="D6107" s="7"/>
      <c r="H6107" s="6"/>
    </row>
    <row r="6108" spans="4:8" x14ac:dyDescent="0.25">
      <c r="D6108" s="7"/>
      <c r="H6108" s="6"/>
    </row>
    <row r="6109" spans="4:8" x14ac:dyDescent="0.25">
      <c r="D6109" s="7"/>
      <c r="H6109" s="6"/>
    </row>
    <row r="6110" spans="4:8" x14ac:dyDescent="0.25">
      <c r="D6110" s="7"/>
      <c r="H6110" s="6"/>
    </row>
    <row r="6111" spans="4:8" x14ac:dyDescent="0.25">
      <c r="D6111" s="7"/>
      <c r="H6111" s="6"/>
    </row>
    <row r="6112" spans="4:8" x14ac:dyDescent="0.25">
      <c r="D6112" s="7"/>
      <c r="H6112" s="6"/>
    </row>
    <row r="6113" spans="4:8" x14ac:dyDescent="0.25">
      <c r="D6113" s="7"/>
      <c r="H6113" s="6"/>
    </row>
    <row r="6114" spans="4:8" x14ac:dyDescent="0.25">
      <c r="D6114" s="7"/>
      <c r="H6114" s="6"/>
    </row>
    <row r="6115" spans="4:8" x14ac:dyDescent="0.25">
      <c r="D6115" s="7"/>
      <c r="H6115" s="6"/>
    </row>
    <row r="6116" spans="4:8" x14ac:dyDescent="0.25">
      <c r="D6116" s="7"/>
      <c r="H6116" s="6"/>
    </row>
    <row r="6117" spans="4:8" x14ac:dyDescent="0.25">
      <c r="D6117" s="7"/>
      <c r="H6117" s="6"/>
    </row>
    <row r="6118" spans="4:8" x14ac:dyDescent="0.25">
      <c r="D6118" s="7"/>
      <c r="H6118" s="6"/>
    </row>
    <row r="6119" spans="4:8" x14ac:dyDescent="0.25">
      <c r="D6119" s="7"/>
      <c r="H6119" s="6"/>
    </row>
    <row r="6120" spans="4:8" x14ac:dyDescent="0.25">
      <c r="D6120" s="7"/>
      <c r="H6120" s="6"/>
    </row>
    <row r="6121" spans="4:8" x14ac:dyDescent="0.25">
      <c r="D6121" s="7"/>
      <c r="H6121" s="6"/>
    </row>
    <row r="6122" spans="4:8" x14ac:dyDescent="0.25">
      <c r="D6122" s="7"/>
      <c r="H6122" s="6"/>
    </row>
    <row r="6123" spans="4:8" x14ac:dyDescent="0.25">
      <c r="D6123" s="7"/>
      <c r="H6123" s="6"/>
    </row>
    <row r="6124" spans="4:8" x14ac:dyDescent="0.25">
      <c r="D6124" s="7"/>
      <c r="H6124" s="6"/>
    </row>
    <row r="6125" spans="4:8" x14ac:dyDescent="0.25">
      <c r="D6125" s="7"/>
      <c r="H6125" s="6"/>
    </row>
    <row r="6126" spans="4:8" x14ac:dyDescent="0.25">
      <c r="D6126" s="7"/>
      <c r="H6126" s="6"/>
    </row>
    <row r="6127" spans="4:8" x14ac:dyDescent="0.25">
      <c r="D6127" s="7"/>
      <c r="H6127" s="6"/>
    </row>
    <row r="6128" spans="4:8" x14ac:dyDescent="0.25">
      <c r="D6128" s="7"/>
      <c r="H6128" s="6"/>
    </row>
    <row r="6129" spans="4:8" x14ac:dyDescent="0.25">
      <c r="D6129" s="7"/>
      <c r="H6129" s="6"/>
    </row>
    <row r="6130" spans="4:8" x14ac:dyDescent="0.25">
      <c r="D6130" s="7"/>
      <c r="H6130" s="6"/>
    </row>
    <row r="6131" spans="4:8" x14ac:dyDescent="0.25">
      <c r="D6131" s="7"/>
      <c r="H6131" s="6"/>
    </row>
    <row r="6132" spans="4:8" x14ac:dyDescent="0.25">
      <c r="D6132" s="7"/>
      <c r="H6132" s="6"/>
    </row>
    <row r="6133" spans="4:8" x14ac:dyDescent="0.25">
      <c r="D6133" s="7"/>
      <c r="H6133" s="6"/>
    </row>
    <row r="6134" spans="4:8" x14ac:dyDescent="0.25">
      <c r="D6134" s="7"/>
      <c r="H6134" s="6"/>
    </row>
    <row r="6135" spans="4:8" x14ac:dyDescent="0.25">
      <c r="D6135" s="7"/>
      <c r="H6135" s="6"/>
    </row>
    <row r="6136" spans="4:8" x14ac:dyDescent="0.25">
      <c r="D6136" s="7"/>
      <c r="H6136" s="6"/>
    </row>
    <row r="6137" spans="4:8" x14ac:dyDescent="0.25">
      <c r="D6137" s="7"/>
      <c r="H6137" s="6"/>
    </row>
    <row r="6138" spans="4:8" x14ac:dyDescent="0.25">
      <c r="D6138" s="7"/>
      <c r="H6138" s="6"/>
    </row>
    <row r="6139" spans="4:8" x14ac:dyDescent="0.25">
      <c r="D6139" s="7"/>
      <c r="H6139" s="6"/>
    </row>
    <row r="6140" spans="4:8" x14ac:dyDescent="0.25">
      <c r="D6140" s="7"/>
      <c r="H6140" s="6"/>
    </row>
    <row r="6141" spans="4:8" x14ac:dyDescent="0.25">
      <c r="D6141" s="7"/>
      <c r="H6141" s="6"/>
    </row>
    <row r="6142" spans="4:8" x14ac:dyDescent="0.25">
      <c r="D6142" s="7"/>
      <c r="H6142" s="6"/>
    </row>
    <row r="6143" spans="4:8" x14ac:dyDescent="0.25">
      <c r="D6143" s="7"/>
      <c r="H6143" s="6"/>
    </row>
    <row r="6144" spans="4:8" x14ac:dyDescent="0.25">
      <c r="D6144" s="7"/>
      <c r="H6144" s="6"/>
    </row>
    <row r="6145" spans="4:8" x14ac:dyDescent="0.25">
      <c r="D6145" s="7"/>
      <c r="H6145" s="6"/>
    </row>
    <row r="6146" spans="4:8" x14ac:dyDescent="0.25">
      <c r="D6146" s="7"/>
      <c r="H6146" s="6"/>
    </row>
    <row r="6147" spans="4:8" x14ac:dyDescent="0.25">
      <c r="D6147" s="7"/>
      <c r="H6147" s="6"/>
    </row>
    <row r="6148" spans="4:8" x14ac:dyDescent="0.25">
      <c r="D6148" s="7"/>
      <c r="H6148" s="6"/>
    </row>
    <row r="6149" spans="4:8" x14ac:dyDescent="0.25">
      <c r="D6149" s="7"/>
      <c r="H6149" s="6"/>
    </row>
    <row r="6150" spans="4:8" x14ac:dyDescent="0.25">
      <c r="D6150" s="7"/>
      <c r="H6150" s="6"/>
    </row>
    <row r="6151" spans="4:8" x14ac:dyDescent="0.25">
      <c r="D6151" s="7"/>
      <c r="H6151" s="6"/>
    </row>
    <row r="6152" spans="4:8" x14ac:dyDescent="0.25">
      <c r="D6152" s="7"/>
      <c r="H6152" s="6"/>
    </row>
    <row r="6153" spans="4:8" x14ac:dyDescent="0.25">
      <c r="D6153" s="7"/>
      <c r="H6153" s="6"/>
    </row>
    <row r="6154" spans="4:8" x14ac:dyDescent="0.25">
      <c r="D6154" s="7"/>
      <c r="H6154" s="6"/>
    </row>
    <row r="6155" spans="4:8" x14ac:dyDescent="0.25">
      <c r="D6155" s="7"/>
      <c r="H6155" s="6"/>
    </row>
    <row r="6156" spans="4:8" x14ac:dyDescent="0.25">
      <c r="D6156" s="7"/>
      <c r="H6156" s="6"/>
    </row>
    <row r="6157" spans="4:8" x14ac:dyDescent="0.25">
      <c r="D6157" s="7"/>
      <c r="H6157" s="6"/>
    </row>
    <row r="6158" spans="4:8" x14ac:dyDescent="0.25">
      <c r="D6158" s="7"/>
      <c r="H6158" s="6"/>
    </row>
    <row r="6159" spans="4:8" x14ac:dyDescent="0.25">
      <c r="D6159" s="7"/>
      <c r="H6159" s="6"/>
    </row>
    <row r="6160" spans="4:8" x14ac:dyDescent="0.25">
      <c r="D6160" s="7"/>
      <c r="H6160" s="6"/>
    </row>
    <row r="6161" spans="4:8" x14ac:dyDescent="0.25">
      <c r="D6161" s="7"/>
      <c r="H6161" s="6"/>
    </row>
    <row r="6162" spans="4:8" x14ac:dyDescent="0.25">
      <c r="D6162" s="7"/>
      <c r="H6162" s="6"/>
    </row>
    <row r="6163" spans="4:8" x14ac:dyDescent="0.25">
      <c r="D6163" s="7"/>
      <c r="H6163" s="6"/>
    </row>
    <row r="6164" spans="4:8" x14ac:dyDescent="0.25">
      <c r="D6164" s="7"/>
      <c r="H6164" s="6"/>
    </row>
    <row r="6165" spans="4:8" x14ac:dyDescent="0.25">
      <c r="D6165" s="7"/>
      <c r="H6165" s="6"/>
    </row>
    <row r="6166" spans="4:8" x14ac:dyDescent="0.25">
      <c r="D6166" s="7"/>
      <c r="H6166" s="6"/>
    </row>
    <row r="6167" spans="4:8" x14ac:dyDescent="0.25">
      <c r="D6167" s="7"/>
      <c r="H6167" s="6"/>
    </row>
    <row r="6168" spans="4:8" x14ac:dyDescent="0.25">
      <c r="D6168" s="7"/>
      <c r="H6168" s="6"/>
    </row>
    <row r="6169" spans="4:8" x14ac:dyDescent="0.25">
      <c r="D6169" s="7"/>
      <c r="H6169" s="6"/>
    </row>
    <row r="6170" spans="4:8" x14ac:dyDescent="0.25">
      <c r="D6170" s="7"/>
      <c r="H6170" s="6"/>
    </row>
    <row r="6171" spans="4:8" x14ac:dyDescent="0.25">
      <c r="D6171" s="7"/>
      <c r="H6171" s="6"/>
    </row>
    <row r="6172" spans="4:8" x14ac:dyDescent="0.25">
      <c r="D6172" s="7"/>
      <c r="H6172" s="6"/>
    </row>
    <row r="6173" spans="4:8" x14ac:dyDescent="0.25">
      <c r="D6173" s="7"/>
      <c r="H6173" s="6"/>
    </row>
    <row r="6174" spans="4:8" x14ac:dyDescent="0.25">
      <c r="D6174" s="7"/>
      <c r="H6174" s="6"/>
    </row>
    <row r="6175" spans="4:8" x14ac:dyDescent="0.25">
      <c r="D6175" s="7"/>
      <c r="H6175" s="6"/>
    </row>
    <row r="6176" spans="4:8" x14ac:dyDescent="0.25">
      <c r="D6176" s="7"/>
      <c r="H6176" s="6"/>
    </row>
    <row r="6177" spans="4:8" x14ac:dyDescent="0.25">
      <c r="D6177" s="7"/>
      <c r="H6177" s="6"/>
    </row>
    <row r="6178" spans="4:8" x14ac:dyDescent="0.25">
      <c r="D6178" s="7"/>
      <c r="H6178" s="6"/>
    </row>
    <row r="6179" spans="4:8" x14ac:dyDescent="0.25">
      <c r="D6179" s="7"/>
      <c r="H6179" s="6"/>
    </row>
    <row r="6180" spans="4:8" x14ac:dyDescent="0.25">
      <c r="D6180" s="7"/>
      <c r="H6180" s="6"/>
    </row>
    <row r="6181" spans="4:8" x14ac:dyDescent="0.25">
      <c r="D6181" s="7"/>
      <c r="H6181" s="6"/>
    </row>
    <row r="6182" spans="4:8" x14ac:dyDescent="0.25">
      <c r="D6182" s="7"/>
      <c r="H6182" s="6"/>
    </row>
    <row r="6183" spans="4:8" x14ac:dyDescent="0.25">
      <c r="D6183" s="7"/>
      <c r="H6183" s="6"/>
    </row>
    <row r="6184" spans="4:8" x14ac:dyDescent="0.25">
      <c r="D6184" s="7"/>
      <c r="H6184" s="6"/>
    </row>
    <row r="6185" spans="4:8" x14ac:dyDescent="0.25">
      <c r="D6185" s="7"/>
      <c r="H6185" s="6"/>
    </row>
    <row r="6186" spans="4:8" x14ac:dyDescent="0.25">
      <c r="D6186" s="7"/>
      <c r="H6186" s="6"/>
    </row>
    <row r="6187" spans="4:8" x14ac:dyDescent="0.25">
      <c r="D6187" s="7"/>
      <c r="H6187" s="6"/>
    </row>
    <row r="6188" spans="4:8" x14ac:dyDescent="0.25">
      <c r="D6188" s="7"/>
      <c r="H6188" s="6"/>
    </row>
    <row r="6189" spans="4:8" x14ac:dyDescent="0.25">
      <c r="D6189" s="7"/>
      <c r="H6189" s="6"/>
    </row>
    <row r="6190" spans="4:8" x14ac:dyDescent="0.25">
      <c r="D6190" s="7"/>
      <c r="H6190" s="6"/>
    </row>
    <row r="6191" spans="4:8" x14ac:dyDescent="0.25">
      <c r="D6191" s="7"/>
      <c r="H6191" s="6"/>
    </row>
    <row r="6192" spans="4:8" x14ac:dyDescent="0.25">
      <c r="D6192" s="7"/>
      <c r="H6192" s="6"/>
    </row>
    <row r="6193" spans="4:8" x14ac:dyDescent="0.25">
      <c r="D6193" s="7"/>
      <c r="H6193" s="6"/>
    </row>
    <row r="6194" spans="4:8" x14ac:dyDescent="0.25">
      <c r="D6194" s="7"/>
      <c r="H6194" s="6"/>
    </row>
    <row r="6195" spans="4:8" x14ac:dyDescent="0.25">
      <c r="D6195" s="7"/>
      <c r="H6195" s="6"/>
    </row>
    <row r="6196" spans="4:8" x14ac:dyDescent="0.25">
      <c r="D6196" s="7"/>
      <c r="H6196" s="6"/>
    </row>
    <row r="6197" spans="4:8" x14ac:dyDescent="0.25">
      <c r="D6197" s="7"/>
      <c r="H6197" s="6"/>
    </row>
    <row r="6198" spans="4:8" x14ac:dyDescent="0.25">
      <c r="D6198" s="7"/>
      <c r="H6198" s="6"/>
    </row>
    <row r="6199" spans="4:8" x14ac:dyDescent="0.25">
      <c r="D6199" s="7"/>
      <c r="H6199" s="6"/>
    </row>
    <row r="6200" spans="4:8" x14ac:dyDescent="0.25">
      <c r="D6200" s="7"/>
      <c r="H6200" s="6"/>
    </row>
    <row r="6201" spans="4:8" x14ac:dyDescent="0.25">
      <c r="D6201" s="7"/>
      <c r="H6201" s="6"/>
    </row>
    <row r="6202" spans="4:8" x14ac:dyDescent="0.25">
      <c r="D6202" s="7"/>
      <c r="H6202" s="6"/>
    </row>
    <row r="6203" spans="4:8" x14ac:dyDescent="0.25">
      <c r="D6203" s="7"/>
      <c r="H6203" s="6"/>
    </row>
    <row r="6204" spans="4:8" x14ac:dyDescent="0.25">
      <c r="D6204" s="7"/>
      <c r="H6204" s="6"/>
    </row>
    <row r="6205" spans="4:8" x14ac:dyDescent="0.25">
      <c r="D6205" s="7"/>
      <c r="H6205" s="6"/>
    </row>
    <row r="6206" spans="4:8" x14ac:dyDescent="0.25">
      <c r="D6206" s="7"/>
      <c r="H6206" s="6"/>
    </row>
    <row r="6207" spans="4:8" x14ac:dyDescent="0.25">
      <c r="D6207" s="7"/>
      <c r="H6207" s="6"/>
    </row>
    <row r="6208" spans="4:8" x14ac:dyDescent="0.25">
      <c r="D6208" s="7"/>
      <c r="H6208" s="6"/>
    </row>
    <row r="6209" spans="4:8" x14ac:dyDescent="0.25">
      <c r="D6209" s="7"/>
      <c r="H6209" s="6"/>
    </row>
    <row r="6210" spans="4:8" x14ac:dyDescent="0.25">
      <c r="D6210" s="7"/>
      <c r="H6210" s="6"/>
    </row>
    <row r="6211" spans="4:8" x14ac:dyDescent="0.25">
      <c r="D6211" s="7"/>
      <c r="H6211" s="6"/>
    </row>
    <row r="6212" spans="4:8" x14ac:dyDescent="0.25">
      <c r="D6212" s="7"/>
      <c r="H6212" s="6"/>
    </row>
    <row r="6213" spans="4:8" x14ac:dyDescent="0.25">
      <c r="D6213" s="7"/>
      <c r="H6213" s="6"/>
    </row>
    <row r="6214" spans="4:8" x14ac:dyDescent="0.25">
      <c r="D6214" s="7"/>
      <c r="H6214" s="6"/>
    </row>
    <row r="6215" spans="4:8" x14ac:dyDescent="0.25">
      <c r="D6215" s="7"/>
      <c r="H6215" s="6"/>
    </row>
    <row r="6216" spans="4:8" x14ac:dyDescent="0.25">
      <c r="D6216" s="7"/>
      <c r="H6216" s="6"/>
    </row>
    <row r="6217" spans="4:8" x14ac:dyDescent="0.25">
      <c r="D6217" s="7"/>
      <c r="H6217" s="6"/>
    </row>
    <row r="6218" spans="4:8" x14ac:dyDescent="0.25">
      <c r="D6218" s="7"/>
      <c r="H6218" s="6"/>
    </row>
    <row r="6219" spans="4:8" x14ac:dyDescent="0.25">
      <c r="D6219" s="7"/>
      <c r="H6219" s="6"/>
    </row>
    <row r="6220" spans="4:8" x14ac:dyDescent="0.25">
      <c r="D6220" s="7"/>
      <c r="H6220" s="6"/>
    </row>
    <row r="6221" spans="4:8" x14ac:dyDescent="0.25">
      <c r="D6221" s="7"/>
      <c r="H6221" s="6"/>
    </row>
    <row r="6222" spans="4:8" x14ac:dyDescent="0.25">
      <c r="D6222" s="7"/>
      <c r="H6222" s="6"/>
    </row>
    <row r="6223" spans="4:8" x14ac:dyDescent="0.25">
      <c r="D6223" s="7"/>
      <c r="H6223" s="6"/>
    </row>
    <row r="6224" spans="4:8" x14ac:dyDescent="0.25">
      <c r="D6224" s="7"/>
      <c r="H6224" s="6"/>
    </row>
    <row r="6225" spans="4:8" x14ac:dyDescent="0.25">
      <c r="D6225" s="7"/>
      <c r="H6225" s="6"/>
    </row>
    <row r="6226" spans="4:8" x14ac:dyDescent="0.25">
      <c r="D6226" s="7"/>
      <c r="H6226" s="6"/>
    </row>
    <row r="6227" spans="4:8" x14ac:dyDescent="0.25">
      <c r="D6227" s="7"/>
      <c r="H6227" s="6"/>
    </row>
    <row r="6228" spans="4:8" x14ac:dyDescent="0.25">
      <c r="D6228" s="7"/>
      <c r="H6228" s="6"/>
    </row>
    <row r="6229" spans="4:8" x14ac:dyDescent="0.25">
      <c r="D6229" s="7"/>
      <c r="H6229" s="6"/>
    </row>
    <row r="6230" spans="4:8" x14ac:dyDescent="0.25">
      <c r="D6230" s="7"/>
      <c r="H6230" s="6"/>
    </row>
    <row r="6231" spans="4:8" x14ac:dyDescent="0.25">
      <c r="D6231" s="7"/>
      <c r="H6231" s="6"/>
    </row>
    <row r="6232" spans="4:8" x14ac:dyDescent="0.25">
      <c r="D6232" s="7"/>
      <c r="H6232" s="6"/>
    </row>
    <row r="6233" spans="4:8" x14ac:dyDescent="0.25">
      <c r="D6233" s="7"/>
      <c r="H6233" s="6"/>
    </row>
    <row r="6234" spans="4:8" x14ac:dyDescent="0.25">
      <c r="D6234" s="7"/>
      <c r="H6234" s="6"/>
    </row>
    <row r="6235" spans="4:8" x14ac:dyDescent="0.25">
      <c r="D6235" s="7"/>
      <c r="H6235" s="6"/>
    </row>
    <row r="6236" spans="4:8" x14ac:dyDescent="0.25">
      <c r="D6236" s="7"/>
      <c r="H6236" s="6"/>
    </row>
    <row r="6237" spans="4:8" x14ac:dyDescent="0.25">
      <c r="D6237" s="7"/>
      <c r="H6237" s="6"/>
    </row>
    <row r="6238" spans="4:8" x14ac:dyDescent="0.25">
      <c r="D6238" s="7"/>
      <c r="H6238" s="6"/>
    </row>
    <row r="6239" spans="4:8" x14ac:dyDescent="0.25">
      <c r="D6239" s="7"/>
      <c r="H6239" s="6"/>
    </row>
    <row r="6240" spans="4:8" x14ac:dyDescent="0.25">
      <c r="D6240" s="7"/>
      <c r="H6240" s="6"/>
    </row>
    <row r="6241" spans="4:8" x14ac:dyDescent="0.25">
      <c r="D6241" s="7"/>
      <c r="H6241" s="6"/>
    </row>
    <row r="6242" spans="4:8" x14ac:dyDescent="0.25">
      <c r="D6242" s="7"/>
      <c r="H6242" s="6"/>
    </row>
    <row r="6243" spans="4:8" x14ac:dyDescent="0.25">
      <c r="D6243" s="7"/>
      <c r="H6243" s="6"/>
    </row>
    <row r="6244" spans="4:8" x14ac:dyDescent="0.25">
      <c r="D6244" s="7"/>
      <c r="H6244" s="6"/>
    </row>
    <row r="6245" spans="4:8" x14ac:dyDescent="0.25">
      <c r="D6245" s="7"/>
      <c r="H6245" s="6"/>
    </row>
    <row r="6246" spans="4:8" x14ac:dyDescent="0.25">
      <c r="D6246" s="7"/>
      <c r="H6246" s="6"/>
    </row>
    <row r="6247" spans="4:8" x14ac:dyDescent="0.25">
      <c r="D6247" s="7"/>
      <c r="H6247" s="6"/>
    </row>
    <row r="6248" spans="4:8" x14ac:dyDescent="0.25">
      <c r="D6248" s="7"/>
      <c r="H6248" s="6"/>
    </row>
    <row r="6249" spans="4:8" x14ac:dyDescent="0.25">
      <c r="D6249" s="7"/>
      <c r="H6249" s="6"/>
    </row>
    <row r="6250" spans="4:8" x14ac:dyDescent="0.25">
      <c r="D6250" s="7"/>
      <c r="H6250" s="6"/>
    </row>
    <row r="6251" spans="4:8" x14ac:dyDescent="0.25">
      <c r="D6251" s="7"/>
      <c r="H6251" s="6"/>
    </row>
    <row r="6252" spans="4:8" x14ac:dyDescent="0.25">
      <c r="D6252" s="7"/>
      <c r="H6252" s="6"/>
    </row>
    <row r="6253" spans="4:8" x14ac:dyDescent="0.25">
      <c r="D6253" s="7"/>
      <c r="H6253" s="6"/>
    </row>
    <row r="6254" spans="4:8" x14ac:dyDescent="0.25">
      <c r="D6254" s="7"/>
      <c r="H6254" s="6"/>
    </row>
    <row r="6255" spans="4:8" x14ac:dyDescent="0.25">
      <c r="D6255" s="7"/>
      <c r="H6255" s="6"/>
    </row>
    <row r="6256" spans="4:8" x14ac:dyDescent="0.25">
      <c r="D6256" s="7"/>
      <c r="H6256" s="6"/>
    </row>
    <row r="6257" spans="4:8" x14ac:dyDescent="0.25">
      <c r="D6257" s="7"/>
      <c r="H6257" s="6"/>
    </row>
    <row r="6258" spans="4:8" x14ac:dyDescent="0.25">
      <c r="D6258" s="7"/>
      <c r="H6258" s="6"/>
    </row>
    <row r="6259" spans="4:8" x14ac:dyDescent="0.25">
      <c r="D6259" s="7"/>
      <c r="H6259" s="6"/>
    </row>
    <row r="6260" spans="4:8" x14ac:dyDescent="0.25">
      <c r="D6260" s="7"/>
      <c r="H6260" s="6"/>
    </row>
    <row r="6261" spans="4:8" x14ac:dyDescent="0.25">
      <c r="D6261" s="7"/>
      <c r="H6261" s="6"/>
    </row>
    <row r="6262" spans="4:8" x14ac:dyDescent="0.25">
      <c r="D6262" s="7"/>
      <c r="H6262" s="6"/>
    </row>
    <row r="6263" spans="4:8" x14ac:dyDescent="0.25">
      <c r="D6263" s="7"/>
      <c r="H6263" s="6"/>
    </row>
    <row r="6264" spans="4:8" x14ac:dyDescent="0.25">
      <c r="D6264" s="7"/>
      <c r="H6264" s="6"/>
    </row>
    <row r="6265" spans="4:8" x14ac:dyDescent="0.25">
      <c r="D6265" s="7"/>
      <c r="H6265" s="6"/>
    </row>
    <row r="6266" spans="4:8" x14ac:dyDescent="0.25">
      <c r="D6266" s="7"/>
      <c r="H6266" s="6"/>
    </row>
    <row r="6267" spans="4:8" x14ac:dyDescent="0.25">
      <c r="D6267" s="7"/>
      <c r="H6267" s="6"/>
    </row>
    <row r="6268" spans="4:8" x14ac:dyDescent="0.25">
      <c r="D6268" s="7"/>
      <c r="H6268" s="6"/>
    </row>
    <row r="6269" spans="4:8" x14ac:dyDescent="0.25">
      <c r="D6269" s="7"/>
      <c r="H6269" s="6"/>
    </row>
    <row r="6270" spans="4:8" x14ac:dyDescent="0.25">
      <c r="D6270" s="7"/>
      <c r="H6270" s="6"/>
    </row>
    <row r="6271" spans="4:8" x14ac:dyDescent="0.25">
      <c r="D6271" s="7"/>
      <c r="H6271" s="6"/>
    </row>
    <row r="6272" spans="4:8" x14ac:dyDescent="0.25">
      <c r="D6272" s="7"/>
      <c r="H6272" s="6"/>
    </row>
    <row r="6273" spans="4:8" x14ac:dyDescent="0.25">
      <c r="D6273" s="7"/>
      <c r="H6273" s="6"/>
    </row>
    <row r="6274" spans="4:8" x14ac:dyDescent="0.25">
      <c r="D6274" s="7"/>
      <c r="H6274" s="6"/>
    </row>
    <row r="6275" spans="4:8" x14ac:dyDescent="0.25">
      <c r="D6275" s="7"/>
      <c r="H6275" s="6"/>
    </row>
    <row r="6276" spans="4:8" x14ac:dyDescent="0.25">
      <c r="D6276" s="7"/>
      <c r="H6276" s="6"/>
    </row>
    <row r="6277" spans="4:8" x14ac:dyDescent="0.25">
      <c r="D6277" s="7"/>
      <c r="H6277" s="6"/>
    </row>
    <row r="6278" spans="4:8" x14ac:dyDescent="0.25">
      <c r="D6278" s="7"/>
      <c r="H6278" s="6"/>
    </row>
    <row r="6279" spans="4:8" x14ac:dyDescent="0.25">
      <c r="D6279" s="7"/>
      <c r="H6279" s="6"/>
    </row>
    <row r="6280" spans="4:8" x14ac:dyDescent="0.25">
      <c r="D6280" s="7"/>
      <c r="H6280" s="6"/>
    </row>
    <row r="6281" spans="4:8" x14ac:dyDescent="0.25">
      <c r="D6281" s="7"/>
      <c r="H6281" s="6"/>
    </row>
    <row r="6282" spans="4:8" x14ac:dyDescent="0.25">
      <c r="D6282" s="7"/>
      <c r="H6282" s="6"/>
    </row>
    <row r="6283" spans="4:8" x14ac:dyDescent="0.25">
      <c r="D6283" s="7"/>
      <c r="H6283" s="6"/>
    </row>
    <row r="6284" spans="4:8" x14ac:dyDescent="0.25">
      <c r="D6284" s="7"/>
      <c r="H6284" s="6"/>
    </row>
    <row r="6285" spans="4:8" x14ac:dyDescent="0.25">
      <c r="D6285" s="7"/>
      <c r="H6285" s="6"/>
    </row>
    <row r="6286" spans="4:8" x14ac:dyDescent="0.25">
      <c r="D6286" s="7"/>
      <c r="H6286" s="6"/>
    </row>
    <row r="6287" spans="4:8" x14ac:dyDescent="0.25">
      <c r="D6287" s="7"/>
      <c r="H6287" s="6"/>
    </row>
    <row r="6288" spans="4:8" x14ac:dyDescent="0.25">
      <c r="D6288" s="7"/>
      <c r="H6288" s="6"/>
    </row>
    <row r="6289" spans="4:8" x14ac:dyDescent="0.25">
      <c r="D6289" s="7"/>
      <c r="H6289" s="6"/>
    </row>
    <row r="6290" spans="4:8" x14ac:dyDescent="0.25">
      <c r="D6290" s="7"/>
      <c r="H6290" s="6"/>
    </row>
    <row r="6291" spans="4:8" x14ac:dyDescent="0.25">
      <c r="D6291" s="7"/>
      <c r="H6291" s="6"/>
    </row>
    <row r="6292" spans="4:8" x14ac:dyDescent="0.25">
      <c r="D6292" s="7"/>
      <c r="H6292" s="6"/>
    </row>
    <row r="6293" spans="4:8" x14ac:dyDescent="0.25">
      <c r="D6293" s="7"/>
      <c r="H6293" s="6"/>
    </row>
    <row r="6294" spans="4:8" x14ac:dyDescent="0.25">
      <c r="D6294" s="7"/>
      <c r="H6294" s="6"/>
    </row>
    <row r="6295" spans="4:8" x14ac:dyDescent="0.25">
      <c r="D6295" s="7"/>
      <c r="H6295" s="6"/>
    </row>
    <row r="6296" spans="4:8" x14ac:dyDescent="0.25">
      <c r="D6296" s="7"/>
      <c r="H6296" s="6"/>
    </row>
    <row r="6297" spans="4:8" x14ac:dyDescent="0.25">
      <c r="D6297" s="7"/>
      <c r="H6297" s="6"/>
    </row>
    <row r="6298" spans="4:8" x14ac:dyDescent="0.25">
      <c r="D6298" s="7"/>
      <c r="H6298" s="6"/>
    </row>
    <row r="6299" spans="4:8" x14ac:dyDescent="0.25">
      <c r="D6299" s="7"/>
      <c r="H6299" s="6"/>
    </row>
    <row r="6300" spans="4:8" x14ac:dyDescent="0.25">
      <c r="D6300" s="7"/>
      <c r="H6300" s="6"/>
    </row>
    <row r="6301" spans="4:8" x14ac:dyDescent="0.25">
      <c r="D6301" s="7"/>
      <c r="H6301" s="6"/>
    </row>
    <row r="6302" spans="4:8" x14ac:dyDescent="0.25">
      <c r="D6302" s="7"/>
      <c r="H6302" s="6"/>
    </row>
    <row r="6303" spans="4:8" x14ac:dyDescent="0.25">
      <c r="D6303" s="7"/>
      <c r="H6303" s="6"/>
    </row>
    <row r="6304" spans="4:8" x14ac:dyDescent="0.25">
      <c r="D6304" s="7"/>
      <c r="H6304" s="6"/>
    </row>
    <row r="6305" spans="4:8" x14ac:dyDescent="0.25">
      <c r="D6305" s="7"/>
      <c r="H6305" s="6"/>
    </row>
    <row r="6306" spans="4:8" x14ac:dyDescent="0.25">
      <c r="D6306" s="7"/>
      <c r="H6306" s="6"/>
    </row>
    <row r="6307" spans="4:8" x14ac:dyDescent="0.25">
      <c r="D6307" s="7"/>
      <c r="H6307" s="6"/>
    </row>
    <row r="6308" spans="4:8" x14ac:dyDescent="0.25">
      <c r="D6308" s="7"/>
      <c r="H6308" s="6"/>
    </row>
    <row r="6309" spans="4:8" x14ac:dyDescent="0.25">
      <c r="D6309" s="7"/>
      <c r="H6309" s="6"/>
    </row>
    <row r="6310" spans="4:8" x14ac:dyDescent="0.25">
      <c r="D6310" s="7"/>
      <c r="H6310" s="6"/>
    </row>
    <row r="6311" spans="4:8" x14ac:dyDescent="0.25">
      <c r="D6311" s="7"/>
      <c r="H6311" s="6"/>
    </row>
    <row r="6312" spans="4:8" x14ac:dyDescent="0.25">
      <c r="D6312" s="7"/>
      <c r="H6312" s="6"/>
    </row>
    <row r="6313" spans="4:8" x14ac:dyDescent="0.25">
      <c r="D6313" s="7"/>
      <c r="H6313" s="6"/>
    </row>
    <row r="6314" spans="4:8" x14ac:dyDescent="0.25">
      <c r="D6314" s="7"/>
      <c r="H6314" s="6"/>
    </row>
    <row r="6315" spans="4:8" x14ac:dyDescent="0.25">
      <c r="D6315" s="7"/>
      <c r="H6315" s="6"/>
    </row>
    <row r="6316" spans="4:8" x14ac:dyDescent="0.25">
      <c r="D6316" s="7"/>
      <c r="H6316" s="6"/>
    </row>
    <row r="6317" spans="4:8" x14ac:dyDescent="0.25">
      <c r="D6317" s="7"/>
      <c r="H6317" s="6"/>
    </row>
    <row r="6318" spans="4:8" x14ac:dyDescent="0.25">
      <c r="D6318" s="7"/>
      <c r="H6318" s="6"/>
    </row>
    <row r="6319" spans="4:8" x14ac:dyDescent="0.25">
      <c r="D6319" s="7"/>
      <c r="H6319" s="6"/>
    </row>
    <row r="6320" spans="4:8" x14ac:dyDescent="0.25">
      <c r="D6320" s="7"/>
      <c r="H6320" s="6"/>
    </row>
    <row r="6321" spans="4:8" x14ac:dyDescent="0.25">
      <c r="D6321" s="7"/>
      <c r="H6321" s="6"/>
    </row>
    <row r="6322" spans="4:8" x14ac:dyDescent="0.25">
      <c r="D6322" s="7"/>
      <c r="H6322" s="6"/>
    </row>
    <row r="6323" spans="4:8" x14ac:dyDescent="0.25">
      <c r="D6323" s="7"/>
      <c r="H6323" s="6"/>
    </row>
    <row r="6324" spans="4:8" x14ac:dyDescent="0.25">
      <c r="D6324" s="7"/>
      <c r="H6324" s="6"/>
    </row>
    <row r="6325" spans="4:8" x14ac:dyDescent="0.25">
      <c r="D6325" s="7"/>
      <c r="H6325" s="6"/>
    </row>
    <row r="6326" spans="4:8" x14ac:dyDescent="0.25">
      <c r="D6326" s="7"/>
      <c r="H6326" s="6"/>
    </row>
    <row r="6327" spans="4:8" x14ac:dyDescent="0.25">
      <c r="D6327" s="7"/>
      <c r="H6327" s="6"/>
    </row>
    <row r="6328" spans="4:8" x14ac:dyDescent="0.25">
      <c r="D6328" s="7"/>
      <c r="H6328" s="6"/>
    </row>
    <row r="6329" spans="4:8" x14ac:dyDescent="0.25">
      <c r="D6329" s="7"/>
      <c r="H6329" s="6"/>
    </row>
    <row r="6330" spans="4:8" x14ac:dyDescent="0.25">
      <c r="D6330" s="7"/>
      <c r="H6330" s="6"/>
    </row>
    <row r="6331" spans="4:8" x14ac:dyDescent="0.25">
      <c r="D6331" s="7"/>
      <c r="H6331" s="6"/>
    </row>
    <row r="6332" spans="4:8" x14ac:dyDescent="0.25">
      <c r="D6332" s="7"/>
      <c r="H6332" s="6"/>
    </row>
    <row r="6333" spans="4:8" x14ac:dyDescent="0.25">
      <c r="D6333" s="7"/>
      <c r="H6333" s="6"/>
    </row>
    <row r="6334" spans="4:8" x14ac:dyDescent="0.25">
      <c r="D6334" s="7"/>
      <c r="H6334" s="6"/>
    </row>
    <row r="6335" spans="4:8" x14ac:dyDescent="0.25">
      <c r="D6335" s="7"/>
      <c r="H6335" s="6"/>
    </row>
    <row r="6336" spans="4:8" x14ac:dyDescent="0.25">
      <c r="D6336" s="7"/>
      <c r="H6336" s="6"/>
    </row>
    <row r="6337" spans="4:8" x14ac:dyDescent="0.25">
      <c r="D6337" s="7"/>
      <c r="H6337" s="6"/>
    </row>
    <row r="6338" spans="4:8" x14ac:dyDescent="0.25">
      <c r="D6338" s="7"/>
      <c r="H6338" s="6"/>
    </row>
    <row r="6339" spans="4:8" x14ac:dyDescent="0.25">
      <c r="D6339" s="7"/>
      <c r="H6339" s="6"/>
    </row>
    <row r="6340" spans="4:8" x14ac:dyDescent="0.25">
      <c r="D6340" s="7"/>
      <c r="H6340" s="6"/>
    </row>
    <row r="6341" spans="4:8" x14ac:dyDescent="0.25">
      <c r="D6341" s="7"/>
      <c r="H6341" s="6"/>
    </row>
    <row r="6342" spans="4:8" x14ac:dyDescent="0.25">
      <c r="D6342" s="7"/>
      <c r="H6342" s="6"/>
    </row>
    <row r="6343" spans="4:8" x14ac:dyDescent="0.25">
      <c r="D6343" s="7"/>
      <c r="H6343" s="6"/>
    </row>
    <row r="6344" spans="4:8" x14ac:dyDescent="0.25">
      <c r="D6344" s="7"/>
      <c r="H6344" s="6"/>
    </row>
    <row r="6345" spans="4:8" x14ac:dyDescent="0.25">
      <c r="D6345" s="7"/>
      <c r="H6345" s="6"/>
    </row>
    <row r="6346" spans="4:8" x14ac:dyDescent="0.25">
      <c r="D6346" s="7"/>
      <c r="H6346" s="6"/>
    </row>
    <row r="6347" spans="4:8" x14ac:dyDescent="0.25">
      <c r="D6347" s="7"/>
      <c r="H6347" s="6"/>
    </row>
    <row r="6348" spans="4:8" x14ac:dyDescent="0.25">
      <c r="D6348" s="7"/>
      <c r="H6348" s="6"/>
    </row>
    <row r="6349" spans="4:8" x14ac:dyDescent="0.25">
      <c r="D6349" s="7"/>
      <c r="H6349" s="6"/>
    </row>
    <row r="6350" spans="4:8" x14ac:dyDescent="0.25">
      <c r="D6350" s="7"/>
      <c r="H6350" s="6"/>
    </row>
    <row r="6351" spans="4:8" x14ac:dyDescent="0.25">
      <c r="D6351" s="7"/>
      <c r="H6351" s="6"/>
    </row>
    <row r="6352" spans="4:8" x14ac:dyDescent="0.25">
      <c r="D6352" s="7"/>
      <c r="H6352" s="6"/>
    </row>
    <row r="6353" spans="4:8" x14ac:dyDescent="0.25">
      <c r="D6353" s="7"/>
      <c r="H6353" s="6"/>
    </row>
    <row r="6354" spans="4:8" x14ac:dyDescent="0.25">
      <c r="D6354" s="7"/>
      <c r="H6354" s="6"/>
    </row>
    <row r="6355" spans="4:8" x14ac:dyDescent="0.25">
      <c r="D6355" s="7"/>
      <c r="H6355" s="6"/>
    </row>
    <row r="6356" spans="4:8" x14ac:dyDescent="0.25">
      <c r="D6356" s="7"/>
      <c r="H6356" s="6"/>
    </row>
    <row r="6357" spans="4:8" x14ac:dyDescent="0.25">
      <c r="D6357" s="7"/>
      <c r="H6357" s="6"/>
    </row>
    <row r="6358" spans="4:8" x14ac:dyDescent="0.25">
      <c r="D6358" s="7"/>
      <c r="H6358" s="6"/>
    </row>
    <row r="6359" spans="4:8" x14ac:dyDescent="0.25">
      <c r="D6359" s="7"/>
      <c r="H6359" s="6"/>
    </row>
    <row r="6360" spans="4:8" x14ac:dyDescent="0.25">
      <c r="D6360" s="7"/>
      <c r="H6360" s="6"/>
    </row>
    <row r="6361" spans="4:8" x14ac:dyDescent="0.25">
      <c r="D6361" s="7"/>
      <c r="H6361" s="6"/>
    </row>
    <row r="6362" spans="4:8" x14ac:dyDescent="0.25">
      <c r="D6362" s="7"/>
      <c r="H6362" s="6"/>
    </row>
    <row r="6363" spans="4:8" x14ac:dyDescent="0.25">
      <c r="D6363" s="7"/>
      <c r="H6363" s="6"/>
    </row>
    <row r="6364" spans="4:8" x14ac:dyDescent="0.25">
      <c r="D6364" s="7"/>
      <c r="H6364" s="6"/>
    </row>
    <row r="6365" spans="4:8" x14ac:dyDescent="0.25">
      <c r="D6365" s="7"/>
      <c r="H6365" s="6"/>
    </row>
    <row r="6366" spans="4:8" x14ac:dyDescent="0.25">
      <c r="D6366" s="7"/>
      <c r="H6366" s="6"/>
    </row>
    <row r="6367" spans="4:8" x14ac:dyDescent="0.25">
      <c r="D6367" s="7"/>
      <c r="H6367" s="6"/>
    </row>
    <row r="6368" spans="4:8" x14ac:dyDescent="0.25">
      <c r="D6368" s="7"/>
      <c r="H6368" s="6"/>
    </row>
    <row r="6369" spans="4:8" x14ac:dyDescent="0.25">
      <c r="D6369" s="7"/>
      <c r="H6369" s="6"/>
    </row>
    <row r="6370" spans="4:8" x14ac:dyDescent="0.25">
      <c r="D6370" s="7"/>
      <c r="H6370" s="6"/>
    </row>
    <row r="6371" spans="4:8" x14ac:dyDescent="0.25">
      <c r="D6371" s="7"/>
      <c r="H6371" s="6"/>
    </row>
    <row r="6372" spans="4:8" x14ac:dyDescent="0.25">
      <c r="D6372" s="7"/>
      <c r="H6372" s="6"/>
    </row>
    <row r="6373" spans="4:8" x14ac:dyDescent="0.25">
      <c r="D6373" s="7"/>
      <c r="H6373" s="6"/>
    </row>
    <row r="6374" spans="4:8" x14ac:dyDescent="0.25">
      <c r="D6374" s="7"/>
      <c r="H6374" s="6"/>
    </row>
    <row r="6375" spans="4:8" x14ac:dyDescent="0.25">
      <c r="D6375" s="7"/>
      <c r="H6375" s="6"/>
    </row>
    <row r="6376" spans="4:8" x14ac:dyDescent="0.25">
      <c r="D6376" s="7"/>
      <c r="H6376" s="6"/>
    </row>
    <row r="6377" spans="4:8" x14ac:dyDescent="0.25">
      <c r="D6377" s="7"/>
      <c r="H6377" s="6"/>
    </row>
    <row r="6378" spans="4:8" x14ac:dyDescent="0.25">
      <c r="D6378" s="7"/>
      <c r="H6378" s="6"/>
    </row>
    <row r="6379" spans="4:8" x14ac:dyDescent="0.25">
      <c r="D6379" s="7"/>
      <c r="H6379" s="6"/>
    </row>
    <row r="6380" spans="4:8" x14ac:dyDescent="0.25">
      <c r="D6380" s="7"/>
      <c r="H6380" s="6"/>
    </row>
    <row r="6381" spans="4:8" x14ac:dyDescent="0.25">
      <c r="D6381" s="7"/>
      <c r="H6381" s="6"/>
    </row>
    <row r="6382" spans="4:8" x14ac:dyDescent="0.25">
      <c r="D6382" s="7"/>
      <c r="H6382" s="6"/>
    </row>
    <row r="6383" spans="4:8" x14ac:dyDescent="0.25">
      <c r="D6383" s="7"/>
      <c r="H6383" s="6"/>
    </row>
    <row r="6384" spans="4:8" x14ac:dyDescent="0.25">
      <c r="D6384" s="7"/>
      <c r="H6384" s="6"/>
    </row>
    <row r="6385" spans="4:8" x14ac:dyDescent="0.25">
      <c r="D6385" s="7"/>
      <c r="H6385" s="6"/>
    </row>
    <row r="6386" spans="4:8" x14ac:dyDescent="0.25">
      <c r="D6386" s="7"/>
      <c r="H6386" s="6"/>
    </row>
    <row r="6387" spans="4:8" x14ac:dyDescent="0.25">
      <c r="D6387" s="7"/>
      <c r="H6387" s="6"/>
    </row>
    <row r="6388" spans="4:8" x14ac:dyDescent="0.25">
      <c r="D6388" s="7"/>
      <c r="H6388" s="6"/>
    </row>
    <row r="6389" spans="4:8" x14ac:dyDescent="0.25">
      <c r="D6389" s="7"/>
      <c r="H6389" s="6"/>
    </row>
    <row r="6390" spans="4:8" x14ac:dyDescent="0.25">
      <c r="D6390" s="7"/>
      <c r="H6390" s="6"/>
    </row>
    <row r="6391" spans="4:8" x14ac:dyDescent="0.25">
      <c r="D6391" s="7"/>
      <c r="H6391" s="6"/>
    </row>
    <row r="6392" spans="4:8" x14ac:dyDescent="0.25">
      <c r="D6392" s="7"/>
      <c r="H6392" s="6"/>
    </row>
    <row r="6393" spans="4:8" x14ac:dyDescent="0.25">
      <c r="D6393" s="7"/>
      <c r="H6393" s="6"/>
    </row>
    <row r="6394" spans="4:8" x14ac:dyDescent="0.25">
      <c r="D6394" s="7"/>
      <c r="H6394" s="6"/>
    </row>
    <row r="6395" spans="4:8" x14ac:dyDescent="0.25">
      <c r="D6395" s="7"/>
      <c r="H6395" s="6"/>
    </row>
    <row r="6396" spans="4:8" x14ac:dyDescent="0.25">
      <c r="D6396" s="7"/>
      <c r="H6396" s="6"/>
    </row>
    <row r="6397" spans="4:8" x14ac:dyDescent="0.25">
      <c r="D6397" s="7"/>
      <c r="H6397" s="6"/>
    </row>
    <row r="6398" spans="4:8" x14ac:dyDescent="0.25">
      <c r="D6398" s="7"/>
      <c r="H6398" s="6"/>
    </row>
    <row r="6399" spans="4:8" x14ac:dyDescent="0.25">
      <c r="D6399" s="7"/>
      <c r="H6399" s="6"/>
    </row>
    <row r="6400" spans="4:8" x14ac:dyDescent="0.25">
      <c r="D6400" s="7"/>
      <c r="H6400" s="6"/>
    </row>
    <row r="6401" spans="4:8" x14ac:dyDescent="0.25">
      <c r="D6401" s="7"/>
      <c r="H6401" s="6"/>
    </row>
    <row r="6402" spans="4:8" x14ac:dyDescent="0.25">
      <c r="D6402" s="7"/>
      <c r="H6402" s="6"/>
    </row>
    <row r="6403" spans="4:8" x14ac:dyDescent="0.25">
      <c r="D6403" s="7"/>
      <c r="H6403" s="6"/>
    </row>
    <row r="6404" spans="4:8" x14ac:dyDescent="0.25">
      <c r="D6404" s="7"/>
      <c r="H6404" s="6"/>
    </row>
    <row r="6405" spans="4:8" x14ac:dyDescent="0.25">
      <c r="D6405" s="7"/>
      <c r="H6405" s="6"/>
    </row>
    <row r="6406" spans="4:8" x14ac:dyDescent="0.25">
      <c r="D6406" s="7"/>
      <c r="H6406" s="6"/>
    </row>
    <row r="6407" spans="4:8" x14ac:dyDescent="0.25">
      <c r="D6407" s="7"/>
      <c r="H6407" s="6"/>
    </row>
    <row r="6408" spans="4:8" x14ac:dyDescent="0.25">
      <c r="D6408" s="7"/>
      <c r="H6408" s="6"/>
    </row>
    <row r="6409" spans="4:8" x14ac:dyDescent="0.25">
      <c r="D6409" s="7"/>
      <c r="H6409" s="6"/>
    </row>
    <row r="6410" spans="4:8" x14ac:dyDescent="0.25">
      <c r="D6410" s="7"/>
      <c r="H6410" s="6"/>
    </row>
    <row r="6411" spans="4:8" x14ac:dyDescent="0.25">
      <c r="D6411" s="7"/>
      <c r="H6411" s="6"/>
    </row>
    <row r="6412" spans="4:8" x14ac:dyDescent="0.25">
      <c r="D6412" s="7"/>
      <c r="H6412" s="6"/>
    </row>
    <row r="6413" spans="4:8" x14ac:dyDescent="0.25">
      <c r="D6413" s="7"/>
      <c r="H6413" s="6"/>
    </row>
    <row r="6414" spans="4:8" x14ac:dyDescent="0.25">
      <c r="D6414" s="7"/>
      <c r="H6414" s="6"/>
    </row>
    <row r="6415" spans="4:8" x14ac:dyDescent="0.25">
      <c r="D6415" s="7"/>
      <c r="H6415" s="6"/>
    </row>
    <row r="6416" spans="4:8" x14ac:dyDescent="0.25">
      <c r="D6416" s="7"/>
      <c r="H6416" s="6"/>
    </row>
    <row r="6417" spans="4:8" x14ac:dyDescent="0.25">
      <c r="D6417" s="7"/>
      <c r="H6417" s="6"/>
    </row>
    <row r="6418" spans="4:8" x14ac:dyDescent="0.25">
      <c r="D6418" s="7"/>
      <c r="H6418" s="6"/>
    </row>
    <row r="6419" spans="4:8" x14ac:dyDescent="0.25">
      <c r="D6419" s="7"/>
      <c r="H6419" s="6"/>
    </row>
    <row r="6420" spans="4:8" x14ac:dyDescent="0.25">
      <c r="D6420" s="7"/>
      <c r="H6420" s="6"/>
    </row>
    <row r="6421" spans="4:8" x14ac:dyDescent="0.25">
      <c r="D6421" s="7"/>
      <c r="H6421" s="6"/>
    </row>
    <row r="6422" spans="4:8" x14ac:dyDescent="0.25">
      <c r="D6422" s="7"/>
      <c r="H6422" s="6"/>
    </row>
    <row r="6423" spans="4:8" x14ac:dyDescent="0.25">
      <c r="D6423" s="7"/>
      <c r="H6423" s="6"/>
    </row>
    <row r="6424" spans="4:8" x14ac:dyDescent="0.25">
      <c r="D6424" s="7"/>
      <c r="H6424" s="6"/>
    </row>
    <row r="6425" spans="4:8" x14ac:dyDescent="0.25">
      <c r="D6425" s="7"/>
      <c r="H6425" s="6"/>
    </row>
    <row r="6426" spans="4:8" x14ac:dyDescent="0.25">
      <c r="D6426" s="7"/>
      <c r="H6426" s="6"/>
    </row>
    <row r="6427" spans="4:8" x14ac:dyDescent="0.25">
      <c r="D6427" s="7"/>
      <c r="H6427" s="6"/>
    </row>
    <row r="6428" spans="4:8" x14ac:dyDescent="0.25">
      <c r="D6428" s="7"/>
      <c r="H6428" s="6"/>
    </row>
    <row r="6429" spans="4:8" x14ac:dyDescent="0.25">
      <c r="D6429" s="7"/>
      <c r="H6429" s="6"/>
    </row>
    <row r="6430" spans="4:8" x14ac:dyDescent="0.25">
      <c r="D6430" s="7"/>
      <c r="H6430" s="6"/>
    </row>
    <row r="6431" spans="4:8" x14ac:dyDescent="0.25">
      <c r="D6431" s="7"/>
      <c r="H6431" s="6"/>
    </row>
    <row r="6432" spans="4:8" x14ac:dyDescent="0.25">
      <c r="D6432" s="7"/>
      <c r="H6432" s="6"/>
    </row>
    <row r="6433" spans="4:8" x14ac:dyDescent="0.25">
      <c r="D6433" s="7"/>
      <c r="H6433" s="6"/>
    </row>
    <row r="6434" spans="4:8" x14ac:dyDescent="0.25">
      <c r="D6434" s="7"/>
      <c r="H6434" s="6"/>
    </row>
    <row r="6435" spans="4:8" x14ac:dyDescent="0.25">
      <c r="D6435" s="7"/>
      <c r="H6435" s="6"/>
    </row>
    <row r="6436" spans="4:8" x14ac:dyDescent="0.25">
      <c r="D6436" s="7"/>
      <c r="H6436" s="6"/>
    </row>
    <row r="6437" spans="4:8" x14ac:dyDescent="0.25">
      <c r="D6437" s="7"/>
      <c r="H6437" s="6"/>
    </row>
    <row r="6438" spans="4:8" x14ac:dyDescent="0.25">
      <c r="D6438" s="7"/>
      <c r="H6438" s="6"/>
    </row>
    <row r="6439" spans="4:8" x14ac:dyDescent="0.25">
      <c r="D6439" s="7"/>
      <c r="H6439" s="6"/>
    </row>
    <row r="6440" spans="4:8" x14ac:dyDescent="0.25">
      <c r="D6440" s="7"/>
      <c r="H6440" s="6"/>
    </row>
    <row r="6441" spans="4:8" x14ac:dyDescent="0.25">
      <c r="D6441" s="7"/>
      <c r="H6441" s="6"/>
    </row>
    <row r="6442" spans="4:8" x14ac:dyDescent="0.25">
      <c r="D6442" s="7"/>
      <c r="H6442" s="6"/>
    </row>
    <row r="6443" spans="4:8" x14ac:dyDescent="0.25">
      <c r="D6443" s="7"/>
      <c r="H6443" s="6"/>
    </row>
    <row r="6444" spans="4:8" x14ac:dyDescent="0.25">
      <c r="D6444" s="7"/>
      <c r="H6444" s="6"/>
    </row>
    <row r="6445" spans="4:8" x14ac:dyDescent="0.25">
      <c r="D6445" s="7"/>
      <c r="H6445" s="6"/>
    </row>
    <row r="6446" spans="4:8" x14ac:dyDescent="0.25">
      <c r="D6446" s="7"/>
      <c r="H6446" s="6"/>
    </row>
    <row r="6447" spans="4:8" x14ac:dyDescent="0.25">
      <c r="D6447" s="7"/>
      <c r="H6447" s="6"/>
    </row>
    <row r="6448" spans="4:8" x14ac:dyDescent="0.25">
      <c r="D6448" s="7"/>
      <c r="H6448" s="6"/>
    </row>
    <row r="6449" spans="4:8" x14ac:dyDescent="0.25">
      <c r="D6449" s="7"/>
      <c r="H6449" s="6"/>
    </row>
    <row r="6450" spans="4:8" x14ac:dyDescent="0.25">
      <c r="D6450" s="7"/>
      <c r="H6450" s="6"/>
    </row>
    <row r="6451" spans="4:8" x14ac:dyDescent="0.25">
      <c r="D6451" s="7"/>
      <c r="H6451" s="6"/>
    </row>
    <row r="6452" spans="4:8" x14ac:dyDescent="0.25">
      <c r="D6452" s="7"/>
      <c r="H6452" s="6"/>
    </row>
    <row r="6453" spans="4:8" x14ac:dyDescent="0.25">
      <c r="D6453" s="7"/>
      <c r="H6453" s="6"/>
    </row>
    <row r="6454" spans="4:8" x14ac:dyDescent="0.25">
      <c r="D6454" s="7"/>
      <c r="H6454" s="6"/>
    </row>
    <row r="6455" spans="4:8" x14ac:dyDescent="0.25">
      <c r="D6455" s="7"/>
      <c r="H6455" s="6"/>
    </row>
    <row r="6456" spans="4:8" x14ac:dyDescent="0.25">
      <c r="D6456" s="7"/>
      <c r="H6456" s="6"/>
    </row>
    <row r="6457" spans="4:8" x14ac:dyDescent="0.25">
      <c r="D6457" s="7"/>
      <c r="H6457" s="6"/>
    </row>
    <row r="6458" spans="4:8" x14ac:dyDescent="0.25">
      <c r="D6458" s="7"/>
      <c r="H6458" s="6"/>
    </row>
    <row r="6459" spans="4:8" x14ac:dyDescent="0.25">
      <c r="D6459" s="7"/>
      <c r="H6459" s="6"/>
    </row>
    <row r="6460" spans="4:8" x14ac:dyDescent="0.25">
      <c r="D6460" s="7"/>
      <c r="H6460" s="6"/>
    </row>
    <row r="6461" spans="4:8" x14ac:dyDescent="0.25">
      <c r="D6461" s="7"/>
      <c r="H6461" s="6"/>
    </row>
    <row r="6462" spans="4:8" x14ac:dyDescent="0.25">
      <c r="D6462" s="7"/>
      <c r="H6462" s="6"/>
    </row>
    <row r="6463" spans="4:8" x14ac:dyDescent="0.25">
      <c r="D6463" s="7"/>
      <c r="H6463" s="6"/>
    </row>
    <row r="6464" spans="4:8" x14ac:dyDescent="0.25">
      <c r="D6464" s="7"/>
      <c r="H6464" s="6"/>
    </row>
    <row r="6465" spans="4:8" x14ac:dyDescent="0.25">
      <c r="D6465" s="7"/>
      <c r="H6465" s="6"/>
    </row>
    <row r="6466" spans="4:8" x14ac:dyDescent="0.25">
      <c r="D6466" s="7"/>
      <c r="H6466" s="6"/>
    </row>
    <row r="6467" spans="4:8" x14ac:dyDescent="0.25">
      <c r="D6467" s="7"/>
      <c r="H6467" s="6"/>
    </row>
    <row r="6468" spans="4:8" x14ac:dyDescent="0.25">
      <c r="D6468" s="7"/>
      <c r="H6468" s="6"/>
    </row>
    <row r="6469" spans="4:8" x14ac:dyDescent="0.25">
      <c r="D6469" s="7"/>
      <c r="H6469" s="6"/>
    </row>
    <row r="6470" spans="4:8" x14ac:dyDescent="0.25">
      <c r="D6470" s="7"/>
      <c r="H6470" s="6"/>
    </row>
    <row r="6471" spans="4:8" x14ac:dyDescent="0.25">
      <c r="D6471" s="7"/>
      <c r="H6471" s="6"/>
    </row>
    <row r="6472" spans="4:8" x14ac:dyDescent="0.25">
      <c r="D6472" s="7"/>
      <c r="H6472" s="6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Q477"/>
  <sheetViews>
    <sheetView workbookViewId="0">
      <selection activeCell="Q11" sqref="Q11"/>
    </sheetView>
  </sheetViews>
  <sheetFormatPr defaultRowHeight="15" x14ac:dyDescent="0.25"/>
  <cols>
    <col min="1" max="2" width="10.7109375" customWidth="1"/>
  </cols>
  <sheetData>
    <row r="1" spans="1:17" ht="30" x14ac:dyDescent="0.25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2030</v>
      </c>
      <c r="N1" s="1">
        <v>2035</v>
      </c>
      <c r="O1" s="1">
        <v>2040</v>
      </c>
      <c r="P1" s="1">
        <v>2045</v>
      </c>
      <c r="Q1" s="1">
        <v>2050</v>
      </c>
    </row>
    <row r="2" spans="1:17" x14ac:dyDescent="0.25">
      <c r="A2" t="s">
        <v>2</v>
      </c>
      <c r="B2" t="s">
        <v>65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</row>
    <row r="3" spans="1:17" x14ac:dyDescent="0.25">
      <c r="A3" t="s">
        <v>2</v>
      </c>
      <c r="B3" t="s">
        <v>66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</row>
    <row r="4" spans="1:17" x14ac:dyDescent="0.25">
      <c r="A4" t="s">
        <v>2</v>
      </c>
      <c r="B4" t="s">
        <v>67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</row>
    <row r="5" spans="1:17" x14ac:dyDescent="0.25">
      <c r="A5" t="s">
        <v>2</v>
      </c>
      <c r="B5" t="s">
        <v>68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</row>
    <row r="6" spans="1:17" x14ac:dyDescent="0.25">
      <c r="A6" t="s">
        <v>2</v>
      </c>
      <c r="B6" t="s">
        <v>69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</row>
    <row r="7" spans="1:17" x14ac:dyDescent="0.25">
      <c r="A7" t="s">
        <v>2</v>
      </c>
      <c r="B7" t="s">
        <v>70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</row>
    <row r="8" spans="1:17" x14ac:dyDescent="0.25">
      <c r="A8" t="s">
        <v>2</v>
      </c>
      <c r="B8" t="s">
        <v>71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</row>
    <row r="9" spans="1:17" x14ac:dyDescent="0.25">
      <c r="A9" t="s">
        <v>2</v>
      </c>
      <c r="B9" t="s">
        <v>72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</row>
    <row r="10" spans="1:17" x14ac:dyDescent="0.25">
      <c r="A10" t="s">
        <v>2</v>
      </c>
      <c r="B10" t="s">
        <v>73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</row>
    <row r="11" spans="1:17" x14ac:dyDescent="0.25">
      <c r="A11" t="s">
        <v>2</v>
      </c>
      <c r="B11" t="s">
        <v>74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</row>
    <row r="12" spans="1:17" x14ac:dyDescent="0.25">
      <c r="A12" t="s">
        <v>2</v>
      </c>
      <c r="B12" t="s">
        <v>75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</row>
    <row r="13" spans="1:17" x14ac:dyDescent="0.25">
      <c r="A13" t="s">
        <v>2</v>
      </c>
      <c r="B13" t="s">
        <v>76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</row>
    <row r="14" spans="1:17" x14ac:dyDescent="0.25">
      <c r="A14" t="s">
        <v>2</v>
      </c>
      <c r="B14" t="s">
        <v>77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</row>
    <row r="15" spans="1:17" x14ac:dyDescent="0.25">
      <c r="A15" t="s">
        <v>2</v>
      </c>
      <c r="B15" t="s">
        <v>78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</row>
    <row r="16" spans="1:17" x14ac:dyDescent="0.25">
      <c r="A16" t="s">
        <v>2</v>
      </c>
      <c r="B16" t="s">
        <v>79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</row>
    <row r="17" spans="1:17" x14ac:dyDescent="0.25">
      <c r="A17" t="s">
        <v>2</v>
      </c>
      <c r="B17" t="s">
        <v>80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</row>
    <row r="18" spans="1:17" x14ac:dyDescent="0.25">
      <c r="A18" t="s">
        <v>2</v>
      </c>
      <c r="B18" t="s">
        <v>81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</row>
    <row r="19" spans="1:17" x14ac:dyDescent="0.25">
      <c r="A19" t="s">
        <v>2</v>
      </c>
      <c r="B19" t="s">
        <v>82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</row>
    <row r="20" spans="1:17" x14ac:dyDescent="0.25">
      <c r="A20" t="s">
        <v>2</v>
      </c>
      <c r="B20" t="s">
        <v>83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</row>
    <row r="21" spans="1:17" x14ac:dyDescent="0.25">
      <c r="A21" t="s">
        <v>2</v>
      </c>
      <c r="B21" t="s">
        <v>84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</row>
    <row r="22" spans="1:17" x14ac:dyDescent="0.25">
      <c r="A22" t="s">
        <v>2</v>
      </c>
      <c r="B22" t="s">
        <v>85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</row>
    <row r="23" spans="1:17" x14ac:dyDescent="0.25">
      <c r="A23" t="s">
        <v>2</v>
      </c>
      <c r="B23" t="s">
        <v>86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</row>
    <row r="24" spans="1:17" x14ac:dyDescent="0.25">
      <c r="A24" t="s">
        <v>2</v>
      </c>
      <c r="B24" t="s">
        <v>87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</row>
    <row r="25" spans="1:17" x14ac:dyDescent="0.25">
      <c r="A25" t="s">
        <v>2</v>
      </c>
      <c r="B25" t="s">
        <v>88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</row>
    <row r="26" spans="1:17" x14ac:dyDescent="0.25">
      <c r="A26" t="s">
        <v>2</v>
      </c>
      <c r="B26" t="s">
        <v>89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</row>
    <row r="27" spans="1:17" x14ac:dyDescent="0.25">
      <c r="A27" t="s">
        <v>2</v>
      </c>
      <c r="B27" t="s">
        <v>90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</row>
    <row r="28" spans="1:17" x14ac:dyDescent="0.25">
      <c r="A28" t="s">
        <v>2</v>
      </c>
      <c r="B28" t="s">
        <v>91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</row>
    <row r="29" spans="1:17" x14ac:dyDescent="0.25">
      <c r="A29" t="s">
        <v>2</v>
      </c>
      <c r="B29" t="s">
        <v>92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</row>
    <row r="30" spans="1:17" x14ac:dyDescent="0.25">
      <c r="A30" t="s">
        <v>2</v>
      </c>
      <c r="B30" t="s">
        <v>93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</row>
    <row r="31" spans="1:17" x14ac:dyDescent="0.25">
      <c r="A31" t="s">
        <v>2</v>
      </c>
      <c r="B31" t="s">
        <v>94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</row>
    <row r="32" spans="1:17" x14ac:dyDescent="0.25">
      <c r="A32" t="s">
        <v>2</v>
      </c>
      <c r="B32" t="s">
        <v>95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</row>
    <row r="33" spans="1:17" x14ac:dyDescent="0.25">
      <c r="A33" t="s">
        <v>2</v>
      </c>
      <c r="B33" t="s">
        <v>96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</row>
    <row r="34" spans="1:17" x14ac:dyDescent="0.25">
      <c r="A34" t="s">
        <v>2</v>
      </c>
      <c r="B34" t="s">
        <v>97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</row>
    <row r="35" spans="1:17" x14ac:dyDescent="0.25">
      <c r="A35" t="s">
        <v>2</v>
      </c>
      <c r="B35" t="s">
        <v>98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</row>
    <row r="36" spans="1:17" x14ac:dyDescent="0.25">
      <c r="A36" t="s">
        <v>2</v>
      </c>
      <c r="B36" t="s">
        <v>99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</row>
    <row r="37" spans="1:17" x14ac:dyDescent="0.25">
      <c r="A37" t="s">
        <v>2</v>
      </c>
      <c r="B37" t="s">
        <v>100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</row>
    <row r="38" spans="1:17" x14ac:dyDescent="0.25">
      <c r="A38" t="s">
        <v>2</v>
      </c>
      <c r="B38" t="s">
        <v>101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</row>
    <row r="39" spans="1:17" x14ac:dyDescent="0.25">
      <c r="A39" t="s">
        <v>2</v>
      </c>
      <c r="B39" t="s">
        <v>102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</row>
    <row r="40" spans="1:17" x14ac:dyDescent="0.25">
      <c r="A40" t="s">
        <v>2</v>
      </c>
      <c r="B40" t="s">
        <v>103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</row>
    <row r="41" spans="1:17" x14ac:dyDescent="0.25">
      <c r="A41" t="s">
        <v>2</v>
      </c>
      <c r="B41" t="s">
        <v>104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</row>
    <row r="42" spans="1:17" x14ac:dyDescent="0.25">
      <c r="A42" t="s">
        <v>2</v>
      </c>
      <c r="B42" t="s">
        <v>105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</row>
    <row r="43" spans="1:17" x14ac:dyDescent="0.25">
      <c r="A43" t="s">
        <v>2</v>
      </c>
      <c r="B43" t="s">
        <v>106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</row>
    <row r="44" spans="1:17" x14ac:dyDescent="0.25">
      <c r="A44" t="s">
        <v>2</v>
      </c>
      <c r="B44" t="s">
        <v>107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</row>
    <row r="45" spans="1:17" x14ac:dyDescent="0.25">
      <c r="A45" t="s">
        <v>2</v>
      </c>
      <c r="B45" t="s">
        <v>108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</row>
    <row r="46" spans="1:17" x14ac:dyDescent="0.25">
      <c r="A46" t="s">
        <v>2</v>
      </c>
      <c r="B46" t="s">
        <v>109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</row>
    <row r="47" spans="1:17" x14ac:dyDescent="0.25">
      <c r="A47" t="s">
        <v>2</v>
      </c>
      <c r="B47" t="s">
        <v>110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</row>
    <row r="48" spans="1:17" x14ac:dyDescent="0.25">
      <c r="A48" t="s">
        <v>2</v>
      </c>
      <c r="B48" t="s">
        <v>111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</row>
    <row r="49" spans="1:17" x14ac:dyDescent="0.25">
      <c r="A49" t="s">
        <v>2</v>
      </c>
      <c r="B49" t="s">
        <v>112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</row>
    <row r="50" spans="1:17" x14ac:dyDescent="0.25">
      <c r="A50" t="s">
        <v>2</v>
      </c>
      <c r="B50" t="s">
        <v>113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</row>
    <row r="51" spans="1:17" x14ac:dyDescent="0.25">
      <c r="A51" t="s">
        <v>2</v>
      </c>
      <c r="B51" t="s">
        <v>114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</row>
    <row r="52" spans="1:17" x14ac:dyDescent="0.25">
      <c r="A52" t="s">
        <v>2</v>
      </c>
      <c r="B52" t="s">
        <v>115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</row>
    <row r="53" spans="1:17" x14ac:dyDescent="0.25">
      <c r="A53" t="s">
        <v>2</v>
      </c>
      <c r="B53" t="s">
        <v>116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</row>
    <row r="54" spans="1:17" x14ac:dyDescent="0.25">
      <c r="A54" t="s">
        <v>2</v>
      </c>
      <c r="B54" t="s">
        <v>117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</row>
    <row r="55" spans="1:17" x14ac:dyDescent="0.25">
      <c r="A55" t="s">
        <v>2</v>
      </c>
      <c r="B55" t="s">
        <v>118</v>
      </c>
      <c r="C55">
        <v>10000000000</v>
      </c>
      <c r="D55">
        <v>10000000000</v>
      </c>
      <c r="E55">
        <v>10000000000</v>
      </c>
      <c r="F55">
        <v>10000000000</v>
      </c>
      <c r="G55">
        <v>10000000000</v>
      </c>
      <c r="H55">
        <v>10000000000</v>
      </c>
      <c r="I55">
        <v>10000000000</v>
      </c>
      <c r="J55">
        <v>10000000000</v>
      </c>
      <c r="K55">
        <v>10000000000</v>
      </c>
      <c r="L55">
        <v>10000000000</v>
      </c>
      <c r="M55">
        <v>10000000000</v>
      </c>
      <c r="N55">
        <v>10000000000</v>
      </c>
      <c r="O55">
        <v>10000000000</v>
      </c>
      <c r="P55">
        <v>10000000000</v>
      </c>
      <c r="Q55">
        <v>10000000000</v>
      </c>
    </row>
    <row r="56" spans="1:17" x14ac:dyDescent="0.25">
      <c r="A56" t="s">
        <v>2</v>
      </c>
      <c r="B56" t="s">
        <v>119</v>
      </c>
      <c r="C56">
        <v>10000000000</v>
      </c>
      <c r="D56">
        <v>10000000000</v>
      </c>
      <c r="E56">
        <v>10000000000</v>
      </c>
      <c r="F56">
        <v>10000000000</v>
      </c>
      <c r="G56">
        <v>10000000000</v>
      </c>
      <c r="H56">
        <v>10000000000</v>
      </c>
      <c r="I56">
        <v>10000000000</v>
      </c>
      <c r="J56">
        <v>10000000000</v>
      </c>
      <c r="K56">
        <v>10000000000</v>
      </c>
      <c r="L56">
        <v>10000000000</v>
      </c>
      <c r="M56">
        <v>10000000000</v>
      </c>
      <c r="N56">
        <v>10000000000</v>
      </c>
      <c r="O56">
        <v>10000000000</v>
      </c>
      <c r="P56">
        <v>10000000000</v>
      </c>
      <c r="Q56">
        <v>10000000000</v>
      </c>
    </row>
    <row r="57" spans="1:17" x14ac:dyDescent="0.25">
      <c r="A57" t="s">
        <v>2</v>
      </c>
      <c r="B57" t="s">
        <v>120</v>
      </c>
      <c r="C57">
        <v>10000000000</v>
      </c>
      <c r="D57">
        <v>10000000000</v>
      </c>
      <c r="E57">
        <v>10000000000</v>
      </c>
      <c r="F57">
        <v>10000000000</v>
      </c>
      <c r="G57">
        <v>10000000000</v>
      </c>
      <c r="H57">
        <v>10000000000</v>
      </c>
      <c r="I57">
        <v>10000000000</v>
      </c>
      <c r="J57">
        <v>10000000000</v>
      </c>
      <c r="K57">
        <v>10000000000</v>
      </c>
      <c r="L57">
        <v>10000000000</v>
      </c>
      <c r="M57">
        <v>10000000000</v>
      </c>
      <c r="N57">
        <v>10000000000</v>
      </c>
      <c r="O57">
        <v>10000000000</v>
      </c>
      <c r="P57">
        <v>10000000000</v>
      </c>
      <c r="Q57">
        <v>10000000000</v>
      </c>
    </row>
    <row r="58" spans="1:17" x14ac:dyDescent="0.25">
      <c r="A58" t="s">
        <v>2</v>
      </c>
      <c r="B58" t="s">
        <v>121</v>
      </c>
      <c r="C58">
        <v>10000000000</v>
      </c>
      <c r="D58">
        <v>10000000000</v>
      </c>
      <c r="E58">
        <v>10000000000</v>
      </c>
      <c r="F58">
        <v>10000000000</v>
      </c>
      <c r="G58">
        <v>10000000000</v>
      </c>
      <c r="H58">
        <v>10000000000</v>
      </c>
      <c r="I58">
        <v>10000000000</v>
      </c>
      <c r="J58">
        <v>10000000000</v>
      </c>
      <c r="K58">
        <v>10000000000</v>
      </c>
      <c r="L58">
        <v>10000000000</v>
      </c>
      <c r="M58">
        <v>10000000000</v>
      </c>
      <c r="N58">
        <v>10000000000</v>
      </c>
      <c r="O58">
        <v>10000000000</v>
      </c>
      <c r="P58">
        <v>10000000000</v>
      </c>
      <c r="Q58">
        <v>10000000000</v>
      </c>
    </row>
    <row r="59" spans="1:17" x14ac:dyDescent="0.25">
      <c r="A59" t="s">
        <v>2</v>
      </c>
      <c r="B59" t="s">
        <v>122</v>
      </c>
      <c r="C59">
        <v>10000000000</v>
      </c>
      <c r="D59">
        <v>10000000000</v>
      </c>
      <c r="E59">
        <v>10000000000</v>
      </c>
      <c r="F59">
        <v>10000000000</v>
      </c>
      <c r="G59">
        <v>10000000000</v>
      </c>
      <c r="H59">
        <v>10000000000</v>
      </c>
      <c r="I59">
        <v>10000000000</v>
      </c>
      <c r="J59">
        <v>10000000000</v>
      </c>
      <c r="K59">
        <v>10000000000</v>
      </c>
      <c r="L59">
        <v>10000000000</v>
      </c>
      <c r="M59">
        <v>10000000000</v>
      </c>
      <c r="N59">
        <v>10000000000</v>
      </c>
      <c r="O59">
        <v>10000000000</v>
      </c>
      <c r="P59">
        <v>10000000000</v>
      </c>
      <c r="Q59">
        <v>10000000000</v>
      </c>
    </row>
    <row r="60" spans="1:17" x14ac:dyDescent="0.25">
      <c r="A60" t="s">
        <v>2</v>
      </c>
      <c r="B60" t="s">
        <v>123</v>
      </c>
      <c r="C60">
        <v>10000000000</v>
      </c>
      <c r="D60">
        <v>10000000000</v>
      </c>
      <c r="E60">
        <v>10000000000</v>
      </c>
      <c r="F60">
        <v>10000000000</v>
      </c>
      <c r="G60">
        <v>10000000000</v>
      </c>
      <c r="H60">
        <v>10000000000</v>
      </c>
      <c r="I60">
        <v>10000000000</v>
      </c>
      <c r="J60">
        <v>10000000000</v>
      </c>
      <c r="K60">
        <v>10000000000</v>
      </c>
      <c r="L60">
        <v>10000000000</v>
      </c>
      <c r="M60">
        <v>10000000000</v>
      </c>
      <c r="N60">
        <v>10000000000</v>
      </c>
      <c r="O60">
        <v>10000000000</v>
      </c>
      <c r="P60">
        <v>10000000000</v>
      </c>
      <c r="Q60">
        <v>10000000000</v>
      </c>
    </row>
    <row r="61" spans="1:17" x14ac:dyDescent="0.25">
      <c r="A61" t="s">
        <v>2</v>
      </c>
      <c r="B61" t="s">
        <v>124</v>
      </c>
      <c r="C61">
        <v>10000000000</v>
      </c>
      <c r="D61">
        <v>10000000000</v>
      </c>
      <c r="E61">
        <v>10000000000</v>
      </c>
      <c r="F61">
        <v>10000000000</v>
      </c>
      <c r="G61">
        <v>10000000000</v>
      </c>
      <c r="H61">
        <v>10000000000</v>
      </c>
      <c r="I61">
        <v>10000000000</v>
      </c>
      <c r="J61">
        <v>10000000000</v>
      </c>
      <c r="K61">
        <v>10000000000</v>
      </c>
      <c r="L61">
        <v>10000000000</v>
      </c>
      <c r="M61">
        <v>10000000000</v>
      </c>
      <c r="N61">
        <v>10000000000</v>
      </c>
      <c r="O61">
        <v>10000000000</v>
      </c>
      <c r="P61">
        <v>10000000000</v>
      </c>
      <c r="Q61">
        <v>10000000000</v>
      </c>
    </row>
    <row r="62" spans="1:17" x14ac:dyDescent="0.25">
      <c r="A62" t="s">
        <v>2</v>
      </c>
      <c r="B62" t="s">
        <v>125</v>
      </c>
      <c r="C62">
        <v>10000000000</v>
      </c>
      <c r="D62">
        <v>10000000000</v>
      </c>
      <c r="E62">
        <v>10000000000</v>
      </c>
      <c r="F62">
        <v>10000000000</v>
      </c>
      <c r="G62">
        <v>10000000000</v>
      </c>
      <c r="H62">
        <v>10000000000</v>
      </c>
      <c r="I62">
        <v>10000000000</v>
      </c>
      <c r="J62">
        <v>10000000000</v>
      </c>
      <c r="K62">
        <v>10000000000</v>
      </c>
      <c r="L62">
        <v>10000000000</v>
      </c>
      <c r="M62">
        <v>10000000000</v>
      </c>
      <c r="N62">
        <v>10000000000</v>
      </c>
      <c r="O62">
        <v>10000000000</v>
      </c>
      <c r="P62">
        <v>10000000000</v>
      </c>
      <c r="Q62">
        <v>10000000000</v>
      </c>
    </row>
    <row r="63" spans="1:17" x14ac:dyDescent="0.25">
      <c r="A63" t="s">
        <v>2</v>
      </c>
      <c r="B63" t="s">
        <v>126</v>
      </c>
      <c r="C63">
        <v>10000000000</v>
      </c>
      <c r="D63">
        <v>10000000000</v>
      </c>
      <c r="E63">
        <v>10000000000</v>
      </c>
      <c r="F63">
        <v>10000000000</v>
      </c>
      <c r="G63">
        <v>10000000000</v>
      </c>
      <c r="H63">
        <v>10000000000</v>
      </c>
      <c r="I63">
        <v>10000000000</v>
      </c>
      <c r="J63">
        <v>10000000000</v>
      </c>
      <c r="K63">
        <v>10000000000</v>
      </c>
      <c r="L63">
        <v>10000000000</v>
      </c>
      <c r="M63">
        <v>10000000000</v>
      </c>
      <c r="N63">
        <v>10000000000</v>
      </c>
      <c r="O63">
        <v>10000000000</v>
      </c>
      <c r="P63">
        <v>10000000000</v>
      </c>
      <c r="Q63">
        <v>10000000000</v>
      </c>
    </row>
    <row r="64" spans="1:17" x14ac:dyDescent="0.25">
      <c r="A64" t="s">
        <v>2</v>
      </c>
      <c r="B64" t="s">
        <v>127</v>
      </c>
      <c r="C64">
        <v>10000000000</v>
      </c>
      <c r="D64">
        <v>10000000000</v>
      </c>
      <c r="E64">
        <v>10000000000</v>
      </c>
      <c r="F64">
        <v>10000000000</v>
      </c>
      <c r="G64">
        <v>10000000000</v>
      </c>
      <c r="H64">
        <v>10000000000</v>
      </c>
      <c r="I64">
        <v>10000000000</v>
      </c>
      <c r="J64">
        <v>10000000000</v>
      </c>
      <c r="K64">
        <v>10000000000</v>
      </c>
      <c r="L64">
        <v>10000000000</v>
      </c>
      <c r="M64">
        <v>10000000000</v>
      </c>
      <c r="N64">
        <v>10000000000</v>
      </c>
      <c r="O64">
        <v>10000000000</v>
      </c>
      <c r="P64">
        <v>10000000000</v>
      </c>
      <c r="Q64">
        <v>10000000000</v>
      </c>
    </row>
    <row r="65" spans="1:17" x14ac:dyDescent="0.25">
      <c r="A65" t="s">
        <v>2</v>
      </c>
      <c r="B65" t="s">
        <v>128</v>
      </c>
      <c r="C65">
        <v>10000000000</v>
      </c>
      <c r="D65">
        <v>10000000000</v>
      </c>
      <c r="E65">
        <v>10000000000</v>
      </c>
      <c r="F65">
        <v>10000000000</v>
      </c>
      <c r="G65">
        <v>10000000000</v>
      </c>
      <c r="H65">
        <v>10000000000</v>
      </c>
      <c r="I65">
        <v>10000000000</v>
      </c>
      <c r="J65">
        <v>10000000000</v>
      </c>
      <c r="K65">
        <v>10000000000</v>
      </c>
      <c r="L65">
        <v>10000000000</v>
      </c>
      <c r="M65">
        <v>10000000000</v>
      </c>
      <c r="N65">
        <v>10000000000</v>
      </c>
      <c r="O65">
        <v>10000000000</v>
      </c>
      <c r="P65">
        <v>10000000000</v>
      </c>
      <c r="Q65">
        <v>10000000000</v>
      </c>
    </row>
    <row r="66" spans="1:17" x14ac:dyDescent="0.25">
      <c r="A66" t="s">
        <v>2</v>
      </c>
      <c r="B66" t="s">
        <v>129</v>
      </c>
      <c r="C66">
        <v>10000000000</v>
      </c>
      <c r="D66">
        <v>10000000000</v>
      </c>
      <c r="E66">
        <v>10000000000</v>
      </c>
      <c r="F66">
        <v>10000000000</v>
      </c>
      <c r="G66">
        <v>10000000000</v>
      </c>
      <c r="H66">
        <v>10000000000</v>
      </c>
      <c r="I66">
        <v>10000000000</v>
      </c>
      <c r="J66">
        <v>10000000000</v>
      </c>
      <c r="K66">
        <v>10000000000</v>
      </c>
      <c r="L66">
        <v>10000000000</v>
      </c>
      <c r="M66">
        <v>10000000000</v>
      </c>
      <c r="N66">
        <v>10000000000</v>
      </c>
      <c r="O66">
        <v>10000000000</v>
      </c>
      <c r="P66">
        <v>10000000000</v>
      </c>
      <c r="Q66">
        <v>10000000000</v>
      </c>
    </row>
    <row r="67" spans="1:17" x14ac:dyDescent="0.25">
      <c r="A67" t="s">
        <v>2</v>
      </c>
      <c r="B67" t="s">
        <v>130</v>
      </c>
      <c r="C67">
        <v>10000000000</v>
      </c>
      <c r="D67">
        <v>10000000000</v>
      </c>
      <c r="E67">
        <v>10000000000</v>
      </c>
      <c r="F67">
        <v>10000000000</v>
      </c>
      <c r="G67">
        <v>10000000000</v>
      </c>
      <c r="H67">
        <v>10000000000</v>
      </c>
      <c r="I67">
        <v>10000000000</v>
      </c>
      <c r="J67">
        <v>10000000000</v>
      </c>
      <c r="K67">
        <v>10000000000</v>
      </c>
      <c r="L67">
        <v>10000000000</v>
      </c>
      <c r="M67">
        <v>10000000000</v>
      </c>
      <c r="N67">
        <v>10000000000</v>
      </c>
      <c r="O67">
        <v>10000000000</v>
      </c>
      <c r="P67">
        <v>10000000000</v>
      </c>
      <c r="Q67">
        <v>10000000000</v>
      </c>
    </row>
    <row r="68" spans="1:17" x14ac:dyDescent="0.25">
      <c r="A68" t="s">
        <v>2</v>
      </c>
      <c r="B68" t="s">
        <v>131</v>
      </c>
      <c r="C68">
        <v>10000000000</v>
      </c>
      <c r="D68">
        <v>10000000000</v>
      </c>
      <c r="E68">
        <v>10000000000</v>
      </c>
      <c r="F68">
        <v>10000000000</v>
      </c>
      <c r="G68">
        <v>10000000000</v>
      </c>
      <c r="H68">
        <v>10000000000</v>
      </c>
      <c r="I68">
        <v>10000000000</v>
      </c>
      <c r="J68">
        <v>10000000000</v>
      </c>
      <c r="K68">
        <v>10000000000</v>
      </c>
      <c r="L68">
        <v>10000000000</v>
      </c>
      <c r="M68">
        <v>10000000000</v>
      </c>
      <c r="N68">
        <v>10000000000</v>
      </c>
      <c r="O68">
        <v>10000000000</v>
      </c>
      <c r="P68">
        <v>10000000000</v>
      </c>
      <c r="Q68">
        <v>10000000000</v>
      </c>
    </row>
    <row r="69" spans="1:17" x14ac:dyDescent="0.25">
      <c r="A69" t="s">
        <v>2</v>
      </c>
      <c r="B69" t="s">
        <v>132</v>
      </c>
      <c r="C69">
        <v>10000000000</v>
      </c>
      <c r="D69">
        <v>10000000000</v>
      </c>
      <c r="E69">
        <v>10000000000</v>
      </c>
      <c r="F69">
        <v>10000000000</v>
      </c>
      <c r="G69">
        <v>10000000000</v>
      </c>
      <c r="H69">
        <v>10000000000</v>
      </c>
      <c r="I69">
        <v>10000000000</v>
      </c>
      <c r="J69">
        <v>10000000000</v>
      </c>
      <c r="K69">
        <v>10000000000</v>
      </c>
      <c r="L69">
        <v>10000000000</v>
      </c>
      <c r="M69">
        <v>10000000000</v>
      </c>
      <c r="N69">
        <v>10000000000</v>
      </c>
      <c r="O69">
        <v>10000000000</v>
      </c>
      <c r="P69">
        <v>10000000000</v>
      </c>
      <c r="Q69">
        <v>10000000000</v>
      </c>
    </row>
    <row r="70" spans="1:17" x14ac:dyDescent="0.25">
      <c r="A70" t="s">
        <v>2</v>
      </c>
      <c r="B70" t="s">
        <v>133</v>
      </c>
      <c r="C70">
        <v>10000000000</v>
      </c>
      <c r="D70">
        <v>10000000000</v>
      </c>
      <c r="E70">
        <v>10000000000</v>
      </c>
      <c r="F70">
        <v>10000000000</v>
      </c>
      <c r="G70">
        <v>10000000000</v>
      </c>
      <c r="H70">
        <v>10000000000</v>
      </c>
      <c r="I70">
        <v>10000000000</v>
      </c>
      <c r="J70">
        <v>10000000000</v>
      </c>
      <c r="K70">
        <v>10000000000</v>
      </c>
      <c r="L70">
        <v>10000000000</v>
      </c>
      <c r="M70">
        <v>10000000000</v>
      </c>
      <c r="N70">
        <v>10000000000</v>
      </c>
      <c r="O70">
        <v>10000000000</v>
      </c>
      <c r="P70">
        <v>10000000000</v>
      </c>
      <c r="Q70">
        <v>10000000000</v>
      </c>
    </row>
    <row r="71" spans="1:17" x14ac:dyDescent="0.25">
      <c r="A71" t="s">
        <v>2</v>
      </c>
      <c r="B71" t="s">
        <v>134</v>
      </c>
      <c r="C71">
        <v>10000000000</v>
      </c>
      <c r="D71">
        <v>10000000000</v>
      </c>
      <c r="E71">
        <v>10000000000</v>
      </c>
      <c r="F71">
        <v>10000000000</v>
      </c>
      <c r="G71">
        <v>10000000000</v>
      </c>
      <c r="H71">
        <v>10000000000</v>
      </c>
      <c r="I71">
        <v>10000000000</v>
      </c>
      <c r="J71">
        <v>10000000000</v>
      </c>
      <c r="K71">
        <v>10000000000</v>
      </c>
      <c r="L71">
        <v>10000000000</v>
      </c>
      <c r="M71">
        <v>10000000000</v>
      </c>
      <c r="N71">
        <v>10000000000</v>
      </c>
      <c r="O71">
        <v>10000000000</v>
      </c>
      <c r="P71">
        <v>10000000000</v>
      </c>
      <c r="Q71">
        <v>10000000000</v>
      </c>
    </row>
    <row r="72" spans="1:17" x14ac:dyDescent="0.25">
      <c r="A72" t="s">
        <v>2</v>
      </c>
      <c r="B72" t="s">
        <v>135</v>
      </c>
      <c r="C72">
        <v>10000000000</v>
      </c>
      <c r="D72">
        <v>10000000000</v>
      </c>
      <c r="E72">
        <v>10000000000</v>
      </c>
      <c r="F72">
        <v>10000000000</v>
      </c>
      <c r="G72">
        <v>10000000000</v>
      </c>
      <c r="H72">
        <v>10000000000</v>
      </c>
      <c r="I72">
        <v>10000000000</v>
      </c>
      <c r="J72">
        <v>10000000000</v>
      </c>
      <c r="K72">
        <v>10000000000</v>
      </c>
      <c r="L72">
        <v>10000000000</v>
      </c>
      <c r="M72">
        <v>10000000000</v>
      </c>
      <c r="N72">
        <v>10000000000</v>
      </c>
      <c r="O72">
        <v>10000000000</v>
      </c>
      <c r="P72">
        <v>10000000000</v>
      </c>
      <c r="Q72">
        <v>10000000000</v>
      </c>
    </row>
    <row r="73" spans="1:17" x14ac:dyDescent="0.25">
      <c r="A73" t="s">
        <v>2</v>
      </c>
      <c r="B73" t="s">
        <v>136</v>
      </c>
      <c r="C73">
        <v>10000000000</v>
      </c>
      <c r="D73">
        <v>10000000000</v>
      </c>
      <c r="E73">
        <v>10000000000</v>
      </c>
      <c r="F73">
        <v>10000000000</v>
      </c>
      <c r="G73">
        <v>10000000000</v>
      </c>
      <c r="H73">
        <v>10000000000</v>
      </c>
      <c r="I73">
        <v>10000000000</v>
      </c>
      <c r="J73">
        <v>10000000000</v>
      </c>
      <c r="K73">
        <v>10000000000</v>
      </c>
      <c r="L73">
        <v>10000000000</v>
      </c>
      <c r="M73">
        <v>10000000000</v>
      </c>
      <c r="N73">
        <v>10000000000</v>
      </c>
      <c r="O73">
        <v>10000000000</v>
      </c>
      <c r="P73">
        <v>10000000000</v>
      </c>
      <c r="Q73">
        <v>10000000000</v>
      </c>
    </row>
    <row r="74" spans="1:17" x14ac:dyDescent="0.25">
      <c r="A74" t="s">
        <v>2</v>
      </c>
      <c r="B74" t="s">
        <v>137</v>
      </c>
      <c r="C74">
        <v>10000000000</v>
      </c>
      <c r="D74">
        <v>10000000000</v>
      </c>
      <c r="E74">
        <v>10000000000</v>
      </c>
      <c r="F74">
        <v>10000000000</v>
      </c>
      <c r="G74">
        <v>10000000000</v>
      </c>
      <c r="H74">
        <v>10000000000</v>
      </c>
      <c r="I74">
        <v>10000000000</v>
      </c>
      <c r="J74">
        <v>10000000000</v>
      </c>
      <c r="K74">
        <v>10000000000</v>
      </c>
      <c r="L74">
        <v>10000000000</v>
      </c>
      <c r="M74">
        <v>10000000000</v>
      </c>
      <c r="N74">
        <v>10000000000</v>
      </c>
      <c r="O74">
        <v>10000000000</v>
      </c>
      <c r="P74">
        <v>10000000000</v>
      </c>
      <c r="Q74">
        <v>10000000000</v>
      </c>
    </row>
    <row r="75" spans="1:17" x14ac:dyDescent="0.25">
      <c r="A75" t="s">
        <v>2</v>
      </c>
      <c r="B75" t="s">
        <v>138</v>
      </c>
      <c r="C75">
        <v>10000000000</v>
      </c>
      <c r="D75">
        <v>10000000000</v>
      </c>
      <c r="E75">
        <v>10000000000</v>
      </c>
      <c r="F75">
        <v>10000000000</v>
      </c>
      <c r="G75">
        <v>10000000000</v>
      </c>
      <c r="H75">
        <v>10000000000</v>
      </c>
      <c r="I75">
        <v>10000000000</v>
      </c>
      <c r="J75">
        <v>10000000000</v>
      </c>
      <c r="K75">
        <v>10000000000</v>
      </c>
      <c r="L75">
        <v>10000000000</v>
      </c>
      <c r="M75">
        <v>10000000000</v>
      </c>
      <c r="N75">
        <v>10000000000</v>
      </c>
      <c r="O75">
        <v>10000000000</v>
      </c>
      <c r="P75">
        <v>10000000000</v>
      </c>
      <c r="Q75">
        <v>10000000000</v>
      </c>
    </row>
    <row r="76" spans="1:17" x14ac:dyDescent="0.25">
      <c r="A76" t="s">
        <v>2</v>
      </c>
      <c r="B76" t="s">
        <v>139</v>
      </c>
      <c r="C76">
        <v>10000000000</v>
      </c>
      <c r="D76">
        <v>10000000000</v>
      </c>
      <c r="E76">
        <v>10000000000</v>
      </c>
      <c r="F76">
        <v>10000000000</v>
      </c>
      <c r="G76">
        <v>10000000000</v>
      </c>
      <c r="H76">
        <v>10000000000</v>
      </c>
      <c r="I76">
        <v>10000000000</v>
      </c>
      <c r="J76">
        <v>10000000000</v>
      </c>
      <c r="K76">
        <v>10000000000</v>
      </c>
      <c r="L76">
        <v>10000000000</v>
      </c>
      <c r="M76">
        <v>10000000000</v>
      </c>
      <c r="N76">
        <v>10000000000</v>
      </c>
      <c r="O76">
        <v>10000000000</v>
      </c>
      <c r="P76">
        <v>10000000000</v>
      </c>
      <c r="Q76">
        <v>10000000000</v>
      </c>
    </row>
    <row r="77" spans="1:17" x14ac:dyDescent="0.25">
      <c r="A77" t="s">
        <v>2</v>
      </c>
      <c r="B77" t="s">
        <v>140</v>
      </c>
      <c r="C77">
        <v>10000000000</v>
      </c>
      <c r="D77">
        <v>10000000000</v>
      </c>
      <c r="E77">
        <v>10000000000</v>
      </c>
      <c r="F77">
        <v>10000000000</v>
      </c>
      <c r="G77">
        <v>10000000000</v>
      </c>
      <c r="H77">
        <v>10000000000</v>
      </c>
      <c r="I77">
        <v>10000000000</v>
      </c>
      <c r="J77">
        <v>10000000000</v>
      </c>
      <c r="K77">
        <v>10000000000</v>
      </c>
      <c r="L77">
        <v>10000000000</v>
      </c>
      <c r="M77">
        <v>10000000000</v>
      </c>
      <c r="N77">
        <v>10000000000</v>
      </c>
      <c r="O77">
        <v>10000000000</v>
      </c>
      <c r="P77">
        <v>10000000000</v>
      </c>
      <c r="Q77">
        <v>10000000000</v>
      </c>
    </row>
    <row r="78" spans="1:17" x14ac:dyDescent="0.25">
      <c r="A78" t="s">
        <v>2</v>
      </c>
      <c r="B78" t="s">
        <v>141</v>
      </c>
      <c r="C78">
        <v>10000000000</v>
      </c>
      <c r="D78">
        <v>10000000000</v>
      </c>
      <c r="E78">
        <v>10000000000</v>
      </c>
      <c r="F78">
        <v>10000000000</v>
      </c>
      <c r="G78">
        <v>10000000000</v>
      </c>
      <c r="H78">
        <v>10000000000</v>
      </c>
      <c r="I78">
        <v>10000000000</v>
      </c>
      <c r="J78">
        <v>10000000000</v>
      </c>
      <c r="K78">
        <v>10000000000</v>
      </c>
      <c r="L78">
        <v>10000000000</v>
      </c>
      <c r="M78">
        <v>10000000000</v>
      </c>
      <c r="N78">
        <v>10000000000</v>
      </c>
      <c r="O78">
        <v>10000000000</v>
      </c>
      <c r="P78">
        <v>10000000000</v>
      </c>
      <c r="Q78">
        <v>10000000000</v>
      </c>
    </row>
    <row r="79" spans="1:17" x14ac:dyDescent="0.25">
      <c r="A79" t="s">
        <v>2</v>
      </c>
      <c r="B79" t="s">
        <v>142</v>
      </c>
      <c r="C79">
        <v>10000000000</v>
      </c>
      <c r="D79">
        <v>10000000000</v>
      </c>
      <c r="E79">
        <v>10000000000</v>
      </c>
      <c r="F79">
        <v>10000000000</v>
      </c>
      <c r="G79">
        <v>10000000000</v>
      </c>
      <c r="H79">
        <v>10000000000</v>
      </c>
      <c r="I79">
        <v>10000000000</v>
      </c>
      <c r="J79">
        <v>10000000000</v>
      </c>
      <c r="K79">
        <v>10000000000</v>
      </c>
      <c r="L79">
        <v>10000000000</v>
      </c>
      <c r="M79">
        <v>10000000000</v>
      </c>
      <c r="N79">
        <v>10000000000</v>
      </c>
      <c r="O79">
        <v>10000000000</v>
      </c>
      <c r="P79">
        <v>10000000000</v>
      </c>
      <c r="Q79">
        <v>10000000000</v>
      </c>
    </row>
    <row r="80" spans="1:17" x14ac:dyDescent="0.25">
      <c r="A80" t="s">
        <v>2</v>
      </c>
      <c r="B80" t="s">
        <v>143</v>
      </c>
      <c r="C80">
        <v>10000000000</v>
      </c>
      <c r="D80">
        <v>10000000000</v>
      </c>
      <c r="E80">
        <v>10000000000</v>
      </c>
      <c r="F80">
        <v>10000000000</v>
      </c>
      <c r="G80">
        <v>10000000000</v>
      </c>
      <c r="H80">
        <v>10000000000</v>
      </c>
      <c r="I80">
        <v>10000000000</v>
      </c>
      <c r="J80">
        <v>10000000000</v>
      </c>
      <c r="K80">
        <v>10000000000</v>
      </c>
      <c r="L80">
        <v>10000000000</v>
      </c>
      <c r="M80">
        <v>10000000000</v>
      </c>
      <c r="N80">
        <v>10000000000</v>
      </c>
      <c r="O80">
        <v>10000000000</v>
      </c>
      <c r="P80">
        <v>10000000000</v>
      </c>
      <c r="Q80">
        <v>10000000000</v>
      </c>
    </row>
    <row r="81" spans="1:17" x14ac:dyDescent="0.25">
      <c r="A81" t="s">
        <v>2</v>
      </c>
      <c r="B81" t="s">
        <v>144</v>
      </c>
      <c r="C81">
        <v>10000000000</v>
      </c>
      <c r="D81">
        <v>10000000000</v>
      </c>
      <c r="E81">
        <v>10000000000</v>
      </c>
      <c r="F81">
        <v>10000000000</v>
      </c>
      <c r="G81">
        <v>10000000000</v>
      </c>
      <c r="H81">
        <v>10000000000</v>
      </c>
      <c r="I81">
        <v>10000000000</v>
      </c>
      <c r="J81">
        <v>10000000000</v>
      </c>
      <c r="K81">
        <v>10000000000</v>
      </c>
      <c r="L81">
        <v>10000000000</v>
      </c>
      <c r="M81">
        <v>10000000000</v>
      </c>
      <c r="N81">
        <v>10000000000</v>
      </c>
      <c r="O81">
        <v>10000000000</v>
      </c>
      <c r="P81">
        <v>10000000000</v>
      </c>
      <c r="Q81">
        <v>10000000000</v>
      </c>
    </row>
    <row r="82" spans="1:17" x14ac:dyDescent="0.25">
      <c r="A82" t="s">
        <v>2</v>
      </c>
      <c r="B82" t="s">
        <v>145</v>
      </c>
      <c r="C82">
        <v>10000000000</v>
      </c>
      <c r="D82">
        <v>10000000000</v>
      </c>
      <c r="E82">
        <v>10000000000</v>
      </c>
      <c r="F82">
        <v>10000000000</v>
      </c>
      <c r="G82">
        <v>10000000000</v>
      </c>
      <c r="H82">
        <v>10000000000</v>
      </c>
      <c r="I82">
        <v>10000000000</v>
      </c>
      <c r="J82">
        <v>10000000000</v>
      </c>
      <c r="K82">
        <v>10000000000</v>
      </c>
      <c r="L82">
        <v>10000000000</v>
      </c>
      <c r="M82">
        <v>10000000000</v>
      </c>
      <c r="N82">
        <v>10000000000</v>
      </c>
      <c r="O82">
        <v>10000000000</v>
      </c>
      <c r="P82">
        <v>10000000000</v>
      </c>
      <c r="Q82">
        <v>10000000000</v>
      </c>
    </row>
    <row r="83" spans="1:17" x14ac:dyDescent="0.25">
      <c r="A83" t="s">
        <v>2</v>
      </c>
      <c r="B83" t="s">
        <v>146</v>
      </c>
      <c r="C83">
        <v>10000000000</v>
      </c>
      <c r="D83">
        <v>10000000000</v>
      </c>
      <c r="E83">
        <v>10000000000</v>
      </c>
      <c r="F83">
        <v>10000000000</v>
      </c>
      <c r="G83">
        <v>10000000000</v>
      </c>
      <c r="H83">
        <v>10000000000</v>
      </c>
      <c r="I83">
        <v>10000000000</v>
      </c>
      <c r="J83">
        <v>10000000000</v>
      </c>
      <c r="K83">
        <v>10000000000</v>
      </c>
      <c r="L83">
        <v>10000000000</v>
      </c>
      <c r="M83">
        <v>10000000000</v>
      </c>
      <c r="N83">
        <v>10000000000</v>
      </c>
      <c r="O83">
        <v>10000000000</v>
      </c>
      <c r="P83">
        <v>10000000000</v>
      </c>
      <c r="Q83">
        <v>10000000000</v>
      </c>
    </row>
    <row r="84" spans="1:17" x14ac:dyDescent="0.25">
      <c r="A84" t="s">
        <v>2</v>
      </c>
      <c r="B84" t="s">
        <v>147</v>
      </c>
      <c r="C84">
        <v>10000000000</v>
      </c>
      <c r="D84">
        <v>10000000000</v>
      </c>
      <c r="E84">
        <v>10000000000</v>
      </c>
      <c r="F84">
        <v>10000000000</v>
      </c>
      <c r="G84">
        <v>10000000000</v>
      </c>
      <c r="H84">
        <v>10000000000</v>
      </c>
      <c r="I84">
        <v>10000000000</v>
      </c>
      <c r="J84">
        <v>10000000000</v>
      </c>
      <c r="K84">
        <v>10000000000</v>
      </c>
      <c r="L84">
        <v>10000000000</v>
      </c>
      <c r="M84">
        <v>10000000000</v>
      </c>
      <c r="N84">
        <v>10000000000</v>
      </c>
      <c r="O84">
        <v>10000000000</v>
      </c>
      <c r="P84">
        <v>10000000000</v>
      </c>
      <c r="Q84">
        <v>10000000000</v>
      </c>
    </row>
    <row r="85" spans="1:17" x14ac:dyDescent="0.25">
      <c r="A85" t="s">
        <v>2</v>
      </c>
      <c r="B85" t="s">
        <v>148</v>
      </c>
      <c r="C85">
        <v>10000000000</v>
      </c>
      <c r="D85">
        <v>10000000000</v>
      </c>
      <c r="E85">
        <v>10000000000</v>
      </c>
      <c r="F85">
        <v>10000000000</v>
      </c>
      <c r="G85">
        <v>10000000000</v>
      </c>
      <c r="H85">
        <v>10000000000</v>
      </c>
      <c r="I85">
        <v>10000000000</v>
      </c>
      <c r="J85">
        <v>10000000000</v>
      </c>
      <c r="K85">
        <v>10000000000</v>
      </c>
      <c r="L85">
        <v>10000000000</v>
      </c>
      <c r="M85">
        <v>10000000000</v>
      </c>
      <c r="N85">
        <v>10000000000</v>
      </c>
      <c r="O85">
        <v>10000000000</v>
      </c>
      <c r="P85">
        <v>10000000000</v>
      </c>
      <c r="Q85">
        <v>10000000000</v>
      </c>
    </row>
    <row r="86" spans="1:17" x14ac:dyDescent="0.25">
      <c r="A86" t="s">
        <v>2</v>
      </c>
      <c r="B86" t="s">
        <v>149</v>
      </c>
      <c r="C86">
        <v>10000000000</v>
      </c>
      <c r="D86">
        <v>10000000000</v>
      </c>
      <c r="E86">
        <v>10000000000</v>
      </c>
      <c r="F86">
        <v>10000000000</v>
      </c>
      <c r="G86">
        <v>10000000000</v>
      </c>
      <c r="H86">
        <v>10000000000</v>
      </c>
      <c r="I86">
        <v>10000000000</v>
      </c>
      <c r="J86">
        <v>10000000000</v>
      </c>
      <c r="K86">
        <v>10000000000</v>
      </c>
      <c r="L86">
        <v>10000000000</v>
      </c>
      <c r="M86">
        <v>10000000000</v>
      </c>
      <c r="N86">
        <v>10000000000</v>
      </c>
      <c r="O86">
        <v>10000000000</v>
      </c>
      <c r="P86">
        <v>10000000000</v>
      </c>
      <c r="Q86">
        <v>10000000000</v>
      </c>
    </row>
    <row r="87" spans="1:17" x14ac:dyDescent="0.25">
      <c r="A87" t="s">
        <v>2</v>
      </c>
      <c r="B87" t="s">
        <v>150</v>
      </c>
      <c r="C87">
        <v>10000000000</v>
      </c>
      <c r="D87">
        <v>10000000000</v>
      </c>
      <c r="E87">
        <v>10000000000</v>
      </c>
      <c r="F87">
        <v>10000000000</v>
      </c>
      <c r="G87">
        <v>10000000000</v>
      </c>
      <c r="H87">
        <v>10000000000</v>
      </c>
      <c r="I87">
        <v>10000000000</v>
      </c>
      <c r="J87">
        <v>10000000000</v>
      </c>
      <c r="K87">
        <v>10000000000</v>
      </c>
      <c r="L87">
        <v>10000000000</v>
      </c>
      <c r="M87">
        <v>10000000000</v>
      </c>
      <c r="N87">
        <v>10000000000</v>
      </c>
      <c r="O87">
        <v>10000000000</v>
      </c>
      <c r="P87">
        <v>10000000000</v>
      </c>
      <c r="Q87">
        <v>10000000000</v>
      </c>
    </row>
    <row r="88" spans="1:17" x14ac:dyDescent="0.25">
      <c r="A88" t="s">
        <v>2</v>
      </c>
      <c r="B88" t="s">
        <v>151</v>
      </c>
      <c r="C88">
        <v>10000000000</v>
      </c>
      <c r="D88">
        <v>10000000000</v>
      </c>
      <c r="E88">
        <v>10000000000</v>
      </c>
      <c r="F88">
        <v>10000000000</v>
      </c>
      <c r="G88">
        <v>10000000000</v>
      </c>
      <c r="H88">
        <v>10000000000</v>
      </c>
      <c r="I88">
        <v>10000000000</v>
      </c>
      <c r="J88">
        <v>10000000000</v>
      </c>
      <c r="K88">
        <v>10000000000</v>
      </c>
      <c r="L88">
        <v>10000000000</v>
      </c>
      <c r="M88">
        <v>10000000000</v>
      </c>
      <c r="N88">
        <v>10000000000</v>
      </c>
      <c r="O88">
        <v>10000000000</v>
      </c>
      <c r="P88">
        <v>10000000000</v>
      </c>
      <c r="Q88">
        <v>10000000000</v>
      </c>
    </row>
    <row r="89" spans="1:17" x14ac:dyDescent="0.25">
      <c r="A89" t="s">
        <v>2</v>
      </c>
      <c r="B89" t="s">
        <v>152</v>
      </c>
      <c r="C89">
        <v>10000000000</v>
      </c>
      <c r="D89">
        <v>10000000000</v>
      </c>
      <c r="E89">
        <v>10000000000</v>
      </c>
      <c r="F89">
        <v>10000000000</v>
      </c>
      <c r="G89">
        <v>10000000000</v>
      </c>
      <c r="H89">
        <v>10000000000</v>
      </c>
      <c r="I89">
        <v>10000000000</v>
      </c>
      <c r="J89">
        <v>10000000000</v>
      </c>
      <c r="K89">
        <v>10000000000</v>
      </c>
      <c r="L89">
        <v>10000000000</v>
      </c>
      <c r="M89">
        <v>10000000000</v>
      </c>
      <c r="N89">
        <v>10000000000</v>
      </c>
      <c r="O89">
        <v>10000000000</v>
      </c>
      <c r="P89">
        <v>10000000000</v>
      </c>
      <c r="Q89">
        <v>10000000000</v>
      </c>
    </row>
    <row r="90" spans="1:17" x14ac:dyDescent="0.25">
      <c r="A90" t="s">
        <v>2</v>
      </c>
      <c r="B90" t="s">
        <v>153</v>
      </c>
      <c r="C90">
        <v>10000000000</v>
      </c>
      <c r="D90">
        <v>10000000000</v>
      </c>
      <c r="E90">
        <v>10000000000</v>
      </c>
      <c r="F90">
        <v>10000000000</v>
      </c>
      <c r="G90">
        <v>10000000000</v>
      </c>
      <c r="H90">
        <v>10000000000</v>
      </c>
      <c r="I90">
        <v>10000000000</v>
      </c>
      <c r="J90">
        <v>10000000000</v>
      </c>
      <c r="K90">
        <v>10000000000</v>
      </c>
      <c r="L90">
        <v>10000000000</v>
      </c>
      <c r="M90">
        <v>10000000000</v>
      </c>
      <c r="N90">
        <v>10000000000</v>
      </c>
      <c r="O90">
        <v>10000000000</v>
      </c>
      <c r="P90">
        <v>10000000000</v>
      </c>
      <c r="Q90">
        <v>10000000000</v>
      </c>
    </row>
    <row r="91" spans="1:17" x14ac:dyDescent="0.25">
      <c r="A91" t="s">
        <v>2</v>
      </c>
      <c r="B91" t="s">
        <v>154</v>
      </c>
      <c r="C91">
        <v>10000000000</v>
      </c>
      <c r="D91">
        <v>10000000000</v>
      </c>
      <c r="E91">
        <v>10000000000</v>
      </c>
      <c r="F91">
        <v>10000000000</v>
      </c>
      <c r="G91">
        <v>10000000000</v>
      </c>
      <c r="H91">
        <v>10000000000</v>
      </c>
      <c r="I91">
        <v>10000000000</v>
      </c>
      <c r="J91">
        <v>10000000000</v>
      </c>
      <c r="K91">
        <v>10000000000</v>
      </c>
      <c r="L91">
        <v>10000000000</v>
      </c>
      <c r="M91">
        <v>10000000000</v>
      </c>
      <c r="N91">
        <v>10000000000</v>
      </c>
      <c r="O91">
        <v>10000000000</v>
      </c>
      <c r="P91">
        <v>10000000000</v>
      </c>
      <c r="Q91">
        <v>10000000000</v>
      </c>
    </row>
    <row r="92" spans="1:17" x14ac:dyDescent="0.25">
      <c r="A92" t="s">
        <v>2</v>
      </c>
      <c r="B92" t="s">
        <v>155</v>
      </c>
      <c r="C92">
        <v>10000000000</v>
      </c>
      <c r="D92">
        <v>10000000000</v>
      </c>
      <c r="E92">
        <v>10000000000</v>
      </c>
      <c r="F92">
        <v>10000000000</v>
      </c>
      <c r="G92">
        <v>10000000000</v>
      </c>
      <c r="H92">
        <v>10000000000</v>
      </c>
      <c r="I92">
        <v>10000000000</v>
      </c>
      <c r="J92">
        <v>10000000000</v>
      </c>
      <c r="K92">
        <v>10000000000</v>
      </c>
      <c r="L92">
        <v>10000000000</v>
      </c>
      <c r="M92">
        <v>10000000000</v>
      </c>
      <c r="N92">
        <v>10000000000</v>
      </c>
      <c r="O92">
        <v>10000000000</v>
      </c>
      <c r="P92">
        <v>10000000000</v>
      </c>
      <c r="Q92">
        <v>10000000000</v>
      </c>
    </row>
    <row r="93" spans="1:17" x14ac:dyDescent="0.25">
      <c r="A93" t="s">
        <v>2</v>
      </c>
      <c r="B93" t="s">
        <v>156</v>
      </c>
      <c r="C93">
        <v>10000000000</v>
      </c>
      <c r="D93">
        <v>10000000000</v>
      </c>
      <c r="E93">
        <v>10000000000</v>
      </c>
      <c r="F93">
        <v>10000000000</v>
      </c>
      <c r="G93">
        <v>10000000000</v>
      </c>
      <c r="H93">
        <v>10000000000</v>
      </c>
      <c r="I93">
        <v>10000000000</v>
      </c>
      <c r="J93">
        <v>10000000000</v>
      </c>
      <c r="K93">
        <v>10000000000</v>
      </c>
      <c r="L93">
        <v>10000000000</v>
      </c>
      <c r="M93">
        <v>10000000000</v>
      </c>
      <c r="N93">
        <v>10000000000</v>
      </c>
      <c r="O93">
        <v>10000000000</v>
      </c>
      <c r="P93">
        <v>10000000000</v>
      </c>
      <c r="Q93">
        <v>10000000000</v>
      </c>
    </row>
    <row r="94" spans="1:17" x14ac:dyDescent="0.25">
      <c r="A94" t="s">
        <v>2</v>
      </c>
      <c r="B94" t="s">
        <v>157</v>
      </c>
      <c r="C94">
        <v>10000000000</v>
      </c>
      <c r="D94">
        <v>10000000000</v>
      </c>
      <c r="E94">
        <v>10000000000</v>
      </c>
      <c r="F94">
        <v>10000000000</v>
      </c>
      <c r="G94">
        <v>10000000000</v>
      </c>
      <c r="H94">
        <v>10000000000</v>
      </c>
      <c r="I94">
        <v>10000000000</v>
      </c>
      <c r="J94">
        <v>10000000000</v>
      </c>
      <c r="K94">
        <v>10000000000</v>
      </c>
      <c r="L94">
        <v>10000000000</v>
      </c>
      <c r="M94">
        <v>10000000000</v>
      </c>
      <c r="N94">
        <v>10000000000</v>
      </c>
      <c r="O94">
        <v>10000000000</v>
      </c>
      <c r="P94">
        <v>10000000000</v>
      </c>
      <c r="Q94">
        <v>10000000000</v>
      </c>
    </row>
    <row r="95" spans="1:17" x14ac:dyDescent="0.25">
      <c r="A95" t="s">
        <v>2</v>
      </c>
      <c r="B95" t="s">
        <v>158</v>
      </c>
      <c r="C95">
        <v>10000000000</v>
      </c>
      <c r="D95">
        <v>10000000000</v>
      </c>
      <c r="E95">
        <v>10000000000</v>
      </c>
      <c r="F95">
        <v>10000000000</v>
      </c>
      <c r="G95">
        <v>10000000000</v>
      </c>
      <c r="H95">
        <v>10000000000</v>
      </c>
      <c r="I95">
        <v>10000000000</v>
      </c>
      <c r="J95">
        <v>10000000000</v>
      </c>
      <c r="K95">
        <v>10000000000</v>
      </c>
      <c r="L95">
        <v>10000000000</v>
      </c>
      <c r="M95">
        <v>10000000000</v>
      </c>
      <c r="N95">
        <v>10000000000</v>
      </c>
      <c r="O95">
        <v>10000000000</v>
      </c>
      <c r="P95">
        <v>10000000000</v>
      </c>
      <c r="Q95">
        <v>10000000000</v>
      </c>
    </row>
    <row r="96" spans="1:17" x14ac:dyDescent="0.25">
      <c r="A96" t="s">
        <v>2</v>
      </c>
      <c r="B96" t="s">
        <v>159</v>
      </c>
      <c r="C96">
        <v>10000000000</v>
      </c>
      <c r="D96">
        <v>10000000000</v>
      </c>
      <c r="E96">
        <v>10000000000</v>
      </c>
      <c r="F96">
        <v>10000000000</v>
      </c>
      <c r="G96">
        <v>10000000000</v>
      </c>
      <c r="H96">
        <v>10000000000</v>
      </c>
      <c r="I96">
        <v>10000000000</v>
      </c>
      <c r="J96">
        <v>10000000000</v>
      </c>
      <c r="K96">
        <v>10000000000</v>
      </c>
      <c r="L96">
        <v>10000000000</v>
      </c>
      <c r="M96">
        <v>10000000000</v>
      </c>
      <c r="N96">
        <v>10000000000</v>
      </c>
      <c r="O96">
        <v>10000000000</v>
      </c>
      <c r="P96">
        <v>10000000000</v>
      </c>
      <c r="Q96">
        <v>10000000000</v>
      </c>
    </row>
    <row r="97" spans="1:17" x14ac:dyDescent="0.25">
      <c r="A97" t="s">
        <v>2</v>
      </c>
      <c r="B97" t="s">
        <v>160</v>
      </c>
      <c r="C97">
        <v>10000000000</v>
      </c>
      <c r="D97">
        <v>10000000000</v>
      </c>
      <c r="E97">
        <v>10000000000</v>
      </c>
      <c r="F97">
        <v>10000000000</v>
      </c>
      <c r="G97">
        <v>10000000000</v>
      </c>
      <c r="H97">
        <v>10000000000</v>
      </c>
      <c r="I97">
        <v>10000000000</v>
      </c>
      <c r="J97">
        <v>10000000000</v>
      </c>
      <c r="K97">
        <v>10000000000</v>
      </c>
      <c r="L97">
        <v>10000000000</v>
      </c>
      <c r="M97">
        <v>10000000000</v>
      </c>
      <c r="N97">
        <v>10000000000</v>
      </c>
      <c r="O97">
        <v>10000000000</v>
      </c>
      <c r="P97">
        <v>10000000000</v>
      </c>
      <c r="Q97">
        <v>10000000000</v>
      </c>
    </row>
    <row r="98" spans="1:17" x14ac:dyDescent="0.25">
      <c r="A98" t="s">
        <v>2</v>
      </c>
      <c r="B98" t="s">
        <v>161</v>
      </c>
      <c r="C98">
        <v>10000000000</v>
      </c>
      <c r="D98">
        <v>10000000000</v>
      </c>
      <c r="E98">
        <v>10000000000</v>
      </c>
      <c r="F98">
        <v>10000000000</v>
      </c>
      <c r="G98">
        <v>10000000000</v>
      </c>
      <c r="H98">
        <v>10000000000</v>
      </c>
      <c r="I98">
        <v>10000000000</v>
      </c>
      <c r="J98">
        <v>10000000000</v>
      </c>
      <c r="K98">
        <v>10000000000</v>
      </c>
      <c r="L98">
        <v>10000000000</v>
      </c>
      <c r="M98">
        <v>10000000000</v>
      </c>
      <c r="N98">
        <v>10000000000</v>
      </c>
      <c r="O98">
        <v>10000000000</v>
      </c>
      <c r="P98">
        <v>10000000000</v>
      </c>
      <c r="Q98">
        <v>10000000000</v>
      </c>
    </row>
    <row r="99" spans="1:17" x14ac:dyDescent="0.25">
      <c r="A99" t="s">
        <v>2</v>
      </c>
      <c r="B99" t="s">
        <v>162</v>
      </c>
      <c r="C99">
        <v>10000000000</v>
      </c>
      <c r="D99">
        <v>10000000000</v>
      </c>
      <c r="E99">
        <v>10000000000</v>
      </c>
      <c r="F99">
        <v>10000000000</v>
      </c>
      <c r="G99">
        <v>10000000000</v>
      </c>
      <c r="H99">
        <v>10000000000</v>
      </c>
      <c r="I99">
        <v>10000000000</v>
      </c>
      <c r="J99">
        <v>10000000000</v>
      </c>
      <c r="K99">
        <v>10000000000</v>
      </c>
      <c r="L99">
        <v>10000000000</v>
      </c>
      <c r="M99">
        <v>10000000000</v>
      </c>
      <c r="N99">
        <v>10000000000</v>
      </c>
      <c r="O99">
        <v>10000000000</v>
      </c>
      <c r="P99">
        <v>10000000000</v>
      </c>
      <c r="Q99">
        <v>10000000000</v>
      </c>
    </row>
    <row r="100" spans="1:17" x14ac:dyDescent="0.25">
      <c r="A100" t="s">
        <v>2</v>
      </c>
      <c r="B100" t="s">
        <v>163</v>
      </c>
      <c r="C100">
        <v>10000000000</v>
      </c>
      <c r="D100">
        <v>10000000000</v>
      </c>
      <c r="E100">
        <v>10000000000</v>
      </c>
      <c r="F100">
        <v>10000000000</v>
      </c>
      <c r="G100">
        <v>10000000000</v>
      </c>
      <c r="H100">
        <v>10000000000</v>
      </c>
      <c r="I100">
        <v>10000000000</v>
      </c>
      <c r="J100">
        <v>10000000000</v>
      </c>
      <c r="K100">
        <v>10000000000</v>
      </c>
      <c r="L100">
        <v>10000000000</v>
      </c>
      <c r="M100">
        <v>10000000000</v>
      </c>
      <c r="N100">
        <v>10000000000</v>
      </c>
      <c r="O100">
        <v>10000000000</v>
      </c>
      <c r="P100">
        <v>10000000000</v>
      </c>
      <c r="Q100">
        <v>10000000000</v>
      </c>
    </row>
    <row r="101" spans="1:17" x14ac:dyDescent="0.25">
      <c r="A101" t="s">
        <v>2</v>
      </c>
      <c r="B101" t="s">
        <v>164</v>
      </c>
      <c r="C101">
        <v>10000000000</v>
      </c>
      <c r="D101">
        <v>10000000000</v>
      </c>
      <c r="E101">
        <v>10000000000</v>
      </c>
      <c r="F101">
        <v>10000000000</v>
      </c>
      <c r="G101">
        <v>10000000000</v>
      </c>
      <c r="H101">
        <v>10000000000</v>
      </c>
      <c r="I101">
        <v>10000000000</v>
      </c>
      <c r="J101">
        <v>10000000000</v>
      </c>
      <c r="K101">
        <v>10000000000</v>
      </c>
      <c r="L101">
        <v>10000000000</v>
      </c>
      <c r="M101">
        <v>10000000000</v>
      </c>
      <c r="N101">
        <v>10000000000</v>
      </c>
      <c r="O101">
        <v>10000000000</v>
      </c>
      <c r="P101">
        <v>10000000000</v>
      </c>
      <c r="Q101">
        <v>10000000000</v>
      </c>
    </row>
    <row r="102" spans="1:17" x14ac:dyDescent="0.25">
      <c r="A102" t="s">
        <v>2</v>
      </c>
      <c r="B102" t="s">
        <v>165</v>
      </c>
      <c r="C102">
        <v>10000000000</v>
      </c>
      <c r="D102">
        <v>10000000000</v>
      </c>
      <c r="E102">
        <v>10000000000</v>
      </c>
      <c r="F102">
        <v>10000000000</v>
      </c>
      <c r="G102">
        <v>10000000000</v>
      </c>
      <c r="H102">
        <v>10000000000</v>
      </c>
      <c r="I102">
        <v>10000000000</v>
      </c>
      <c r="J102">
        <v>10000000000</v>
      </c>
      <c r="K102">
        <v>10000000000</v>
      </c>
      <c r="L102">
        <v>10000000000</v>
      </c>
      <c r="M102">
        <v>10000000000</v>
      </c>
      <c r="N102">
        <v>10000000000</v>
      </c>
      <c r="O102">
        <v>10000000000</v>
      </c>
      <c r="P102">
        <v>10000000000</v>
      </c>
      <c r="Q102">
        <v>10000000000</v>
      </c>
    </row>
    <row r="103" spans="1:17" x14ac:dyDescent="0.25">
      <c r="A103" t="s">
        <v>2</v>
      </c>
      <c r="B103" t="s">
        <v>166</v>
      </c>
      <c r="C103">
        <v>10000000000</v>
      </c>
      <c r="D103">
        <v>10000000000</v>
      </c>
      <c r="E103">
        <v>10000000000</v>
      </c>
      <c r="F103">
        <v>10000000000</v>
      </c>
      <c r="G103">
        <v>10000000000</v>
      </c>
      <c r="H103">
        <v>10000000000</v>
      </c>
      <c r="I103">
        <v>10000000000</v>
      </c>
      <c r="J103">
        <v>10000000000</v>
      </c>
      <c r="K103">
        <v>10000000000</v>
      </c>
      <c r="L103">
        <v>10000000000</v>
      </c>
      <c r="M103">
        <v>10000000000</v>
      </c>
      <c r="N103">
        <v>10000000000</v>
      </c>
      <c r="O103">
        <v>10000000000</v>
      </c>
      <c r="P103">
        <v>10000000000</v>
      </c>
      <c r="Q103">
        <v>10000000000</v>
      </c>
    </row>
    <row r="104" spans="1:17" x14ac:dyDescent="0.25">
      <c r="A104" t="s">
        <v>2</v>
      </c>
      <c r="B104" t="s">
        <v>167</v>
      </c>
      <c r="C104">
        <v>10000000000</v>
      </c>
      <c r="D104">
        <v>10000000000</v>
      </c>
      <c r="E104">
        <v>10000000000</v>
      </c>
      <c r="F104">
        <v>10000000000</v>
      </c>
      <c r="G104">
        <v>10000000000</v>
      </c>
      <c r="H104">
        <v>10000000000</v>
      </c>
      <c r="I104">
        <v>10000000000</v>
      </c>
      <c r="J104">
        <v>10000000000</v>
      </c>
      <c r="K104">
        <v>10000000000</v>
      </c>
      <c r="L104">
        <v>10000000000</v>
      </c>
      <c r="M104">
        <v>10000000000</v>
      </c>
      <c r="N104">
        <v>10000000000</v>
      </c>
      <c r="O104">
        <v>10000000000</v>
      </c>
      <c r="P104">
        <v>10000000000</v>
      </c>
      <c r="Q104">
        <v>10000000000</v>
      </c>
    </row>
    <row r="105" spans="1:17" x14ac:dyDescent="0.25">
      <c r="A105" t="s">
        <v>2</v>
      </c>
      <c r="B105" t="s">
        <v>168</v>
      </c>
      <c r="C105">
        <v>10000000000</v>
      </c>
      <c r="D105">
        <v>10000000000</v>
      </c>
      <c r="E105">
        <v>10000000000</v>
      </c>
      <c r="F105">
        <v>10000000000</v>
      </c>
      <c r="G105">
        <v>10000000000</v>
      </c>
      <c r="H105">
        <v>10000000000</v>
      </c>
      <c r="I105">
        <v>10000000000</v>
      </c>
      <c r="J105">
        <v>10000000000</v>
      </c>
      <c r="K105">
        <v>10000000000</v>
      </c>
      <c r="L105">
        <v>10000000000</v>
      </c>
      <c r="M105">
        <v>10000000000</v>
      </c>
      <c r="N105">
        <v>10000000000</v>
      </c>
      <c r="O105">
        <v>10000000000</v>
      </c>
      <c r="P105">
        <v>10000000000</v>
      </c>
      <c r="Q105">
        <v>10000000000</v>
      </c>
    </row>
    <row r="106" spans="1:17" x14ac:dyDescent="0.25">
      <c r="A106" t="s">
        <v>2</v>
      </c>
      <c r="B106" t="s">
        <v>169</v>
      </c>
      <c r="C106">
        <v>10000000000</v>
      </c>
      <c r="D106">
        <v>10000000000</v>
      </c>
      <c r="E106">
        <v>10000000000</v>
      </c>
      <c r="F106">
        <v>10000000000</v>
      </c>
      <c r="G106">
        <v>10000000000</v>
      </c>
      <c r="H106">
        <v>10000000000</v>
      </c>
      <c r="I106">
        <v>10000000000</v>
      </c>
      <c r="J106">
        <v>10000000000</v>
      </c>
      <c r="K106">
        <v>10000000000</v>
      </c>
      <c r="L106">
        <v>10000000000</v>
      </c>
      <c r="M106">
        <v>10000000000</v>
      </c>
      <c r="N106">
        <v>10000000000</v>
      </c>
      <c r="O106">
        <v>10000000000</v>
      </c>
      <c r="P106">
        <v>10000000000</v>
      </c>
      <c r="Q106">
        <v>10000000000</v>
      </c>
    </row>
    <row r="107" spans="1:17" x14ac:dyDescent="0.25">
      <c r="A107" t="s">
        <v>2</v>
      </c>
      <c r="B107" t="s">
        <v>170</v>
      </c>
      <c r="C107">
        <v>10000000000</v>
      </c>
      <c r="D107">
        <v>10000000000</v>
      </c>
      <c r="E107">
        <v>10000000000</v>
      </c>
      <c r="F107">
        <v>10000000000</v>
      </c>
      <c r="G107">
        <v>10000000000</v>
      </c>
      <c r="H107">
        <v>10000000000</v>
      </c>
      <c r="I107">
        <v>10000000000</v>
      </c>
      <c r="J107">
        <v>10000000000</v>
      </c>
      <c r="K107">
        <v>10000000000</v>
      </c>
      <c r="L107">
        <v>10000000000</v>
      </c>
      <c r="M107">
        <v>10000000000</v>
      </c>
      <c r="N107">
        <v>10000000000</v>
      </c>
      <c r="O107">
        <v>10000000000</v>
      </c>
      <c r="P107">
        <v>10000000000</v>
      </c>
      <c r="Q107">
        <v>10000000000</v>
      </c>
    </row>
    <row r="108" spans="1:17" x14ac:dyDescent="0.25">
      <c r="A108" t="s">
        <v>2</v>
      </c>
      <c r="B108" t="s">
        <v>171</v>
      </c>
      <c r="C108">
        <v>10000000000</v>
      </c>
      <c r="D108">
        <v>10000000000</v>
      </c>
      <c r="E108">
        <v>10000000000</v>
      </c>
      <c r="F108">
        <v>10000000000</v>
      </c>
      <c r="G108">
        <v>10000000000</v>
      </c>
      <c r="H108">
        <v>10000000000</v>
      </c>
      <c r="I108">
        <v>10000000000</v>
      </c>
      <c r="J108">
        <v>10000000000</v>
      </c>
      <c r="K108">
        <v>10000000000</v>
      </c>
      <c r="L108">
        <v>10000000000</v>
      </c>
      <c r="M108">
        <v>10000000000</v>
      </c>
      <c r="N108">
        <v>10000000000</v>
      </c>
      <c r="O108">
        <v>10000000000</v>
      </c>
      <c r="P108">
        <v>10000000000</v>
      </c>
      <c r="Q108">
        <v>10000000000</v>
      </c>
    </row>
    <row r="109" spans="1:17" x14ac:dyDescent="0.25">
      <c r="A109" t="s">
        <v>2</v>
      </c>
      <c r="B109" t="s">
        <v>172</v>
      </c>
      <c r="C109">
        <v>10000000000</v>
      </c>
      <c r="D109">
        <v>10000000000</v>
      </c>
      <c r="E109">
        <v>10000000000</v>
      </c>
      <c r="F109">
        <v>10000000000</v>
      </c>
      <c r="G109">
        <v>10000000000</v>
      </c>
      <c r="H109">
        <v>10000000000</v>
      </c>
      <c r="I109">
        <v>10000000000</v>
      </c>
      <c r="J109">
        <v>10000000000</v>
      </c>
      <c r="K109">
        <v>10000000000</v>
      </c>
      <c r="L109">
        <v>10000000000</v>
      </c>
      <c r="M109">
        <v>10000000000</v>
      </c>
      <c r="N109">
        <v>10000000000</v>
      </c>
      <c r="O109">
        <v>10000000000</v>
      </c>
      <c r="P109">
        <v>10000000000</v>
      </c>
      <c r="Q109">
        <v>10000000000</v>
      </c>
    </row>
    <row r="110" spans="1:17" x14ac:dyDescent="0.25">
      <c r="A110" t="s">
        <v>2</v>
      </c>
      <c r="B110" t="s">
        <v>173</v>
      </c>
      <c r="C110">
        <v>10000000000</v>
      </c>
      <c r="D110">
        <v>10000000000</v>
      </c>
      <c r="E110">
        <v>10000000000</v>
      </c>
      <c r="F110">
        <v>10000000000</v>
      </c>
      <c r="G110">
        <v>10000000000</v>
      </c>
      <c r="H110">
        <v>10000000000</v>
      </c>
      <c r="I110">
        <v>10000000000</v>
      </c>
      <c r="J110">
        <v>10000000000</v>
      </c>
      <c r="K110">
        <v>10000000000</v>
      </c>
      <c r="L110">
        <v>10000000000</v>
      </c>
      <c r="M110">
        <v>10000000000</v>
      </c>
      <c r="N110">
        <v>10000000000</v>
      </c>
      <c r="O110">
        <v>10000000000</v>
      </c>
      <c r="P110">
        <v>10000000000</v>
      </c>
      <c r="Q110">
        <v>10000000000</v>
      </c>
    </row>
    <row r="111" spans="1:17" x14ac:dyDescent="0.25">
      <c r="A111" t="s">
        <v>2</v>
      </c>
      <c r="B111" t="s">
        <v>174</v>
      </c>
      <c r="C111">
        <v>10000000000</v>
      </c>
      <c r="D111">
        <v>10000000000</v>
      </c>
      <c r="E111">
        <v>10000000000</v>
      </c>
      <c r="F111">
        <v>10000000000</v>
      </c>
      <c r="G111">
        <v>10000000000</v>
      </c>
      <c r="H111">
        <v>10000000000</v>
      </c>
      <c r="I111">
        <v>10000000000</v>
      </c>
      <c r="J111">
        <v>10000000000</v>
      </c>
      <c r="K111">
        <v>10000000000</v>
      </c>
      <c r="L111">
        <v>10000000000</v>
      </c>
      <c r="M111">
        <v>10000000000</v>
      </c>
      <c r="N111">
        <v>10000000000</v>
      </c>
      <c r="O111">
        <v>10000000000</v>
      </c>
      <c r="P111">
        <v>10000000000</v>
      </c>
      <c r="Q111">
        <v>10000000000</v>
      </c>
    </row>
    <row r="112" spans="1:17" x14ac:dyDescent="0.25">
      <c r="A112" t="s">
        <v>2</v>
      </c>
      <c r="B112" t="s">
        <v>175</v>
      </c>
      <c r="C112">
        <v>10000000000</v>
      </c>
      <c r="D112">
        <v>10000000000</v>
      </c>
      <c r="E112">
        <v>10000000000</v>
      </c>
      <c r="F112">
        <v>10000000000</v>
      </c>
      <c r="G112">
        <v>10000000000</v>
      </c>
      <c r="H112">
        <v>10000000000</v>
      </c>
      <c r="I112">
        <v>10000000000</v>
      </c>
      <c r="J112">
        <v>10000000000</v>
      </c>
      <c r="K112">
        <v>10000000000</v>
      </c>
      <c r="L112">
        <v>10000000000</v>
      </c>
      <c r="M112">
        <v>10000000000</v>
      </c>
      <c r="N112">
        <v>10000000000</v>
      </c>
      <c r="O112">
        <v>10000000000</v>
      </c>
      <c r="P112">
        <v>10000000000</v>
      </c>
      <c r="Q112">
        <v>10000000000</v>
      </c>
    </row>
    <row r="113" spans="1:17" x14ac:dyDescent="0.25">
      <c r="A113" t="s">
        <v>2</v>
      </c>
      <c r="B113" t="s">
        <v>176</v>
      </c>
      <c r="C113">
        <v>10000000000</v>
      </c>
      <c r="D113">
        <v>10000000000</v>
      </c>
      <c r="E113">
        <v>10000000000</v>
      </c>
      <c r="F113">
        <v>10000000000</v>
      </c>
      <c r="G113">
        <v>10000000000</v>
      </c>
      <c r="H113">
        <v>10000000000</v>
      </c>
      <c r="I113">
        <v>10000000000</v>
      </c>
      <c r="J113">
        <v>10000000000</v>
      </c>
      <c r="K113">
        <v>10000000000</v>
      </c>
      <c r="L113">
        <v>10000000000</v>
      </c>
      <c r="M113">
        <v>10000000000</v>
      </c>
      <c r="N113">
        <v>10000000000</v>
      </c>
      <c r="O113">
        <v>10000000000</v>
      </c>
      <c r="P113">
        <v>10000000000</v>
      </c>
      <c r="Q113">
        <v>10000000000</v>
      </c>
    </row>
    <row r="114" spans="1:17" x14ac:dyDescent="0.25">
      <c r="A114" t="s">
        <v>2</v>
      </c>
      <c r="B114" t="s">
        <v>177</v>
      </c>
      <c r="C114">
        <v>10000000000</v>
      </c>
      <c r="D114">
        <v>10000000000</v>
      </c>
      <c r="E114">
        <v>10000000000</v>
      </c>
      <c r="F114">
        <v>10000000000</v>
      </c>
      <c r="G114">
        <v>10000000000</v>
      </c>
      <c r="H114">
        <v>10000000000</v>
      </c>
      <c r="I114">
        <v>10000000000</v>
      </c>
      <c r="J114">
        <v>10000000000</v>
      </c>
      <c r="K114">
        <v>10000000000</v>
      </c>
      <c r="L114">
        <v>10000000000</v>
      </c>
      <c r="M114">
        <v>10000000000</v>
      </c>
      <c r="N114">
        <v>10000000000</v>
      </c>
      <c r="O114">
        <v>10000000000</v>
      </c>
      <c r="P114">
        <v>10000000000</v>
      </c>
      <c r="Q114">
        <v>10000000000</v>
      </c>
    </row>
    <row r="115" spans="1:17" x14ac:dyDescent="0.25">
      <c r="A115" t="s">
        <v>2</v>
      </c>
      <c r="B115" t="s">
        <v>178</v>
      </c>
      <c r="C115">
        <v>10000000000</v>
      </c>
      <c r="D115">
        <v>10000000000</v>
      </c>
      <c r="E115">
        <v>10000000000</v>
      </c>
      <c r="F115">
        <v>10000000000</v>
      </c>
      <c r="G115">
        <v>10000000000</v>
      </c>
      <c r="H115">
        <v>10000000000</v>
      </c>
      <c r="I115">
        <v>10000000000</v>
      </c>
      <c r="J115">
        <v>10000000000</v>
      </c>
      <c r="K115">
        <v>10000000000</v>
      </c>
      <c r="L115">
        <v>10000000000</v>
      </c>
      <c r="M115">
        <v>10000000000</v>
      </c>
      <c r="N115">
        <v>10000000000</v>
      </c>
      <c r="O115">
        <v>10000000000</v>
      </c>
      <c r="P115">
        <v>10000000000</v>
      </c>
      <c r="Q115">
        <v>10000000000</v>
      </c>
    </row>
    <row r="116" spans="1:17" x14ac:dyDescent="0.25">
      <c r="A116" t="s">
        <v>2</v>
      </c>
      <c r="B116" t="s">
        <v>179</v>
      </c>
      <c r="C116">
        <v>10000000000</v>
      </c>
      <c r="D116">
        <v>10000000000</v>
      </c>
      <c r="E116">
        <v>10000000000</v>
      </c>
      <c r="F116">
        <v>10000000000</v>
      </c>
      <c r="G116">
        <v>10000000000</v>
      </c>
      <c r="H116">
        <v>10000000000</v>
      </c>
      <c r="I116">
        <v>10000000000</v>
      </c>
      <c r="J116">
        <v>10000000000</v>
      </c>
      <c r="K116">
        <v>10000000000</v>
      </c>
      <c r="L116">
        <v>10000000000</v>
      </c>
      <c r="M116">
        <v>10000000000</v>
      </c>
      <c r="N116">
        <v>10000000000</v>
      </c>
      <c r="O116">
        <v>10000000000</v>
      </c>
      <c r="P116">
        <v>10000000000</v>
      </c>
      <c r="Q116">
        <v>10000000000</v>
      </c>
    </row>
    <row r="117" spans="1:17" x14ac:dyDescent="0.25">
      <c r="A117" t="s">
        <v>2</v>
      </c>
      <c r="B117" t="s">
        <v>180</v>
      </c>
      <c r="C117">
        <v>10000000000</v>
      </c>
      <c r="D117">
        <v>10000000000</v>
      </c>
      <c r="E117">
        <v>10000000000</v>
      </c>
      <c r="F117">
        <v>10000000000</v>
      </c>
      <c r="G117">
        <v>10000000000</v>
      </c>
      <c r="H117">
        <v>10000000000</v>
      </c>
      <c r="I117">
        <v>10000000000</v>
      </c>
      <c r="J117">
        <v>10000000000</v>
      </c>
      <c r="K117">
        <v>10000000000</v>
      </c>
      <c r="L117">
        <v>10000000000</v>
      </c>
      <c r="M117">
        <v>10000000000</v>
      </c>
      <c r="N117">
        <v>10000000000</v>
      </c>
      <c r="O117">
        <v>10000000000</v>
      </c>
      <c r="P117">
        <v>10000000000</v>
      </c>
      <c r="Q117">
        <v>10000000000</v>
      </c>
    </row>
    <row r="118" spans="1:17" x14ac:dyDescent="0.25">
      <c r="A118" t="s">
        <v>2</v>
      </c>
      <c r="B118" t="s">
        <v>181</v>
      </c>
      <c r="C118">
        <v>10000000000</v>
      </c>
      <c r="D118">
        <v>10000000000</v>
      </c>
      <c r="E118">
        <v>10000000000</v>
      </c>
      <c r="F118">
        <v>10000000000</v>
      </c>
      <c r="G118">
        <v>10000000000</v>
      </c>
      <c r="H118">
        <v>10000000000</v>
      </c>
      <c r="I118">
        <v>10000000000</v>
      </c>
      <c r="J118">
        <v>10000000000</v>
      </c>
      <c r="K118">
        <v>10000000000</v>
      </c>
      <c r="L118">
        <v>10000000000</v>
      </c>
      <c r="M118">
        <v>10000000000</v>
      </c>
      <c r="N118">
        <v>10000000000</v>
      </c>
      <c r="O118">
        <v>10000000000</v>
      </c>
      <c r="P118">
        <v>10000000000</v>
      </c>
      <c r="Q118">
        <v>10000000000</v>
      </c>
    </row>
    <row r="119" spans="1:17" x14ac:dyDescent="0.25">
      <c r="A119" t="s">
        <v>2</v>
      </c>
      <c r="B119" t="s">
        <v>182</v>
      </c>
      <c r="C119">
        <v>10000000000</v>
      </c>
      <c r="D119">
        <v>10000000000</v>
      </c>
      <c r="E119">
        <v>10000000000</v>
      </c>
      <c r="F119">
        <v>10000000000</v>
      </c>
      <c r="G119">
        <v>10000000000</v>
      </c>
      <c r="H119">
        <v>10000000000</v>
      </c>
      <c r="I119">
        <v>10000000000</v>
      </c>
      <c r="J119">
        <v>10000000000</v>
      </c>
      <c r="K119">
        <v>10000000000</v>
      </c>
      <c r="L119">
        <v>10000000000</v>
      </c>
      <c r="M119">
        <v>10000000000</v>
      </c>
      <c r="N119">
        <v>10000000000</v>
      </c>
      <c r="O119">
        <v>10000000000</v>
      </c>
      <c r="P119">
        <v>10000000000</v>
      </c>
      <c r="Q119">
        <v>10000000000</v>
      </c>
    </row>
    <row r="120" spans="1:17" x14ac:dyDescent="0.25">
      <c r="A120" t="s">
        <v>2</v>
      </c>
      <c r="B120" t="s">
        <v>183</v>
      </c>
      <c r="C120">
        <v>10000000000</v>
      </c>
      <c r="D120">
        <v>10000000000</v>
      </c>
      <c r="E120">
        <v>10000000000</v>
      </c>
      <c r="F120">
        <v>10000000000</v>
      </c>
      <c r="G120">
        <v>10000000000</v>
      </c>
      <c r="H120">
        <v>10000000000</v>
      </c>
      <c r="I120">
        <v>10000000000</v>
      </c>
      <c r="J120">
        <v>10000000000</v>
      </c>
      <c r="K120">
        <v>10000000000</v>
      </c>
      <c r="L120">
        <v>10000000000</v>
      </c>
      <c r="M120">
        <v>10000000000</v>
      </c>
      <c r="N120">
        <v>10000000000</v>
      </c>
      <c r="O120">
        <v>10000000000</v>
      </c>
      <c r="P120">
        <v>10000000000</v>
      </c>
      <c r="Q120">
        <v>10000000000</v>
      </c>
    </row>
    <row r="121" spans="1:17" x14ac:dyDescent="0.25">
      <c r="A121" t="s">
        <v>2</v>
      </c>
      <c r="B121" t="s">
        <v>184</v>
      </c>
      <c r="C121">
        <v>10000000000</v>
      </c>
      <c r="D121">
        <v>10000000000</v>
      </c>
      <c r="E121">
        <v>10000000000</v>
      </c>
      <c r="F121">
        <v>10000000000</v>
      </c>
      <c r="G121">
        <v>10000000000</v>
      </c>
      <c r="H121">
        <v>10000000000</v>
      </c>
      <c r="I121">
        <v>10000000000</v>
      </c>
      <c r="J121">
        <v>10000000000</v>
      </c>
      <c r="K121">
        <v>10000000000</v>
      </c>
      <c r="L121">
        <v>10000000000</v>
      </c>
      <c r="M121">
        <v>10000000000</v>
      </c>
      <c r="N121">
        <v>10000000000</v>
      </c>
      <c r="O121">
        <v>10000000000</v>
      </c>
      <c r="P121">
        <v>10000000000</v>
      </c>
      <c r="Q121">
        <v>10000000000</v>
      </c>
    </row>
    <row r="122" spans="1:17" x14ac:dyDescent="0.25">
      <c r="A122" t="s">
        <v>2</v>
      </c>
      <c r="B122" t="s">
        <v>185</v>
      </c>
      <c r="C122">
        <v>4.0801801103679841E-2</v>
      </c>
      <c r="D122">
        <v>4.0801801103679841E-2</v>
      </c>
      <c r="E122">
        <v>4.0801801103679841E-2</v>
      </c>
      <c r="F122">
        <v>4.0801801103679841E-2</v>
      </c>
      <c r="G122">
        <v>3.672162099331186E-2</v>
      </c>
      <c r="H122">
        <v>3.672162099331186E-2</v>
      </c>
      <c r="I122">
        <v>3.672162099331186E-2</v>
      </c>
      <c r="J122">
        <v>3.672162099331186E-2</v>
      </c>
      <c r="K122">
        <v>3.672162099331186E-2</v>
      </c>
      <c r="L122">
        <v>3.2641440882943878E-2</v>
      </c>
      <c r="M122">
        <v>2.8561260772575901E-2</v>
      </c>
      <c r="N122">
        <v>2.4481080662207909E-2</v>
      </c>
      <c r="O122">
        <v>2.0400900551839921E-2</v>
      </c>
      <c r="P122">
        <v>1.6320720441471939E-2</v>
      </c>
      <c r="Q122">
        <v>1.2240540331103949E-2</v>
      </c>
    </row>
    <row r="123" spans="1:17" x14ac:dyDescent="0.25">
      <c r="A123" t="s">
        <v>2</v>
      </c>
      <c r="B123" t="s">
        <v>186</v>
      </c>
      <c r="C123">
        <v>1.7105039971316679E-4</v>
      </c>
      <c r="D123">
        <v>4.856376227643681E-4</v>
      </c>
      <c r="E123">
        <v>6.5040905115368438E-4</v>
      </c>
      <c r="F123">
        <v>9.3066671123588217E-4</v>
      </c>
      <c r="G123">
        <v>3.3958776152540619E-3</v>
      </c>
      <c r="H123">
        <v>3.4285965252597401E-3</v>
      </c>
      <c r="I123">
        <v>3.4583665979815402E-3</v>
      </c>
      <c r="J123">
        <v>3.4828633173977388E-3</v>
      </c>
      <c r="K123">
        <v>3.5057366068412341E-3</v>
      </c>
      <c r="L123">
        <v>3.526697193358911E-3</v>
      </c>
      <c r="M123">
        <v>3.5514535045878151E-3</v>
      </c>
      <c r="N123">
        <v>3.5810000903367081E-3</v>
      </c>
      <c r="O123">
        <v>3.6173087945013589E-3</v>
      </c>
      <c r="P123">
        <v>3.6664739857518928E-3</v>
      </c>
      <c r="Q123">
        <v>3.8092840514666851E-3</v>
      </c>
    </row>
    <row r="124" spans="1:17" x14ac:dyDescent="0.25">
      <c r="A124" t="s">
        <v>2</v>
      </c>
      <c r="B124" t="s">
        <v>187</v>
      </c>
      <c r="J124">
        <v>5.4876286150149429</v>
      </c>
      <c r="K124">
        <v>10.62205851736497</v>
      </c>
      <c r="L124">
        <v>15.33567010663981</v>
      </c>
      <c r="M124">
        <v>20.967399702781311</v>
      </c>
      <c r="N124">
        <v>27.790234408687311</v>
      </c>
      <c r="O124">
        <v>36.354501943417333</v>
      </c>
      <c r="P124">
        <v>48.400556539351129</v>
      </c>
      <c r="Q124">
        <v>90.606219451201639</v>
      </c>
    </row>
    <row r="125" spans="1:17" x14ac:dyDescent="0.25">
      <c r="A125" t="s">
        <v>2</v>
      </c>
      <c r="B125" t="s">
        <v>188</v>
      </c>
      <c r="C125">
        <v>2.6999884762646421E-5</v>
      </c>
      <c r="D125">
        <v>5.3435513755828643E-5</v>
      </c>
      <c r="E125">
        <v>7.9097907150983487E-5</v>
      </c>
      <c r="F125">
        <v>1.041586087510335E-4</v>
      </c>
      <c r="G125">
        <v>1.281872342641564E-4</v>
      </c>
      <c r="H125">
        <v>1.53703225696905E-4</v>
      </c>
      <c r="I125">
        <v>1.7820980979095589E-4</v>
      </c>
      <c r="J125">
        <v>1.9894692527440511E-4</v>
      </c>
      <c r="K125">
        <v>2.1831282951321031E-4</v>
      </c>
      <c r="L125">
        <v>2.360607309521293E-4</v>
      </c>
      <c r="M125">
        <v>2.5705068379023742E-4</v>
      </c>
      <c r="N125">
        <v>2.8214295211294619E-4</v>
      </c>
      <c r="O125">
        <v>3.1304373385884581E-4</v>
      </c>
      <c r="P125">
        <v>3.0229260603207062E-4</v>
      </c>
      <c r="Q125">
        <v>3.50476970970611E-4</v>
      </c>
    </row>
    <row r="126" spans="1:17" x14ac:dyDescent="0.25">
      <c r="A126" t="s">
        <v>2</v>
      </c>
      <c r="B126" t="s">
        <v>189</v>
      </c>
      <c r="L126">
        <v>2.0445155087347451</v>
      </c>
      <c r="M126">
        <v>4.4866194420978678</v>
      </c>
      <c r="N126">
        <v>7.4447892516877596</v>
      </c>
      <c r="O126">
        <v>11.157602457130411</v>
      </c>
      <c r="P126">
        <v>16.37937110367638</v>
      </c>
      <c r="Q126">
        <v>34.67253484978184</v>
      </c>
    </row>
    <row r="127" spans="1:17" x14ac:dyDescent="0.25">
      <c r="A127" t="s">
        <v>2</v>
      </c>
      <c r="B127" t="s">
        <v>190</v>
      </c>
      <c r="C127">
        <v>5.5234622250678253E-3</v>
      </c>
      <c r="D127">
        <v>5.5234622250678253E-3</v>
      </c>
      <c r="E127">
        <v>5.5234622250678253E-3</v>
      </c>
      <c r="F127">
        <v>5.5234622250678253E-3</v>
      </c>
      <c r="G127">
        <v>4.9711160025610428E-3</v>
      </c>
      <c r="H127">
        <v>4.9711160025610428E-3</v>
      </c>
      <c r="I127">
        <v>4.9711160025610428E-3</v>
      </c>
      <c r="J127">
        <v>4.9711160025610428E-3</v>
      </c>
      <c r="K127">
        <v>4.9711160025610428E-3</v>
      </c>
      <c r="L127">
        <v>4.4187697800542602E-3</v>
      </c>
      <c r="M127">
        <v>3.8664235575474781E-3</v>
      </c>
      <c r="N127">
        <v>3.3140773350406952E-3</v>
      </c>
      <c r="O127">
        <v>2.7617311125339131E-3</v>
      </c>
      <c r="P127">
        <v>2.2093848900271301E-3</v>
      </c>
      <c r="Q127">
        <v>1.657038667520348E-3</v>
      </c>
    </row>
    <row r="128" spans="1:17" x14ac:dyDescent="0.25">
      <c r="A128" t="s">
        <v>2</v>
      </c>
      <c r="B128" t="s">
        <v>191</v>
      </c>
      <c r="C128">
        <v>9.8799484392302474E-5</v>
      </c>
      <c r="D128">
        <v>2.3044158007892959E-4</v>
      </c>
      <c r="E128">
        <v>4.2987404937270049E-4</v>
      </c>
      <c r="F128">
        <v>4.5425521317428739E-4</v>
      </c>
      <c r="G128">
        <v>4.7738428257863331E-4</v>
      </c>
      <c r="H128">
        <v>4.9952208719474824E-4</v>
      </c>
      <c r="I128">
        <v>5.2031480638766966E-4</v>
      </c>
      <c r="J128">
        <v>5.4011660131284478E-4</v>
      </c>
      <c r="K128">
        <v>5.5846685003650449E-4</v>
      </c>
      <c r="L128">
        <v>5.7521847895811726E-4</v>
      </c>
      <c r="M128">
        <v>5.9436666981305987E-4</v>
      </c>
      <c r="N128">
        <v>6.1650253776493903E-4</v>
      </c>
      <c r="O128">
        <v>6.4287144098510731E-4</v>
      </c>
      <c r="P128">
        <v>6.7746853055650061E-4</v>
      </c>
      <c r="Q128">
        <v>7.7431098785688088E-4</v>
      </c>
    </row>
    <row r="129" spans="1:17" x14ac:dyDescent="0.25">
      <c r="A129" t="s">
        <v>2</v>
      </c>
      <c r="B129" t="s">
        <v>192</v>
      </c>
      <c r="J129">
        <v>5.4840763138669697</v>
      </c>
      <c r="K129">
        <v>10.615929748010821</v>
      </c>
      <c r="L129">
        <v>15.327546421783071</v>
      </c>
      <c r="M129">
        <v>20.95755419885085</v>
      </c>
      <c r="N129">
        <v>27.77883837196082</v>
      </c>
      <c r="O129">
        <v>36.341680291910272</v>
      </c>
      <c r="P129">
        <v>48.386411460479451</v>
      </c>
      <c r="Q129">
        <v>90.590857674127562</v>
      </c>
    </row>
    <row r="130" spans="1:17" x14ac:dyDescent="0.25">
      <c r="A130" t="s">
        <v>2</v>
      </c>
      <c r="B130" t="s">
        <v>193</v>
      </c>
      <c r="C130">
        <v>2.205144451102335E-5</v>
      </c>
      <c r="D130">
        <v>4.3301103266953471E-5</v>
      </c>
      <c r="E130">
        <v>6.3631826766423743E-5</v>
      </c>
      <c r="F130">
        <v>8.3214378632209197E-5</v>
      </c>
      <c r="G130">
        <v>1.0172146782862171E-4</v>
      </c>
      <c r="H130">
        <v>1.206831203122019E-4</v>
      </c>
      <c r="I130">
        <v>1.3857262312117749E-4</v>
      </c>
      <c r="J130">
        <v>1.556590648983564E-4</v>
      </c>
      <c r="K130">
        <v>1.715100532801085E-4</v>
      </c>
      <c r="L130">
        <v>1.8599070250611451E-4</v>
      </c>
      <c r="M130">
        <v>2.025761674440098E-4</v>
      </c>
      <c r="N130">
        <v>2.2177188918775861E-4</v>
      </c>
      <c r="O130">
        <v>2.4464066112984511E-4</v>
      </c>
      <c r="P130">
        <v>2.3215836265252779E-4</v>
      </c>
      <c r="Q130">
        <v>2.571290032963102E-4</v>
      </c>
    </row>
    <row r="131" spans="1:17" x14ac:dyDescent="0.25">
      <c r="A131" t="s">
        <v>2</v>
      </c>
      <c r="B131" t="s">
        <v>194</v>
      </c>
      <c r="L131">
        <v>2.042226125519258</v>
      </c>
      <c r="M131">
        <v>4.4824697996245222</v>
      </c>
      <c r="N131">
        <v>7.4390104593776476</v>
      </c>
      <c r="O131">
        <v>11.15034965371375</v>
      </c>
      <c r="P131">
        <v>16.3707670705972</v>
      </c>
      <c r="Q131">
        <v>34.662709633705397</v>
      </c>
    </row>
    <row r="132" spans="1:17" x14ac:dyDescent="0.25">
      <c r="A132" t="s">
        <v>2</v>
      </c>
      <c r="B132" t="s">
        <v>195</v>
      </c>
      <c r="C132">
        <v>3.6901888689628537E-5</v>
      </c>
      <c r="D132">
        <v>7.4124208341265339E-5</v>
      </c>
      <c r="E132">
        <v>1.1003600339724671E-4</v>
      </c>
      <c r="F132">
        <v>1.461700009056551E-4</v>
      </c>
      <c r="G132">
        <v>1.8181259430725681E-4</v>
      </c>
      <c r="H132">
        <v>2.171149139585896E-4</v>
      </c>
      <c r="I132">
        <v>2.432934039704249E-4</v>
      </c>
      <c r="J132">
        <v>2.6858869884858788E-4</v>
      </c>
      <c r="K132">
        <v>2.9223595939517968E-4</v>
      </c>
      <c r="L132">
        <v>3.139193876081253E-4</v>
      </c>
      <c r="M132">
        <v>3.3976779616867812E-4</v>
      </c>
      <c r="N132">
        <v>3.7097800218220499E-4</v>
      </c>
      <c r="O132">
        <v>4.0994201720055668E-4</v>
      </c>
      <c r="P132">
        <v>4.6416648165090049E-4</v>
      </c>
      <c r="Q132">
        <v>6.4636107537876294E-4</v>
      </c>
    </row>
    <row r="133" spans="1:17" x14ac:dyDescent="0.25">
      <c r="A133" t="s">
        <v>2</v>
      </c>
      <c r="B133" t="s">
        <v>196</v>
      </c>
      <c r="J133">
        <v>5.52812358774956</v>
      </c>
      <c r="K133">
        <v>10.69634839835147</v>
      </c>
      <c r="L133">
        <v>15.435950205038001</v>
      </c>
      <c r="M133">
        <v>21.093565223488181</v>
      </c>
      <c r="N133">
        <v>27.940915499812078</v>
      </c>
      <c r="O133">
        <v>36.528160935810511</v>
      </c>
      <c r="P133">
        <v>48.595963185073629</v>
      </c>
      <c r="Q133">
        <v>90.822258262072765</v>
      </c>
    </row>
    <row r="134" spans="1:17" x14ac:dyDescent="0.25">
      <c r="A134" t="s">
        <v>2</v>
      </c>
      <c r="B134" t="s">
        <v>197</v>
      </c>
      <c r="C134">
        <v>2.198841468812565E-4</v>
      </c>
      <c r="D134">
        <v>6.4025254352845066E-4</v>
      </c>
      <c r="E134">
        <v>1.400702171260718E-3</v>
      </c>
      <c r="F134">
        <v>1.9012245118852761E-3</v>
      </c>
      <c r="G134">
        <v>6.3631374203185584E-2</v>
      </c>
      <c r="H134">
        <v>6.4074438558867894E-2</v>
      </c>
      <c r="I134">
        <v>6.4470824305322694E-2</v>
      </c>
      <c r="J134">
        <v>6.4492132384198791E-2</v>
      </c>
      <c r="K134">
        <v>6.4512052378119647E-2</v>
      </c>
      <c r="L134">
        <v>6.4530318150703633E-2</v>
      </c>
      <c r="M134">
        <v>6.4552094607031152E-2</v>
      </c>
      <c r="N134">
        <v>6.4578391652520301E-2</v>
      </c>
      <c r="O134">
        <v>6.4611228002816823E-2</v>
      </c>
      <c r="P134">
        <v>6.3824527812711862E-2</v>
      </c>
      <c r="Q134">
        <v>1.179549108590453E-3</v>
      </c>
    </row>
    <row r="135" spans="1:17" x14ac:dyDescent="0.25">
      <c r="A135" t="s">
        <v>2</v>
      </c>
      <c r="B135" t="s">
        <v>198</v>
      </c>
      <c r="L135">
        <v>2.074939309873677</v>
      </c>
      <c r="M135">
        <v>4.5464769092573327</v>
      </c>
      <c r="N135">
        <v>7.5315456889353554</v>
      </c>
      <c r="O135">
        <v>11.26884837056517</v>
      </c>
      <c r="P135">
        <v>16.513254536587219</v>
      </c>
      <c r="Q135">
        <v>34.827208466933477</v>
      </c>
    </row>
    <row r="136" spans="1:17" x14ac:dyDescent="0.25">
      <c r="A136" t="s">
        <v>2</v>
      </c>
      <c r="B136" t="s">
        <v>199</v>
      </c>
      <c r="C136">
        <v>4.2048506470766301E-5</v>
      </c>
      <c r="D136">
        <v>8.485943871804614E-5</v>
      </c>
      <c r="E136">
        <v>1.2819835131874221E-4</v>
      </c>
      <c r="F136">
        <v>1.724334952444476E-4</v>
      </c>
      <c r="G136">
        <v>2.1698040233142721E-4</v>
      </c>
      <c r="H136">
        <v>2.4402351663105641E-4</v>
      </c>
      <c r="I136">
        <v>2.6986253630612641E-4</v>
      </c>
      <c r="J136">
        <v>2.9484671626187742E-4</v>
      </c>
      <c r="K136">
        <v>3.1819081371700099E-4</v>
      </c>
      <c r="L136">
        <v>3.3958962929622559E-4</v>
      </c>
      <c r="M136">
        <v>3.6500028083211861E-4</v>
      </c>
      <c r="N136">
        <v>3.9553079930109992E-4</v>
      </c>
      <c r="O136">
        <v>4.3338785113147972E-4</v>
      </c>
      <c r="P136">
        <v>4.854549265123083E-4</v>
      </c>
      <c r="Q136">
        <v>6.4785384368173146E-4</v>
      </c>
    </row>
    <row r="137" spans="1:17" x14ac:dyDescent="0.25">
      <c r="A137" t="s">
        <v>2</v>
      </c>
      <c r="B137" t="s">
        <v>200</v>
      </c>
      <c r="J137">
        <v>5.4934642199296766</v>
      </c>
      <c r="K137">
        <v>10.63199339712399</v>
      </c>
      <c r="L137">
        <v>15.34866574856669</v>
      </c>
      <c r="M137">
        <v>20.982995334357518</v>
      </c>
      <c r="N137">
        <v>27.808136814778059</v>
      </c>
      <c r="O137">
        <v>36.374512881363657</v>
      </c>
      <c r="P137">
        <v>48.422555146124303</v>
      </c>
      <c r="Q137">
        <v>90.63010450893124</v>
      </c>
    </row>
    <row r="138" spans="1:17" x14ac:dyDescent="0.25">
      <c r="A138" t="s">
        <v>2</v>
      </c>
      <c r="B138" t="s">
        <v>201</v>
      </c>
      <c r="C138">
        <v>1.8448209443530059E-4</v>
      </c>
      <c r="D138">
        <v>4.7558020558088611E-4</v>
      </c>
      <c r="E138">
        <v>1.046507122034265E-3</v>
      </c>
      <c r="F138">
        <v>1.439401906170803E-3</v>
      </c>
      <c r="G138">
        <v>9.3834061104446313E-3</v>
      </c>
      <c r="H138">
        <v>9.7586822551651159E-3</v>
      </c>
      <c r="I138">
        <v>9.7819942336253764E-3</v>
      </c>
      <c r="J138">
        <v>9.8030792398198022E-3</v>
      </c>
      <c r="K138">
        <v>9.8227818672819243E-3</v>
      </c>
      <c r="L138">
        <v>9.8408435848790256E-3</v>
      </c>
      <c r="M138">
        <v>9.8623058257007526E-3</v>
      </c>
      <c r="N138">
        <v>9.8881141210560766E-3</v>
      </c>
      <c r="O138">
        <v>9.9201522854460086E-3</v>
      </c>
      <c r="P138">
        <v>9.3351070712178064E-3</v>
      </c>
      <c r="Q138">
        <v>7.2008014976699829E-4</v>
      </c>
    </row>
    <row r="139" spans="1:17" x14ac:dyDescent="0.25">
      <c r="A139" t="s">
        <v>2</v>
      </c>
      <c r="B139" t="s">
        <v>202</v>
      </c>
      <c r="L139">
        <v>2.0474848169523359</v>
      </c>
      <c r="M139">
        <v>4.4921475028811324</v>
      </c>
      <c r="N139">
        <v>7.4525998428505282</v>
      </c>
      <c r="O139">
        <v>11.167506250663619</v>
      </c>
      <c r="P139">
        <v>16.39125418760527</v>
      </c>
      <c r="Q139">
        <v>34.686303343680947</v>
      </c>
    </row>
    <row r="140" spans="1:17" x14ac:dyDescent="0.25">
      <c r="A140" t="s">
        <v>2</v>
      </c>
      <c r="B140" t="s">
        <v>203</v>
      </c>
      <c r="L140">
        <v>5.0420764522063503E-2</v>
      </c>
      <c r="M140">
        <v>0.1157507631933124</v>
      </c>
      <c r="N140">
        <v>0.14986474147719911</v>
      </c>
      <c r="O140">
        <v>0.19342718562718461</v>
      </c>
      <c r="P140">
        <v>0.32132043834054652</v>
      </c>
      <c r="Q140">
        <v>0.95982279251218161</v>
      </c>
    </row>
    <row r="141" spans="1:17" x14ac:dyDescent="0.25">
      <c r="A141" t="s">
        <v>2</v>
      </c>
      <c r="B141" t="s">
        <v>204</v>
      </c>
      <c r="C141">
        <v>1.062125593753269E-2</v>
      </c>
      <c r="D141">
        <v>1.062125593753269E-2</v>
      </c>
      <c r="E141">
        <v>1.062125593753269E-2</v>
      </c>
      <c r="F141">
        <v>1.062125593753269E-2</v>
      </c>
      <c r="G141">
        <v>7.9659419531495183E-3</v>
      </c>
      <c r="H141">
        <v>7.9659419531495183E-3</v>
      </c>
      <c r="I141">
        <v>7.9659419531495183E-3</v>
      </c>
      <c r="J141">
        <v>7.9659419531495183E-3</v>
      </c>
      <c r="K141">
        <v>7.9659419531495183E-3</v>
      </c>
      <c r="L141">
        <v>5.3106279687663458E-3</v>
      </c>
      <c r="M141">
        <v>2.6553139843831729E-3</v>
      </c>
    </row>
    <row r="142" spans="1:17" x14ac:dyDescent="0.25">
      <c r="A142" t="s">
        <v>2</v>
      </c>
      <c r="B142" t="s">
        <v>205</v>
      </c>
      <c r="C142">
        <v>7.038976388375247E-5</v>
      </c>
      <c r="D142">
        <v>2.0513256862267091E-4</v>
      </c>
      <c r="E142">
        <v>3.9765063972512069E-4</v>
      </c>
      <c r="F142">
        <v>6.0877282376042884E-4</v>
      </c>
      <c r="G142">
        <v>6.1589004522933496E-3</v>
      </c>
      <c r="H142">
        <v>6.1678177489672302E-3</v>
      </c>
      <c r="I142">
        <v>6.174204448868229E-3</v>
      </c>
      <c r="J142">
        <v>6.1793025577695738E-3</v>
      </c>
      <c r="K142">
        <v>6.1833232129761039E-3</v>
      </c>
      <c r="L142">
        <v>5.9297631589011503E-3</v>
      </c>
      <c r="M142">
        <v>1.704524233896829E-5</v>
      </c>
      <c r="N142">
        <v>8.2062950408862865E-6</v>
      </c>
      <c r="O142">
        <v>1.045977051768965E-5</v>
      </c>
      <c r="P142">
        <v>1.703398928189166E-5</v>
      </c>
      <c r="Q142">
        <v>4.7039277235705043E-5</v>
      </c>
    </row>
    <row r="143" spans="1:17" x14ac:dyDescent="0.25">
      <c r="A143" t="s">
        <v>2</v>
      </c>
      <c r="B143" t="s">
        <v>206</v>
      </c>
      <c r="J143">
        <v>0.10430929919544329</v>
      </c>
      <c r="K143">
        <v>0.18680476828983739</v>
      </c>
      <c r="L143">
        <v>0.24515036842337909</v>
      </c>
      <c r="M143">
        <v>0.2613455418861983</v>
      </c>
      <c r="N143">
        <v>0.16940359532331001</v>
      </c>
      <c r="O143">
        <v>0.21610705773719499</v>
      </c>
      <c r="P143">
        <v>0.35580454578000081</v>
      </c>
      <c r="Q143">
        <v>1.0556192603993539</v>
      </c>
    </row>
    <row r="144" spans="1:17" x14ac:dyDescent="0.25">
      <c r="A144" t="s">
        <v>2</v>
      </c>
      <c r="B144" t="s">
        <v>207</v>
      </c>
      <c r="J144">
        <v>0.1122820141070093</v>
      </c>
      <c r="K144">
        <v>0.19873168656031501</v>
      </c>
      <c r="L144">
        <v>0.25829368533287878</v>
      </c>
      <c r="M144">
        <v>0.26964288206466941</v>
      </c>
      <c r="N144">
        <v>0.16891258968138639</v>
      </c>
      <c r="O144">
        <v>0.2162645644407464</v>
      </c>
      <c r="P144">
        <v>0.35382833257774021</v>
      </c>
      <c r="Q144">
        <v>1.043069050820729</v>
      </c>
    </row>
    <row r="145" spans="1:17" x14ac:dyDescent="0.25">
      <c r="A145" t="s">
        <v>2</v>
      </c>
      <c r="B145" t="s">
        <v>208</v>
      </c>
      <c r="J145">
        <v>9.2778084348147397E-2</v>
      </c>
      <c r="K145">
        <v>0.1663857134613673</v>
      </c>
      <c r="L145">
        <v>0.21867681086888779</v>
      </c>
      <c r="M145">
        <v>0.2346443936959387</v>
      </c>
      <c r="N145">
        <v>0.15557785543668959</v>
      </c>
      <c r="O145">
        <v>0.2006851602049653</v>
      </c>
      <c r="P145">
        <v>0.33331633536886529</v>
      </c>
      <c r="Q145">
        <v>0.99766213412845883</v>
      </c>
    </row>
    <row r="146" spans="1:17" x14ac:dyDescent="0.25">
      <c r="A146" t="s">
        <v>2</v>
      </c>
      <c r="B146" t="s">
        <v>209</v>
      </c>
      <c r="L146">
        <v>5.7959158618956487E-2</v>
      </c>
      <c r="M146">
        <v>0.13174669965905991</v>
      </c>
      <c r="N146">
        <v>0.16898231624756549</v>
      </c>
      <c r="O146">
        <v>0.21515054466553379</v>
      </c>
      <c r="P146">
        <v>0.34361954965088032</v>
      </c>
      <c r="Q146">
        <v>0.98210166193778603</v>
      </c>
    </row>
    <row r="147" spans="1:17" x14ac:dyDescent="0.25">
      <c r="A147" t="s">
        <v>2</v>
      </c>
      <c r="B147" t="s">
        <v>210</v>
      </c>
      <c r="C147">
        <v>0.13463586804148911</v>
      </c>
      <c r="D147">
        <v>0.13463586804148911</v>
      </c>
      <c r="E147">
        <v>0.13463586804148911</v>
      </c>
      <c r="F147">
        <v>0.13463586804148911</v>
      </c>
      <c r="G147">
        <v>0.1009769010311168</v>
      </c>
      <c r="H147">
        <v>0.1009769010311168</v>
      </c>
      <c r="I147">
        <v>0.1009769010311168</v>
      </c>
      <c r="J147">
        <v>0.1009769010311168</v>
      </c>
      <c r="K147">
        <v>0.1009769010311168</v>
      </c>
      <c r="L147">
        <v>6.7317934020744541E-2</v>
      </c>
      <c r="M147">
        <v>3.365896701037227E-2</v>
      </c>
    </row>
    <row r="148" spans="1:17" x14ac:dyDescent="0.25">
      <c r="A148" t="s">
        <v>2</v>
      </c>
      <c r="B148" t="s">
        <v>211</v>
      </c>
      <c r="C148">
        <v>7.9771090425061311E-5</v>
      </c>
      <c r="D148">
        <v>2.9380266686160897E-4</v>
      </c>
      <c r="E148">
        <v>6.0572246832407152E-4</v>
      </c>
      <c r="F148">
        <v>9.8281825769815784E-4</v>
      </c>
      <c r="G148">
        <v>4.9271464313908393E-2</v>
      </c>
      <c r="H148">
        <v>4.9534754559556103E-2</v>
      </c>
      <c r="I148">
        <v>4.9666522182626092E-2</v>
      </c>
      <c r="J148">
        <v>4.9671706506936877E-2</v>
      </c>
      <c r="K148">
        <v>4.9675796043879512E-2</v>
      </c>
      <c r="L148">
        <v>4.9286246082297883E-2</v>
      </c>
      <c r="M148">
        <v>1.1828595567093391E-4</v>
      </c>
      <c r="N148">
        <v>8.344548873773763E-6</v>
      </c>
      <c r="O148">
        <v>1.064819211945773E-5</v>
      </c>
      <c r="P148">
        <v>1.753860061927672E-5</v>
      </c>
      <c r="Q148">
        <v>5.0981678334000507E-5</v>
      </c>
    </row>
    <row r="149" spans="1:17" x14ac:dyDescent="0.25">
      <c r="A149" t="s">
        <v>2</v>
      </c>
      <c r="B149" t="s">
        <v>212</v>
      </c>
      <c r="J149">
        <v>0.1122066082693349</v>
      </c>
      <c r="K149">
        <v>0.19996894554098441</v>
      </c>
      <c r="L149">
        <v>0.26205763666914528</v>
      </c>
      <c r="M149">
        <v>0.27822539524329282</v>
      </c>
      <c r="N149">
        <v>0.1788937603040027</v>
      </c>
      <c r="O149">
        <v>0.226920929713849</v>
      </c>
      <c r="P149">
        <v>0.36691750196294132</v>
      </c>
      <c r="Q149">
        <v>1.0667389678869721</v>
      </c>
    </row>
    <row r="150" spans="1:17" x14ac:dyDescent="0.25">
      <c r="A150" t="s">
        <v>2</v>
      </c>
      <c r="B150" t="s">
        <v>213</v>
      </c>
      <c r="J150">
        <v>0.1202062752329346</v>
      </c>
      <c r="K150">
        <v>0.21193267643405281</v>
      </c>
      <c r="L150">
        <v>0.27524009433279878</v>
      </c>
      <c r="M150">
        <v>0.28654989184508078</v>
      </c>
      <c r="N150">
        <v>0.17840623715897061</v>
      </c>
      <c r="O150">
        <v>0.22708269932586339</v>
      </c>
      <c r="P150">
        <v>0.36494322139221053</v>
      </c>
      <c r="Q150">
        <v>1.054189129051494</v>
      </c>
    </row>
    <row r="151" spans="1:17" x14ac:dyDescent="0.25">
      <c r="A151" t="s">
        <v>2</v>
      </c>
      <c r="B151" t="s">
        <v>214</v>
      </c>
      <c r="J151">
        <v>0.1086887032156986</v>
      </c>
      <c r="K151">
        <v>0.1927804973692894</v>
      </c>
      <c r="L151">
        <v>0.25248113142027462</v>
      </c>
      <c r="M151">
        <v>0.26832165194989832</v>
      </c>
      <c r="N151">
        <v>0.17444564877027341</v>
      </c>
      <c r="O151">
        <v>0.2221971039383793</v>
      </c>
      <c r="P151">
        <v>0.35549404686533942</v>
      </c>
      <c r="Q151">
        <v>1.0198984137950391</v>
      </c>
    </row>
    <row r="152" spans="1:17" x14ac:dyDescent="0.25">
      <c r="A152" t="s">
        <v>2</v>
      </c>
      <c r="B152" t="s">
        <v>215</v>
      </c>
      <c r="L152">
        <v>5.7439646417550692E-2</v>
      </c>
      <c r="M152">
        <v>0.1309226815918493</v>
      </c>
      <c r="N152">
        <v>0.16849774730979511</v>
      </c>
      <c r="O152">
        <v>0.2150025216241212</v>
      </c>
      <c r="P152">
        <v>0.34386266341888733</v>
      </c>
      <c r="Q152">
        <v>0.98259337771318744</v>
      </c>
    </row>
    <row r="153" spans="1:17" x14ac:dyDescent="0.25">
      <c r="A153" t="s">
        <v>2</v>
      </c>
      <c r="B153" t="s">
        <v>216</v>
      </c>
      <c r="C153">
        <v>0.11926509176088131</v>
      </c>
      <c r="D153">
        <v>0.11926509176088131</v>
      </c>
      <c r="E153">
        <v>0.11926509176088131</v>
      </c>
      <c r="F153">
        <v>0.11926509176088131</v>
      </c>
      <c r="G153">
        <v>8.9448818820660983E-2</v>
      </c>
      <c r="H153">
        <v>8.9448818820660983E-2</v>
      </c>
      <c r="I153">
        <v>8.9448818820660983E-2</v>
      </c>
      <c r="J153">
        <v>8.9448818820660983E-2</v>
      </c>
      <c r="K153">
        <v>8.9448818820660983E-2</v>
      </c>
      <c r="L153">
        <v>5.9632545880440653E-2</v>
      </c>
      <c r="M153">
        <v>2.981627294022033E-2</v>
      </c>
    </row>
    <row r="154" spans="1:17" x14ac:dyDescent="0.25">
      <c r="A154" t="s">
        <v>2</v>
      </c>
      <c r="B154" t="s">
        <v>217</v>
      </c>
      <c r="C154">
        <v>1.182653003189601E-4</v>
      </c>
      <c r="D154">
        <v>1.930697851256481E-3</v>
      </c>
      <c r="E154">
        <v>6.1667648076103197E-3</v>
      </c>
      <c r="F154">
        <v>6.3064106021883887E-3</v>
      </c>
      <c r="G154">
        <v>5.0527193216081893E-2</v>
      </c>
      <c r="H154">
        <v>5.5412544823070058E-2</v>
      </c>
      <c r="I154">
        <v>5.541983430309818E-2</v>
      </c>
      <c r="J154">
        <v>5.5425017984290142E-2</v>
      </c>
      <c r="K154">
        <v>5.5429107042972041E-2</v>
      </c>
      <c r="L154">
        <v>5.252755199469275E-2</v>
      </c>
      <c r="M154">
        <v>9.9290567606300927E-4</v>
      </c>
      <c r="N154">
        <v>8.3441658027738577E-6</v>
      </c>
      <c r="O154">
        <v>1.064809469631207E-5</v>
      </c>
      <c r="P154">
        <v>1.7539358976496321E-5</v>
      </c>
      <c r="Q154">
        <v>5.099291859061851E-5</v>
      </c>
    </row>
    <row r="155" spans="1:17" x14ac:dyDescent="0.25">
      <c r="A155" t="s">
        <v>2</v>
      </c>
      <c r="B155" t="s">
        <v>218</v>
      </c>
      <c r="J155">
        <v>0.11147571479855289</v>
      </c>
      <c r="K155">
        <v>0.19881263621831019</v>
      </c>
      <c r="L155">
        <v>0.26064638070931989</v>
      </c>
      <c r="M155">
        <v>0.27703978225302273</v>
      </c>
      <c r="N155">
        <v>0.1786522957367061</v>
      </c>
      <c r="O155">
        <v>0.2268472049604755</v>
      </c>
      <c r="P155">
        <v>0.3670386875964714</v>
      </c>
      <c r="Q155">
        <v>1.066984244786144</v>
      </c>
    </row>
    <row r="156" spans="1:17" x14ac:dyDescent="0.25">
      <c r="A156" t="s">
        <v>2</v>
      </c>
      <c r="B156" t="s">
        <v>219</v>
      </c>
      <c r="J156">
        <v>0.1194706868443272</v>
      </c>
      <c r="K156">
        <v>0.21077024430281621</v>
      </c>
      <c r="L156">
        <v>0.27382244608929712</v>
      </c>
      <c r="M156">
        <v>0.28536001714912068</v>
      </c>
      <c r="N156">
        <v>0.17816465232716641</v>
      </c>
      <c r="O156">
        <v>0.22700889139982311</v>
      </c>
      <c r="P156">
        <v>0.36506441342234791</v>
      </c>
      <c r="Q156">
        <v>1.0544344074643841</v>
      </c>
    </row>
    <row r="157" spans="1:17" x14ac:dyDescent="0.25">
      <c r="A157" t="s">
        <v>2</v>
      </c>
      <c r="B157" t="s">
        <v>220</v>
      </c>
      <c r="J157">
        <v>0.10719651674855769</v>
      </c>
      <c r="K157">
        <v>0.19043736230621641</v>
      </c>
      <c r="L157">
        <v>0.2496349631410977</v>
      </c>
      <c r="M157">
        <v>0.26594535801797548</v>
      </c>
      <c r="N157">
        <v>0.173972711696181</v>
      </c>
      <c r="O157">
        <v>0.22205334409770699</v>
      </c>
      <c r="P157">
        <v>0.35573631220013108</v>
      </c>
      <c r="Q157">
        <v>1.020389037469162</v>
      </c>
    </row>
    <row r="158" spans="1:17" x14ac:dyDescent="0.25">
      <c r="A158" t="s">
        <v>2</v>
      </c>
      <c r="B158" t="s">
        <v>221</v>
      </c>
      <c r="L158">
        <v>5.0796154288319677E-2</v>
      </c>
      <c r="M158">
        <v>0.1165704330362704</v>
      </c>
      <c r="N158">
        <v>0.15088483078156459</v>
      </c>
      <c r="O158">
        <v>0.194615684240869</v>
      </c>
      <c r="P158">
        <v>0.32256547994952028</v>
      </c>
      <c r="Q158">
        <v>0.96107828346982105</v>
      </c>
    </row>
    <row r="159" spans="1:17" x14ac:dyDescent="0.25">
      <c r="A159" t="s">
        <v>2</v>
      </c>
      <c r="B159" t="s">
        <v>222</v>
      </c>
      <c r="C159">
        <v>1.6654996762755489E-2</v>
      </c>
      <c r="D159">
        <v>1.6654996762755489E-2</v>
      </c>
      <c r="E159">
        <v>1.6654996762755489E-2</v>
      </c>
      <c r="F159">
        <v>1.6654996762755489E-2</v>
      </c>
      <c r="G159">
        <v>1.249124757206662E-2</v>
      </c>
      <c r="H159">
        <v>1.249124757206662E-2</v>
      </c>
      <c r="I159">
        <v>1.249124757206662E-2</v>
      </c>
      <c r="J159">
        <v>1.249124757206662E-2</v>
      </c>
      <c r="K159">
        <v>1.249124757206662E-2</v>
      </c>
      <c r="L159">
        <v>8.3274983813777445E-3</v>
      </c>
      <c r="M159">
        <v>4.1637491906888723E-3</v>
      </c>
    </row>
    <row r="160" spans="1:17" x14ac:dyDescent="0.25">
      <c r="A160" t="s">
        <v>2</v>
      </c>
      <c r="B160" t="s">
        <v>223</v>
      </c>
      <c r="C160">
        <v>6.3876972029932534E-5</v>
      </c>
      <c r="D160">
        <v>1.625586905773068E-4</v>
      </c>
      <c r="E160">
        <v>3.0956276869689161E-4</v>
      </c>
      <c r="F160">
        <v>4.8136295126183812E-4</v>
      </c>
      <c r="G160">
        <v>6.1697713907086374E-3</v>
      </c>
      <c r="H160">
        <v>6.2695401265979254E-3</v>
      </c>
      <c r="I160">
        <v>6.3249512867834534E-3</v>
      </c>
      <c r="J160">
        <v>6.3300824632848756E-3</v>
      </c>
      <c r="K160">
        <v>6.3341294802498858E-3</v>
      </c>
      <c r="L160">
        <v>6.1335031002082976E-3</v>
      </c>
      <c r="M160">
        <v>5.4907133575843367E-5</v>
      </c>
      <c r="N160">
        <v>8.2592125619492687E-6</v>
      </c>
      <c r="O160">
        <v>1.0531970621414259E-5</v>
      </c>
      <c r="P160">
        <v>1.7224388394273038E-5</v>
      </c>
      <c r="Q160">
        <v>4.8385819115033849E-5</v>
      </c>
    </row>
    <row r="161" spans="1:17" x14ac:dyDescent="0.25">
      <c r="A161" t="s">
        <v>2</v>
      </c>
      <c r="B161" t="s">
        <v>224</v>
      </c>
      <c r="J161">
        <v>0.1046796049671412</v>
      </c>
      <c r="K161">
        <v>0.18743023700379499</v>
      </c>
      <c r="L161">
        <v>0.2459632599915986</v>
      </c>
      <c r="M161">
        <v>0.26218083422446697</v>
      </c>
      <c r="N161">
        <v>0.16991271774188291</v>
      </c>
      <c r="O161">
        <v>0.21670066123499451</v>
      </c>
      <c r="P161">
        <v>0.3564265881726984</v>
      </c>
      <c r="Q161">
        <v>1.0562467591398541</v>
      </c>
    </row>
    <row r="162" spans="1:17" x14ac:dyDescent="0.25">
      <c r="A162" t="s">
        <v>2</v>
      </c>
      <c r="B162" t="s">
        <v>225</v>
      </c>
      <c r="J162">
        <v>0.1126525163860341</v>
      </c>
      <c r="K162">
        <v>0.19935743883850671</v>
      </c>
      <c r="L162">
        <v>0.25910688298554202</v>
      </c>
      <c r="M162">
        <v>0.27047839389365791</v>
      </c>
      <c r="N162">
        <v>0.16942175165287071</v>
      </c>
      <c r="O162">
        <v>0.21685821615319009</v>
      </c>
      <c r="P162">
        <v>0.35445039749439722</v>
      </c>
      <c r="Q162">
        <v>1.043696556146255</v>
      </c>
    </row>
    <row r="163" spans="1:17" x14ac:dyDescent="0.25">
      <c r="A163" t="s">
        <v>2</v>
      </c>
      <c r="B163" t="s">
        <v>226</v>
      </c>
      <c r="J163">
        <v>9.3520369429213282E-2</v>
      </c>
      <c r="K163">
        <v>0.16763788985923531</v>
      </c>
      <c r="L163">
        <v>0.220303086726998</v>
      </c>
      <c r="M163">
        <v>0.23631467177728291</v>
      </c>
      <c r="N163">
        <v>0.15659508952143461</v>
      </c>
      <c r="O163">
        <v>0.2018711749155411</v>
      </c>
      <c r="P163">
        <v>0.33455993099010217</v>
      </c>
      <c r="Q163">
        <v>0.99891711788581361</v>
      </c>
    </row>
    <row r="164" spans="1:17" x14ac:dyDescent="0.25">
      <c r="A164" t="s">
        <v>2</v>
      </c>
      <c r="B164" t="s">
        <v>227</v>
      </c>
      <c r="C164">
        <v>0.39306046353710927</v>
      </c>
      <c r="D164">
        <v>0.39306046353710927</v>
      </c>
      <c r="E164">
        <v>0.39306046353710927</v>
      </c>
      <c r="F164">
        <v>0.39306046353710927</v>
      </c>
      <c r="G164">
        <v>0.29479534765283189</v>
      </c>
      <c r="H164">
        <v>0.29479534765283189</v>
      </c>
      <c r="I164">
        <v>0.29479534765283189</v>
      </c>
      <c r="J164">
        <v>0.29479534765283189</v>
      </c>
      <c r="K164">
        <v>0.29479534765283189</v>
      </c>
      <c r="L164">
        <v>0.19653023176855461</v>
      </c>
      <c r="M164">
        <v>9.8265115884277318E-2</v>
      </c>
    </row>
    <row r="165" spans="1:17" x14ac:dyDescent="0.25">
      <c r="A165" t="s">
        <v>2</v>
      </c>
      <c r="B165" t="s">
        <v>228</v>
      </c>
      <c r="C165">
        <v>6.7088937445040897E-5</v>
      </c>
      <c r="D165">
        <v>1.7178245602417989E-4</v>
      </c>
      <c r="E165">
        <v>3.1726315240188579E-4</v>
      </c>
      <c r="F165">
        <v>5.7530398066397872E-4</v>
      </c>
      <c r="G165">
        <v>0.16107124088288921</v>
      </c>
      <c r="H165">
        <v>0.16108150717156661</v>
      </c>
      <c r="I165">
        <v>0.16108925406356209</v>
      </c>
      <c r="J165">
        <v>0.16109573414451411</v>
      </c>
      <c r="K165">
        <v>0.16110118297264989</v>
      </c>
      <c r="L165">
        <v>0.16110548150735901</v>
      </c>
      <c r="M165">
        <v>0.16088467924853861</v>
      </c>
      <c r="N165">
        <v>3.018350098796295E-5</v>
      </c>
      <c r="O165">
        <v>2.364772753243616E-5</v>
      </c>
      <c r="P165">
        <v>3.375185989913708E-5</v>
      </c>
      <c r="Q165">
        <v>8.0144150842583579E-5</v>
      </c>
    </row>
    <row r="166" spans="1:17" x14ac:dyDescent="0.25">
      <c r="A166" t="s">
        <v>2</v>
      </c>
      <c r="B166" t="s">
        <v>229</v>
      </c>
      <c r="J166">
        <v>0.18958175260245669</v>
      </c>
      <c r="K166">
        <v>0.34378642279209398</v>
      </c>
      <c r="L166">
        <v>0.46497568805223249</v>
      </c>
      <c r="M166">
        <v>0.61133199899160395</v>
      </c>
      <c r="N166">
        <v>0.68814497070346314</v>
      </c>
      <c r="O166">
        <v>0.61206258174780892</v>
      </c>
      <c r="P166">
        <v>0.85034923076932811</v>
      </c>
      <c r="Q166">
        <v>1.946437566137083</v>
      </c>
    </row>
    <row r="167" spans="1:17" x14ac:dyDescent="0.25">
      <c r="A167" t="s">
        <v>2</v>
      </c>
      <c r="B167" t="s">
        <v>230</v>
      </c>
      <c r="J167">
        <v>0.17159315542028361</v>
      </c>
      <c r="K167">
        <v>0.31199352542254971</v>
      </c>
      <c r="L167">
        <v>0.42317029375153009</v>
      </c>
      <c r="M167">
        <v>0.56236347849041846</v>
      </c>
      <c r="N167">
        <v>0.64127424937740896</v>
      </c>
      <c r="O167">
        <v>0.58659111737221981</v>
      </c>
      <c r="P167">
        <v>0.8201641295772899</v>
      </c>
      <c r="Q167">
        <v>1.892223108161041</v>
      </c>
    </row>
    <row r="168" spans="1:17" x14ac:dyDescent="0.25">
      <c r="A168" t="s">
        <v>2</v>
      </c>
      <c r="B168" t="s">
        <v>231</v>
      </c>
      <c r="J168">
        <v>0.19161138575580741</v>
      </c>
      <c r="K168">
        <v>0.34870268574829438</v>
      </c>
      <c r="L168">
        <v>0.47307818871015711</v>
      </c>
      <c r="M168">
        <v>0.62906772917056319</v>
      </c>
      <c r="N168">
        <v>0.71803117655580195</v>
      </c>
      <c r="O168">
        <v>0.65879043006979354</v>
      </c>
      <c r="P168">
        <v>0.92329890754635557</v>
      </c>
      <c r="Q168">
        <v>2.1408928000147531</v>
      </c>
    </row>
    <row r="169" spans="1:17" x14ac:dyDescent="0.25">
      <c r="A169" t="s">
        <v>2</v>
      </c>
      <c r="B169" t="s">
        <v>232</v>
      </c>
      <c r="J169">
        <v>0.1406376598515427</v>
      </c>
      <c r="K169">
        <v>0.25282019267821298</v>
      </c>
      <c r="L169">
        <v>0.34165430377009859</v>
      </c>
      <c r="M169">
        <v>0.45048392919112767</v>
      </c>
      <c r="N169">
        <v>0.50719480246113691</v>
      </c>
      <c r="O169">
        <v>0.44465596180668521</v>
      </c>
      <c r="P169">
        <v>0.60001759426042067</v>
      </c>
      <c r="Q169">
        <v>1.2770611071393489</v>
      </c>
    </row>
    <row r="170" spans="1:17" x14ac:dyDescent="0.25">
      <c r="A170" t="s">
        <v>2</v>
      </c>
      <c r="B170" t="s">
        <v>233</v>
      </c>
      <c r="C170">
        <v>3.7638210505856531</v>
      </c>
      <c r="D170">
        <v>3.7638210505856531</v>
      </c>
      <c r="E170">
        <v>3.7638210505856531</v>
      </c>
      <c r="F170">
        <v>3.7638210505856531</v>
      </c>
      <c r="G170">
        <v>2.8228657879392389</v>
      </c>
      <c r="H170">
        <v>2.8228657879392389</v>
      </c>
      <c r="I170">
        <v>2.8228657879392389</v>
      </c>
      <c r="J170">
        <v>2.8228657879392389</v>
      </c>
      <c r="K170">
        <v>2.8228657879392389</v>
      </c>
      <c r="L170">
        <v>1.8819105252928261</v>
      </c>
      <c r="M170">
        <v>0.94095526264641316</v>
      </c>
    </row>
    <row r="171" spans="1:17" x14ac:dyDescent="0.25">
      <c r="A171" t="s">
        <v>2</v>
      </c>
      <c r="B171" t="s">
        <v>234</v>
      </c>
      <c r="C171">
        <v>1.6005920355977379E-4</v>
      </c>
      <c r="D171">
        <v>1.099616788409102E-2</v>
      </c>
      <c r="E171">
        <v>2.299689414406678E-2</v>
      </c>
      <c r="F171">
        <v>3.5775140077939617E-2</v>
      </c>
      <c r="G171">
        <v>0.93198489513693039</v>
      </c>
      <c r="H171">
        <v>0.94500802663638517</v>
      </c>
      <c r="I171">
        <v>0.95237950639692714</v>
      </c>
      <c r="J171">
        <v>0.95238599068088359</v>
      </c>
      <c r="K171">
        <v>0.95239144313001922</v>
      </c>
      <c r="L171">
        <v>0.95239574437619601</v>
      </c>
      <c r="M171">
        <v>0.93841558168813155</v>
      </c>
      <c r="N171">
        <v>5.5782677780074029E-3</v>
      </c>
      <c r="O171">
        <v>2.366923736821117E-5</v>
      </c>
      <c r="P171">
        <v>3.3790773220656238E-5</v>
      </c>
      <c r="Q171">
        <v>8.040718007361626E-5</v>
      </c>
    </row>
    <row r="172" spans="1:17" x14ac:dyDescent="0.25">
      <c r="A172" t="s">
        <v>2</v>
      </c>
      <c r="B172" t="s">
        <v>235</v>
      </c>
      <c r="J172">
        <v>9.4204780153237938E-2</v>
      </c>
      <c r="K172">
        <v>0.18284171751586159</v>
      </c>
      <c r="L172">
        <v>0.26633739270482171</v>
      </c>
      <c r="M172">
        <v>0.5388219110005229</v>
      </c>
      <c r="N172">
        <v>1.0727068453043751</v>
      </c>
      <c r="O172">
        <v>1.0797588304446419</v>
      </c>
      <c r="P172">
        <v>1.0665116521749161</v>
      </c>
      <c r="Q172">
        <v>1.114683010402572</v>
      </c>
    </row>
    <row r="173" spans="1:17" x14ac:dyDescent="0.25">
      <c r="A173" t="s">
        <v>2</v>
      </c>
      <c r="B173" t="s">
        <v>236</v>
      </c>
      <c r="C173">
        <v>0.72172223200369345</v>
      </c>
      <c r="D173">
        <v>0.72172223200369345</v>
      </c>
      <c r="E173">
        <v>0.72172223200369345</v>
      </c>
      <c r="F173">
        <v>0.72172223200369345</v>
      </c>
      <c r="G173">
        <v>0.54129167400277012</v>
      </c>
      <c r="H173">
        <v>0.54129167400277012</v>
      </c>
      <c r="I173">
        <v>0.54129167400277012</v>
      </c>
      <c r="J173">
        <v>0.54129167400277012</v>
      </c>
      <c r="K173">
        <v>0.54129167400277012</v>
      </c>
      <c r="L173">
        <v>0.36086111600184673</v>
      </c>
      <c r="M173">
        <v>0.18043055800092339</v>
      </c>
    </row>
    <row r="174" spans="1:17" x14ac:dyDescent="0.25">
      <c r="A174" t="s">
        <v>2</v>
      </c>
      <c r="B174" t="s">
        <v>237</v>
      </c>
      <c r="C174">
        <v>9.5637977129217158E-5</v>
      </c>
      <c r="D174">
        <v>4.5866935876713659E-4</v>
      </c>
      <c r="E174">
        <v>1.07540957302143E-3</v>
      </c>
      <c r="F174">
        <v>2.6004367827658159E-3</v>
      </c>
      <c r="G174">
        <v>0.17362771003341829</v>
      </c>
      <c r="H174">
        <v>0.17364818831733389</v>
      </c>
      <c r="I174">
        <v>0.1736647340462017</v>
      </c>
      <c r="J174">
        <v>0.17367121605429631</v>
      </c>
      <c r="K174">
        <v>0.17367666654045741</v>
      </c>
      <c r="L174">
        <v>0.1736809663051892</v>
      </c>
      <c r="M174">
        <v>0.17284042300242661</v>
      </c>
      <c r="N174">
        <v>3.5754001155728159E-5</v>
      </c>
      <c r="O174">
        <v>2.3658208684115201E-5</v>
      </c>
      <c r="P174">
        <v>3.3770833500366142E-5</v>
      </c>
      <c r="Q174">
        <v>8.0277750010830857E-5</v>
      </c>
    </row>
    <row r="175" spans="1:17" x14ac:dyDescent="0.25">
      <c r="A175" t="s">
        <v>2</v>
      </c>
      <c r="B175" t="s">
        <v>238</v>
      </c>
      <c r="J175">
        <v>4.9443000228001383E-2</v>
      </c>
      <c r="K175">
        <v>9.1221670519064144E-2</v>
      </c>
      <c r="L175">
        <v>0.12473750314573449</v>
      </c>
      <c r="M175">
        <v>0.17291547192420531</v>
      </c>
      <c r="N175">
        <v>0.2081059054473213</v>
      </c>
      <c r="O175">
        <v>0.2030483050131062</v>
      </c>
      <c r="P175">
        <v>0.25220849197156858</v>
      </c>
      <c r="Q175">
        <v>0.42595715984943022</v>
      </c>
    </row>
    <row r="176" spans="1:17" x14ac:dyDescent="0.25">
      <c r="A176" t="s">
        <v>2</v>
      </c>
      <c r="B176" t="s">
        <v>239</v>
      </c>
      <c r="C176">
        <v>5.4757405857350383</v>
      </c>
      <c r="D176">
        <v>5.4757405857350383</v>
      </c>
      <c r="E176">
        <v>5.4757405857350383</v>
      </c>
      <c r="F176">
        <v>5.4757405857350383</v>
      </c>
      <c r="G176">
        <v>4.1068054393012794</v>
      </c>
      <c r="H176">
        <v>4.1068054393012794</v>
      </c>
      <c r="I176">
        <v>4.1068054393012794</v>
      </c>
      <c r="J176">
        <v>4.1068054393012794</v>
      </c>
      <c r="K176">
        <v>4.1068054393012794</v>
      </c>
      <c r="L176">
        <v>2.7378702928675192</v>
      </c>
      <c r="M176">
        <v>1.36893514643376</v>
      </c>
    </row>
    <row r="177" spans="1:17" x14ac:dyDescent="0.25">
      <c r="A177" t="s">
        <v>2</v>
      </c>
      <c r="B177" t="s">
        <v>240</v>
      </c>
      <c r="C177">
        <v>1.671686052992031E-4</v>
      </c>
      <c r="D177">
        <v>3.3236070887120349E-2</v>
      </c>
      <c r="E177">
        <v>7.3087943040942932E-2</v>
      </c>
      <c r="F177">
        <v>0.1063135207141763</v>
      </c>
      <c r="G177">
        <v>1.581027731914235</v>
      </c>
      <c r="H177">
        <v>1.6208900011019041</v>
      </c>
      <c r="I177">
        <v>1.6407728401741619</v>
      </c>
      <c r="J177">
        <v>1.640779325110717</v>
      </c>
      <c r="K177">
        <v>1.6407847781081271</v>
      </c>
      <c r="L177">
        <v>1.640789079760971</v>
      </c>
      <c r="M177">
        <v>1.598233629230513</v>
      </c>
      <c r="N177">
        <v>1.595064153528232E-2</v>
      </c>
      <c r="O177">
        <v>2.3671958695855548E-5</v>
      </c>
      <c r="P177">
        <v>3.3795744076680747E-5</v>
      </c>
      <c r="Q177">
        <v>8.0437895123488572E-5</v>
      </c>
    </row>
    <row r="178" spans="1:17" x14ac:dyDescent="0.25">
      <c r="A178" t="s">
        <v>2</v>
      </c>
      <c r="B178" t="s">
        <v>241</v>
      </c>
      <c r="J178">
        <v>3.4846276235102538</v>
      </c>
      <c r="K178">
        <v>6.5605613259749731</v>
      </c>
      <c r="L178">
        <v>9.1572451522195664</v>
      </c>
      <c r="M178">
        <v>11.761990425983941</v>
      </c>
      <c r="N178">
        <v>12.446970936473139</v>
      </c>
      <c r="O178">
        <v>8.7595572182183616</v>
      </c>
      <c r="P178">
        <v>10.164337219597289</v>
      </c>
      <c r="Q178">
        <v>18.618641889173158</v>
      </c>
    </row>
    <row r="179" spans="1:17" x14ac:dyDescent="0.25">
      <c r="A179" t="s">
        <v>2</v>
      </c>
      <c r="B179" t="s">
        <v>242</v>
      </c>
      <c r="J179">
        <v>2.5987457477019671</v>
      </c>
      <c r="K179">
        <v>4.9915380289568647</v>
      </c>
      <c r="L179">
        <v>7.1302922860431632</v>
      </c>
      <c r="M179">
        <v>10.55912227623682</v>
      </c>
      <c r="N179">
        <v>13.919326647277661</v>
      </c>
      <c r="O179">
        <v>14.149195512133151</v>
      </c>
      <c r="P179">
        <v>18.13182070138739</v>
      </c>
      <c r="Q179">
        <v>33.022086793479517</v>
      </c>
    </row>
    <row r="180" spans="1:17" x14ac:dyDescent="0.25">
      <c r="A180" t="s">
        <v>2</v>
      </c>
      <c r="B180" t="s">
        <v>243</v>
      </c>
      <c r="C180">
        <v>0.69360152323696478</v>
      </c>
      <c r="D180">
        <v>0.69360152323696478</v>
      </c>
      <c r="E180">
        <v>0.69360152323696478</v>
      </c>
      <c r="F180">
        <v>0.69360152323696478</v>
      </c>
      <c r="G180">
        <v>0.52020114242772353</v>
      </c>
      <c r="H180">
        <v>0.52020114242772353</v>
      </c>
      <c r="I180">
        <v>0.52020114242772353</v>
      </c>
      <c r="J180">
        <v>0.52020114242772353</v>
      </c>
      <c r="K180">
        <v>0.52020114242772353</v>
      </c>
      <c r="L180">
        <v>0.34680076161848239</v>
      </c>
      <c r="M180">
        <v>0.17340038080924119</v>
      </c>
    </row>
    <row r="181" spans="1:17" x14ac:dyDescent="0.25">
      <c r="A181" t="s">
        <v>2</v>
      </c>
      <c r="B181" t="s">
        <v>244</v>
      </c>
      <c r="C181">
        <v>1.5533430615842161E-4</v>
      </c>
      <c r="D181">
        <v>6.6523569291046794E-3</v>
      </c>
      <c r="E181">
        <v>7.5939454840601708E-3</v>
      </c>
      <c r="F181">
        <v>1.33197534555748E-2</v>
      </c>
      <c r="G181">
        <v>0.19930765189683949</v>
      </c>
      <c r="H181">
        <v>0.19976144520629349</v>
      </c>
      <c r="I181">
        <v>0.20592903679368821</v>
      </c>
      <c r="J181">
        <v>0.20593552162271991</v>
      </c>
      <c r="K181">
        <v>0.2059409745264805</v>
      </c>
      <c r="L181">
        <v>0.20594527610865571</v>
      </c>
      <c r="M181">
        <v>0.20040648808763689</v>
      </c>
      <c r="N181">
        <v>2.582846903933551E-3</v>
      </c>
      <c r="O181">
        <v>2.3671416173468291E-5</v>
      </c>
      <c r="P181">
        <v>3.3794762014101228E-5</v>
      </c>
      <c r="Q181">
        <v>8.0431529354450034E-5</v>
      </c>
    </row>
    <row r="182" spans="1:17" x14ac:dyDescent="0.25">
      <c r="A182" t="s">
        <v>2</v>
      </c>
      <c r="B182" t="s">
        <v>245</v>
      </c>
      <c r="J182">
        <v>1.5651648008795429</v>
      </c>
      <c r="K182">
        <v>2.828002854514351</v>
      </c>
      <c r="L182">
        <v>3.79043644149144</v>
      </c>
      <c r="M182">
        <v>4.9899463642248394</v>
      </c>
      <c r="N182">
        <v>5.557313929644784</v>
      </c>
      <c r="O182">
        <v>4.6425846762631666</v>
      </c>
      <c r="P182">
        <v>5.6021291992782576</v>
      </c>
      <c r="Q182">
        <v>9.4279304393489767</v>
      </c>
    </row>
    <row r="183" spans="1:17" x14ac:dyDescent="0.25">
      <c r="A183" t="s">
        <v>2</v>
      </c>
      <c r="B183" t="s">
        <v>246</v>
      </c>
      <c r="J183">
        <v>1.372610969135674</v>
      </c>
      <c r="K183">
        <v>2.5191199556452109</v>
      </c>
      <c r="L183">
        <v>3.4236902087731469</v>
      </c>
      <c r="M183">
        <v>4.7132176453133212</v>
      </c>
      <c r="N183">
        <v>5.657732906853238</v>
      </c>
      <c r="O183">
        <v>5.5292542158214051</v>
      </c>
      <c r="P183">
        <v>6.9285188354440654</v>
      </c>
      <c r="Q183">
        <v>11.654161206800699</v>
      </c>
    </row>
    <row r="184" spans="1:17" x14ac:dyDescent="0.25">
      <c r="A184" t="s">
        <v>2</v>
      </c>
      <c r="B184" t="s">
        <v>247</v>
      </c>
      <c r="C184">
        <v>4.3571433461398142E-2</v>
      </c>
      <c r="D184">
        <v>4.3571433461398142E-2</v>
      </c>
      <c r="E184">
        <v>4.3571433461398142E-2</v>
      </c>
      <c r="F184">
        <v>4.3571433461398142E-2</v>
      </c>
      <c r="G184">
        <v>3.2678575096048608E-2</v>
      </c>
      <c r="H184">
        <v>3.2678575096048608E-2</v>
      </c>
      <c r="I184">
        <v>3.2678575096048608E-2</v>
      </c>
      <c r="J184">
        <v>3.2678575096048608E-2</v>
      </c>
      <c r="K184">
        <v>3.2678575096048608E-2</v>
      </c>
      <c r="L184">
        <v>2.1785716730699071E-2</v>
      </c>
      <c r="M184">
        <v>1.0892858365349541E-2</v>
      </c>
    </row>
    <row r="185" spans="1:17" x14ac:dyDescent="0.25">
      <c r="A185" t="s">
        <v>2</v>
      </c>
      <c r="B185" t="s">
        <v>248</v>
      </c>
      <c r="C185">
        <v>7.2859604306465235E-5</v>
      </c>
      <c r="D185">
        <v>1.9039027261074821E-4</v>
      </c>
      <c r="E185">
        <v>3.2823102968498072E-4</v>
      </c>
      <c r="F185">
        <v>7.050076119252042E-4</v>
      </c>
      <c r="G185">
        <v>1.3298274122343971E-2</v>
      </c>
      <c r="H185">
        <v>1.339540870504978E-2</v>
      </c>
      <c r="I185">
        <v>1.348043643570866E-2</v>
      </c>
      <c r="J185">
        <v>1.3486919816656199E-2</v>
      </c>
      <c r="K185">
        <v>1.349237147764012E-2</v>
      </c>
      <c r="L185">
        <v>1.349667212975952E-2</v>
      </c>
      <c r="M185">
        <v>1.324286305452213E-2</v>
      </c>
      <c r="N185">
        <v>7.8483517594487711E-5</v>
      </c>
      <c r="O185">
        <v>2.3664348331955991E-5</v>
      </c>
      <c r="P185">
        <v>3.3782151586545653E-5</v>
      </c>
      <c r="Q185">
        <v>8.0351374439173248E-5</v>
      </c>
    </row>
    <row r="186" spans="1:17" x14ac:dyDescent="0.25">
      <c r="A186" t="s">
        <v>2</v>
      </c>
      <c r="B186" t="s">
        <v>249</v>
      </c>
      <c r="J186">
        <v>0.70280422954948374</v>
      </c>
      <c r="K186">
        <v>1.2640353055354081</v>
      </c>
      <c r="L186">
        <v>1.696402925272815</v>
      </c>
      <c r="M186">
        <v>2.1949599048933619</v>
      </c>
      <c r="N186">
        <v>2.396938458447746</v>
      </c>
      <c r="O186">
        <v>1.9834863421529529</v>
      </c>
      <c r="P186">
        <v>2.6624529418028851</v>
      </c>
      <c r="Q186">
        <v>5.8495616337490519</v>
      </c>
    </row>
    <row r="187" spans="1:17" x14ac:dyDescent="0.25">
      <c r="A187" t="s">
        <v>2</v>
      </c>
      <c r="B187" t="s">
        <v>250</v>
      </c>
      <c r="J187">
        <v>0.64290757785928443</v>
      </c>
      <c r="K187">
        <v>1.1673640550906981</v>
      </c>
      <c r="L187">
        <v>1.580310043776648</v>
      </c>
      <c r="M187">
        <v>2.098057778327953</v>
      </c>
      <c r="N187">
        <v>2.3923674129057129</v>
      </c>
      <c r="O187">
        <v>2.199714907556737</v>
      </c>
      <c r="P187">
        <v>3.1023642656837809</v>
      </c>
      <c r="Q187">
        <v>7.2497068631556703</v>
      </c>
    </row>
    <row r="188" spans="1:17" x14ac:dyDescent="0.25">
      <c r="A188" t="s">
        <v>2</v>
      </c>
      <c r="B188" t="s">
        <v>251</v>
      </c>
      <c r="C188">
        <v>7.4022101337494914E-2</v>
      </c>
      <c r="D188">
        <v>7.4022101337494914E-2</v>
      </c>
      <c r="E188">
        <v>7.4022101337494914E-2</v>
      </c>
      <c r="F188">
        <v>7.4022101337494914E-2</v>
      </c>
      <c r="G188">
        <v>5.5516576003121182E-2</v>
      </c>
      <c r="H188">
        <v>5.5516576003121182E-2</v>
      </c>
      <c r="I188">
        <v>5.5516576003121182E-2</v>
      </c>
      <c r="J188">
        <v>5.5516576003121182E-2</v>
      </c>
      <c r="K188">
        <v>5.5516576003121182E-2</v>
      </c>
      <c r="L188">
        <v>3.7011050668747457E-2</v>
      </c>
      <c r="M188">
        <v>1.8505525334373728E-2</v>
      </c>
    </row>
    <row r="189" spans="1:17" x14ac:dyDescent="0.25">
      <c r="A189" t="s">
        <v>2</v>
      </c>
      <c r="B189" t="s">
        <v>252</v>
      </c>
      <c r="C189">
        <v>8.6755361458743028E-5</v>
      </c>
      <c r="D189">
        <v>2.793200843895701E-4</v>
      </c>
      <c r="E189">
        <v>4.6150730474070169E-4</v>
      </c>
      <c r="F189">
        <v>1.1800636591531759E-3</v>
      </c>
      <c r="G189">
        <v>1.9930560962349589E-2</v>
      </c>
      <c r="H189">
        <v>1.9940815992924792E-2</v>
      </c>
      <c r="I189">
        <v>1.9948576856290819E-2</v>
      </c>
      <c r="J189">
        <v>1.995506082491371E-2</v>
      </c>
      <c r="K189">
        <v>1.9960512989857529E-2</v>
      </c>
      <c r="L189">
        <v>1.996481401929669E-2</v>
      </c>
      <c r="M189">
        <v>1.956877392746351E-2</v>
      </c>
      <c r="N189">
        <v>3.0203333676860619E-5</v>
      </c>
      <c r="O189">
        <v>2.366721377450788E-5</v>
      </c>
      <c r="P189">
        <v>3.3787266611512049E-5</v>
      </c>
      <c r="Q189">
        <v>8.0384401585855859E-5</v>
      </c>
    </row>
    <row r="190" spans="1:17" x14ac:dyDescent="0.25">
      <c r="A190" t="s">
        <v>2</v>
      </c>
      <c r="B190" t="s">
        <v>253</v>
      </c>
      <c r="J190">
        <v>0.7806241710725571</v>
      </c>
      <c r="K190">
        <v>1.3919764958243619</v>
      </c>
      <c r="L190">
        <v>1.8621485738820029</v>
      </c>
      <c r="M190">
        <v>2.4024901323748309</v>
      </c>
      <c r="N190">
        <v>2.6117217539281068</v>
      </c>
      <c r="O190">
        <v>2.1321943064395512</v>
      </c>
      <c r="P190">
        <v>2.8285477747644259</v>
      </c>
      <c r="Q190">
        <v>6.0297363140066116</v>
      </c>
    </row>
    <row r="191" spans="1:17" x14ac:dyDescent="0.25">
      <c r="A191" t="s">
        <v>2</v>
      </c>
      <c r="B191" t="s">
        <v>254</v>
      </c>
      <c r="J191">
        <v>0.71605164610796168</v>
      </c>
      <c r="K191">
        <v>1.2892531522859321</v>
      </c>
      <c r="L191">
        <v>1.739359872806379</v>
      </c>
      <c r="M191">
        <v>2.2997044307011429</v>
      </c>
      <c r="N191">
        <v>2.605465382268902</v>
      </c>
      <c r="O191">
        <v>2.3538333497708201</v>
      </c>
      <c r="P191">
        <v>3.275432004380733</v>
      </c>
      <c r="Q191">
        <v>7.435627038603208</v>
      </c>
    </row>
    <row r="192" spans="1:17" x14ac:dyDescent="0.25">
      <c r="A192" t="s">
        <v>2</v>
      </c>
      <c r="B192" t="s">
        <v>255</v>
      </c>
      <c r="C192">
        <v>4.3483407955979292</v>
      </c>
      <c r="D192">
        <v>4.3483407955979292</v>
      </c>
      <c r="E192">
        <v>4.3483407955979292</v>
      </c>
      <c r="F192">
        <v>4.3483407955979292</v>
      </c>
      <c r="G192">
        <v>3.2612555966984469</v>
      </c>
      <c r="H192">
        <v>3.2612555966984469</v>
      </c>
      <c r="I192">
        <v>3.2612555966984469</v>
      </c>
      <c r="J192">
        <v>3.2612555966984469</v>
      </c>
      <c r="K192">
        <v>3.2612555966984469</v>
      </c>
      <c r="L192">
        <v>2.174170397798965</v>
      </c>
      <c r="M192">
        <v>1.0870851988994821</v>
      </c>
    </row>
    <row r="193" spans="1:17" x14ac:dyDescent="0.25">
      <c r="A193" t="s">
        <v>2</v>
      </c>
      <c r="B193" t="s">
        <v>256</v>
      </c>
      <c r="C193">
        <v>2.5446099302168981E-4</v>
      </c>
      <c r="D193">
        <v>2.6617402417521859E-2</v>
      </c>
      <c r="E193">
        <v>5.6489612144835381E-2</v>
      </c>
      <c r="F193">
        <v>8.160008321895626E-2</v>
      </c>
      <c r="G193">
        <v>1.198502807699678</v>
      </c>
      <c r="H193">
        <v>1.2236171152167561</v>
      </c>
      <c r="I193">
        <v>1.2424058203328039</v>
      </c>
      <c r="J193">
        <v>1.2424161800925311</v>
      </c>
      <c r="K193">
        <v>1.24242524959208</v>
      </c>
      <c r="L193">
        <v>1.2424328739072781</v>
      </c>
      <c r="M193">
        <v>1.2424426046778021</v>
      </c>
      <c r="N193">
        <v>1.2094645735918561</v>
      </c>
      <c r="O193">
        <v>1.260130927399194E-2</v>
      </c>
      <c r="P193">
        <v>6.6801054281552627E-5</v>
      </c>
      <c r="Q193">
        <v>1.4251587575646291E-4</v>
      </c>
    </row>
    <row r="194" spans="1:17" x14ac:dyDescent="0.25">
      <c r="A194" t="s">
        <v>2</v>
      </c>
      <c r="B194" t="s">
        <v>257</v>
      </c>
      <c r="J194">
        <v>6.6332521508483344</v>
      </c>
      <c r="K194">
        <v>13.64962381575506</v>
      </c>
      <c r="L194">
        <v>21.5376229530203</v>
      </c>
      <c r="M194">
        <v>27.85616785355927</v>
      </c>
      <c r="N194">
        <v>27.958716762595081</v>
      </c>
      <c r="O194">
        <v>15.63366583756998</v>
      </c>
      <c r="P194">
        <v>14.98199722617194</v>
      </c>
      <c r="Q194">
        <v>24.60232709159758</v>
      </c>
    </row>
    <row r="195" spans="1:17" x14ac:dyDescent="0.25">
      <c r="A195" t="s">
        <v>2</v>
      </c>
      <c r="B195" t="s">
        <v>258</v>
      </c>
      <c r="J195">
        <v>1.9147614773023509</v>
      </c>
      <c r="K195">
        <v>3.62232584225861</v>
      </c>
      <c r="L195">
        <v>5.0738246238597036</v>
      </c>
      <c r="M195">
        <v>7.1962385417553349</v>
      </c>
      <c r="N195">
        <v>8.8450395956632146</v>
      </c>
      <c r="O195">
        <v>9.3744092527193512</v>
      </c>
      <c r="P195">
        <v>13.24730239777239</v>
      </c>
      <c r="Q195">
        <v>26.703120863473021</v>
      </c>
    </row>
    <row r="196" spans="1:17" x14ac:dyDescent="0.25">
      <c r="A196" t="s">
        <v>2</v>
      </c>
      <c r="B196" t="s">
        <v>259</v>
      </c>
      <c r="C196">
        <v>0.55100445725289571</v>
      </c>
      <c r="D196">
        <v>0.55100445725289571</v>
      </c>
      <c r="E196">
        <v>0.55100445725289571</v>
      </c>
      <c r="F196">
        <v>0.55100445725289571</v>
      </c>
      <c r="G196">
        <v>0.41325334293967181</v>
      </c>
      <c r="H196">
        <v>0.41325334293967181</v>
      </c>
      <c r="I196">
        <v>0.41325334293967181</v>
      </c>
      <c r="J196">
        <v>0.41325334293967181</v>
      </c>
      <c r="K196">
        <v>0.41325334293967181</v>
      </c>
      <c r="L196">
        <v>0.27550222862644791</v>
      </c>
      <c r="M196">
        <v>0.1377511143132239</v>
      </c>
    </row>
    <row r="197" spans="1:17" x14ac:dyDescent="0.25">
      <c r="A197" t="s">
        <v>2</v>
      </c>
      <c r="B197" t="s">
        <v>260</v>
      </c>
      <c r="C197">
        <v>2.0712292689104231E-4</v>
      </c>
      <c r="D197">
        <v>4.3925110905045266E-3</v>
      </c>
      <c r="E197">
        <v>6.2951644737628924E-3</v>
      </c>
      <c r="F197">
        <v>9.4309909126818366E-3</v>
      </c>
      <c r="G197">
        <v>0.1507161747499077</v>
      </c>
      <c r="H197">
        <v>0.15503598410969799</v>
      </c>
      <c r="I197">
        <v>0.15687023353209531</v>
      </c>
      <c r="J197">
        <v>0.1568805930456651</v>
      </c>
      <c r="K197">
        <v>0.1568896623250966</v>
      </c>
      <c r="L197">
        <v>0.1568972864634377</v>
      </c>
      <c r="M197">
        <v>0.15690701696686279</v>
      </c>
      <c r="N197">
        <v>0.15285613926323621</v>
      </c>
      <c r="O197">
        <v>1.6606254587945249E-3</v>
      </c>
      <c r="P197">
        <v>6.6798437636284396E-5</v>
      </c>
      <c r="Q197">
        <v>1.425014376617277E-4</v>
      </c>
    </row>
    <row r="198" spans="1:17" x14ac:dyDescent="0.25">
      <c r="A198" t="s">
        <v>2</v>
      </c>
      <c r="B198" t="s">
        <v>261</v>
      </c>
      <c r="J198">
        <v>1.7066799422446699</v>
      </c>
      <c r="K198">
        <v>3.099032651573721</v>
      </c>
      <c r="L198">
        <v>4.1719896660125446</v>
      </c>
      <c r="M198">
        <v>5.6315595222493862</v>
      </c>
      <c r="N198">
        <v>6.4804910901681936</v>
      </c>
      <c r="O198">
        <v>5.5115570811446091</v>
      </c>
      <c r="P198">
        <v>6.2393348275511542</v>
      </c>
      <c r="Q198">
        <v>9.504045561584384</v>
      </c>
    </row>
    <row r="199" spans="1:17" x14ac:dyDescent="0.25">
      <c r="A199" t="s">
        <v>2</v>
      </c>
      <c r="B199" t="s">
        <v>262</v>
      </c>
      <c r="J199">
        <v>1.0974357190534001</v>
      </c>
      <c r="K199">
        <v>2.018543781489051</v>
      </c>
      <c r="L199">
        <v>2.7518130339875961</v>
      </c>
      <c r="M199">
        <v>3.8673442430944358</v>
      </c>
      <c r="N199">
        <v>4.8012945046793272</v>
      </c>
      <c r="O199">
        <v>4.7901966936688982</v>
      </c>
      <c r="P199">
        <v>5.8784495379052304</v>
      </c>
      <c r="Q199">
        <v>9.5397689029845125</v>
      </c>
    </row>
    <row r="200" spans="1:17" x14ac:dyDescent="0.25">
      <c r="A200" t="s">
        <v>2</v>
      </c>
      <c r="B200" t="s">
        <v>263</v>
      </c>
      <c r="C200">
        <v>3.4360744096339872E-2</v>
      </c>
      <c r="D200">
        <v>3.4360744096339872E-2</v>
      </c>
      <c r="E200">
        <v>3.4360744096339872E-2</v>
      </c>
      <c r="F200">
        <v>3.4360744096339872E-2</v>
      </c>
      <c r="G200">
        <v>2.5770558072254899E-2</v>
      </c>
      <c r="H200">
        <v>2.5770558072254899E-2</v>
      </c>
      <c r="I200">
        <v>2.5770558072254899E-2</v>
      </c>
      <c r="J200">
        <v>2.5770558072254899E-2</v>
      </c>
      <c r="K200">
        <v>2.5770558072254899E-2</v>
      </c>
      <c r="L200">
        <v>1.718037204816994E-2</v>
      </c>
      <c r="M200">
        <v>8.5901860240849681E-3</v>
      </c>
    </row>
    <row r="201" spans="1:17" x14ac:dyDescent="0.25">
      <c r="A201" t="s">
        <v>2</v>
      </c>
      <c r="B201" t="s">
        <v>264</v>
      </c>
      <c r="C201">
        <v>1.3350139216042711E-4</v>
      </c>
      <c r="D201">
        <v>4.4744484322856821E-4</v>
      </c>
      <c r="E201">
        <v>7.5509922085851069E-4</v>
      </c>
      <c r="F201">
        <v>1.725473262965981E-3</v>
      </c>
      <c r="G201">
        <v>1.2551443074439469E-2</v>
      </c>
      <c r="H201">
        <v>1.256601497128206E-2</v>
      </c>
      <c r="I201">
        <v>1.2577822970093111E-2</v>
      </c>
      <c r="J201">
        <v>1.2588179180405119E-2</v>
      </c>
      <c r="K201">
        <v>1.259724554784509E-2</v>
      </c>
      <c r="L201">
        <v>1.2604867367164541E-2</v>
      </c>
      <c r="M201">
        <v>1.2614594390948589E-2</v>
      </c>
      <c r="N201">
        <v>1.201656441635394E-2</v>
      </c>
      <c r="O201">
        <v>7.0576518563280325E-5</v>
      </c>
      <c r="P201">
        <v>6.6764816156081398E-5</v>
      </c>
      <c r="Q201">
        <v>1.4231646735712831E-4</v>
      </c>
    </row>
    <row r="202" spans="1:17" x14ac:dyDescent="0.25">
      <c r="A202" t="s">
        <v>2</v>
      </c>
      <c r="B202" t="s">
        <v>265</v>
      </c>
      <c r="J202">
        <v>0.6594556724298809</v>
      </c>
      <c r="K202">
        <v>1.1816932502909949</v>
      </c>
      <c r="L202">
        <v>1.582820126982279</v>
      </c>
      <c r="M202">
        <v>2.0472933231988519</v>
      </c>
      <c r="N202">
        <v>2.2311784030095501</v>
      </c>
      <c r="O202">
        <v>1.8386341105145521</v>
      </c>
      <c r="P202">
        <v>2.4586742251380969</v>
      </c>
      <c r="Q202">
        <v>5.3714253716363096</v>
      </c>
    </row>
    <row r="203" spans="1:17" x14ac:dyDescent="0.25">
      <c r="A203" t="s">
        <v>2</v>
      </c>
      <c r="B203" t="s">
        <v>266</v>
      </c>
      <c r="J203">
        <v>0.51674364572422204</v>
      </c>
      <c r="K203">
        <v>0.93275656324744005</v>
      </c>
      <c r="L203">
        <v>1.2582663887592589</v>
      </c>
      <c r="M203">
        <v>1.6645521889983479</v>
      </c>
      <c r="N203">
        <v>1.882260843562793</v>
      </c>
      <c r="O203">
        <v>1.697850188943584</v>
      </c>
      <c r="P203">
        <v>2.3650028561454479</v>
      </c>
      <c r="Q203">
        <v>5.4214306816176059</v>
      </c>
    </row>
    <row r="204" spans="1:17" x14ac:dyDescent="0.25">
      <c r="A204" t="s">
        <v>2</v>
      </c>
      <c r="B204" t="s">
        <v>267</v>
      </c>
      <c r="C204">
        <v>1.884126461027098E-2</v>
      </c>
      <c r="D204">
        <v>1.884126461027098E-2</v>
      </c>
      <c r="E204">
        <v>1.884126461027098E-2</v>
      </c>
      <c r="F204">
        <v>1.884126461027098E-2</v>
      </c>
      <c r="G204">
        <v>1.413094845770323E-2</v>
      </c>
      <c r="H204">
        <v>1.413094845770323E-2</v>
      </c>
      <c r="I204">
        <v>1.413094845770323E-2</v>
      </c>
      <c r="J204">
        <v>1.413094845770323E-2</v>
      </c>
      <c r="K204">
        <v>1.413094845770323E-2</v>
      </c>
      <c r="L204">
        <v>9.420632305135488E-3</v>
      </c>
      <c r="M204">
        <v>4.710316152567744E-3</v>
      </c>
    </row>
    <row r="205" spans="1:17" x14ac:dyDescent="0.25">
      <c r="A205" t="s">
        <v>2</v>
      </c>
      <c r="B205" t="s">
        <v>268</v>
      </c>
      <c r="C205">
        <v>8.7904226899577026E-5</v>
      </c>
      <c r="D205">
        <v>2.060479099742461E-4</v>
      </c>
      <c r="E205">
        <v>4.0796250429225059E-4</v>
      </c>
      <c r="F205">
        <v>6.0030221919525465E-4</v>
      </c>
      <c r="G205">
        <v>6.2812809328157051E-3</v>
      </c>
      <c r="H205">
        <v>6.3427940938360506E-3</v>
      </c>
      <c r="I205">
        <v>6.411945823736262E-3</v>
      </c>
      <c r="J205">
        <v>6.4222995495840209E-3</v>
      </c>
      <c r="K205">
        <v>6.4313637275415971E-3</v>
      </c>
      <c r="L205">
        <v>6.4389838030403847E-3</v>
      </c>
      <c r="M205">
        <v>6.4487081937896918E-3</v>
      </c>
      <c r="N205">
        <v>6.2025337030453863E-3</v>
      </c>
      <c r="O205">
        <v>1.0288335609851059E-4</v>
      </c>
      <c r="P205">
        <v>6.6739006047636241E-5</v>
      </c>
      <c r="Q205">
        <v>1.4216732318800219E-4</v>
      </c>
    </row>
    <row r="206" spans="1:17" x14ac:dyDescent="0.25">
      <c r="A206" t="s">
        <v>2</v>
      </c>
      <c r="B206" t="s">
        <v>269</v>
      </c>
      <c r="J206">
        <v>0.60770712862401066</v>
      </c>
      <c r="K206">
        <v>1.096336775078921</v>
      </c>
      <c r="L206">
        <v>1.471569382029146</v>
      </c>
      <c r="M206">
        <v>1.907668473112704</v>
      </c>
      <c r="N206">
        <v>2.086226585512605</v>
      </c>
      <c r="O206">
        <v>1.7386954574935749</v>
      </c>
      <c r="P206">
        <v>2.3481781778060888</v>
      </c>
      <c r="Q206">
        <v>5.2539978744281077</v>
      </c>
    </row>
    <row r="207" spans="1:17" x14ac:dyDescent="0.25">
      <c r="A207" t="s">
        <v>2</v>
      </c>
      <c r="B207" t="s">
        <v>270</v>
      </c>
      <c r="J207">
        <v>0.47011301287347018</v>
      </c>
      <c r="K207">
        <v>0.8547147687064337</v>
      </c>
      <c r="L207">
        <v>1.155955094829404</v>
      </c>
      <c r="M207">
        <v>1.534834843531629</v>
      </c>
      <c r="N207">
        <v>1.7452713857380651</v>
      </c>
      <c r="O207">
        <v>1.5995957425862639</v>
      </c>
      <c r="P207">
        <v>2.2551372973868218</v>
      </c>
      <c r="Q207">
        <v>5.3040107298435331</v>
      </c>
    </row>
    <row r="208" spans="1:17" x14ac:dyDescent="0.25">
      <c r="A208" t="s">
        <v>2</v>
      </c>
      <c r="B208" t="s">
        <v>271</v>
      </c>
      <c r="C208">
        <v>3500000000</v>
      </c>
      <c r="D208">
        <v>3500000000</v>
      </c>
      <c r="E208">
        <v>3500000000</v>
      </c>
      <c r="F208">
        <v>3500000000</v>
      </c>
      <c r="G208">
        <v>3500000000</v>
      </c>
      <c r="H208">
        <v>3500000000</v>
      </c>
      <c r="I208">
        <v>3500000000</v>
      </c>
      <c r="J208">
        <v>3500000000</v>
      </c>
      <c r="K208">
        <v>3500000000</v>
      </c>
      <c r="L208">
        <v>3500000000</v>
      </c>
      <c r="M208">
        <v>3500000000</v>
      </c>
      <c r="N208">
        <v>3500000000</v>
      </c>
      <c r="O208">
        <v>3500000000</v>
      </c>
      <c r="P208">
        <v>3500000000</v>
      </c>
      <c r="Q208">
        <v>3500000000</v>
      </c>
    </row>
    <row r="209" spans="1:17" x14ac:dyDescent="0.25">
      <c r="A209" t="s">
        <v>2</v>
      </c>
      <c r="B209" t="s">
        <v>272</v>
      </c>
      <c r="L209">
        <v>3.0915353655940551E-2</v>
      </c>
      <c r="M209">
        <v>7.4546853575238464E-2</v>
      </c>
      <c r="N209">
        <v>0.1045105337957241</v>
      </c>
      <c r="O209">
        <v>0.1436556719090287</v>
      </c>
      <c r="P209">
        <v>0.25463133135353488</v>
      </c>
      <c r="Q209">
        <v>0.81930042244415036</v>
      </c>
    </row>
    <row r="210" spans="1:17" x14ac:dyDescent="0.25">
      <c r="A210" t="s">
        <v>2</v>
      </c>
      <c r="B210" t="s">
        <v>273</v>
      </c>
      <c r="J210">
        <v>7.6923576869396409E-2</v>
      </c>
      <c r="K210">
        <v>0.1379584493116861</v>
      </c>
      <c r="L210">
        <v>0.18133586104182761</v>
      </c>
      <c r="M210">
        <v>0.1948069643222605</v>
      </c>
      <c r="N210">
        <v>0.12984900141316069</v>
      </c>
      <c r="O210">
        <v>0.16841178230711529</v>
      </c>
      <c r="P210">
        <v>0.28121802923332367</v>
      </c>
      <c r="Q210">
        <v>0.84455062960089011</v>
      </c>
    </row>
    <row r="211" spans="1:17" x14ac:dyDescent="0.25">
      <c r="A211" t="s">
        <v>2</v>
      </c>
      <c r="B211" t="s">
        <v>274</v>
      </c>
      <c r="J211">
        <v>9.1751041912580003E-2</v>
      </c>
      <c r="K211">
        <v>0.1646515015541517</v>
      </c>
      <c r="L211">
        <v>0.21642858335671211</v>
      </c>
      <c r="M211">
        <v>0.23236312820829699</v>
      </c>
      <c r="N211">
        <v>0.15423507991539251</v>
      </c>
      <c r="O211">
        <v>0.19912110182024911</v>
      </c>
      <c r="P211">
        <v>0.33167822038521932</v>
      </c>
      <c r="Q211">
        <v>0.99601250184127677</v>
      </c>
    </row>
    <row r="212" spans="1:17" x14ac:dyDescent="0.25">
      <c r="A212" t="s">
        <v>2</v>
      </c>
      <c r="B212" t="s">
        <v>275</v>
      </c>
      <c r="L212">
        <v>3.2682020737771447E-2</v>
      </c>
      <c r="M212">
        <v>7.8317118820863466E-2</v>
      </c>
      <c r="N212">
        <v>0.10908259732844119</v>
      </c>
      <c r="O212">
        <v>0.1489222705735801</v>
      </c>
      <c r="P212">
        <v>0.26010877593139631</v>
      </c>
      <c r="Q212">
        <v>0.82483279469351589</v>
      </c>
    </row>
    <row r="213" spans="1:17" x14ac:dyDescent="0.25">
      <c r="A213" t="s">
        <v>2</v>
      </c>
      <c r="B213" t="s">
        <v>276</v>
      </c>
      <c r="J213">
        <v>9.2755499875433606E-2</v>
      </c>
      <c r="K213">
        <v>0.16421434915919339</v>
      </c>
      <c r="L213">
        <v>0.2149605928445418</v>
      </c>
      <c r="M213">
        <v>0.22830661684828529</v>
      </c>
      <c r="N213">
        <v>0.14860652804468849</v>
      </c>
      <c r="O213">
        <v>0.18979611780875391</v>
      </c>
      <c r="P213">
        <v>0.30330572048628168</v>
      </c>
      <c r="Q213">
        <v>0.86674845178685833</v>
      </c>
    </row>
    <row r="214" spans="1:17" x14ac:dyDescent="0.25">
      <c r="A214" t="s">
        <v>2</v>
      </c>
      <c r="B214" t="s">
        <v>277</v>
      </c>
      <c r="J214">
        <v>9.5532576821814513E-2</v>
      </c>
      <c r="K214">
        <v>0.1709978386592565</v>
      </c>
      <c r="L214">
        <v>0.2246008173861288</v>
      </c>
      <c r="M214">
        <v>0.2405573406856803</v>
      </c>
      <c r="N214">
        <v>0.15889264880259529</v>
      </c>
      <c r="O214">
        <v>0.2044577663805793</v>
      </c>
      <c r="P214">
        <v>0.33719550583603469</v>
      </c>
      <c r="Q214">
        <v>1.001558324883838</v>
      </c>
    </row>
    <row r="215" spans="1:17" x14ac:dyDescent="0.25">
      <c r="A215" t="s">
        <v>2</v>
      </c>
      <c r="B215" t="s">
        <v>278</v>
      </c>
      <c r="L215">
        <v>3.2567523636199663E-2</v>
      </c>
      <c r="M215">
        <v>7.8131961430976823E-2</v>
      </c>
      <c r="N215">
        <v>0.10896963721134829</v>
      </c>
      <c r="O215">
        <v>0.1488876784727223</v>
      </c>
      <c r="P215">
        <v>0.2601683232256401</v>
      </c>
      <c r="Q215">
        <v>0.8249544347051736</v>
      </c>
    </row>
    <row r="216" spans="1:17" x14ac:dyDescent="0.25">
      <c r="A216" t="s">
        <v>2</v>
      </c>
      <c r="B216" t="s">
        <v>279</v>
      </c>
      <c r="J216">
        <v>9.1283982735895303E-2</v>
      </c>
      <c r="K216">
        <v>0.16190093611641149</v>
      </c>
      <c r="L216">
        <v>0.21214871738347199</v>
      </c>
      <c r="M216">
        <v>0.2259584303362028</v>
      </c>
      <c r="N216">
        <v>0.14813971712763291</v>
      </c>
      <c r="O216">
        <v>0.1896542164791854</v>
      </c>
      <c r="P216">
        <v>0.3035464186424055</v>
      </c>
      <c r="Q216">
        <v>0.86723753334625509</v>
      </c>
    </row>
    <row r="217" spans="1:17" x14ac:dyDescent="0.25">
      <c r="A217" t="s">
        <v>2</v>
      </c>
      <c r="B217" t="s">
        <v>280</v>
      </c>
      <c r="J217">
        <v>9.5196600120916325E-2</v>
      </c>
      <c r="K217">
        <v>0.1704597064348656</v>
      </c>
      <c r="L217">
        <v>0.22394105126061351</v>
      </c>
      <c r="M217">
        <v>0.2399988598148329</v>
      </c>
      <c r="N217">
        <v>0.15877558525453581</v>
      </c>
      <c r="O217">
        <v>0.20442213842092161</v>
      </c>
      <c r="P217">
        <v>0.33725569148708812</v>
      </c>
      <c r="Q217">
        <v>1.00168051203099</v>
      </c>
    </row>
    <row r="218" spans="1:17" x14ac:dyDescent="0.25">
      <c r="A218" t="s">
        <v>2</v>
      </c>
      <c r="B218" t="s">
        <v>281</v>
      </c>
      <c r="L218">
        <v>3.100799821822477E-2</v>
      </c>
      <c r="M218">
        <v>7.4749288298753186E-2</v>
      </c>
      <c r="N218">
        <v>0.1047631371090824</v>
      </c>
      <c r="O218">
        <v>0.143950835040769</v>
      </c>
      <c r="P218">
        <v>0.25494140741719662</v>
      </c>
      <c r="Q218">
        <v>0.81961383763952977</v>
      </c>
    </row>
    <row r="219" spans="1:17" x14ac:dyDescent="0.25">
      <c r="A219" t="s">
        <v>2</v>
      </c>
      <c r="B219" t="s">
        <v>282</v>
      </c>
      <c r="J219">
        <v>7.7666112475110044E-2</v>
      </c>
      <c r="K219">
        <v>0.13921048523740381</v>
      </c>
      <c r="L219">
        <v>0.18296164527957229</v>
      </c>
      <c r="M219">
        <v>0.1964764213227112</v>
      </c>
      <c r="N219">
        <v>0.13086521903333159</v>
      </c>
      <c r="O219">
        <v>0.1695964363727642</v>
      </c>
      <c r="P219">
        <v>0.28246061042839238</v>
      </c>
      <c r="Q219">
        <v>0.84580516458820632</v>
      </c>
    </row>
    <row r="220" spans="1:17" x14ac:dyDescent="0.25">
      <c r="A220" t="s">
        <v>2</v>
      </c>
      <c r="B220" t="s">
        <v>283</v>
      </c>
      <c r="J220">
        <v>9.1934639134213486E-2</v>
      </c>
      <c r="K220">
        <v>0.1649620161692664</v>
      </c>
      <c r="L220">
        <v>0.2168323422066511</v>
      </c>
      <c r="M220">
        <v>0.23277831848392369</v>
      </c>
      <c r="N220">
        <v>0.15448860800006681</v>
      </c>
      <c r="O220">
        <v>0.19941705775109531</v>
      </c>
      <c r="P220">
        <v>0.33198876371315228</v>
      </c>
      <c r="Q220">
        <v>0.99632607996117561</v>
      </c>
    </row>
    <row r="221" spans="1:17" x14ac:dyDescent="0.25">
      <c r="A221" t="s">
        <v>2</v>
      </c>
      <c r="B221" t="s">
        <v>284</v>
      </c>
      <c r="J221">
        <v>9.3388672877153883E-2</v>
      </c>
      <c r="K221">
        <v>0.17358034562140631</v>
      </c>
      <c r="L221">
        <v>0.23955999078916251</v>
      </c>
      <c r="M221">
        <v>0.34307112664186767</v>
      </c>
      <c r="N221">
        <v>0.42289392084595789</v>
      </c>
      <c r="O221">
        <v>0.44858793911024208</v>
      </c>
      <c r="P221">
        <v>0.64327253703732534</v>
      </c>
      <c r="Q221">
        <v>1.543461475202766</v>
      </c>
    </row>
    <row r="222" spans="1:17" x14ac:dyDescent="0.25">
      <c r="A222" t="s">
        <v>2</v>
      </c>
      <c r="B222" t="s">
        <v>285</v>
      </c>
      <c r="J222">
        <v>0.10202099255073729</v>
      </c>
      <c r="K222">
        <v>0.18656032472130049</v>
      </c>
      <c r="L222">
        <v>0.2535180121636193</v>
      </c>
      <c r="M222">
        <v>0.33781599664033463</v>
      </c>
      <c r="N222">
        <v>0.3868585840904602</v>
      </c>
      <c r="O222">
        <v>0.35767663195489358</v>
      </c>
      <c r="P222">
        <v>0.50336031240336587</v>
      </c>
      <c r="Q222">
        <v>1.174391265366282</v>
      </c>
    </row>
    <row r="223" spans="1:17" x14ac:dyDescent="0.25">
      <c r="A223" t="s">
        <v>2</v>
      </c>
      <c r="B223" t="s">
        <v>286</v>
      </c>
      <c r="J223">
        <v>4.712381406983987E-2</v>
      </c>
      <c r="K223">
        <v>8.919597308070254E-2</v>
      </c>
      <c r="L223">
        <v>0.12524223666186329</v>
      </c>
      <c r="M223">
        <v>0.19135692798046169</v>
      </c>
      <c r="N223">
        <v>0.27315770561229891</v>
      </c>
      <c r="O223">
        <v>0.27336354188832729</v>
      </c>
      <c r="P223">
        <v>0.33863282793827693</v>
      </c>
      <c r="Q223">
        <v>0.59545121052297811</v>
      </c>
    </row>
    <row r="224" spans="1:17" x14ac:dyDescent="0.25">
      <c r="A224" t="s">
        <v>2</v>
      </c>
      <c r="B224" t="s">
        <v>287</v>
      </c>
      <c r="J224">
        <v>3.0777740169946419E-2</v>
      </c>
      <c r="K224">
        <v>5.6783247603131679E-2</v>
      </c>
      <c r="L224">
        <v>7.7549683586641258E-2</v>
      </c>
      <c r="M224">
        <v>0.10650323035907799</v>
      </c>
      <c r="N224">
        <v>0.1271578511102969</v>
      </c>
      <c r="O224">
        <v>0.12528258434691511</v>
      </c>
      <c r="P224">
        <v>0.16291296398927549</v>
      </c>
      <c r="Q224">
        <v>0.30596704669945551</v>
      </c>
    </row>
    <row r="225" spans="1:17" x14ac:dyDescent="0.25">
      <c r="A225" t="s">
        <v>2</v>
      </c>
      <c r="B225" t="s">
        <v>288</v>
      </c>
      <c r="J225">
        <v>1.703420145159644</v>
      </c>
      <c r="K225">
        <v>3.3492188616912788</v>
      </c>
      <c r="L225">
        <v>4.9286270590925874</v>
      </c>
      <c r="M225">
        <v>9.3662320465564139</v>
      </c>
      <c r="N225">
        <v>72.735723388172559</v>
      </c>
      <c r="O225">
        <v>84.660527678175825</v>
      </c>
      <c r="P225">
        <v>102.2929676733072</v>
      </c>
      <c r="Q225">
        <v>67.875353122525638</v>
      </c>
    </row>
    <row r="226" spans="1:17" x14ac:dyDescent="0.25">
      <c r="A226" t="s">
        <v>2</v>
      </c>
      <c r="B226" t="s">
        <v>289</v>
      </c>
      <c r="J226">
        <v>1.2515570233227771</v>
      </c>
      <c r="K226">
        <v>2.4205521770711642</v>
      </c>
      <c r="L226">
        <v>3.4725684100529342</v>
      </c>
      <c r="M226">
        <v>5.5463860422614646</v>
      </c>
      <c r="N226">
        <v>11.958942111965159</v>
      </c>
      <c r="O226">
        <v>17.323705556893529</v>
      </c>
      <c r="P226">
        <v>29.153216463191459</v>
      </c>
      <c r="Q226">
        <v>49.324586915168943</v>
      </c>
    </row>
    <row r="227" spans="1:17" x14ac:dyDescent="0.25">
      <c r="A227" t="s">
        <v>2</v>
      </c>
      <c r="B227" t="s">
        <v>290</v>
      </c>
      <c r="J227">
        <v>0.91130964227099376</v>
      </c>
      <c r="K227">
        <v>1.7502787279463261</v>
      </c>
      <c r="L227">
        <v>2.4859546375417412</v>
      </c>
      <c r="M227">
        <v>3.8415331186292989</v>
      </c>
      <c r="N227">
        <v>6.4855308028374807</v>
      </c>
      <c r="O227">
        <v>9.9872972516599994</v>
      </c>
      <c r="P227">
        <v>18.634484883406799</v>
      </c>
      <c r="Q227">
        <v>40.729175936900113</v>
      </c>
    </row>
    <row r="228" spans="1:17" x14ac:dyDescent="0.25">
      <c r="A228" t="s">
        <v>2</v>
      </c>
      <c r="B228" t="s">
        <v>291</v>
      </c>
      <c r="J228">
        <v>3.6328724547517619</v>
      </c>
      <c r="K228">
        <v>7.002936290102701</v>
      </c>
      <c r="L228">
        <v>10.02702088934303</v>
      </c>
      <c r="M228">
        <v>15.503045214054691</v>
      </c>
      <c r="N228">
        <v>23.167113064310399</v>
      </c>
      <c r="O228">
        <v>28.821401885644541</v>
      </c>
      <c r="P228">
        <v>42.060383177735453</v>
      </c>
      <c r="Q228">
        <v>85.066241434146974</v>
      </c>
    </row>
    <row r="229" spans="1:17" x14ac:dyDescent="0.25">
      <c r="A229" t="s">
        <v>2</v>
      </c>
      <c r="B229" t="s">
        <v>292</v>
      </c>
      <c r="J229">
        <v>1.0268647132915241</v>
      </c>
      <c r="K229">
        <v>1.915753233426962</v>
      </c>
      <c r="L229">
        <v>2.6394188690818532</v>
      </c>
      <c r="M229">
        <v>3.7395760917969678</v>
      </c>
      <c r="N229">
        <v>4.7109627305372079</v>
      </c>
      <c r="O229">
        <v>5.2186980293754779</v>
      </c>
      <c r="P229">
        <v>6.8378987769666786</v>
      </c>
      <c r="Q229">
        <v>12.801030725129509</v>
      </c>
    </row>
    <row r="230" spans="1:17" x14ac:dyDescent="0.25">
      <c r="A230" t="s">
        <v>2</v>
      </c>
      <c r="B230" t="s">
        <v>293</v>
      </c>
      <c r="J230">
        <v>0.84600361031631111</v>
      </c>
      <c r="K230">
        <v>1.5871490659916609</v>
      </c>
      <c r="L230">
        <v>2.1997422503560342</v>
      </c>
      <c r="M230">
        <v>3.164245746573553</v>
      </c>
      <c r="N230">
        <v>4.0932966349230178</v>
      </c>
      <c r="O230">
        <v>4.730764263076404</v>
      </c>
      <c r="P230">
        <v>6.3712155978775957</v>
      </c>
      <c r="Q230">
        <v>12.308709339348971</v>
      </c>
    </row>
    <row r="231" spans="1:17" x14ac:dyDescent="0.25">
      <c r="A231" t="s">
        <v>2</v>
      </c>
      <c r="B231" t="s">
        <v>294</v>
      </c>
      <c r="J231">
        <v>0.66741993928946464</v>
      </c>
      <c r="K231">
        <v>1.2584702526385729</v>
      </c>
      <c r="L231">
        <v>1.754372098477555</v>
      </c>
      <c r="M231">
        <v>2.5803181979563279</v>
      </c>
      <c r="N231">
        <v>3.4801622292838501</v>
      </c>
      <c r="O231">
        <v>4.2743735416685258</v>
      </c>
      <c r="P231">
        <v>5.9438390033664747</v>
      </c>
      <c r="Q231">
        <v>11.848043320954529</v>
      </c>
    </row>
    <row r="232" spans="1:17" x14ac:dyDescent="0.25">
      <c r="A232" t="s">
        <v>2</v>
      </c>
      <c r="B232" t="s">
        <v>295</v>
      </c>
      <c r="J232">
        <v>2.0762330377324729</v>
      </c>
      <c r="K232">
        <v>3.8607542690453269</v>
      </c>
      <c r="L232">
        <v>5.3115942220393393</v>
      </c>
      <c r="M232">
        <v>7.6957267374134322</v>
      </c>
      <c r="N232">
        <v>9.8779315932009979</v>
      </c>
      <c r="O232">
        <v>10.50063199286104</v>
      </c>
      <c r="P232">
        <v>12.97093374433234</v>
      </c>
      <c r="Q232">
        <v>19.084516451480081</v>
      </c>
    </row>
    <row r="233" spans="1:17" x14ac:dyDescent="0.25">
      <c r="A233" t="s">
        <v>2</v>
      </c>
      <c r="B233" t="s">
        <v>296</v>
      </c>
      <c r="J233">
        <v>0.6130309673854043</v>
      </c>
      <c r="K233">
        <v>1.1352217569769441</v>
      </c>
      <c r="L233">
        <v>1.558766146616595</v>
      </c>
      <c r="M233">
        <v>2.1384412029276478</v>
      </c>
      <c r="N233">
        <v>2.576880688266229</v>
      </c>
      <c r="O233">
        <v>2.652262521987697</v>
      </c>
      <c r="P233">
        <v>3.9262005059987142</v>
      </c>
      <c r="Q233">
        <v>9.7660939041943156</v>
      </c>
    </row>
    <row r="234" spans="1:17" x14ac:dyDescent="0.25">
      <c r="A234" t="s">
        <v>2</v>
      </c>
      <c r="B234" t="s">
        <v>297</v>
      </c>
      <c r="J234">
        <v>0.52651460156541241</v>
      </c>
      <c r="K234">
        <v>0.97958259589669083</v>
      </c>
      <c r="L234">
        <v>1.351536249872926</v>
      </c>
      <c r="M234">
        <v>1.8769256212514269</v>
      </c>
      <c r="N234">
        <v>2.3101597387320751</v>
      </c>
      <c r="O234">
        <v>2.4731813779092091</v>
      </c>
      <c r="P234">
        <v>3.725542413669698</v>
      </c>
      <c r="Q234">
        <v>9.4558961934149419</v>
      </c>
    </row>
    <row r="235" spans="1:17" x14ac:dyDescent="0.25">
      <c r="A235" t="s">
        <v>2</v>
      </c>
      <c r="B235" t="s">
        <v>298</v>
      </c>
      <c r="J235">
        <v>0.4351722414029669</v>
      </c>
      <c r="K235">
        <v>0.81360645038842594</v>
      </c>
      <c r="L235">
        <v>1.1283452933579281</v>
      </c>
      <c r="M235">
        <v>1.5968809159923349</v>
      </c>
      <c r="N235">
        <v>2.029916896588325</v>
      </c>
      <c r="O235">
        <v>2.2948689719188748</v>
      </c>
      <c r="P235">
        <v>3.528843063434957</v>
      </c>
      <c r="Q235">
        <v>9.1525227482459925</v>
      </c>
    </row>
    <row r="236" spans="1:17" x14ac:dyDescent="0.25">
      <c r="A236" t="s">
        <v>2</v>
      </c>
      <c r="B236" t="s">
        <v>299</v>
      </c>
      <c r="J236">
        <v>0.70285713702762131</v>
      </c>
      <c r="K236">
        <v>1.26633925334613</v>
      </c>
      <c r="L236">
        <v>1.718180835031716</v>
      </c>
      <c r="M236">
        <v>2.3213269066821942</v>
      </c>
      <c r="N236">
        <v>2.7068119684683629</v>
      </c>
      <c r="O236">
        <v>2.5683260599279358</v>
      </c>
      <c r="P236">
        <v>3.5765596669202568</v>
      </c>
      <c r="Q236">
        <v>8.0056185170891254</v>
      </c>
    </row>
    <row r="237" spans="1:17" x14ac:dyDescent="0.25">
      <c r="A237" t="s">
        <v>2</v>
      </c>
      <c r="B237" t="s">
        <v>300</v>
      </c>
      <c r="J237">
        <v>0.64935758931182219</v>
      </c>
      <c r="K237">
        <v>1.196084822087115</v>
      </c>
      <c r="L237">
        <v>1.638661605812884</v>
      </c>
      <c r="M237">
        <v>2.2403642056006778</v>
      </c>
      <c r="N237">
        <v>2.685766879016029</v>
      </c>
      <c r="O237">
        <v>2.7325220852871102</v>
      </c>
      <c r="P237">
        <v>4.016238217527067</v>
      </c>
      <c r="Q237">
        <v>9.8616902248674307</v>
      </c>
    </row>
    <row r="238" spans="1:17" x14ac:dyDescent="0.25">
      <c r="A238" t="s">
        <v>2</v>
      </c>
      <c r="B238" t="s">
        <v>301</v>
      </c>
      <c r="J238">
        <v>0.55979658093877505</v>
      </c>
      <c r="K238">
        <v>1.036112143473374</v>
      </c>
      <c r="L238">
        <v>1.426213844146295</v>
      </c>
      <c r="M238">
        <v>1.973010304926804</v>
      </c>
      <c r="N238">
        <v>2.414195379479227</v>
      </c>
      <c r="O238">
        <v>2.5519902255352598</v>
      </c>
      <c r="P238">
        <v>3.8145668177513512</v>
      </c>
      <c r="Q238">
        <v>9.5509348870363393</v>
      </c>
    </row>
    <row r="239" spans="1:17" x14ac:dyDescent="0.25">
      <c r="A239" t="s">
        <v>2</v>
      </c>
      <c r="B239" t="s">
        <v>302</v>
      </c>
      <c r="J239">
        <v>0.4643635063123801</v>
      </c>
      <c r="K239">
        <v>0.86418379749987784</v>
      </c>
      <c r="L239">
        <v>1.195771610761676</v>
      </c>
      <c r="M239">
        <v>1.684890145431766</v>
      </c>
      <c r="N239">
        <v>2.1273948633063</v>
      </c>
      <c r="O239">
        <v>2.3720304301436221</v>
      </c>
      <c r="P239">
        <v>3.6168763498300809</v>
      </c>
      <c r="Q239">
        <v>9.2470344951885259</v>
      </c>
    </row>
    <row r="240" spans="1:17" x14ac:dyDescent="0.25">
      <c r="A240" t="s">
        <v>2</v>
      </c>
      <c r="B240" t="s">
        <v>303</v>
      </c>
      <c r="J240">
        <v>0.84813576731738838</v>
      </c>
      <c r="K240">
        <v>1.5252994395776029</v>
      </c>
      <c r="L240">
        <v>2.065755639035213</v>
      </c>
      <c r="M240">
        <v>2.7752313202201591</v>
      </c>
      <c r="N240">
        <v>3.2083885642348058</v>
      </c>
      <c r="O240">
        <v>2.9573371423716242</v>
      </c>
      <c r="P240">
        <v>4.0151492062348462</v>
      </c>
      <c r="Q240">
        <v>8.4754033778007845</v>
      </c>
    </row>
    <row r="241" spans="1:17" x14ac:dyDescent="0.25">
      <c r="A241" t="s">
        <v>2</v>
      </c>
      <c r="B241" t="s">
        <v>304</v>
      </c>
      <c r="J241">
        <v>1.7432132063394199</v>
      </c>
      <c r="K241">
        <v>3.226521617913757</v>
      </c>
      <c r="L241">
        <v>4.4304068601104403</v>
      </c>
      <c r="M241">
        <v>6.0734161751554723</v>
      </c>
      <c r="N241">
        <v>7.3155269875453559</v>
      </c>
      <c r="O241">
        <v>7.5116933001724657</v>
      </c>
      <c r="P241">
        <v>11.098871493498359</v>
      </c>
      <c r="Q241">
        <v>27.283318488267781</v>
      </c>
    </row>
    <row r="242" spans="1:17" x14ac:dyDescent="0.25">
      <c r="A242" t="s">
        <v>2</v>
      </c>
      <c r="B242" t="s">
        <v>305</v>
      </c>
      <c r="J242">
        <v>1.1066221868818971</v>
      </c>
      <c r="K242">
        <v>2.1216466316157239</v>
      </c>
      <c r="L242">
        <v>3.009303365242753</v>
      </c>
      <c r="M242">
        <v>4.5617342631245252</v>
      </c>
      <c r="N242">
        <v>6.7942936681746193</v>
      </c>
      <c r="O242">
        <v>11.02554038417148</v>
      </c>
      <c r="P242">
        <v>21.491720740201121</v>
      </c>
      <c r="Q242">
        <v>43.467522773438013</v>
      </c>
    </row>
    <row r="243" spans="1:17" x14ac:dyDescent="0.25">
      <c r="A243" t="s">
        <v>2</v>
      </c>
      <c r="B243" t="s">
        <v>306</v>
      </c>
      <c r="J243">
        <v>0.84984375735322193</v>
      </c>
      <c r="K243">
        <v>1.6245161370351271</v>
      </c>
      <c r="L243">
        <v>2.2942937093338309</v>
      </c>
      <c r="M243">
        <v>3.4468276139994898</v>
      </c>
      <c r="N243">
        <v>4.9229742488003678</v>
      </c>
      <c r="O243">
        <v>7.3310514693903333</v>
      </c>
      <c r="P243">
        <v>14.08015841267739</v>
      </c>
      <c r="Q243">
        <v>34.008491818983813</v>
      </c>
    </row>
    <row r="244" spans="1:17" x14ac:dyDescent="0.25">
      <c r="A244" t="s">
        <v>2</v>
      </c>
      <c r="B244" t="s">
        <v>307</v>
      </c>
      <c r="J244">
        <v>0.63810619455678674</v>
      </c>
      <c r="K244">
        <v>1.2199414545981679</v>
      </c>
      <c r="L244">
        <v>1.7223926962254841</v>
      </c>
      <c r="M244">
        <v>2.615791506149411</v>
      </c>
      <c r="N244">
        <v>3.8410622243564512</v>
      </c>
      <c r="O244">
        <v>5.7445233659825474</v>
      </c>
      <c r="P244">
        <v>10.87818306063145</v>
      </c>
      <c r="Q244">
        <v>29.103149742540669</v>
      </c>
    </row>
    <row r="245" spans="1:17" x14ac:dyDescent="0.25">
      <c r="A245" t="s">
        <v>2</v>
      </c>
      <c r="B245" t="s">
        <v>308</v>
      </c>
      <c r="J245">
        <v>2.609648697801807</v>
      </c>
      <c r="K245">
        <v>4.9870065461961186</v>
      </c>
      <c r="L245">
        <v>7.0549081130562428</v>
      </c>
      <c r="M245">
        <v>10.657389170823521</v>
      </c>
      <c r="N245">
        <v>14.672671834512061</v>
      </c>
      <c r="O245">
        <v>18.789253577406601</v>
      </c>
      <c r="P245">
        <v>29.255365406837619</v>
      </c>
      <c r="Q245">
        <v>66.35414571311955</v>
      </c>
    </row>
    <row r="246" spans="1:17" x14ac:dyDescent="0.25">
      <c r="A246" t="s">
        <v>2</v>
      </c>
      <c r="B246" t="s">
        <v>309</v>
      </c>
      <c r="J246">
        <v>0.74765526233080948</v>
      </c>
      <c r="K246">
        <v>1.398260788273767</v>
      </c>
      <c r="L246">
        <v>1.932891213441436</v>
      </c>
      <c r="M246">
        <v>2.8038986454040762</v>
      </c>
      <c r="N246">
        <v>3.6915216670708531</v>
      </c>
      <c r="O246">
        <v>4.1660198222157803</v>
      </c>
      <c r="P246">
        <v>5.3815683029754453</v>
      </c>
      <c r="Q246">
        <v>9.5496402394900848</v>
      </c>
    </row>
    <row r="247" spans="1:17" x14ac:dyDescent="0.25">
      <c r="A247" t="s">
        <v>2</v>
      </c>
      <c r="B247" t="s">
        <v>310</v>
      </c>
      <c r="J247">
        <v>0.61425570997196921</v>
      </c>
      <c r="K247">
        <v>1.154055787183188</v>
      </c>
      <c r="L247">
        <v>1.603693372224722</v>
      </c>
      <c r="M247">
        <v>2.3500275298600011</v>
      </c>
      <c r="N247">
        <v>3.158743474645322</v>
      </c>
      <c r="O247">
        <v>3.7046475706800281</v>
      </c>
      <c r="P247">
        <v>4.9467479234473366</v>
      </c>
      <c r="Q247">
        <v>9.1509415239013059</v>
      </c>
    </row>
    <row r="248" spans="1:17" x14ac:dyDescent="0.25">
      <c r="A248" t="s">
        <v>2</v>
      </c>
      <c r="B248" t="s">
        <v>311</v>
      </c>
      <c r="J248">
        <v>0.48675575399976689</v>
      </c>
      <c r="K248">
        <v>0.91841672970263177</v>
      </c>
      <c r="L248">
        <v>1.282635529430334</v>
      </c>
      <c r="M248">
        <v>1.911237545547539</v>
      </c>
      <c r="N248">
        <v>2.6695991718687102</v>
      </c>
      <c r="O248">
        <v>3.315742197318825</v>
      </c>
      <c r="P248">
        <v>4.58961076878089</v>
      </c>
      <c r="Q248">
        <v>8.8100980399290947</v>
      </c>
    </row>
    <row r="249" spans="1:17" x14ac:dyDescent="0.25">
      <c r="A249" t="s">
        <v>2</v>
      </c>
      <c r="B249" t="s">
        <v>312</v>
      </c>
      <c r="J249">
        <v>1.5880013945851921</v>
      </c>
      <c r="K249">
        <v>2.9647684814124662</v>
      </c>
      <c r="L249">
        <v>4.1014493133103276</v>
      </c>
      <c r="M249">
        <v>6.104153072349968</v>
      </c>
      <c r="N249">
        <v>8.1652529721053426</v>
      </c>
      <c r="O249">
        <v>9.0037899044113665</v>
      </c>
      <c r="P249">
        <v>11.05675848631167</v>
      </c>
      <c r="Q249">
        <v>16.233385060648519</v>
      </c>
    </row>
    <row r="250" spans="1:17" x14ac:dyDescent="0.25">
      <c r="A250" t="s">
        <v>2</v>
      </c>
      <c r="B250" t="s">
        <v>313</v>
      </c>
      <c r="J250">
        <v>0.45271770889550939</v>
      </c>
      <c r="K250">
        <v>0.83496083864665349</v>
      </c>
      <c r="L250">
        <v>1.143475190207327</v>
      </c>
      <c r="M250">
        <v>1.564490750405346</v>
      </c>
      <c r="N250">
        <v>1.8719668381241079</v>
      </c>
      <c r="O250">
        <v>1.896476375961895</v>
      </c>
      <c r="P250">
        <v>2.774300794952151</v>
      </c>
      <c r="Q250">
        <v>6.7837613514068531</v>
      </c>
    </row>
    <row r="251" spans="1:17" x14ac:dyDescent="0.25">
      <c r="A251" t="s">
        <v>2</v>
      </c>
      <c r="B251" t="s">
        <v>314</v>
      </c>
      <c r="J251">
        <v>0.38980595906417059</v>
      </c>
      <c r="K251">
        <v>0.72260703987021424</v>
      </c>
      <c r="L251">
        <v>0.99466415830160859</v>
      </c>
      <c r="M251">
        <v>1.377204691763348</v>
      </c>
      <c r="N251">
        <v>1.6816857472798821</v>
      </c>
      <c r="O251">
        <v>1.7703264109205641</v>
      </c>
      <c r="P251">
        <v>2.6346855101804292</v>
      </c>
      <c r="Q251">
        <v>6.5730713173143602</v>
      </c>
    </row>
    <row r="252" spans="1:17" x14ac:dyDescent="0.25">
      <c r="A252" t="s">
        <v>2</v>
      </c>
      <c r="B252" t="s">
        <v>315</v>
      </c>
      <c r="J252">
        <v>0.32370409102028391</v>
      </c>
      <c r="K252">
        <v>0.60343550972488202</v>
      </c>
      <c r="L252">
        <v>0.83531327380091036</v>
      </c>
      <c r="M252">
        <v>1.1782823628617569</v>
      </c>
      <c r="N252">
        <v>1.4860440040016081</v>
      </c>
      <c r="O252">
        <v>1.652036938135788</v>
      </c>
      <c r="P252">
        <v>2.50822852129436</v>
      </c>
      <c r="Q252">
        <v>6.3811970173578789</v>
      </c>
    </row>
    <row r="253" spans="1:17" x14ac:dyDescent="0.25">
      <c r="A253" t="s">
        <v>2</v>
      </c>
      <c r="B253" t="s">
        <v>316</v>
      </c>
      <c r="J253">
        <v>0.57572778353189291</v>
      </c>
      <c r="K253">
        <v>1.0349647007561309</v>
      </c>
      <c r="L253">
        <v>1.401496026796982</v>
      </c>
      <c r="M253">
        <v>1.886856462129326</v>
      </c>
      <c r="N253">
        <v>2.182920029395591</v>
      </c>
      <c r="O253">
        <v>2.0274554644422742</v>
      </c>
      <c r="P253">
        <v>2.7756310248818399</v>
      </c>
      <c r="Q253">
        <v>6.0093240137653554</v>
      </c>
    </row>
    <row r="254" spans="1:17" x14ac:dyDescent="0.25">
      <c r="A254" t="s">
        <v>2</v>
      </c>
      <c r="B254" t="s">
        <v>317</v>
      </c>
      <c r="J254">
        <v>0.43058897148607322</v>
      </c>
      <c r="K254">
        <v>0.79740671469387259</v>
      </c>
      <c r="L254">
        <v>1.0938249954853989</v>
      </c>
      <c r="M254">
        <v>1.501038120698476</v>
      </c>
      <c r="N254">
        <v>1.804022096157142</v>
      </c>
      <c r="O254">
        <v>1.8464841167065</v>
      </c>
      <c r="P254">
        <v>2.7182375267570502</v>
      </c>
      <c r="Q254">
        <v>6.7241372149538048</v>
      </c>
    </row>
    <row r="255" spans="1:17" x14ac:dyDescent="0.25">
      <c r="A255" t="s">
        <v>2</v>
      </c>
      <c r="B255" t="s">
        <v>318</v>
      </c>
      <c r="J255">
        <v>0.36904677718483442</v>
      </c>
      <c r="K255">
        <v>0.68705085179078518</v>
      </c>
      <c r="L255">
        <v>0.94744976241662837</v>
      </c>
      <c r="M255">
        <v>1.316488546513304</v>
      </c>
      <c r="N255">
        <v>1.616042288098378</v>
      </c>
      <c r="O255">
        <v>1.7210384705955251</v>
      </c>
      <c r="P255">
        <v>2.5791134048809599</v>
      </c>
      <c r="Q255">
        <v>6.5137151031795204</v>
      </c>
    </row>
    <row r="256" spans="1:17" x14ac:dyDescent="0.25">
      <c r="A256" t="s">
        <v>2</v>
      </c>
      <c r="B256" t="s">
        <v>319</v>
      </c>
      <c r="J256">
        <v>0.30485858295911011</v>
      </c>
      <c r="K256">
        <v>0.57070630584979765</v>
      </c>
      <c r="L256">
        <v>0.79156940252111307</v>
      </c>
      <c r="M256">
        <v>1.121429481010741</v>
      </c>
      <c r="N256">
        <v>1.423539580144765</v>
      </c>
      <c r="O256">
        <v>1.6035168948015439</v>
      </c>
      <c r="P256">
        <v>2.4531081924114879</v>
      </c>
      <c r="Q256">
        <v>6.3220808189153868</v>
      </c>
    </row>
    <row r="257" spans="1:17" x14ac:dyDescent="0.25">
      <c r="A257" t="s">
        <v>2</v>
      </c>
      <c r="B257" t="s">
        <v>320</v>
      </c>
      <c r="J257">
        <v>0.47412839183802141</v>
      </c>
      <c r="K257">
        <v>0.85845009580418319</v>
      </c>
      <c r="L257">
        <v>1.1666685470275531</v>
      </c>
      <c r="M257">
        <v>1.583429967364947</v>
      </c>
      <c r="N257">
        <v>1.85350565259026</v>
      </c>
      <c r="O257">
        <v>1.7802704799729929</v>
      </c>
      <c r="P257">
        <v>2.498716200815474</v>
      </c>
      <c r="Q257">
        <v>5.7139769831992808</v>
      </c>
    </row>
    <row r="258" spans="1:17" x14ac:dyDescent="0.25">
      <c r="A258" t="s">
        <v>2</v>
      </c>
      <c r="B258" t="s">
        <v>321</v>
      </c>
      <c r="L258">
        <v>4.8176705996242679E-2</v>
      </c>
      <c r="M258">
        <v>0.1106864169102775</v>
      </c>
      <c r="N258">
        <v>0.14352261423097709</v>
      </c>
      <c r="O258">
        <v>0.18553082581272229</v>
      </c>
      <c r="P258">
        <v>0.30871619165332681</v>
      </c>
      <c r="Q258">
        <v>0.92375615485764762</v>
      </c>
    </row>
    <row r="259" spans="1:17" x14ac:dyDescent="0.25">
      <c r="A259" t="s">
        <v>2</v>
      </c>
      <c r="B259" t="s">
        <v>322</v>
      </c>
      <c r="J259">
        <v>0.1014525919943797</v>
      </c>
      <c r="K259">
        <v>0.18700362284606201</v>
      </c>
      <c r="L259">
        <v>0.25484006846510732</v>
      </c>
      <c r="M259">
        <v>0.34207233974745899</v>
      </c>
      <c r="N259">
        <v>0.39656632773287709</v>
      </c>
      <c r="O259">
        <v>0.37943483305774289</v>
      </c>
      <c r="P259">
        <v>0.54710135372515356</v>
      </c>
      <c r="Q259">
        <v>1.333180727901514</v>
      </c>
    </row>
    <row r="260" spans="1:17" x14ac:dyDescent="0.25">
      <c r="A260" t="s">
        <v>2</v>
      </c>
      <c r="B260" t="s">
        <v>323</v>
      </c>
      <c r="L260">
        <v>5.5698576010922637E-2</v>
      </c>
      <c r="M260">
        <v>0.12665151000002689</v>
      </c>
      <c r="N260">
        <v>0.16260644540524999</v>
      </c>
      <c r="O260">
        <v>0.20721928799429801</v>
      </c>
      <c r="P260">
        <v>0.33099226536084142</v>
      </c>
      <c r="Q260">
        <v>0.9460258574837872</v>
      </c>
    </row>
    <row r="261" spans="1:17" x14ac:dyDescent="0.25">
      <c r="A261" t="s">
        <v>2</v>
      </c>
      <c r="B261" t="s">
        <v>324</v>
      </c>
      <c r="J261">
        <v>0.1091865075290879</v>
      </c>
      <c r="K261">
        <v>0.20018668140768081</v>
      </c>
      <c r="L261">
        <v>0.27231787903552651</v>
      </c>
      <c r="M261">
        <v>0.364259290100024</v>
      </c>
      <c r="N261">
        <v>0.42005239773073311</v>
      </c>
      <c r="O261">
        <v>0.39528036066420819</v>
      </c>
      <c r="P261">
        <v>0.56386928754868493</v>
      </c>
      <c r="Q261">
        <v>1.349989449358943</v>
      </c>
    </row>
    <row r="262" spans="1:17" x14ac:dyDescent="0.25">
      <c r="A262" t="s">
        <v>2</v>
      </c>
      <c r="B262" t="s">
        <v>325</v>
      </c>
      <c r="L262">
        <v>5.5181013960422777E-2</v>
      </c>
      <c r="M262">
        <v>0.12583064996658061</v>
      </c>
      <c r="N262">
        <v>0.1621237205825192</v>
      </c>
      <c r="O262">
        <v>0.20707181211831391</v>
      </c>
      <c r="P262">
        <v>0.3312350060983848</v>
      </c>
      <c r="Q262">
        <v>0.94651721289765622</v>
      </c>
    </row>
    <row r="263" spans="1:17" x14ac:dyDescent="0.25">
      <c r="A263" t="s">
        <v>2</v>
      </c>
      <c r="B263" t="s">
        <v>326</v>
      </c>
      <c r="J263">
        <v>0.10855930340767669</v>
      </c>
      <c r="K263">
        <v>0.19919828742061521</v>
      </c>
      <c r="L263">
        <v>0.27110588802623681</v>
      </c>
      <c r="M263">
        <v>0.36293157403727938</v>
      </c>
      <c r="N263">
        <v>0.41900880208702762</v>
      </c>
      <c r="O263">
        <v>0.39518349304352851</v>
      </c>
      <c r="P263">
        <v>0.56399418048584149</v>
      </c>
      <c r="Q263">
        <v>1.3502937491965501</v>
      </c>
    </row>
    <row r="264" spans="1:17" x14ac:dyDescent="0.25">
      <c r="A264" t="s">
        <v>2</v>
      </c>
      <c r="B264" t="s">
        <v>327</v>
      </c>
      <c r="L264">
        <v>4.85519467232709E-2</v>
      </c>
      <c r="M264">
        <v>0.1115058142719729</v>
      </c>
      <c r="N264">
        <v>0.14454237639661521</v>
      </c>
      <c r="O264">
        <v>0.18671894888510229</v>
      </c>
      <c r="P264">
        <v>0.30996097244358389</v>
      </c>
      <c r="Q264">
        <v>0.92501153603576824</v>
      </c>
    </row>
    <row r="265" spans="1:17" x14ac:dyDescent="0.25">
      <c r="A265" t="s">
        <v>2</v>
      </c>
      <c r="B265" t="s">
        <v>328</v>
      </c>
      <c r="J265">
        <v>0.1018208925080701</v>
      </c>
      <c r="K265">
        <v>0.18764119571614779</v>
      </c>
      <c r="L265">
        <v>0.25569672177976421</v>
      </c>
      <c r="M265">
        <v>0.34318001883827098</v>
      </c>
      <c r="N265">
        <v>0.39777179372267479</v>
      </c>
      <c r="O265">
        <v>0.38029931909895281</v>
      </c>
      <c r="P265">
        <v>0.54803113950533511</v>
      </c>
      <c r="Q265">
        <v>1.334123140375481</v>
      </c>
    </row>
    <row r="266" spans="1:17" x14ac:dyDescent="0.25">
      <c r="A266" t="s">
        <v>2</v>
      </c>
      <c r="B266" t="s">
        <v>329</v>
      </c>
      <c r="C266">
        <v>2.0821216564994419E-2</v>
      </c>
      <c r="D266">
        <v>2.0821216564994419E-2</v>
      </c>
      <c r="E266">
        <v>2.0821216564994419E-2</v>
      </c>
      <c r="F266">
        <v>2.0821216564994419E-2</v>
      </c>
      <c r="G266">
        <v>1.561591242374581E-2</v>
      </c>
      <c r="H266">
        <v>1.561591242374581E-2</v>
      </c>
      <c r="I266">
        <v>1.561591242374581E-2</v>
      </c>
      <c r="J266">
        <v>1.561591242374581E-2</v>
      </c>
      <c r="K266">
        <v>1.561591242374581E-2</v>
      </c>
      <c r="L266">
        <v>1.041060828249721E-2</v>
      </c>
      <c r="M266">
        <v>5.205304141248604E-3</v>
      </c>
    </row>
    <row r="267" spans="1:17" x14ac:dyDescent="0.25">
      <c r="A267" t="s">
        <v>2</v>
      </c>
      <c r="B267" t="s">
        <v>330</v>
      </c>
      <c r="C267">
        <v>1.183597609542757E-4</v>
      </c>
      <c r="D267">
        <v>7.7331522155879096E-4</v>
      </c>
      <c r="E267">
        <v>1.5949247518026661E-3</v>
      </c>
      <c r="F267">
        <v>2.444011167816916E-3</v>
      </c>
      <c r="G267">
        <v>6.1191547481337979E-3</v>
      </c>
      <c r="H267">
        <v>6.130628413133706E-3</v>
      </c>
      <c r="I267">
        <v>6.1396250575098902E-3</v>
      </c>
      <c r="J267">
        <v>6.1473913108531968E-3</v>
      </c>
      <c r="K267">
        <v>6.1541914181110179E-3</v>
      </c>
      <c r="L267">
        <v>6.1599098580831634E-3</v>
      </c>
      <c r="M267">
        <v>6.1672064021004421E-3</v>
      </c>
      <c r="N267">
        <v>5.1917879080521983E-3</v>
      </c>
      <c r="O267">
        <v>5.3101629399383928E-5</v>
      </c>
      <c r="P267">
        <v>5.0085215352850602E-5</v>
      </c>
      <c r="Q267">
        <v>1.066507279086299E-4</v>
      </c>
    </row>
    <row r="268" spans="1:17" x14ac:dyDescent="0.25">
      <c r="A268" t="s">
        <v>2</v>
      </c>
      <c r="B268" t="s">
        <v>331</v>
      </c>
      <c r="J268">
        <v>0.16403833492614081</v>
      </c>
      <c r="K268">
        <v>0.29699582779894662</v>
      </c>
      <c r="L268">
        <v>0.40157310313429467</v>
      </c>
      <c r="M268">
        <v>0.52742388343678681</v>
      </c>
      <c r="N268">
        <v>0.59271215797694277</v>
      </c>
      <c r="O268">
        <v>0.52444976367590279</v>
      </c>
      <c r="P268">
        <v>0.72585080081069786</v>
      </c>
      <c r="Q268">
        <v>1.6483958004652759</v>
      </c>
    </row>
    <row r="269" spans="1:17" x14ac:dyDescent="0.25">
      <c r="A269" t="s">
        <v>2</v>
      </c>
      <c r="B269" t="s">
        <v>332</v>
      </c>
      <c r="C269">
        <v>2.705060734494356E-5</v>
      </c>
      <c r="D269">
        <v>5.7104989334640931E-5</v>
      </c>
      <c r="E269">
        <v>8.5266395609610683E-5</v>
      </c>
      <c r="F269">
        <v>1.176615696040361E-4</v>
      </c>
      <c r="G269">
        <v>1.559518295412832E-4</v>
      </c>
      <c r="H269">
        <v>2.024202594205434E-4</v>
      </c>
      <c r="I269">
        <v>2.45573359842491E-4</v>
      </c>
      <c r="J269">
        <v>2.5334961255290352E-4</v>
      </c>
      <c r="K269">
        <v>2.6015854491403682E-4</v>
      </c>
      <c r="L269">
        <v>2.6588401760831479E-4</v>
      </c>
      <c r="M269">
        <v>2.7319125268197858E-4</v>
      </c>
      <c r="N269">
        <v>2.264982472522326E-4</v>
      </c>
      <c r="O269">
        <v>7.3840259055842327E-5</v>
      </c>
      <c r="P269">
        <v>5.0191229501186231E-5</v>
      </c>
      <c r="Q269">
        <v>1.072667047838349E-4</v>
      </c>
    </row>
    <row r="270" spans="1:17" x14ac:dyDescent="0.25">
      <c r="A270" t="s">
        <v>2</v>
      </c>
      <c r="B270" t="s">
        <v>333</v>
      </c>
      <c r="J270">
        <v>7.7437960762866576E-2</v>
      </c>
      <c r="K270">
        <v>0.14839605817411891</v>
      </c>
      <c r="L270">
        <v>0.21263484972419169</v>
      </c>
      <c r="M270">
        <v>0.3568898660136387</v>
      </c>
      <c r="N270">
        <v>0.5478960948021997</v>
      </c>
      <c r="O270">
        <v>0.53887171858054161</v>
      </c>
      <c r="P270">
        <v>0.59328605373417587</v>
      </c>
      <c r="Q270">
        <v>0.88583483842399113</v>
      </c>
    </row>
    <row r="271" spans="1:17" x14ac:dyDescent="0.25">
      <c r="A271" t="s">
        <v>2</v>
      </c>
      <c r="B271" t="s">
        <v>334</v>
      </c>
      <c r="C271">
        <v>2.1170921686827939E-5</v>
      </c>
      <c r="D271">
        <v>4.3069403577499677E-5</v>
      </c>
      <c r="E271">
        <v>6.3902177707148E-5</v>
      </c>
      <c r="F271">
        <v>8.3763254640756212E-5</v>
      </c>
      <c r="G271">
        <v>1.039123991596305E-4</v>
      </c>
      <c r="H271">
        <v>1.2756162679392931E-4</v>
      </c>
      <c r="I271">
        <v>1.5159154842361291E-4</v>
      </c>
      <c r="J271">
        <v>1.5936472001974541E-4</v>
      </c>
      <c r="K271">
        <v>1.661709217966624E-4</v>
      </c>
      <c r="L271">
        <v>1.7189420509500461E-4</v>
      </c>
      <c r="M271">
        <v>1.7919820732746849E-4</v>
      </c>
      <c r="N271">
        <v>1.475348205048897E-4</v>
      </c>
      <c r="O271">
        <v>6.1603846578166848E-5</v>
      </c>
      <c r="P271">
        <v>5.0159385735261107E-5</v>
      </c>
      <c r="Q271">
        <v>1.0708680499024679E-4</v>
      </c>
    </row>
    <row r="272" spans="1:17" x14ac:dyDescent="0.25">
      <c r="A272" t="s">
        <v>2</v>
      </c>
      <c r="B272" t="s">
        <v>335</v>
      </c>
      <c r="J272">
        <v>4.244240517442599E-2</v>
      </c>
      <c r="K272">
        <v>7.8100222997320473E-2</v>
      </c>
      <c r="L272">
        <v>0.1066089981109182</v>
      </c>
      <c r="M272">
        <v>0.14763902642141591</v>
      </c>
      <c r="N272">
        <v>0.17774895153366349</v>
      </c>
      <c r="O272">
        <v>0.1723395710915622</v>
      </c>
      <c r="P272">
        <v>0.2146980648889463</v>
      </c>
      <c r="Q272">
        <v>0.3545436630720572</v>
      </c>
    </row>
    <row r="273" spans="1:17" x14ac:dyDescent="0.25">
      <c r="A273" t="s">
        <v>2</v>
      </c>
      <c r="B273" t="s">
        <v>336</v>
      </c>
      <c r="J273">
        <v>5.4987599458413658</v>
      </c>
      <c r="K273">
        <v>11.96799702695407</v>
      </c>
      <c r="L273">
        <v>20.708085910129618</v>
      </c>
      <c r="M273">
        <v>56.38465962626136</v>
      </c>
      <c r="N273">
        <v>102.1743423462643</v>
      </c>
      <c r="O273">
        <v>96.437255224840015</v>
      </c>
      <c r="P273">
        <v>72.884316134430421</v>
      </c>
      <c r="Q273">
        <v>48.564195865792662</v>
      </c>
    </row>
    <row r="274" spans="1:17" x14ac:dyDescent="0.25">
      <c r="A274" t="s">
        <v>2</v>
      </c>
      <c r="B274" t="s">
        <v>337</v>
      </c>
      <c r="C274">
        <v>0.30350537854807152</v>
      </c>
      <c r="D274">
        <v>0.30350537854807152</v>
      </c>
      <c r="E274">
        <v>0.30350537854807152</v>
      </c>
      <c r="F274">
        <v>0.30350537854807152</v>
      </c>
      <c r="G274">
        <v>0.22762903391105371</v>
      </c>
      <c r="H274">
        <v>0.22762903391105371</v>
      </c>
      <c r="I274">
        <v>0.22762903391105371</v>
      </c>
      <c r="J274">
        <v>0.22762903391105371</v>
      </c>
      <c r="K274">
        <v>0.22762903391105371</v>
      </c>
      <c r="L274">
        <v>0.15175268927403579</v>
      </c>
      <c r="M274">
        <v>7.5876344637017881E-2</v>
      </c>
    </row>
    <row r="275" spans="1:17" x14ac:dyDescent="0.25">
      <c r="A275" t="s">
        <v>2</v>
      </c>
      <c r="B275" t="s">
        <v>338</v>
      </c>
      <c r="C275">
        <v>1.563336045100199E-4</v>
      </c>
      <c r="D275">
        <v>3.3826243146823352E-3</v>
      </c>
      <c r="E275">
        <v>6.3336269117030483E-3</v>
      </c>
      <c r="F275">
        <v>6.9521220493957061E-3</v>
      </c>
      <c r="G275">
        <v>8.218957055340205E-2</v>
      </c>
      <c r="H275">
        <v>8.8455179420455179E-2</v>
      </c>
      <c r="I275">
        <v>8.8465085577968311E-2</v>
      </c>
      <c r="J275">
        <v>8.8472862125706084E-2</v>
      </c>
      <c r="K275">
        <v>8.8479671314021666E-2</v>
      </c>
      <c r="L275">
        <v>8.8485396966667643E-2</v>
      </c>
      <c r="M275">
        <v>8.8492704507959027E-2</v>
      </c>
      <c r="N275">
        <v>8.5138487522685602E-2</v>
      </c>
      <c r="O275">
        <v>1.304372117553446E-3</v>
      </c>
      <c r="P275">
        <v>5.0195595652163718E-5</v>
      </c>
      <c r="Q275">
        <v>1.073010350642856E-4</v>
      </c>
    </row>
    <row r="276" spans="1:17" x14ac:dyDescent="0.25">
      <c r="A276" t="s">
        <v>2</v>
      </c>
      <c r="B276" t="s">
        <v>339</v>
      </c>
      <c r="J276">
        <v>4.7772126191259892</v>
      </c>
      <c r="K276">
        <v>10.097620508076609</v>
      </c>
      <c r="L276">
        <v>16.5294486088663</v>
      </c>
      <c r="M276">
        <v>35.438673380997443</v>
      </c>
      <c r="N276">
        <v>56.345324910242773</v>
      </c>
      <c r="O276">
        <v>52.353784759868262</v>
      </c>
      <c r="P276">
        <v>43.980463259491259</v>
      </c>
      <c r="Q276">
        <v>43.25670847309339</v>
      </c>
    </row>
    <row r="277" spans="1:17" x14ac:dyDescent="0.25">
      <c r="A277" t="s">
        <v>2</v>
      </c>
      <c r="B277" t="s">
        <v>340</v>
      </c>
      <c r="J277">
        <v>1.747039094261309</v>
      </c>
      <c r="K277">
        <v>3.2013204211285098</v>
      </c>
      <c r="L277">
        <v>4.3361390675549547</v>
      </c>
      <c r="M277">
        <v>5.9278127828605687</v>
      </c>
      <c r="N277">
        <v>6.9888669025000016</v>
      </c>
      <c r="O277">
        <v>6.5163922180259028</v>
      </c>
      <c r="P277">
        <v>7.7932344014525716</v>
      </c>
      <c r="Q277">
        <v>12.149260898520509</v>
      </c>
    </row>
    <row r="278" spans="1:17" x14ac:dyDescent="0.25">
      <c r="A278" t="s">
        <v>2</v>
      </c>
      <c r="B278" t="s">
        <v>341</v>
      </c>
      <c r="C278">
        <v>3.8444442276897223E-2</v>
      </c>
      <c r="D278">
        <v>3.8444442276897223E-2</v>
      </c>
      <c r="E278">
        <v>3.8444442276897223E-2</v>
      </c>
      <c r="F278">
        <v>3.8444442276897223E-2</v>
      </c>
      <c r="G278">
        <v>2.8833331707672921E-2</v>
      </c>
      <c r="H278">
        <v>2.8833331707672921E-2</v>
      </c>
      <c r="I278">
        <v>2.8833331707672921E-2</v>
      </c>
      <c r="J278">
        <v>2.8833331707672921E-2</v>
      </c>
      <c r="K278">
        <v>2.8833331707672921E-2</v>
      </c>
      <c r="L278">
        <v>1.9222221138448611E-2</v>
      </c>
      <c r="M278">
        <v>9.6111105692243057E-3</v>
      </c>
    </row>
    <row r="279" spans="1:17" x14ac:dyDescent="0.25">
      <c r="A279" t="s">
        <v>2</v>
      </c>
      <c r="B279" t="s">
        <v>342</v>
      </c>
      <c r="C279">
        <v>7.9043861799948145E-5</v>
      </c>
      <c r="D279">
        <v>2.0430462389797261E-4</v>
      </c>
      <c r="E279">
        <v>1.3231289871713139E-3</v>
      </c>
      <c r="F279">
        <v>3.2471551212416858E-3</v>
      </c>
      <c r="G279">
        <v>1.2638187505000731E-2</v>
      </c>
      <c r="H279">
        <v>1.2649663359206521E-2</v>
      </c>
      <c r="I279">
        <v>1.2658682358667701E-2</v>
      </c>
      <c r="J279">
        <v>1.266645874216033E-2</v>
      </c>
      <c r="K279">
        <v>1.2673267784068E-2</v>
      </c>
      <c r="L279">
        <v>1.267899331958405E-2</v>
      </c>
      <c r="M279">
        <v>1.2686300684761341E-2</v>
      </c>
      <c r="N279">
        <v>1.17262982285684E-2</v>
      </c>
      <c r="O279">
        <v>5.31893831310694E-5</v>
      </c>
      <c r="P279">
        <v>5.0193851423938459E-5</v>
      </c>
      <c r="Q279">
        <v>1.07291313410093E-4</v>
      </c>
    </row>
    <row r="280" spans="1:17" x14ac:dyDescent="0.25">
      <c r="A280" t="s">
        <v>2</v>
      </c>
      <c r="B280" t="s">
        <v>343</v>
      </c>
      <c r="J280">
        <v>1.67947584573394</v>
      </c>
      <c r="K280">
        <v>3.0782815025270378</v>
      </c>
      <c r="L280">
        <v>4.1683282243242186</v>
      </c>
      <c r="M280">
        <v>5.6962357994236701</v>
      </c>
      <c r="N280">
        <v>6.7149975113470877</v>
      </c>
      <c r="O280">
        <v>6.2639467927510779</v>
      </c>
      <c r="P280">
        <v>7.5251428289854037</v>
      </c>
      <c r="Q280">
        <v>11.81026167073146</v>
      </c>
    </row>
    <row r="281" spans="1:17" x14ac:dyDescent="0.25">
      <c r="A281" t="s">
        <v>2</v>
      </c>
      <c r="B281" t="s">
        <v>344</v>
      </c>
      <c r="J281">
        <v>0.66564532196788073</v>
      </c>
      <c r="K281">
        <v>1.2094269541707099</v>
      </c>
      <c r="L281">
        <v>1.6369863160134031</v>
      </c>
      <c r="M281">
        <v>2.1675147693950918</v>
      </c>
      <c r="N281">
        <v>2.458205814524506</v>
      </c>
      <c r="O281">
        <v>2.2249466696474349</v>
      </c>
      <c r="P281">
        <v>3.1030352137698229</v>
      </c>
      <c r="Q281">
        <v>7.1433303802108439</v>
      </c>
    </row>
    <row r="282" spans="1:17" x14ac:dyDescent="0.25">
      <c r="A282" t="s">
        <v>2</v>
      </c>
      <c r="B282" t="s">
        <v>345</v>
      </c>
      <c r="C282">
        <v>2.4150458188312092E-3</v>
      </c>
      <c r="D282">
        <v>2.4150458188312092E-3</v>
      </c>
      <c r="E282">
        <v>2.4150458188312092E-3</v>
      </c>
      <c r="F282">
        <v>2.4150458188312092E-3</v>
      </c>
      <c r="G282">
        <v>1.8112843641234059E-3</v>
      </c>
      <c r="H282">
        <v>1.8112843641234059E-3</v>
      </c>
      <c r="I282">
        <v>1.8112843641234059E-3</v>
      </c>
      <c r="J282">
        <v>1.8112843641234059E-3</v>
      </c>
      <c r="K282">
        <v>1.8112843641234059E-3</v>
      </c>
      <c r="L282">
        <v>1.207522909415604E-3</v>
      </c>
      <c r="M282">
        <v>6.0376145470780219E-4</v>
      </c>
    </row>
    <row r="283" spans="1:17" x14ac:dyDescent="0.25">
      <c r="A283" t="s">
        <v>2</v>
      </c>
      <c r="B283" t="s">
        <v>346</v>
      </c>
      <c r="C283">
        <v>7.4984040466532007E-5</v>
      </c>
      <c r="D283">
        <v>1.9807979025269649E-4</v>
      </c>
      <c r="E283">
        <v>3.3834821832472509E-4</v>
      </c>
      <c r="F283">
        <v>7.2198882263286852E-4</v>
      </c>
      <c r="G283">
        <v>2.7515933520649211E-3</v>
      </c>
      <c r="H283">
        <v>3.8599619779130108E-3</v>
      </c>
      <c r="I283">
        <v>4.5350259251059587E-3</v>
      </c>
      <c r="J283">
        <v>4.5428001318108362E-3</v>
      </c>
      <c r="K283">
        <v>4.5496072547255581E-3</v>
      </c>
      <c r="L283">
        <v>4.5553312635328684E-3</v>
      </c>
      <c r="M283">
        <v>4.5626363361201223E-3</v>
      </c>
      <c r="N283">
        <v>4.3066759974807432E-3</v>
      </c>
      <c r="O283">
        <v>5.389695011484368E-4</v>
      </c>
      <c r="P283">
        <v>5.0171616028203571E-5</v>
      </c>
      <c r="Q283">
        <v>1.071683575089199E-4</v>
      </c>
    </row>
    <row r="284" spans="1:17" x14ac:dyDescent="0.25">
      <c r="A284" t="s">
        <v>2</v>
      </c>
      <c r="B284" t="s">
        <v>347</v>
      </c>
      <c r="J284">
        <v>0.64874368895508072</v>
      </c>
      <c r="K284">
        <v>1.1786049808813841</v>
      </c>
      <c r="L284">
        <v>1.594738743173532</v>
      </c>
      <c r="M284">
        <v>2.1110174034583489</v>
      </c>
      <c r="N284">
        <v>2.3933389719221232</v>
      </c>
      <c r="O284">
        <v>2.1644554081835299</v>
      </c>
      <c r="P284">
        <v>3.0172178399971239</v>
      </c>
      <c r="Q284">
        <v>6.937625243931123</v>
      </c>
    </row>
    <row r="285" spans="1:17" x14ac:dyDescent="0.25">
      <c r="A285" t="s">
        <v>2</v>
      </c>
      <c r="B285" t="s">
        <v>348</v>
      </c>
      <c r="J285">
        <v>0.74514564516939996</v>
      </c>
      <c r="K285">
        <v>1.341180477266104</v>
      </c>
      <c r="L285">
        <v>1.8091173513343499</v>
      </c>
      <c r="M285">
        <v>2.3846445518091088</v>
      </c>
      <c r="N285">
        <v>2.6856781733742778</v>
      </c>
      <c r="O285">
        <v>2.385393405773033</v>
      </c>
      <c r="P285">
        <v>3.2811693151489312</v>
      </c>
      <c r="Q285">
        <v>7.3324751401686079</v>
      </c>
    </row>
    <row r="286" spans="1:17" x14ac:dyDescent="0.25">
      <c r="A286" t="s">
        <v>2</v>
      </c>
      <c r="B286" t="s">
        <v>349</v>
      </c>
      <c r="C286">
        <v>4.1028433570952979E-3</v>
      </c>
      <c r="D286">
        <v>4.1028433570952979E-3</v>
      </c>
      <c r="E286">
        <v>4.1028433570952979E-3</v>
      </c>
      <c r="F286">
        <v>4.1028433570952979E-3</v>
      </c>
      <c r="G286">
        <v>3.077132517821473E-3</v>
      </c>
      <c r="H286">
        <v>3.077132517821473E-3</v>
      </c>
      <c r="I286">
        <v>3.077132517821473E-3</v>
      </c>
      <c r="J286">
        <v>3.077132517821473E-3</v>
      </c>
      <c r="K286">
        <v>3.077132517821473E-3</v>
      </c>
      <c r="L286">
        <v>2.0514216785476489E-3</v>
      </c>
      <c r="M286">
        <v>1.025710839273824E-3</v>
      </c>
    </row>
    <row r="287" spans="1:17" x14ac:dyDescent="0.25">
      <c r="A287" t="s">
        <v>2</v>
      </c>
      <c r="B287" t="s">
        <v>350</v>
      </c>
      <c r="C287">
        <v>1.17370929117254E-5</v>
      </c>
      <c r="D287">
        <v>2.3149335782134649E-5</v>
      </c>
      <c r="E287">
        <v>3.3804072571163533E-5</v>
      </c>
      <c r="F287">
        <v>4.3915233443365308E-5</v>
      </c>
      <c r="G287">
        <v>5.3228689284381192E-5</v>
      </c>
      <c r="H287">
        <v>6.2780061915517085E-5</v>
      </c>
      <c r="I287">
        <v>7.119947367364651E-5</v>
      </c>
      <c r="J287">
        <v>7.8974562824134174E-5</v>
      </c>
      <c r="K287">
        <v>8.578246306207691E-5</v>
      </c>
      <c r="L287">
        <v>9.1507090291626677E-5</v>
      </c>
      <c r="M287">
        <v>9.8813091963320725E-5</v>
      </c>
      <c r="N287">
        <v>8.7013495144000415E-5</v>
      </c>
      <c r="O287">
        <v>5.2554891578990607E-5</v>
      </c>
      <c r="P287">
        <v>5.0180643355818039E-5</v>
      </c>
      <c r="Q287">
        <v>1.072192305192274E-4</v>
      </c>
    </row>
    <row r="288" spans="1:17" x14ac:dyDescent="0.25">
      <c r="A288" t="s">
        <v>2</v>
      </c>
      <c r="B288" t="s">
        <v>351</v>
      </c>
      <c r="J288">
        <v>0.72687541623683372</v>
      </c>
      <c r="K288">
        <v>1.3085011026013991</v>
      </c>
      <c r="L288">
        <v>1.764646627352656</v>
      </c>
      <c r="M288">
        <v>2.3255617018896642</v>
      </c>
      <c r="N288">
        <v>2.6185013244362092</v>
      </c>
      <c r="O288">
        <v>2.3238643961098719</v>
      </c>
      <c r="P288">
        <v>3.1944608944685622</v>
      </c>
      <c r="Q288">
        <v>7.1261870629002244</v>
      </c>
    </row>
    <row r="289" spans="1:17" x14ac:dyDescent="0.25">
      <c r="A289" t="s">
        <v>2</v>
      </c>
      <c r="B289" t="s">
        <v>352</v>
      </c>
      <c r="J289">
        <v>5.1839501111311099</v>
      </c>
      <c r="K289">
        <v>11.569801399851221</v>
      </c>
      <c r="L289">
        <v>22.026893041055519</v>
      </c>
      <c r="M289">
        <v>69.076222113709505</v>
      </c>
      <c r="N289">
        <v>182.56617969372081</v>
      </c>
      <c r="O289">
        <v>186.14668925401031</v>
      </c>
      <c r="P289">
        <v>160.21091100969289</v>
      </c>
      <c r="Q289">
        <v>74.70728166686925</v>
      </c>
    </row>
    <row r="290" spans="1:17" x14ac:dyDescent="0.25">
      <c r="A290" t="s">
        <v>2</v>
      </c>
      <c r="B290" t="s">
        <v>353</v>
      </c>
      <c r="C290">
        <v>1.579787929536205E-3</v>
      </c>
      <c r="D290">
        <v>1.579787929536205E-3</v>
      </c>
      <c r="E290">
        <v>1.579787929536205E-3</v>
      </c>
      <c r="F290">
        <v>1.579787929536205E-3</v>
      </c>
      <c r="G290">
        <v>1.184840947152154E-3</v>
      </c>
      <c r="H290">
        <v>1.184840947152154E-3</v>
      </c>
      <c r="I290">
        <v>1.184840947152154E-3</v>
      </c>
      <c r="J290">
        <v>1.184840947152154E-3</v>
      </c>
      <c r="K290">
        <v>1.184840947152154E-3</v>
      </c>
      <c r="L290">
        <v>7.898939647681026E-4</v>
      </c>
      <c r="M290">
        <v>3.949469823840513E-4</v>
      </c>
    </row>
    <row r="291" spans="1:17" x14ac:dyDescent="0.25">
      <c r="A291" t="s">
        <v>2</v>
      </c>
      <c r="B291" t="s">
        <v>354</v>
      </c>
      <c r="C291">
        <v>4.3433553428347897E-5</v>
      </c>
      <c r="D291">
        <v>9.3653050169848357E-5</v>
      </c>
      <c r="E291">
        <v>1.4044603591346531E-4</v>
      </c>
      <c r="F291">
        <v>1.9677019726357979E-4</v>
      </c>
      <c r="G291">
        <v>2.6887551541986121E-4</v>
      </c>
      <c r="H291">
        <v>4.0038410123987959E-4</v>
      </c>
      <c r="I291">
        <v>2.755779021771296E-3</v>
      </c>
      <c r="J291">
        <v>2.763555574107538E-3</v>
      </c>
      <c r="K291">
        <v>2.7703647666122351E-3</v>
      </c>
      <c r="L291">
        <v>2.7760904229265459E-3</v>
      </c>
      <c r="M291">
        <v>2.7833979708319391E-3</v>
      </c>
      <c r="N291">
        <v>2.6992618046404251E-3</v>
      </c>
      <c r="O291">
        <v>1.0157476056950391E-3</v>
      </c>
      <c r="P291">
        <v>5.0195643085042232E-5</v>
      </c>
      <c r="Q291">
        <v>1.073011664080065E-4</v>
      </c>
    </row>
    <row r="292" spans="1:17" x14ac:dyDescent="0.25">
      <c r="A292" t="s">
        <v>2</v>
      </c>
      <c r="B292" t="s">
        <v>355</v>
      </c>
      <c r="J292">
        <v>4.6915047899478806</v>
      </c>
      <c r="K292">
        <v>10.22249132512356</v>
      </c>
      <c r="L292">
        <v>18.302592747524471</v>
      </c>
      <c r="M292">
        <v>45.504030476549673</v>
      </c>
      <c r="N292">
        <v>95.318945299654914</v>
      </c>
      <c r="O292">
        <v>97.775395240349738</v>
      </c>
      <c r="P292">
        <v>88.492957750983351</v>
      </c>
      <c r="Q292">
        <v>64.721980705201716</v>
      </c>
    </row>
    <row r="293" spans="1:17" x14ac:dyDescent="0.25">
      <c r="A293" t="s">
        <v>2</v>
      </c>
      <c r="B293" t="s">
        <v>356</v>
      </c>
      <c r="J293">
        <v>1.5694766559863029</v>
      </c>
      <c r="K293">
        <v>2.900557323122801</v>
      </c>
      <c r="L293">
        <v>3.970731822439415</v>
      </c>
      <c r="M293">
        <v>5.6560922750347551</v>
      </c>
      <c r="N293">
        <v>7.0765213944434473</v>
      </c>
      <c r="O293">
        <v>6.9145598488521633</v>
      </c>
      <c r="P293">
        <v>7.8942680150749851</v>
      </c>
      <c r="Q293">
        <v>11.2697981368783</v>
      </c>
    </row>
    <row r="294" spans="1:17" x14ac:dyDescent="0.25">
      <c r="A294" t="s">
        <v>2</v>
      </c>
      <c r="B294" t="s">
        <v>357</v>
      </c>
      <c r="C294">
        <v>2.0018444542571249E-4</v>
      </c>
      <c r="D294">
        <v>2.0018444542571249E-4</v>
      </c>
      <c r="E294">
        <v>2.0018444542571249E-4</v>
      </c>
      <c r="F294">
        <v>2.0018444542571249E-4</v>
      </c>
      <c r="G294">
        <v>1.5013833406928441E-4</v>
      </c>
      <c r="H294">
        <v>1.5013833406928441E-4</v>
      </c>
      <c r="I294">
        <v>1.5013833406928441E-4</v>
      </c>
      <c r="J294">
        <v>1.5013833406928441E-4</v>
      </c>
      <c r="K294">
        <v>1.5013833406928441E-4</v>
      </c>
      <c r="L294">
        <v>1.000922227128562E-4</v>
      </c>
      <c r="M294">
        <v>5.0046111356428122E-5</v>
      </c>
    </row>
    <row r="295" spans="1:17" x14ac:dyDescent="0.25">
      <c r="A295" t="s">
        <v>2</v>
      </c>
      <c r="B295" t="s">
        <v>358</v>
      </c>
      <c r="C295">
        <v>1.181796991961374E-5</v>
      </c>
      <c r="D295">
        <v>2.3320249365972801E-5</v>
      </c>
      <c r="E295">
        <v>3.3888644997099172E-5</v>
      </c>
      <c r="F295">
        <v>4.4036361980846783E-5</v>
      </c>
      <c r="G295">
        <v>5.3319498714981071E-5</v>
      </c>
      <c r="H295">
        <v>6.2858690950275863E-5</v>
      </c>
      <c r="I295">
        <v>7.1273734600510935E-5</v>
      </c>
      <c r="J295">
        <v>7.9050123505067417E-5</v>
      </c>
      <c r="K295">
        <v>8.5859169875466076E-5</v>
      </c>
      <c r="L295">
        <v>9.1584708790012925E-5</v>
      </c>
      <c r="M295">
        <v>9.8892078865186559E-5</v>
      </c>
      <c r="N295">
        <v>8.7003506620504005E-5</v>
      </c>
      <c r="O295">
        <v>5.2560505638746569E-5</v>
      </c>
      <c r="P295">
        <v>5.0193894626831592E-5</v>
      </c>
      <c r="Q295">
        <v>1.072914818669752E-4</v>
      </c>
    </row>
    <row r="296" spans="1:17" x14ac:dyDescent="0.25">
      <c r="A296" t="s">
        <v>2</v>
      </c>
      <c r="B296" t="s">
        <v>359</v>
      </c>
      <c r="J296">
        <v>1.528937377012052</v>
      </c>
      <c r="K296">
        <v>2.8255430278578029</v>
      </c>
      <c r="L296">
        <v>3.8651050870677799</v>
      </c>
      <c r="M296">
        <v>5.4971261443957946</v>
      </c>
      <c r="N296">
        <v>6.8670585340242214</v>
      </c>
      <c r="O296">
        <v>6.7054572797521574</v>
      </c>
      <c r="P296">
        <v>7.6842261324888241</v>
      </c>
      <c r="Q296">
        <v>11.04190011457816</v>
      </c>
    </row>
    <row r="297" spans="1:17" x14ac:dyDescent="0.25">
      <c r="A297" t="s">
        <v>2</v>
      </c>
      <c r="B297" t="s">
        <v>360</v>
      </c>
      <c r="J297">
        <v>0.56741764177001008</v>
      </c>
      <c r="K297">
        <v>1.025415329180946</v>
      </c>
      <c r="L297">
        <v>1.386266965781481</v>
      </c>
      <c r="M297">
        <v>1.8333002968950169</v>
      </c>
      <c r="N297">
        <v>2.075386518959085</v>
      </c>
      <c r="O297">
        <v>1.8705589675671941</v>
      </c>
      <c r="P297">
        <v>2.6006217346356699</v>
      </c>
      <c r="Q297">
        <v>5.9392464251703707</v>
      </c>
    </row>
    <row r="298" spans="1:17" x14ac:dyDescent="0.25">
      <c r="A298" t="s">
        <v>2</v>
      </c>
      <c r="B298" t="s">
        <v>361</v>
      </c>
      <c r="C298">
        <v>1.248354057902582E-5</v>
      </c>
      <c r="D298">
        <v>1.248354057902582E-5</v>
      </c>
      <c r="E298">
        <v>1.248354057902582E-5</v>
      </c>
      <c r="F298">
        <v>1.248354057902582E-5</v>
      </c>
      <c r="G298">
        <v>9.3626554342693616E-6</v>
      </c>
      <c r="H298">
        <v>9.3626554342693616E-6</v>
      </c>
      <c r="I298">
        <v>9.3626554342693616E-6</v>
      </c>
      <c r="J298">
        <v>9.3626554342693616E-6</v>
      </c>
      <c r="K298">
        <v>9.3626554342693616E-6</v>
      </c>
      <c r="L298">
        <v>6.2417702895129066E-6</v>
      </c>
      <c r="M298">
        <v>3.1208851447564542E-6</v>
      </c>
    </row>
    <row r="299" spans="1:17" x14ac:dyDescent="0.25">
      <c r="A299" t="s">
        <v>2</v>
      </c>
      <c r="B299" t="s">
        <v>362</v>
      </c>
      <c r="C299">
        <v>1.098378493932188E-5</v>
      </c>
      <c r="D299">
        <v>2.163333787298851E-5</v>
      </c>
      <c r="E299">
        <v>3.1599176463405622E-5</v>
      </c>
      <c r="F299">
        <v>4.1029967408380498E-5</v>
      </c>
      <c r="G299">
        <v>4.9729438530141587E-5</v>
      </c>
      <c r="H299">
        <v>5.9001934374462893E-5</v>
      </c>
      <c r="I299">
        <v>6.7470075871469781E-5</v>
      </c>
      <c r="J299">
        <v>7.5244260769680697E-5</v>
      </c>
      <c r="K299">
        <v>8.2051363266679464E-5</v>
      </c>
      <c r="L299">
        <v>8.7775353600835779E-5</v>
      </c>
      <c r="M299">
        <v>9.5080400829061516E-5</v>
      </c>
      <c r="N299">
        <v>8.4750943396653752E-5</v>
      </c>
      <c r="O299">
        <v>5.2511796386931891E-5</v>
      </c>
      <c r="P299">
        <v>5.0171436761598931E-5</v>
      </c>
      <c r="Q299">
        <v>1.071676293212401E-4</v>
      </c>
    </row>
    <row r="300" spans="1:17" x14ac:dyDescent="0.25">
      <c r="A300" t="s">
        <v>2</v>
      </c>
      <c r="B300" t="s">
        <v>363</v>
      </c>
      <c r="J300">
        <v>0.55872786461757518</v>
      </c>
      <c r="K300">
        <v>1.009680011726461</v>
      </c>
      <c r="L300">
        <v>1.364422349117687</v>
      </c>
      <c r="M300">
        <v>1.803813293523105</v>
      </c>
      <c r="N300">
        <v>2.0411330648915582</v>
      </c>
      <c r="O300">
        <v>1.837958276524605</v>
      </c>
      <c r="P300">
        <v>2.5532377037411589</v>
      </c>
      <c r="Q300">
        <v>5.8220893058995804</v>
      </c>
    </row>
    <row r="301" spans="1:17" x14ac:dyDescent="0.25">
      <c r="A301" t="s">
        <v>2</v>
      </c>
      <c r="B301" t="s">
        <v>364</v>
      </c>
      <c r="J301">
        <v>0.51678161154443281</v>
      </c>
      <c r="K301">
        <v>0.94127243748704836</v>
      </c>
      <c r="L301">
        <v>1.2759445210886731</v>
      </c>
      <c r="M301">
        <v>1.6940525624583069</v>
      </c>
      <c r="N301">
        <v>1.929423472653863</v>
      </c>
      <c r="O301">
        <v>1.7680851173615231</v>
      </c>
      <c r="P301">
        <v>2.4872169313450012</v>
      </c>
      <c r="Q301">
        <v>5.8195249258188522</v>
      </c>
    </row>
    <row r="302" spans="1:17" x14ac:dyDescent="0.25">
      <c r="A302" t="s">
        <v>2</v>
      </c>
      <c r="B302" t="s">
        <v>365</v>
      </c>
      <c r="C302">
        <v>6.8451862003633094E-6</v>
      </c>
      <c r="D302">
        <v>6.8451862003633094E-6</v>
      </c>
      <c r="E302">
        <v>6.8451862003633094E-6</v>
      </c>
      <c r="F302">
        <v>6.8451862003633094E-6</v>
      </c>
      <c r="G302">
        <v>5.1338896502724816E-6</v>
      </c>
      <c r="H302">
        <v>5.1338896502724816E-6</v>
      </c>
      <c r="I302">
        <v>5.1338896502724816E-6</v>
      </c>
      <c r="J302">
        <v>5.1338896502724816E-6</v>
      </c>
      <c r="K302">
        <v>5.1338896502724816E-6</v>
      </c>
      <c r="L302">
        <v>3.4225931001816539E-6</v>
      </c>
      <c r="M302">
        <v>1.7112965500908269E-6</v>
      </c>
    </row>
    <row r="303" spans="1:17" x14ac:dyDescent="0.25">
      <c r="A303" t="s">
        <v>2</v>
      </c>
      <c r="B303" t="s">
        <v>366</v>
      </c>
      <c r="C303">
        <v>2.796019363121943E-5</v>
      </c>
      <c r="D303">
        <v>5.9359349243420782E-5</v>
      </c>
      <c r="E303">
        <v>9.5931909288243564E-5</v>
      </c>
      <c r="F303">
        <v>1.2979204472778749E-4</v>
      </c>
      <c r="G303">
        <v>1.7021270091953131E-4</v>
      </c>
      <c r="H303">
        <v>2.117887246312588E-4</v>
      </c>
      <c r="I303">
        <v>2.6289061969755949E-4</v>
      </c>
      <c r="J303">
        <v>2.7066314783819609E-4</v>
      </c>
      <c r="K303">
        <v>2.774687898055679E-4</v>
      </c>
      <c r="L303">
        <v>2.8319161658794468E-4</v>
      </c>
      <c r="M303">
        <v>2.9049490695464743E-4</v>
      </c>
      <c r="N303">
        <v>2.3860274101801391E-4</v>
      </c>
      <c r="O303">
        <v>7.6013384197947374E-5</v>
      </c>
      <c r="P303">
        <v>5.0154199198134897E-5</v>
      </c>
      <c r="Q303">
        <v>1.070677576846501E-4</v>
      </c>
    </row>
    <row r="304" spans="1:17" x14ac:dyDescent="0.25">
      <c r="A304" t="s">
        <v>2</v>
      </c>
      <c r="B304" t="s">
        <v>367</v>
      </c>
      <c r="J304">
        <v>0.50839600197691714</v>
      </c>
      <c r="K304">
        <v>0.92596096535263861</v>
      </c>
      <c r="L304">
        <v>1.2546178134179271</v>
      </c>
      <c r="M304">
        <v>1.665173957606862</v>
      </c>
      <c r="N304">
        <v>1.8957251138790141</v>
      </c>
      <c r="O304">
        <v>1.735745276150493</v>
      </c>
      <c r="P304">
        <v>2.440062024953122</v>
      </c>
      <c r="Q304">
        <v>5.7025219869613233</v>
      </c>
    </row>
    <row r="305" spans="1:17" x14ac:dyDescent="0.25">
      <c r="A305" t="s">
        <v>2</v>
      </c>
      <c r="B305" t="s">
        <v>368</v>
      </c>
      <c r="C305">
        <v>1.4818039074363311E-5</v>
      </c>
      <c r="D305">
        <v>2.886247334394669E-5</v>
      </c>
      <c r="E305">
        <v>4.1695341308353738E-5</v>
      </c>
      <c r="F305">
        <v>5.3465481711116881E-5</v>
      </c>
      <c r="G305">
        <v>6.3921233449251561E-5</v>
      </c>
      <c r="H305">
        <v>7.5112462871556264E-5</v>
      </c>
      <c r="I305">
        <v>8.4817110532460651E-5</v>
      </c>
      <c r="J305">
        <v>9.3264479423138362E-5</v>
      </c>
      <c r="K305">
        <v>9.9921697113412278E-5</v>
      </c>
      <c r="L305">
        <v>7.6833010651934969E-5</v>
      </c>
      <c r="M305">
        <v>2.7150107203688891E-5</v>
      </c>
      <c r="N305">
        <v>1.3569565941114041E-5</v>
      </c>
      <c r="O305">
        <v>1.7291223629143779E-5</v>
      </c>
      <c r="P305">
        <v>2.8085290207521191E-5</v>
      </c>
      <c r="Q305">
        <v>7.6337209434289746E-5</v>
      </c>
    </row>
    <row r="306" spans="1:17" x14ac:dyDescent="0.25">
      <c r="A306" t="s">
        <v>2</v>
      </c>
      <c r="B306" t="s">
        <v>369</v>
      </c>
      <c r="J306">
        <v>9.5888848564962201E-2</v>
      </c>
      <c r="K306">
        <v>0.17164814132781911</v>
      </c>
      <c r="L306">
        <v>0.22523948558004281</v>
      </c>
      <c r="M306">
        <v>0.24003519678343821</v>
      </c>
      <c r="N306">
        <v>0.15549121533346011</v>
      </c>
      <c r="O306">
        <v>0.19825088747751959</v>
      </c>
      <c r="P306">
        <v>0.32572622461433492</v>
      </c>
      <c r="Q306">
        <v>0.96405373795761284</v>
      </c>
    </row>
    <row r="307" spans="1:17" x14ac:dyDescent="0.25">
      <c r="A307" t="s">
        <v>2</v>
      </c>
      <c r="B307" t="s">
        <v>370</v>
      </c>
      <c r="C307">
        <v>1.166178216903426E-4</v>
      </c>
      <c r="D307">
        <v>3.7955537765685778E-4</v>
      </c>
      <c r="E307">
        <v>7.1467433130208971E-4</v>
      </c>
      <c r="F307">
        <v>1.0658037248157219E-3</v>
      </c>
      <c r="G307">
        <v>1.849596799839014E-3</v>
      </c>
      <c r="H307">
        <v>2.3030403063909071E-3</v>
      </c>
      <c r="I307">
        <v>2.52669038100104E-3</v>
      </c>
      <c r="J307">
        <v>2.5353100017006182E-3</v>
      </c>
      <c r="K307">
        <v>2.5421046635342929E-3</v>
      </c>
      <c r="L307">
        <v>2.091541315506716E-3</v>
      </c>
      <c r="M307">
        <v>2.0160510328581211E-4</v>
      </c>
      <c r="N307">
        <v>1.384504283370409E-5</v>
      </c>
      <c r="O307">
        <v>1.7666583846421991E-5</v>
      </c>
      <c r="P307">
        <v>2.909064046563672E-5</v>
      </c>
      <c r="Q307">
        <v>8.4172761012408479E-5</v>
      </c>
    </row>
    <row r="308" spans="1:17" x14ac:dyDescent="0.25">
      <c r="A308" t="s">
        <v>2</v>
      </c>
      <c r="B308" t="s">
        <v>371</v>
      </c>
      <c r="J308">
        <v>0.1120085752368796</v>
      </c>
      <c r="K308">
        <v>0.19833722583638699</v>
      </c>
      <c r="L308">
        <v>0.25939370874223727</v>
      </c>
      <c r="M308">
        <v>0.27400603341515661</v>
      </c>
      <c r="N308">
        <v>0.17443857941675259</v>
      </c>
      <c r="O308">
        <v>0.2198022114979318</v>
      </c>
      <c r="P308">
        <v>0.34790046750540882</v>
      </c>
      <c r="Q308">
        <v>0.98627654018212518</v>
      </c>
    </row>
    <row r="309" spans="1:17" x14ac:dyDescent="0.25">
      <c r="A309" t="s">
        <v>2</v>
      </c>
      <c r="B309" t="s">
        <v>372</v>
      </c>
      <c r="C309">
        <v>1.520293508634792E-5</v>
      </c>
      <c r="D309">
        <v>2.9664681310311749E-5</v>
      </c>
      <c r="E309">
        <v>4.276879025890494E-5</v>
      </c>
      <c r="F309">
        <v>5.5045777880667749E-5</v>
      </c>
      <c r="G309">
        <v>6.6120097633484573E-5</v>
      </c>
      <c r="H309">
        <v>7.7484288377321214E-5</v>
      </c>
      <c r="I309">
        <v>8.7362154382904296E-5</v>
      </c>
      <c r="J309">
        <v>9.5980490866325505E-5</v>
      </c>
      <c r="K309">
        <v>1.0277419869147791E-4</v>
      </c>
      <c r="L309">
        <v>7.9004124850344829E-5</v>
      </c>
      <c r="M309">
        <v>2.7677774766740688E-5</v>
      </c>
      <c r="N309">
        <v>1.3844279690002969E-5</v>
      </c>
      <c r="O309">
        <v>1.7666389732065539E-5</v>
      </c>
      <c r="P309">
        <v>2.9092151100793961E-5</v>
      </c>
      <c r="Q309">
        <v>8.4195072724942268E-5</v>
      </c>
    </row>
    <row r="310" spans="1:17" x14ac:dyDescent="0.25">
      <c r="A310" t="s">
        <v>2</v>
      </c>
      <c r="B310" t="s">
        <v>373</v>
      </c>
      <c r="J310">
        <v>0.1104794604482946</v>
      </c>
      <c r="K310">
        <v>0.1959450038567378</v>
      </c>
      <c r="L310">
        <v>0.25649188881230361</v>
      </c>
      <c r="M310">
        <v>0.27158860205986479</v>
      </c>
      <c r="N310">
        <v>0.17396159352789159</v>
      </c>
      <c r="O310">
        <v>0.21965691803436951</v>
      </c>
      <c r="P310">
        <v>0.34814225913060709</v>
      </c>
      <c r="Q310">
        <v>0.98676658737817202</v>
      </c>
    </row>
    <row r="311" spans="1:17" x14ac:dyDescent="0.25">
      <c r="A311" t="s">
        <v>2</v>
      </c>
      <c r="B311" t="s">
        <v>374</v>
      </c>
      <c r="C311">
        <v>7.7538058275916294E-5</v>
      </c>
      <c r="D311">
        <v>1.8982594561964961E-4</v>
      </c>
      <c r="E311">
        <v>3.3894503616169311E-4</v>
      </c>
      <c r="F311">
        <v>5.0683780036111072E-4</v>
      </c>
      <c r="G311">
        <v>9.223988055090676E-4</v>
      </c>
      <c r="H311">
        <v>1.092446341435726E-3</v>
      </c>
      <c r="I311">
        <v>1.185975412430314E-3</v>
      </c>
      <c r="J311">
        <v>1.1944888800784819E-3</v>
      </c>
      <c r="K311">
        <v>1.201198710076025E-3</v>
      </c>
      <c r="L311">
        <v>9.8328237991793851E-4</v>
      </c>
      <c r="M311">
        <v>9.2614388069374396E-5</v>
      </c>
      <c r="N311">
        <v>1.3675026591964671E-5</v>
      </c>
      <c r="O311">
        <v>1.74350682041571E-5</v>
      </c>
      <c r="P311">
        <v>2.8464677445559739E-5</v>
      </c>
      <c r="Q311">
        <v>7.9015661642377403E-5</v>
      </c>
    </row>
    <row r="312" spans="1:17" x14ac:dyDescent="0.25">
      <c r="A312" t="s">
        <v>2</v>
      </c>
      <c r="B312" t="s">
        <v>375</v>
      </c>
      <c r="J312">
        <v>9.6632822547107075E-2</v>
      </c>
      <c r="K312">
        <v>0.17290282603931159</v>
      </c>
      <c r="L312">
        <v>0.22686885575783569</v>
      </c>
      <c r="M312">
        <v>0.24170825115694361</v>
      </c>
      <c r="N312">
        <v>0.15650941810588609</v>
      </c>
      <c r="O312">
        <v>0.19943742151474281</v>
      </c>
      <c r="P312">
        <v>0.32696981035734479</v>
      </c>
      <c r="Q312">
        <v>0.96530857162575645</v>
      </c>
    </row>
    <row r="313" spans="1:17" x14ac:dyDescent="0.25">
      <c r="A313" t="s">
        <v>2</v>
      </c>
      <c r="B313" t="s">
        <v>376</v>
      </c>
      <c r="C313">
        <v>4.7286579222207213E-2</v>
      </c>
      <c r="D313">
        <v>4.7286579222207213E-2</v>
      </c>
      <c r="E313">
        <v>4.7286579222207213E-2</v>
      </c>
      <c r="F313">
        <v>4.7286579222207213E-2</v>
      </c>
      <c r="G313">
        <v>3.5464934416655408E-2</v>
      </c>
      <c r="H313">
        <v>3.5464934416655408E-2</v>
      </c>
      <c r="I313">
        <v>3.5464934416655408E-2</v>
      </c>
      <c r="J313">
        <v>3.5464934416655408E-2</v>
      </c>
      <c r="K313">
        <v>3.5464934416655408E-2</v>
      </c>
      <c r="L313">
        <v>2.36432896111036E-2</v>
      </c>
      <c r="M313">
        <v>1.18216448055518E-2</v>
      </c>
    </row>
    <row r="314" spans="1:17" x14ac:dyDescent="0.25">
      <c r="A314" t="s">
        <v>2</v>
      </c>
      <c r="B314" t="s">
        <v>377</v>
      </c>
      <c r="C314">
        <v>1.175403233090391E-4</v>
      </c>
      <c r="D314">
        <v>3.0220177470511E-4</v>
      </c>
      <c r="E314">
        <v>5.5623292751060969E-4</v>
      </c>
      <c r="F314">
        <v>9.9621073860258294E-4</v>
      </c>
      <c r="G314">
        <v>1.8951267732122919E-2</v>
      </c>
      <c r="H314">
        <v>1.8966918471970878E-2</v>
      </c>
      <c r="I314">
        <v>1.897945458638357E-2</v>
      </c>
      <c r="J314">
        <v>1.8990235172981651E-2</v>
      </c>
      <c r="K314">
        <v>1.899929633998736E-2</v>
      </c>
      <c r="L314">
        <v>1.9006439761001592E-2</v>
      </c>
      <c r="M314">
        <v>1.8621118238660781E-2</v>
      </c>
      <c r="N314">
        <v>4.9753886634194337E-5</v>
      </c>
      <c r="O314">
        <v>3.9296070383300307E-5</v>
      </c>
      <c r="P314">
        <v>5.6047811391980447E-5</v>
      </c>
      <c r="Q314">
        <v>1.3259093874247251E-4</v>
      </c>
    </row>
    <row r="315" spans="1:17" x14ac:dyDescent="0.25">
      <c r="A315" t="s">
        <v>2</v>
      </c>
      <c r="B315" t="s">
        <v>378</v>
      </c>
      <c r="J315">
        <v>0.20585811142232249</v>
      </c>
      <c r="K315">
        <v>0.36849354647787391</v>
      </c>
      <c r="L315">
        <v>0.4963445999528186</v>
      </c>
      <c r="M315">
        <v>0.64903871341088548</v>
      </c>
      <c r="N315">
        <v>0.72372588995157572</v>
      </c>
      <c r="O315">
        <v>0.62554400309475755</v>
      </c>
      <c r="P315">
        <v>0.84972645717452822</v>
      </c>
      <c r="Q315">
        <v>1.854616733096448</v>
      </c>
    </row>
    <row r="316" spans="1:17" x14ac:dyDescent="0.25">
      <c r="A316" t="s">
        <v>2</v>
      </c>
      <c r="B316" t="s">
        <v>379</v>
      </c>
      <c r="C316">
        <v>5.1289064775245561E-5</v>
      </c>
      <c r="D316">
        <v>1.115236146941624E-4</v>
      </c>
      <c r="E316">
        <v>1.6644061480909319E-4</v>
      </c>
      <c r="F316">
        <v>2.3388332080293361E-4</v>
      </c>
      <c r="G316">
        <v>3.2097890056713999E-4</v>
      </c>
      <c r="H316">
        <v>4.322985183845329E-4</v>
      </c>
      <c r="I316">
        <v>5.3111602068408442E-4</v>
      </c>
      <c r="J316">
        <v>5.4190511379400761E-4</v>
      </c>
      <c r="K316">
        <v>5.5097360813616638E-4</v>
      </c>
      <c r="L316">
        <v>5.581225190002193E-4</v>
      </c>
      <c r="M316">
        <v>4.5461916427855139E-4</v>
      </c>
      <c r="N316">
        <v>1.034367734762632E-4</v>
      </c>
      <c r="O316">
        <v>3.9339423092207737E-5</v>
      </c>
      <c r="P316">
        <v>5.6126005209419617E-5</v>
      </c>
      <c r="Q316">
        <v>1.3311442282269541E-4</v>
      </c>
    </row>
    <row r="317" spans="1:17" x14ac:dyDescent="0.25">
      <c r="A317" t="s">
        <v>2</v>
      </c>
      <c r="B317" t="s">
        <v>380</v>
      </c>
      <c r="J317">
        <v>0.15142997222883831</v>
      </c>
      <c r="K317">
        <v>0.29546135979422861</v>
      </c>
      <c r="L317">
        <v>0.4340757839657205</v>
      </c>
      <c r="M317">
        <v>0.83378490083911228</v>
      </c>
      <c r="N317">
        <v>1.5197887964164949</v>
      </c>
      <c r="O317">
        <v>1.5223379937479331</v>
      </c>
      <c r="P317">
        <v>1.5351251254603659</v>
      </c>
      <c r="Q317">
        <v>1.7873002073037829</v>
      </c>
    </row>
    <row r="318" spans="1:17" x14ac:dyDescent="0.25">
      <c r="A318" t="s">
        <v>2</v>
      </c>
      <c r="B318" t="s">
        <v>381</v>
      </c>
      <c r="C318">
        <v>3.5856222146151487E-5</v>
      </c>
      <c r="D318">
        <v>7.3354713721016156E-5</v>
      </c>
      <c r="E318">
        <v>1.083777490818671E-4</v>
      </c>
      <c r="F318">
        <v>1.4109566571876231E-4</v>
      </c>
      <c r="G318">
        <v>1.7431761594717809E-4</v>
      </c>
      <c r="H318">
        <v>2.141872236566607E-4</v>
      </c>
      <c r="I318">
        <v>2.5466668166655612E-4</v>
      </c>
      <c r="J318">
        <v>2.6545122830102049E-4</v>
      </c>
      <c r="K318">
        <v>2.7451580287363397E-4</v>
      </c>
      <c r="L318">
        <v>2.8166175758177151E-4</v>
      </c>
      <c r="M318">
        <v>2.1904458787056109E-4</v>
      </c>
      <c r="N318">
        <v>6.5792548394988094E-5</v>
      </c>
      <c r="O318">
        <v>3.9317417577344559E-5</v>
      </c>
      <c r="P318">
        <v>5.6086251024201078E-5</v>
      </c>
      <c r="Q318">
        <v>1.328574158719625E-4</v>
      </c>
    </row>
    <row r="319" spans="1:17" x14ac:dyDescent="0.25">
      <c r="A319" t="s">
        <v>2</v>
      </c>
      <c r="B319" t="s">
        <v>382</v>
      </c>
      <c r="J319">
        <v>7.5143432908806665E-2</v>
      </c>
      <c r="K319">
        <v>0.1384283948332645</v>
      </c>
      <c r="L319">
        <v>0.18931111262820011</v>
      </c>
      <c r="M319">
        <v>0.26477914632548788</v>
      </c>
      <c r="N319">
        <v>0.32229018488864569</v>
      </c>
      <c r="O319">
        <v>0.31077986327631352</v>
      </c>
      <c r="P319">
        <v>0.37318042561910197</v>
      </c>
      <c r="Q319">
        <v>0.55570851221072426</v>
      </c>
    </row>
    <row r="320" spans="1:17" x14ac:dyDescent="0.25">
      <c r="A320" t="s">
        <v>2</v>
      </c>
      <c r="B320" t="s">
        <v>383</v>
      </c>
      <c r="C320">
        <v>381.92348571602969</v>
      </c>
      <c r="D320">
        <v>381.92348571602969</v>
      </c>
      <c r="E320">
        <v>381.92348571602969</v>
      </c>
      <c r="F320">
        <v>381.92348571602969</v>
      </c>
      <c r="G320">
        <v>286.44261428702231</v>
      </c>
      <c r="H320">
        <v>286.44261428702231</v>
      </c>
      <c r="I320">
        <v>286.44261428702231</v>
      </c>
      <c r="J320">
        <v>286.44261428702231</v>
      </c>
      <c r="K320">
        <v>286.44261428702231</v>
      </c>
      <c r="L320">
        <v>190.9617428580149</v>
      </c>
      <c r="M320">
        <v>95.480871429007436</v>
      </c>
    </row>
    <row r="321" spans="1:17" x14ac:dyDescent="0.25">
      <c r="A321" t="s">
        <v>2</v>
      </c>
      <c r="B321" t="s">
        <v>384</v>
      </c>
      <c r="C321">
        <v>3.0805137245825862E-4</v>
      </c>
      <c r="D321">
        <v>2.4777833406108409</v>
      </c>
      <c r="E321">
        <v>4.9422570110860509</v>
      </c>
      <c r="F321">
        <v>7.493101481390072</v>
      </c>
      <c r="G321">
        <v>110.3966672468903</v>
      </c>
      <c r="H321">
        <v>112.9275714211586</v>
      </c>
      <c r="I321">
        <v>114.6347235699248</v>
      </c>
      <c r="J321">
        <v>114.6347343602083</v>
      </c>
      <c r="K321">
        <v>114.6347434296969</v>
      </c>
      <c r="L321">
        <v>114.63475057933729</v>
      </c>
      <c r="M321">
        <v>111.6520697273989</v>
      </c>
      <c r="N321">
        <v>1.189083344724996</v>
      </c>
      <c r="O321">
        <v>3.9344414325876513E-5</v>
      </c>
      <c r="P321">
        <v>5.6135302550319728E-5</v>
      </c>
      <c r="Q321">
        <v>1.331742334885818E-4</v>
      </c>
    </row>
    <row r="322" spans="1:17" x14ac:dyDescent="0.25">
      <c r="A322" t="s">
        <v>2</v>
      </c>
      <c r="B322" t="s">
        <v>385</v>
      </c>
      <c r="J322">
        <v>6.5547610922247204</v>
      </c>
      <c r="K322">
        <v>13.21782158924988</v>
      </c>
      <c r="L322">
        <v>20.277779728357931</v>
      </c>
      <c r="M322">
        <v>35.577308789988493</v>
      </c>
      <c r="N322">
        <v>55.646665891927313</v>
      </c>
      <c r="O322">
        <v>55.475861379782167</v>
      </c>
      <c r="P322">
        <v>59.692769741337898</v>
      </c>
      <c r="Q322">
        <v>79.537299884668613</v>
      </c>
    </row>
    <row r="323" spans="1:17" x14ac:dyDescent="0.25">
      <c r="A323" t="s">
        <v>2</v>
      </c>
      <c r="B323" t="s">
        <v>386</v>
      </c>
      <c r="J323">
        <v>5.7814703357353316</v>
      </c>
      <c r="K323">
        <v>11.48270349012201</v>
      </c>
      <c r="L323">
        <v>17.210671376154821</v>
      </c>
      <c r="M323">
        <v>27.297409780276041</v>
      </c>
      <c r="N323">
        <v>38.493567581962409</v>
      </c>
      <c r="O323">
        <v>38.127731751076936</v>
      </c>
      <c r="P323">
        <v>44.690824810685413</v>
      </c>
      <c r="Q323">
        <v>70.299292010258483</v>
      </c>
    </row>
    <row r="324" spans="1:17" x14ac:dyDescent="0.25">
      <c r="A324" t="s">
        <v>2</v>
      </c>
      <c r="B324" t="s">
        <v>387</v>
      </c>
      <c r="C324">
        <v>48.377513014899343</v>
      </c>
      <c r="D324">
        <v>48.377513014899343</v>
      </c>
      <c r="E324">
        <v>48.377513014899343</v>
      </c>
      <c r="F324">
        <v>48.377513014899343</v>
      </c>
      <c r="G324">
        <v>36.283134761174509</v>
      </c>
      <c r="H324">
        <v>36.283134761174509</v>
      </c>
      <c r="I324">
        <v>36.283134761174509</v>
      </c>
      <c r="J324">
        <v>36.283134761174509</v>
      </c>
      <c r="K324">
        <v>36.283134761174509</v>
      </c>
      <c r="L324">
        <v>24.188756507449671</v>
      </c>
      <c r="M324">
        <v>12.094378253724839</v>
      </c>
    </row>
    <row r="325" spans="1:17" x14ac:dyDescent="0.25">
      <c r="A325" t="s">
        <v>2</v>
      </c>
      <c r="B325" t="s">
        <v>388</v>
      </c>
      <c r="C325">
        <v>3.0907048970433919E-4</v>
      </c>
      <c r="D325">
        <v>0.27900991491192251</v>
      </c>
      <c r="E325">
        <v>0.55137191501096994</v>
      </c>
      <c r="F325">
        <v>0.83702234902624228</v>
      </c>
      <c r="G325">
        <v>13.84361947187794</v>
      </c>
      <c r="H325">
        <v>14.129274916330401</v>
      </c>
      <c r="I325">
        <v>14.321869364406981</v>
      </c>
      <c r="J325">
        <v>14.321880154474041</v>
      </c>
      <c r="K325">
        <v>14.32188922377444</v>
      </c>
      <c r="L325">
        <v>14.32189637327288</v>
      </c>
      <c r="M325">
        <v>13.98836284812732</v>
      </c>
      <c r="N325">
        <v>0.1342105175587523</v>
      </c>
      <c r="O325">
        <v>3.9343330005116657E-5</v>
      </c>
      <c r="P325">
        <v>5.613334592952082E-5</v>
      </c>
      <c r="Q325">
        <v>1.3316160487523729E-4</v>
      </c>
    </row>
    <row r="326" spans="1:17" x14ac:dyDescent="0.25">
      <c r="A326" t="s">
        <v>2</v>
      </c>
      <c r="B326" t="s">
        <v>389</v>
      </c>
      <c r="J326">
        <v>2.6382160640877679</v>
      </c>
      <c r="K326">
        <v>4.8326860853174676</v>
      </c>
      <c r="L326">
        <v>6.5576427516200209</v>
      </c>
      <c r="M326">
        <v>9.039433221138518</v>
      </c>
      <c r="N326">
        <v>10.815318961269121</v>
      </c>
      <c r="O326">
        <v>10.22096969504193</v>
      </c>
      <c r="P326">
        <v>12.13106190460454</v>
      </c>
      <c r="Q326">
        <v>17.693532935776549</v>
      </c>
    </row>
    <row r="327" spans="1:17" x14ac:dyDescent="0.25">
      <c r="A327" t="s">
        <v>2</v>
      </c>
      <c r="B327" t="s">
        <v>390</v>
      </c>
      <c r="J327">
        <v>2.4998414787451608</v>
      </c>
      <c r="K327">
        <v>4.5808411439550376</v>
      </c>
      <c r="L327">
        <v>6.2182994542621151</v>
      </c>
      <c r="M327">
        <v>8.5603594827060796</v>
      </c>
      <c r="N327">
        <v>10.2409874598493</v>
      </c>
      <c r="O327">
        <v>9.6951671220478648</v>
      </c>
      <c r="P327">
        <v>11.597395165553401</v>
      </c>
      <c r="Q327">
        <v>17.10029433784397</v>
      </c>
    </row>
    <row r="328" spans="1:17" x14ac:dyDescent="0.25">
      <c r="A328" t="s">
        <v>2</v>
      </c>
      <c r="B328" t="s">
        <v>391</v>
      </c>
      <c r="C328">
        <v>3.0390325262253892</v>
      </c>
      <c r="D328">
        <v>3.0390325262253892</v>
      </c>
      <c r="E328">
        <v>3.0390325262253892</v>
      </c>
      <c r="F328">
        <v>3.0390325262253892</v>
      </c>
      <c r="G328">
        <v>2.279274394669041</v>
      </c>
      <c r="H328">
        <v>2.279274394669041</v>
      </c>
      <c r="I328">
        <v>2.279274394669041</v>
      </c>
      <c r="J328">
        <v>2.279274394669041</v>
      </c>
      <c r="K328">
        <v>2.279274394669041</v>
      </c>
      <c r="L328">
        <v>1.5195162631126939</v>
      </c>
      <c r="M328">
        <v>0.75975813155634719</v>
      </c>
    </row>
    <row r="329" spans="1:17" x14ac:dyDescent="0.25">
      <c r="A329" t="s">
        <v>2</v>
      </c>
      <c r="B329" t="s">
        <v>392</v>
      </c>
      <c r="C329">
        <v>2.9299486598756712E-4</v>
      </c>
      <c r="D329">
        <v>1.994188534016611E-2</v>
      </c>
      <c r="E329">
        <v>3.9873939953882012E-2</v>
      </c>
      <c r="F329">
        <v>5.9815029382895353E-2</v>
      </c>
      <c r="G329">
        <v>0.87873022642828191</v>
      </c>
      <c r="H329">
        <v>0.89753097161001616</v>
      </c>
      <c r="I329">
        <v>0.91006560234327505</v>
      </c>
      <c r="J329">
        <v>0.91007638951902281</v>
      </c>
      <c r="K329">
        <v>0.91008545634036719</v>
      </c>
      <c r="L329">
        <v>0.91009260398521963</v>
      </c>
      <c r="M329">
        <v>0.88611695605581597</v>
      </c>
      <c r="N329">
        <v>8.8156386033996972E-3</v>
      </c>
      <c r="O329">
        <v>3.9329231491071309E-5</v>
      </c>
      <c r="P329">
        <v>5.6108206141913183E-5</v>
      </c>
      <c r="Q329">
        <v>1.3300240642554381E-4</v>
      </c>
    </row>
    <row r="330" spans="1:17" x14ac:dyDescent="0.25">
      <c r="A330" t="s">
        <v>2</v>
      </c>
      <c r="B330" t="s">
        <v>393</v>
      </c>
      <c r="J330">
        <v>0.84744002130285478</v>
      </c>
      <c r="K330">
        <v>1.521219417939851</v>
      </c>
      <c r="L330">
        <v>2.0500373781663628</v>
      </c>
      <c r="M330">
        <v>2.6936748448699541</v>
      </c>
      <c r="N330">
        <v>3.0183038169333711</v>
      </c>
      <c r="O330">
        <v>2.6622788635314332</v>
      </c>
      <c r="P330">
        <v>3.6784338336657099</v>
      </c>
      <c r="Q330">
        <v>8.3051802613284487</v>
      </c>
    </row>
    <row r="331" spans="1:17" x14ac:dyDescent="0.25">
      <c r="A331" t="s">
        <v>2</v>
      </c>
      <c r="B331" t="s">
        <v>394</v>
      </c>
      <c r="J331">
        <v>0.81163251883868159</v>
      </c>
      <c r="K331">
        <v>1.4568034781943739</v>
      </c>
      <c r="L331">
        <v>1.9637188801192611</v>
      </c>
      <c r="M331">
        <v>2.5825069284473989</v>
      </c>
      <c r="N331">
        <v>2.8984570828391312</v>
      </c>
      <c r="O331">
        <v>2.5645204995485038</v>
      </c>
      <c r="P331">
        <v>3.54555228611961</v>
      </c>
      <c r="Q331">
        <v>7.9986246993818799</v>
      </c>
    </row>
    <row r="332" spans="1:17" x14ac:dyDescent="0.25">
      <c r="A332" t="s">
        <v>2</v>
      </c>
      <c r="B332" t="s">
        <v>395</v>
      </c>
      <c r="C332">
        <v>5.1629142250620914</v>
      </c>
      <c r="D332">
        <v>5.1629142250620914</v>
      </c>
      <c r="E332">
        <v>5.1629142250620914</v>
      </c>
      <c r="F332">
        <v>5.1629142250620914</v>
      </c>
      <c r="G332">
        <v>3.8721856687965679</v>
      </c>
      <c r="H332">
        <v>3.8721856687965679</v>
      </c>
      <c r="I332">
        <v>3.8721856687965679</v>
      </c>
      <c r="J332">
        <v>3.8721856687965679</v>
      </c>
      <c r="K332">
        <v>3.8721856687965679</v>
      </c>
      <c r="L332">
        <v>2.5814571125310448</v>
      </c>
      <c r="M332">
        <v>1.2907285562655231</v>
      </c>
    </row>
    <row r="333" spans="1:17" x14ac:dyDescent="0.25">
      <c r="A333" t="s">
        <v>2</v>
      </c>
      <c r="B333" t="s">
        <v>396</v>
      </c>
      <c r="C333">
        <v>3.0186581957965681E-4</v>
      </c>
      <c r="D333">
        <v>3.3233830007549259E-2</v>
      </c>
      <c r="E333">
        <v>6.6445256248932258E-2</v>
      </c>
      <c r="F333">
        <v>9.9672559794182367E-2</v>
      </c>
      <c r="G333">
        <v>1.490297047259491</v>
      </c>
      <c r="H333">
        <v>1.523521173634526</v>
      </c>
      <c r="I333">
        <v>1.547773706641008</v>
      </c>
      <c r="J333">
        <v>1.5477844949904811</v>
      </c>
      <c r="K333">
        <v>1.547793562817755</v>
      </c>
      <c r="L333">
        <v>1.547800711215114</v>
      </c>
      <c r="M333">
        <v>1.507879131941015</v>
      </c>
      <c r="N333">
        <v>1.6387480687158239E-2</v>
      </c>
      <c r="O333">
        <v>3.9334948593502901E-5</v>
      </c>
      <c r="P333">
        <v>5.6118404265755292E-5</v>
      </c>
      <c r="Q333">
        <v>1.3306799763810329E-4</v>
      </c>
    </row>
    <row r="334" spans="1:17" x14ac:dyDescent="0.25">
      <c r="A334" t="s">
        <v>2</v>
      </c>
      <c r="B334" t="s">
        <v>397</v>
      </c>
      <c r="J334">
        <v>1.005391897999603</v>
      </c>
      <c r="K334">
        <v>1.782776312997213</v>
      </c>
      <c r="L334">
        <v>2.38980913364923</v>
      </c>
      <c r="M334">
        <v>3.122804735175956</v>
      </c>
      <c r="N334">
        <v>3.4685623427383412</v>
      </c>
      <c r="O334">
        <v>2.981554462714219</v>
      </c>
      <c r="P334">
        <v>4.0336231088911756</v>
      </c>
      <c r="Q334">
        <v>8.6828532064865875</v>
      </c>
    </row>
    <row r="335" spans="1:17" x14ac:dyDescent="0.25">
      <c r="A335" t="s">
        <v>2</v>
      </c>
      <c r="B335" t="s">
        <v>398</v>
      </c>
      <c r="J335">
        <v>0.9639360955890186</v>
      </c>
      <c r="K335">
        <v>1.711156539368667</v>
      </c>
      <c r="L335">
        <v>2.2953647896642799</v>
      </c>
      <c r="M335">
        <v>3.002394936109742</v>
      </c>
      <c r="N335">
        <v>3.3410011979476089</v>
      </c>
      <c r="O335">
        <v>2.8808395692101239</v>
      </c>
      <c r="P335">
        <v>3.8983731266223862</v>
      </c>
      <c r="Q335">
        <v>8.3748488068472575</v>
      </c>
    </row>
    <row r="336" spans="1:17" x14ac:dyDescent="0.25">
      <c r="A336" t="s">
        <v>2</v>
      </c>
      <c r="B336" t="s">
        <v>399</v>
      </c>
      <c r="C336">
        <v>6.8919687411303876</v>
      </c>
      <c r="D336">
        <v>6.8919687411303876</v>
      </c>
      <c r="E336">
        <v>6.8919687411303876</v>
      </c>
      <c r="F336">
        <v>6.8919687411303876</v>
      </c>
      <c r="G336">
        <v>5.1689765558477907</v>
      </c>
      <c r="H336">
        <v>5.1689765558477907</v>
      </c>
      <c r="I336">
        <v>5.1689765558477907</v>
      </c>
      <c r="J336">
        <v>5.1689765558477907</v>
      </c>
      <c r="K336">
        <v>5.1689765558477907</v>
      </c>
      <c r="L336">
        <v>3.4459843705651938</v>
      </c>
      <c r="M336">
        <v>1.7229921852825969</v>
      </c>
    </row>
    <row r="337" spans="1:17" x14ac:dyDescent="0.25">
      <c r="A337" t="s">
        <v>2</v>
      </c>
      <c r="B337" t="s">
        <v>400</v>
      </c>
      <c r="C337">
        <v>2.9586227596191129E-4</v>
      </c>
      <c r="D337">
        <v>4.9737565936439923E-2</v>
      </c>
      <c r="E337">
        <v>8.476027569390579E-2</v>
      </c>
      <c r="F337">
        <v>0.1326286783304173</v>
      </c>
      <c r="G337">
        <v>1.929816884747048</v>
      </c>
      <c r="H337">
        <v>1.9733632836975179</v>
      </c>
      <c r="I337">
        <v>2.0055829506149161</v>
      </c>
      <c r="J337">
        <v>2.005593740520526</v>
      </c>
      <c r="K337">
        <v>2.0056028096965419</v>
      </c>
      <c r="L337">
        <v>2.0056099591128822</v>
      </c>
      <c r="M337">
        <v>1.9521346073065331</v>
      </c>
      <c r="N337">
        <v>2.1638795500161519E-2</v>
      </c>
      <c r="O337">
        <v>3.9342891587758203E-5</v>
      </c>
      <c r="P337">
        <v>5.6132618701917671E-5</v>
      </c>
      <c r="Q337">
        <v>1.3315739056570189E-4</v>
      </c>
    </row>
    <row r="338" spans="1:17" x14ac:dyDescent="0.25">
      <c r="A338" t="s">
        <v>2</v>
      </c>
      <c r="B338" t="s">
        <v>401</v>
      </c>
      <c r="J338">
        <v>3.2001942019899059</v>
      </c>
      <c r="K338">
        <v>5.8194564233644446</v>
      </c>
      <c r="L338">
        <v>7.9394241569634332</v>
      </c>
      <c r="M338">
        <v>10.6734673590912</v>
      </c>
      <c r="N338">
        <v>12.36788348614717</v>
      </c>
      <c r="O338">
        <v>11.18984007042298</v>
      </c>
      <c r="P338">
        <v>14.44777249163988</v>
      </c>
      <c r="Q338">
        <v>26.466242055006809</v>
      </c>
    </row>
    <row r="339" spans="1:17" x14ac:dyDescent="0.25">
      <c r="A339" t="s">
        <v>2</v>
      </c>
      <c r="B339" t="s">
        <v>402</v>
      </c>
      <c r="C339">
        <v>386.37405738078462</v>
      </c>
      <c r="D339">
        <v>386.37405738078462</v>
      </c>
      <c r="E339">
        <v>386.37405738078462</v>
      </c>
      <c r="F339">
        <v>386.37405738078462</v>
      </c>
      <c r="G339">
        <v>289.78054303558849</v>
      </c>
      <c r="H339">
        <v>289.78054303558849</v>
      </c>
      <c r="I339">
        <v>289.78054303558849</v>
      </c>
      <c r="J339">
        <v>289.78054303558849</v>
      </c>
      <c r="K339">
        <v>289.78054303558849</v>
      </c>
      <c r="L339">
        <v>193.18702869039231</v>
      </c>
      <c r="M339">
        <v>96.593514345196155</v>
      </c>
    </row>
    <row r="340" spans="1:17" x14ac:dyDescent="0.25">
      <c r="A340" t="s">
        <v>2</v>
      </c>
      <c r="B340" t="s">
        <v>403</v>
      </c>
      <c r="C340">
        <v>3.0745962062237061E-4</v>
      </c>
      <c r="D340">
        <v>2.484014077899535</v>
      </c>
      <c r="E340">
        <v>4.9549306471684984</v>
      </c>
      <c r="F340">
        <v>7.5108396208402297</v>
      </c>
      <c r="G340">
        <v>110.661945832352</v>
      </c>
      <c r="H340">
        <v>113.19824873453619</v>
      </c>
      <c r="I340">
        <v>114.9043142557492</v>
      </c>
      <c r="J340">
        <v>114.9043250460343</v>
      </c>
      <c r="K340">
        <v>114.90433411552451</v>
      </c>
      <c r="L340">
        <v>114.90434126516629</v>
      </c>
      <c r="M340">
        <v>111.9143320290196</v>
      </c>
      <c r="N340">
        <v>1.1897284393046561</v>
      </c>
      <c r="O340">
        <v>3.9344441182672448E-5</v>
      </c>
      <c r="P340">
        <v>5.6135341416694717E-5</v>
      </c>
      <c r="Q340">
        <v>1.3317432817418979E-4</v>
      </c>
    </row>
    <row r="341" spans="1:17" x14ac:dyDescent="0.25">
      <c r="A341" t="s">
        <v>2</v>
      </c>
      <c r="B341" t="s">
        <v>404</v>
      </c>
      <c r="J341">
        <v>4.4796398236613051</v>
      </c>
      <c r="K341">
        <v>8.7298184917354256</v>
      </c>
      <c r="L341">
        <v>12.72189079469967</v>
      </c>
      <c r="M341">
        <v>18.890170344970532</v>
      </c>
      <c r="N341">
        <v>23.672458649722401</v>
      </c>
      <c r="O341">
        <v>25.52546344373749</v>
      </c>
      <c r="P341">
        <v>35.431753763168778</v>
      </c>
      <c r="Q341">
        <v>66.327367536849721</v>
      </c>
    </row>
    <row r="342" spans="1:17" x14ac:dyDescent="0.25">
      <c r="A342" t="s">
        <v>2</v>
      </c>
      <c r="B342" t="s">
        <v>405</v>
      </c>
      <c r="J342">
        <v>4.1112256508644389</v>
      </c>
      <c r="K342">
        <v>7.9549050981083598</v>
      </c>
      <c r="L342">
        <v>11.47793273270155</v>
      </c>
      <c r="M342">
        <v>16.617144290987198</v>
      </c>
      <c r="N342">
        <v>20.512469452320641</v>
      </c>
      <c r="O342">
        <v>21.751941355763911</v>
      </c>
      <c r="P342">
        <v>30.604987610895432</v>
      </c>
      <c r="Q342">
        <v>59.481167123001853</v>
      </c>
    </row>
    <row r="343" spans="1:17" x14ac:dyDescent="0.25">
      <c r="A343" t="s">
        <v>2</v>
      </c>
      <c r="B343" t="s">
        <v>406</v>
      </c>
      <c r="C343">
        <v>48.959784384706673</v>
      </c>
      <c r="D343">
        <v>48.959784384706673</v>
      </c>
      <c r="E343">
        <v>48.959784384706673</v>
      </c>
      <c r="F343">
        <v>48.959784384706673</v>
      </c>
      <c r="G343">
        <v>36.719838288529999</v>
      </c>
      <c r="H343">
        <v>36.719838288529999</v>
      </c>
      <c r="I343">
        <v>36.719838288529999</v>
      </c>
      <c r="J343">
        <v>36.719838288529999</v>
      </c>
      <c r="K343">
        <v>36.719838288529999</v>
      </c>
      <c r="L343">
        <v>24.479892192353329</v>
      </c>
      <c r="M343">
        <v>12.23994609617667</v>
      </c>
    </row>
    <row r="344" spans="1:17" x14ac:dyDescent="0.25">
      <c r="A344" t="s">
        <v>2</v>
      </c>
      <c r="B344" t="s">
        <v>407</v>
      </c>
      <c r="C344">
        <v>3.0707213926514041E-4</v>
      </c>
      <c r="D344">
        <v>0.27637197206283481</v>
      </c>
      <c r="E344">
        <v>0.55564720370516785</v>
      </c>
      <c r="F344">
        <v>0.84328088630603593</v>
      </c>
      <c r="G344">
        <v>13.878578349206061</v>
      </c>
      <c r="H344">
        <v>14.16759913426203</v>
      </c>
      <c r="I344">
        <v>14.36140709218442</v>
      </c>
      <c r="J344">
        <v>14.361417882252621</v>
      </c>
      <c r="K344">
        <v>14.36142695155397</v>
      </c>
      <c r="L344">
        <v>14.361434101052829</v>
      </c>
      <c r="M344">
        <v>14.02632179895487</v>
      </c>
      <c r="N344">
        <v>0.13536898962798599</v>
      </c>
      <c r="O344">
        <v>3.934334412499298E-5</v>
      </c>
      <c r="P344">
        <v>5.6133362185138352E-5</v>
      </c>
      <c r="Q344">
        <v>1.3316164709750231E-4</v>
      </c>
    </row>
    <row r="345" spans="1:17" x14ac:dyDescent="0.25">
      <c r="A345" t="s">
        <v>2</v>
      </c>
      <c r="B345" t="s">
        <v>408</v>
      </c>
      <c r="J345">
        <v>2.0967366931932649</v>
      </c>
      <c r="K345">
        <v>3.862893454099134</v>
      </c>
      <c r="L345">
        <v>5.2740882333609411</v>
      </c>
      <c r="M345">
        <v>7.5096076853235054</v>
      </c>
      <c r="N345">
        <v>9.3987718766638917</v>
      </c>
      <c r="O345">
        <v>9.2248778479210642</v>
      </c>
      <c r="P345">
        <v>10.70674575512346</v>
      </c>
      <c r="Q345">
        <v>15.10513141696158</v>
      </c>
    </row>
    <row r="346" spans="1:17" x14ac:dyDescent="0.25">
      <c r="A346" t="s">
        <v>2</v>
      </c>
      <c r="B346" t="s">
        <v>409</v>
      </c>
      <c r="J346">
        <v>2.0038448111912421</v>
      </c>
      <c r="K346">
        <v>3.6923547427469638</v>
      </c>
      <c r="L346">
        <v>5.0421088052564693</v>
      </c>
      <c r="M346">
        <v>7.1548931369399522</v>
      </c>
      <c r="N346">
        <v>8.9331972036694758</v>
      </c>
      <c r="O346">
        <v>8.7663624519635803</v>
      </c>
      <c r="P346">
        <v>10.261757384005129</v>
      </c>
      <c r="Q346">
        <v>14.67460686164206</v>
      </c>
    </row>
    <row r="347" spans="1:17" x14ac:dyDescent="0.25">
      <c r="A347" t="s">
        <v>2</v>
      </c>
      <c r="B347" t="s">
        <v>410</v>
      </c>
      <c r="C347">
        <v>3.053141585536677</v>
      </c>
      <c r="D347">
        <v>3.053141585536677</v>
      </c>
      <c r="E347">
        <v>3.053141585536677</v>
      </c>
      <c r="F347">
        <v>3.053141585536677</v>
      </c>
      <c r="G347">
        <v>2.2898561891525082</v>
      </c>
      <c r="H347">
        <v>2.2898561891525082</v>
      </c>
      <c r="I347">
        <v>2.2898561891525082</v>
      </c>
      <c r="J347">
        <v>2.2898561891525082</v>
      </c>
      <c r="K347">
        <v>2.2898561891525082</v>
      </c>
      <c r="L347">
        <v>1.5265707927683381</v>
      </c>
      <c r="M347">
        <v>0.76328539638416926</v>
      </c>
    </row>
    <row r="348" spans="1:17" x14ac:dyDescent="0.25">
      <c r="A348" t="s">
        <v>2</v>
      </c>
      <c r="B348" t="s">
        <v>411</v>
      </c>
      <c r="C348">
        <v>2.9048825768737582E-4</v>
      </c>
      <c r="D348">
        <v>1.962722656586962E-2</v>
      </c>
      <c r="E348">
        <v>3.9238421943374693E-2</v>
      </c>
      <c r="F348">
        <v>5.8861970897877057E-2</v>
      </c>
      <c r="G348">
        <v>0.87596660622661826</v>
      </c>
      <c r="H348">
        <v>0.89559195740542508</v>
      </c>
      <c r="I348">
        <v>0.90862105309469998</v>
      </c>
      <c r="J348">
        <v>0.90863184020968435</v>
      </c>
      <c r="K348">
        <v>0.90864090697710198</v>
      </c>
      <c r="L348">
        <v>0.90864805457805364</v>
      </c>
      <c r="M348">
        <v>0.88505355496019633</v>
      </c>
      <c r="N348">
        <v>9.1783455158059007E-3</v>
      </c>
      <c r="O348">
        <v>3.9328951315124339E-5</v>
      </c>
      <c r="P348">
        <v>5.6107759792910523E-5</v>
      </c>
      <c r="Q348">
        <v>1.3299995121139301E-4</v>
      </c>
    </row>
    <row r="349" spans="1:17" x14ac:dyDescent="0.25">
      <c r="A349" t="s">
        <v>2</v>
      </c>
      <c r="B349" t="s">
        <v>412</v>
      </c>
      <c r="J349">
        <v>0.6923689139135919</v>
      </c>
      <c r="K349">
        <v>1.232751411166829</v>
      </c>
      <c r="L349">
        <v>1.653824647691702</v>
      </c>
      <c r="M349">
        <v>2.1652059063419551</v>
      </c>
      <c r="N349">
        <v>2.4051259060724228</v>
      </c>
      <c r="O349">
        <v>2.0780292808563252</v>
      </c>
      <c r="P349">
        <v>2.8305984589214268</v>
      </c>
      <c r="Q349">
        <v>6.2317661760979011</v>
      </c>
    </row>
    <row r="350" spans="1:17" x14ac:dyDescent="0.25">
      <c r="A350" t="s">
        <v>2</v>
      </c>
      <c r="B350" t="s">
        <v>413</v>
      </c>
      <c r="J350">
        <v>0.66946747752029667</v>
      </c>
      <c r="K350">
        <v>1.1923719778768509</v>
      </c>
      <c r="L350">
        <v>1.600292669685031</v>
      </c>
      <c r="M350">
        <v>2.0966547022734412</v>
      </c>
      <c r="N350">
        <v>2.332413341868937</v>
      </c>
      <c r="O350">
        <v>2.0205814060143559</v>
      </c>
      <c r="P350">
        <v>2.753654778980156</v>
      </c>
      <c r="Q350">
        <v>6.0559555942991894</v>
      </c>
    </row>
    <row r="351" spans="1:17" x14ac:dyDescent="0.25">
      <c r="A351" t="s">
        <v>2</v>
      </c>
      <c r="B351" t="s">
        <v>414</v>
      </c>
      <c r="C351">
        <v>1.674150255431937</v>
      </c>
      <c r="D351">
        <v>1.674150255431937</v>
      </c>
      <c r="E351">
        <v>1.674150255431937</v>
      </c>
      <c r="F351">
        <v>1.674150255431937</v>
      </c>
      <c r="G351">
        <v>1.2556126915739521</v>
      </c>
      <c r="H351">
        <v>1.2556126915739521</v>
      </c>
      <c r="I351">
        <v>1.2556126915739521</v>
      </c>
      <c r="J351">
        <v>1.2556126915739521</v>
      </c>
      <c r="K351">
        <v>1.2556126915739521</v>
      </c>
      <c r="L351">
        <v>0.83707512771596837</v>
      </c>
      <c r="M351">
        <v>0.41853756385798419</v>
      </c>
    </row>
    <row r="352" spans="1:17" x14ac:dyDescent="0.25">
      <c r="A352" t="s">
        <v>2</v>
      </c>
      <c r="B352" t="s">
        <v>415</v>
      </c>
      <c r="C352">
        <v>2.8180275162688649E-4</v>
      </c>
      <c r="D352">
        <v>1.308532305777012E-2</v>
      </c>
      <c r="E352">
        <v>2.0818291940534649E-2</v>
      </c>
      <c r="F352">
        <v>3.2714087148339607E-2</v>
      </c>
      <c r="G352">
        <v>0.4788352811420809</v>
      </c>
      <c r="H352">
        <v>0.49030667294985592</v>
      </c>
      <c r="I352">
        <v>0.49680117187098177</v>
      </c>
      <c r="J352">
        <v>0.49681195677211692</v>
      </c>
      <c r="K352">
        <v>0.49682102164065572</v>
      </c>
      <c r="L352">
        <v>0.49682816781837541</v>
      </c>
      <c r="M352">
        <v>0.48345738662191068</v>
      </c>
      <c r="N352">
        <v>4.9337055619412288E-3</v>
      </c>
      <c r="O352">
        <v>3.9318021417269148E-5</v>
      </c>
      <c r="P352">
        <v>5.6088178766809348E-5</v>
      </c>
      <c r="Q352">
        <v>1.3287050446218331E-4</v>
      </c>
    </row>
    <row r="353" spans="1:17" x14ac:dyDescent="0.25">
      <c r="A353" t="s">
        <v>2</v>
      </c>
      <c r="B353" t="s">
        <v>416</v>
      </c>
      <c r="J353">
        <v>0.59111160490275805</v>
      </c>
      <c r="K353">
        <v>1.0656895432468181</v>
      </c>
      <c r="L353">
        <v>1.4363893050070911</v>
      </c>
      <c r="M353">
        <v>1.8908761964663241</v>
      </c>
      <c r="N353">
        <v>2.118069201916442</v>
      </c>
      <c r="O353">
        <v>1.876240060458886</v>
      </c>
      <c r="P353">
        <v>2.6066510873182751</v>
      </c>
      <c r="Q353">
        <v>5.9942611680800297</v>
      </c>
    </row>
    <row r="354" spans="1:17" x14ac:dyDescent="0.25">
      <c r="A354" t="s">
        <v>2</v>
      </c>
      <c r="B354" t="s">
        <v>417</v>
      </c>
      <c r="J354">
        <v>0.56994620322245226</v>
      </c>
      <c r="K354">
        <v>1.027557235998922</v>
      </c>
      <c r="L354">
        <v>1.385426842277601</v>
      </c>
      <c r="M354">
        <v>1.8252784921087259</v>
      </c>
      <c r="N354">
        <v>2.0478803564879859</v>
      </c>
      <c r="O354">
        <v>1.819835784497488</v>
      </c>
      <c r="P354">
        <v>2.5305605068028338</v>
      </c>
      <c r="Q354">
        <v>5.8189813653074598</v>
      </c>
    </row>
    <row r="355" spans="1:17" x14ac:dyDescent="0.25">
      <c r="A355" t="s">
        <v>2</v>
      </c>
      <c r="B355" t="s">
        <v>418</v>
      </c>
      <c r="N355">
        <v>853.87998747027871</v>
      </c>
      <c r="O355">
        <v>1362.050363950362</v>
      </c>
      <c r="P355">
        <v>1981.425692371452</v>
      </c>
      <c r="Q355">
        <v>2404.0326394194349</v>
      </c>
    </row>
    <row r="356" spans="1:17" x14ac:dyDescent="0.25">
      <c r="A356" t="s">
        <v>2</v>
      </c>
      <c r="B356" t="s">
        <v>419</v>
      </c>
      <c r="J356">
        <v>43.415566513341567</v>
      </c>
      <c r="K356">
        <v>78.007506063337956</v>
      </c>
      <c r="L356">
        <v>106.0773534758642</v>
      </c>
      <c r="M356">
        <v>160.66187546786389</v>
      </c>
      <c r="N356">
        <v>187.27987492427721</v>
      </c>
      <c r="O356">
        <v>176.1660197228328</v>
      </c>
      <c r="P356">
        <v>217.6818085578148</v>
      </c>
      <c r="Q356">
        <v>441.58018025096322</v>
      </c>
    </row>
    <row r="357" spans="1:17" x14ac:dyDescent="0.25">
      <c r="A357" t="s">
        <v>2</v>
      </c>
      <c r="B357" t="s">
        <v>538</v>
      </c>
      <c r="J357">
        <v>43.415566513341567</v>
      </c>
      <c r="K357">
        <v>78.007506063337956</v>
      </c>
      <c r="L357">
        <v>106.0773534758642</v>
      </c>
      <c r="M357">
        <v>160.66187546786389</v>
      </c>
      <c r="N357">
        <v>187.27987492427721</v>
      </c>
      <c r="O357">
        <v>176.1660197228328</v>
      </c>
      <c r="P357">
        <v>217.6818085578148</v>
      </c>
      <c r="Q357">
        <v>441.58018025096322</v>
      </c>
    </row>
    <row r="358" spans="1:17" x14ac:dyDescent="0.25">
      <c r="A358" t="s">
        <v>2</v>
      </c>
      <c r="B358" t="s">
        <v>539</v>
      </c>
      <c r="J358">
        <v>65.804884145220228</v>
      </c>
      <c r="K358">
        <v>121.8294563324352</v>
      </c>
      <c r="L358">
        <v>167.50113244327139</v>
      </c>
      <c r="M358">
        <v>234.15487969153591</v>
      </c>
      <c r="N358">
        <v>285.84828754146872</v>
      </c>
      <c r="O358">
        <v>299.99139302893121</v>
      </c>
      <c r="P358">
        <v>440.47576894905211</v>
      </c>
      <c r="Q358">
        <v>1056.699581817275</v>
      </c>
    </row>
    <row r="359" spans="1:17" x14ac:dyDescent="0.25">
      <c r="A359" t="s">
        <v>2</v>
      </c>
      <c r="B359" t="s">
        <v>540</v>
      </c>
      <c r="J359">
        <v>43.415566513341567</v>
      </c>
      <c r="K359">
        <v>78.007506063337956</v>
      </c>
      <c r="L359">
        <v>106.0773534758642</v>
      </c>
      <c r="M359">
        <v>160.66187546786389</v>
      </c>
      <c r="N359">
        <v>187.27987492427721</v>
      </c>
      <c r="O359">
        <v>176.1660197228328</v>
      </c>
      <c r="P359">
        <v>217.6818085578148</v>
      </c>
      <c r="Q359">
        <v>441.58018025096322</v>
      </c>
    </row>
    <row r="360" spans="1:17" x14ac:dyDescent="0.25">
      <c r="A360" t="s">
        <v>2</v>
      </c>
      <c r="B360" t="s">
        <v>420</v>
      </c>
      <c r="C360">
        <v>0.36676740803863739</v>
      </c>
      <c r="D360">
        <v>0.36676740803863739</v>
      </c>
      <c r="E360">
        <v>0.36676740803863739</v>
      </c>
      <c r="F360">
        <v>0.36676740803863739</v>
      </c>
      <c r="G360">
        <v>0.30563950669886453</v>
      </c>
      <c r="H360">
        <v>0.30563950669886453</v>
      </c>
      <c r="I360">
        <v>0.30563950669886453</v>
      </c>
      <c r="J360">
        <v>0.30563950669886453</v>
      </c>
      <c r="K360">
        <v>0.30563950669886453</v>
      </c>
      <c r="L360">
        <v>0.24451160535909161</v>
      </c>
      <c r="M360">
        <v>0.18338370401931869</v>
      </c>
      <c r="N360">
        <v>0.12225580267954581</v>
      </c>
      <c r="O360">
        <v>6.1127901339772903E-2</v>
      </c>
    </row>
    <row r="361" spans="1:17" x14ac:dyDescent="0.25">
      <c r="A361" t="s">
        <v>2</v>
      </c>
      <c r="B361" t="s">
        <v>421</v>
      </c>
      <c r="C361">
        <v>5.5716819956792903E-2</v>
      </c>
      <c r="D361">
        <v>5.5716819956792903E-2</v>
      </c>
      <c r="E361">
        <v>5.5716819956792903E-2</v>
      </c>
      <c r="F361">
        <v>5.5716819956792903E-2</v>
      </c>
      <c r="G361">
        <v>4.643068329732742E-2</v>
      </c>
      <c r="H361">
        <v>4.643068329732742E-2</v>
      </c>
      <c r="I361">
        <v>4.643068329732742E-2</v>
      </c>
      <c r="J361">
        <v>4.643068329732742E-2</v>
      </c>
      <c r="K361">
        <v>4.643068329732742E-2</v>
      </c>
      <c r="L361">
        <v>3.7144546637861937E-2</v>
      </c>
      <c r="M361">
        <v>2.7858409978396451E-2</v>
      </c>
      <c r="N361">
        <v>1.8572273318930969E-2</v>
      </c>
      <c r="O361">
        <v>9.2861366594654843E-3</v>
      </c>
    </row>
    <row r="362" spans="1:17" x14ac:dyDescent="0.25">
      <c r="A362" t="s">
        <v>2</v>
      </c>
      <c r="B362" t="s">
        <v>422</v>
      </c>
      <c r="L362">
        <v>3.0734983997437931E-2</v>
      </c>
      <c r="M362">
        <v>7.390221775635096E-2</v>
      </c>
      <c r="N362">
        <v>0.1031195007501147</v>
      </c>
      <c r="O362">
        <v>0.1422681740089019</v>
      </c>
      <c r="P362">
        <v>0.25249065586163788</v>
      </c>
      <c r="Q362">
        <v>0.7999785481352657</v>
      </c>
    </row>
    <row r="363" spans="1:17" x14ac:dyDescent="0.25">
      <c r="A363" t="s">
        <v>2</v>
      </c>
      <c r="B363" t="s">
        <v>423</v>
      </c>
      <c r="L363">
        <v>4.9906134699913299E-2</v>
      </c>
      <c r="M363">
        <v>0.1146502138582965</v>
      </c>
      <c r="N363">
        <v>0.14852067625990761</v>
      </c>
      <c r="O363">
        <v>0.1918620128257742</v>
      </c>
      <c r="P363">
        <v>0.31968167379381401</v>
      </c>
      <c r="Q363">
        <v>0.95817292774442597</v>
      </c>
    </row>
    <row r="364" spans="1:17" x14ac:dyDescent="0.25">
      <c r="A364" t="s">
        <v>2</v>
      </c>
      <c r="B364" t="s">
        <v>424</v>
      </c>
      <c r="L364">
        <v>3.2527602842721368E-2</v>
      </c>
      <c r="M364">
        <v>7.7724052922659451E-2</v>
      </c>
      <c r="N364">
        <v>0.1077432905011431</v>
      </c>
      <c r="O364">
        <v>0.14757908076517501</v>
      </c>
      <c r="P364">
        <v>0.25799353296294009</v>
      </c>
      <c r="Q364">
        <v>0.80551885606658569</v>
      </c>
    </row>
    <row r="365" spans="1:17" x14ac:dyDescent="0.25">
      <c r="A365" t="s">
        <v>2</v>
      </c>
      <c r="B365" t="s">
        <v>425</v>
      </c>
      <c r="L365">
        <v>5.1774761215506532E-2</v>
      </c>
      <c r="M365">
        <v>0.11860708521760011</v>
      </c>
      <c r="N365">
        <v>0.15326214220331341</v>
      </c>
      <c r="O365">
        <v>0.1972709806951862</v>
      </c>
      <c r="P365">
        <v>0.32524044471422769</v>
      </c>
      <c r="Q365">
        <v>0.96373321487154584</v>
      </c>
    </row>
    <row r="366" spans="1:17" x14ac:dyDescent="0.25">
      <c r="A366" t="s">
        <v>2</v>
      </c>
      <c r="B366" t="s">
        <v>426</v>
      </c>
      <c r="L366">
        <v>3.2409984473778908E-2</v>
      </c>
      <c r="M366">
        <v>7.7534201463887176E-2</v>
      </c>
      <c r="N366">
        <v>0.10762786319121689</v>
      </c>
      <c r="O366">
        <v>0.1475436114421016</v>
      </c>
      <c r="P366">
        <v>0.25805326658389449</v>
      </c>
      <c r="Q366">
        <v>0.8056406979620081</v>
      </c>
    </row>
    <row r="367" spans="1:17" x14ac:dyDescent="0.25">
      <c r="A367" t="s">
        <v>2</v>
      </c>
      <c r="B367" t="s">
        <v>427</v>
      </c>
      <c r="L367">
        <v>5.1647854624835503E-2</v>
      </c>
      <c r="M367">
        <v>0.1184041181170648</v>
      </c>
      <c r="N367">
        <v>0.15314109309882931</v>
      </c>
      <c r="O367">
        <v>0.19723392390525729</v>
      </c>
      <c r="P367">
        <v>0.32530094822450051</v>
      </c>
      <c r="Q367">
        <v>0.96385578386048543</v>
      </c>
    </row>
    <row r="368" spans="1:17" x14ac:dyDescent="0.25">
      <c r="A368" t="s">
        <v>2</v>
      </c>
      <c r="B368" t="s">
        <v>428</v>
      </c>
      <c r="L368">
        <v>3.0827905090951981E-2</v>
      </c>
      <c r="M368">
        <v>7.4105226850509714E-2</v>
      </c>
      <c r="N368">
        <v>0.10337271164095151</v>
      </c>
      <c r="O368">
        <v>0.1425638661556147</v>
      </c>
      <c r="P368">
        <v>0.25280103810606241</v>
      </c>
      <c r="Q368">
        <v>0.80029206275841025</v>
      </c>
    </row>
    <row r="369" spans="1:17" x14ac:dyDescent="0.25">
      <c r="A369" t="s">
        <v>2</v>
      </c>
      <c r="B369" t="s">
        <v>429</v>
      </c>
      <c r="L369">
        <v>4.9999817537126658E-2</v>
      </c>
      <c r="M369">
        <v>0.11485461638104261</v>
      </c>
      <c r="N369">
        <v>0.14877517873061011</v>
      </c>
      <c r="O369">
        <v>0.19215882631784109</v>
      </c>
      <c r="P369">
        <v>0.31999271472083668</v>
      </c>
      <c r="Q369">
        <v>0.95848667940130039</v>
      </c>
    </row>
    <row r="370" spans="1:17" x14ac:dyDescent="0.25">
      <c r="A370" t="s">
        <v>2</v>
      </c>
      <c r="B370" t="s">
        <v>536</v>
      </c>
      <c r="C370">
        <v>3500000000</v>
      </c>
      <c r="D370">
        <v>3500000000</v>
      </c>
      <c r="E370">
        <v>3500000000</v>
      </c>
      <c r="F370">
        <v>3500000000</v>
      </c>
      <c r="G370">
        <v>3500000000</v>
      </c>
      <c r="H370">
        <v>3500000000</v>
      </c>
      <c r="I370">
        <v>3500000000</v>
      </c>
      <c r="J370">
        <v>3500000000</v>
      </c>
      <c r="K370">
        <v>3500000000</v>
      </c>
      <c r="L370">
        <v>3500000000</v>
      </c>
      <c r="M370">
        <v>3500000000</v>
      </c>
      <c r="N370">
        <v>3500000000</v>
      </c>
      <c r="O370">
        <v>3500000000</v>
      </c>
      <c r="P370">
        <v>3500000000</v>
      </c>
      <c r="Q370">
        <v>3500000000</v>
      </c>
    </row>
    <row r="371" spans="1:17" x14ac:dyDescent="0.25">
      <c r="A371" t="s">
        <v>2</v>
      </c>
      <c r="B371" t="s">
        <v>537</v>
      </c>
      <c r="C371">
        <v>3500000000</v>
      </c>
      <c r="D371">
        <v>3500000000</v>
      </c>
      <c r="E371">
        <v>3500000000</v>
      </c>
      <c r="F371">
        <v>3500000000</v>
      </c>
      <c r="G371">
        <v>3500000000</v>
      </c>
      <c r="H371">
        <v>3500000000</v>
      </c>
      <c r="I371">
        <v>3500000000</v>
      </c>
      <c r="J371">
        <v>3500000000</v>
      </c>
      <c r="K371">
        <v>3500000000</v>
      </c>
      <c r="L371">
        <v>3500000000</v>
      </c>
      <c r="M371">
        <v>3500000000</v>
      </c>
      <c r="N371">
        <v>3500000000</v>
      </c>
      <c r="O371">
        <v>3500000000</v>
      </c>
      <c r="P371">
        <v>3500000000</v>
      </c>
      <c r="Q371">
        <v>3500000000</v>
      </c>
    </row>
    <row r="372" spans="1:17" x14ac:dyDescent="0.25">
      <c r="A372" t="s">
        <v>2</v>
      </c>
      <c r="B372" t="s">
        <v>430</v>
      </c>
      <c r="L372">
        <v>1.6819979390302111</v>
      </c>
      <c r="M372">
        <v>3.6917322872991818</v>
      </c>
      <c r="N372">
        <v>6.126605542384338</v>
      </c>
      <c r="O372">
        <v>9.1830212970420284</v>
      </c>
      <c r="P372">
        <v>13.48211424135588</v>
      </c>
      <c r="Q372">
        <v>28.5453352780495</v>
      </c>
    </row>
    <row r="373" spans="1:17" x14ac:dyDescent="0.25">
      <c r="A373" t="s">
        <v>2</v>
      </c>
      <c r="B373" t="s">
        <v>431</v>
      </c>
      <c r="L373">
        <v>1.681557925398685</v>
      </c>
      <c r="M373">
        <v>3.6909005391316412</v>
      </c>
      <c r="N373">
        <v>6.1254199490746339</v>
      </c>
      <c r="O373">
        <v>9.1815135282382432</v>
      </c>
      <c r="P373">
        <v>13.48031447720477</v>
      </c>
      <c r="Q373">
        <v>28.543283185694879</v>
      </c>
    </row>
    <row r="374" spans="1:17" x14ac:dyDescent="0.25">
      <c r="A374" t="s">
        <v>2</v>
      </c>
      <c r="B374" t="s">
        <v>432</v>
      </c>
      <c r="L374">
        <v>1.688428527979408</v>
      </c>
      <c r="M374">
        <v>3.704806633800009</v>
      </c>
      <c r="N374">
        <v>6.1460798595723638</v>
      </c>
      <c r="O374">
        <v>9.2084130810137417</v>
      </c>
      <c r="P374">
        <v>13.51285226776092</v>
      </c>
      <c r="Q374">
        <v>28.580525768402961</v>
      </c>
    </row>
    <row r="375" spans="1:17" x14ac:dyDescent="0.25">
      <c r="A375" t="s">
        <v>2</v>
      </c>
      <c r="B375" t="s">
        <v>433</v>
      </c>
      <c r="L375">
        <v>1.6825962354021351</v>
      </c>
      <c r="M375">
        <v>3.6928349216223499</v>
      </c>
      <c r="N375">
        <v>6.128154511487593</v>
      </c>
      <c r="O375">
        <v>9.1849790148042914</v>
      </c>
      <c r="P375">
        <v>13.484460402712269</v>
      </c>
      <c r="Q375">
        <v>28.548056500447959</v>
      </c>
    </row>
    <row r="376" spans="1:17" x14ac:dyDescent="0.25">
      <c r="A376" t="s">
        <v>2</v>
      </c>
      <c r="B376" t="s">
        <v>434</v>
      </c>
      <c r="J376">
        <v>7.1078011354774887E-2</v>
      </c>
      <c r="K376">
        <v>0.13542144178290769</v>
      </c>
      <c r="L376">
        <v>0.18861227260463159</v>
      </c>
      <c r="M376">
        <v>0.21358792582019689</v>
      </c>
      <c r="N376">
        <v>0.15015502596854649</v>
      </c>
      <c r="O376">
        <v>0.18953754563137271</v>
      </c>
      <c r="P376">
        <v>0.3052191451358951</v>
      </c>
      <c r="Q376">
        <v>0.88445683973881506</v>
      </c>
    </row>
    <row r="377" spans="1:17" x14ac:dyDescent="0.25">
      <c r="A377" t="s">
        <v>2</v>
      </c>
      <c r="B377" t="s">
        <v>435</v>
      </c>
      <c r="J377">
        <v>7.4889475376985162E-2</v>
      </c>
      <c r="K377">
        <v>0.14181868749601301</v>
      </c>
      <c r="L377">
        <v>0.1968646747620578</v>
      </c>
      <c r="M377">
        <v>0.2218767489251291</v>
      </c>
      <c r="N377">
        <v>0.15487582630628099</v>
      </c>
      <c r="O377">
        <v>0.19492872488297799</v>
      </c>
      <c r="P377">
        <v>0.31076674722742381</v>
      </c>
      <c r="Q377">
        <v>0.89001286478680464</v>
      </c>
    </row>
    <row r="378" spans="1:17" x14ac:dyDescent="0.25">
      <c r="A378" t="s">
        <v>2</v>
      </c>
      <c r="B378" t="s">
        <v>436</v>
      </c>
      <c r="J378">
        <v>7.454859390876567E-2</v>
      </c>
      <c r="K378">
        <v>0.14127272948101549</v>
      </c>
      <c r="L378">
        <v>0.19619362055574299</v>
      </c>
      <c r="M378">
        <v>0.22130766881885219</v>
      </c>
      <c r="N378">
        <v>0.15475583557091069</v>
      </c>
      <c r="O378">
        <v>0.1948920633152125</v>
      </c>
      <c r="P378">
        <v>0.31082713307909149</v>
      </c>
      <c r="Q378">
        <v>0.89013529919199974</v>
      </c>
    </row>
    <row r="379" spans="1:17" x14ac:dyDescent="0.25">
      <c r="A379" t="s">
        <v>2</v>
      </c>
      <c r="B379" t="s">
        <v>437</v>
      </c>
      <c r="J379">
        <v>7.1261965057623319E-2</v>
      </c>
      <c r="K379">
        <v>0.13573253328889309</v>
      </c>
      <c r="L379">
        <v>0.18901691608175841</v>
      </c>
      <c r="M379">
        <v>0.21400417067350599</v>
      </c>
      <c r="N379">
        <v>0.1504093016323533</v>
      </c>
      <c r="O379">
        <v>0.18983415838001469</v>
      </c>
      <c r="P379">
        <v>0.30553005556964641</v>
      </c>
      <c r="Q379">
        <v>0.88477054057797866</v>
      </c>
    </row>
    <row r="380" spans="1:17" x14ac:dyDescent="0.25">
      <c r="A380" t="s">
        <v>2</v>
      </c>
      <c r="B380" t="s">
        <v>438</v>
      </c>
      <c r="J380">
        <v>0.1193196087783945</v>
      </c>
      <c r="K380">
        <v>0.2216186568599143</v>
      </c>
      <c r="L380">
        <v>0.305683944837921</v>
      </c>
      <c r="M380">
        <v>0.43806812017150182</v>
      </c>
      <c r="N380">
        <v>0.54049778342034438</v>
      </c>
      <c r="O380">
        <v>0.57526629507753613</v>
      </c>
      <c r="P380">
        <v>0.82725211800212506</v>
      </c>
      <c r="Q380">
        <v>1.99632989413507</v>
      </c>
    </row>
    <row r="381" spans="1:17" x14ac:dyDescent="0.25">
      <c r="A381" t="s">
        <v>2</v>
      </c>
      <c r="B381" t="s">
        <v>439</v>
      </c>
      <c r="J381">
        <v>5.1676489330013627E-2</v>
      </c>
      <c r="K381">
        <v>9.7174178194521996E-2</v>
      </c>
      <c r="L381">
        <v>0.1361828259697192</v>
      </c>
      <c r="M381">
        <v>0.230908697988644</v>
      </c>
      <c r="N381">
        <v>0.40847129321840658</v>
      </c>
      <c r="O381">
        <v>0.42349090015077101</v>
      </c>
      <c r="P381">
        <v>0.48643795092648617</v>
      </c>
      <c r="Q381">
        <v>0.69562551211002344</v>
      </c>
    </row>
    <row r="382" spans="1:17" x14ac:dyDescent="0.25">
      <c r="A382" t="s">
        <v>2</v>
      </c>
      <c r="B382" t="s">
        <v>440</v>
      </c>
      <c r="J382">
        <v>3.1604457697369859E-2</v>
      </c>
      <c r="K382">
        <v>5.8095270756099278E-2</v>
      </c>
      <c r="L382">
        <v>7.9190072783993773E-2</v>
      </c>
      <c r="M382">
        <v>0.1088998830411186</v>
      </c>
      <c r="N382">
        <v>0.13036931809064969</v>
      </c>
      <c r="O382">
        <v>0.12962891705126581</v>
      </c>
      <c r="P382">
        <v>0.16821750062466939</v>
      </c>
      <c r="Q382">
        <v>0.31326635249778251</v>
      </c>
    </row>
    <row r="383" spans="1:17" x14ac:dyDescent="0.25">
      <c r="A383" t="s">
        <v>2</v>
      </c>
      <c r="B383" t="s">
        <v>441</v>
      </c>
      <c r="J383">
        <v>0.48627559984469099</v>
      </c>
      <c r="K383">
        <v>0.90354581861444083</v>
      </c>
      <c r="L383">
        <v>1.2429012537800199</v>
      </c>
      <c r="M383">
        <v>1.720722693608959</v>
      </c>
      <c r="N383">
        <v>2.1110073887514602</v>
      </c>
      <c r="O383">
        <v>2.2609802057108759</v>
      </c>
      <c r="P383">
        <v>3.2548262608572749</v>
      </c>
      <c r="Q383">
        <v>7.1668430520756976</v>
      </c>
    </row>
    <row r="384" spans="1:17" x14ac:dyDescent="0.25">
      <c r="A384" t="s">
        <v>2</v>
      </c>
      <c r="B384" t="s">
        <v>442</v>
      </c>
      <c r="J384">
        <v>0.38200516762944597</v>
      </c>
      <c r="K384">
        <v>0.70574348010405386</v>
      </c>
      <c r="L384">
        <v>0.96769498426331924</v>
      </c>
      <c r="M384">
        <v>1.3366701633225859</v>
      </c>
      <c r="N384">
        <v>1.6280996406447461</v>
      </c>
      <c r="O384">
        <v>1.7081235341797401</v>
      </c>
      <c r="P384">
        <v>2.39183600564879</v>
      </c>
      <c r="Q384">
        <v>4.9290066792844236</v>
      </c>
    </row>
    <row r="385" spans="1:17" x14ac:dyDescent="0.25">
      <c r="A385" t="s">
        <v>2</v>
      </c>
      <c r="B385" t="s">
        <v>443</v>
      </c>
      <c r="J385">
        <v>0.26213512080744261</v>
      </c>
      <c r="K385">
        <v>0.48281856498949371</v>
      </c>
      <c r="L385">
        <v>0.66107614957456184</v>
      </c>
      <c r="M385">
        <v>0.89873028798573107</v>
      </c>
      <c r="N385">
        <v>1.06643720942147</v>
      </c>
      <c r="O385">
        <v>1.0707040807520589</v>
      </c>
      <c r="P385">
        <v>1.5437714561102169</v>
      </c>
      <c r="Q385">
        <v>3.6146079546114702</v>
      </c>
    </row>
    <row r="386" spans="1:17" x14ac:dyDescent="0.25">
      <c r="A386" t="s">
        <v>2</v>
      </c>
      <c r="B386" t="s">
        <v>444</v>
      </c>
      <c r="J386">
        <v>0.28235053393334009</v>
      </c>
      <c r="K386">
        <v>0.51901664915571744</v>
      </c>
      <c r="L386">
        <v>0.7098271094409262</v>
      </c>
      <c r="M386">
        <v>0.96303291576106242</v>
      </c>
      <c r="N386">
        <v>1.139002577322427</v>
      </c>
      <c r="O386">
        <v>1.1318244127945969</v>
      </c>
      <c r="P386">
        <v>1.6167760351831411</v>
      </c>
      <c r="Q386">
        <v>3.6987366957168848</v>
      </c>
    </row>
    <row r="387" spans="1:17" x14ac:dyDescent="0.25">
      <c r="A387" t="s">
        <v>2</v>
      </c>
      <c r="B387" t="s">
        <v>445</v>
      </c>
      <c r="J387">
        <v>0.47678456782102591</v>
      </c>
      <c r="K387">
        <v>0.89014465218021643</v>
      </c>
      <c r="L387">
        <v>1.203814374616164</v>
      </c>
      <c r="M387">
        <v>1.6624526118761069</v>
      </c>
      <c r="N387">
        <v>2.044994855119274</v>
      </c>
      <c r="O387">
        <v>2.245103203301039</v>
      </c>
      <c r="P387">
        <v>3.4050601389540089</v>
      </c>
      <c r="Q387">
        <v>8.0695619375069469</v>
      </c>
    </row>
    <row r="388" spans="1:17" x14ac:dyDescent="0.25">
      <c r="A388" t="s">
        <v>2</v>
      </c>
      <c r="B388" t="s">
        <v>446</v>
      </c>
      <c r="J388">
        <v>0.37051957144721331</v>
      </c>
      <c r="K388">
        <v>0.68732816410080577</v>
      </c>
      <c r="L388">
        <v>0.92955075434432077</v>
      </c>
      <c r="M388">
        <v>1.2815589261432001</v>
      </c>
      <c r="N388">
        <v>1.5755918910853579</v>
      </c>
      <c r="O388">
        <v>1.6742130906393571</v>
      </c>
      <c r="P388">
        <v>2.3797463748534469</v>
      </c>
      <c r="Q388">
        <v>4.9853220875951303</v>
      </c>
    </row>
    <row r="389" spans="1:17" x14ac:dyDescent="0.25">
      <c r="A389" t="s">
        <v>2</v>
      </c>
      <c r="B389" t="s">
        <v>447</v>
      </c>
      <c r="J389">
        <v>0.25050420508002852</v>
      </c>
      <c r="K389">
        <v>0.46179776650323351</v>
      </c>
      <c r="L389">
        <v>0.6236951570869641</v>
      </c>
      <c r="M389">
        <v>0.84084300144369073</v>
      </c>
      <c r="N389">
        <v>0.98941212449406757</v>
      </c>
      <c r="O389">
        <v>0.98441074297148301</v>
      </c>
      <c r="P389">
        <v>1.451281435202938</v>
      </c>
      <c r="Q389">
        <v>3.543974257333943</v>
      </c>
    </row>
    <row r="390" spans="1:17" x14ac:dyDescent="0.25">
      <c r="A390" t="s">
        <v>2</v>
      </c>
      <c r="B390" t="s">
        <v>448</v>
      </c>
      <c r="J390">
        <v>0.2335159684819523</v>
      </c>
      <c r="K390">
        <v>0.43209892097407748</v>
      </c>
      <c r="L390">
        <v>0.58425643726402243</v>
      </c>
      <c r="M390">
        <v>0.78981544592303277</v>
      </c>
      <c r="N390">
        <v>0.9335519957635674</v>
      </c>
      <c r="O390">
        <v>0.94071453789068238</v>
      </c>
      <c r="P390">
        <v>1.400540593664249</v>
      </c>
      <c r="Q390">
        <v>3.4877321791490039</v>
      </c>
    </row>
    <row r="391" spans="1:17" x14ac:dyDescent="0.25">
      <c r="A391" t="s">
        <v>2</v>
      </c>
      <c r="B391" t="s">
        <v>449</v>
      </c>
      <c r="J391">
        <v>3.2332464019955451</v>
      </c>
      <c r="K391">
        <v>6.9033084273070013</v>
      </c>
      <c r="L391">
        <v>11.574345010139149</v>
      </c>
      <c r="M391">
        <v>30.971719155820988</v>
      </c>
      <c r="N391">
        <v>57.854934691632131</v>
      </c>
      <c r="O391">
        <v>55.177675446233238</v>
      </c>
      <c r="P391">
        <v>43.177120994037452</v>
      </c>
      <c r="Q391">
        <v>29.888908002994299</v>
      </c>
    </row>
    <row r="392" spans="1:17" x14ac:dyDescent="0.25">
      <c r="A392" t="s">
        <v>2</v>
      </c>
      <c r="B392" t="s">
        <v>450</v>
      </c>
      <c r="C392">
        <v>4.10922585766897</v>
      </c>
      <c r="D392">
        <v>4.10922585766897</v>
      </c>
      <c r="E392">
        <v>4.10922585766897</v>
      </c>
      <c r="F392">
        <v>4.10922585766897</v>
      </c>
      <c r="G392">
        <v>3.0819193932517268</v>
      </c>
      <c r="H392">
        <v>3.0819193932517268</v>
      </c>
      <c r="I392">
        <v>3.0819193932517268</v>
      </c>
      <c r="J392">
        <v>3.0819193932517268</v>
      </c>
      <c r="K392">
        <v>3.0819193932517268</v>
      </c>
      <c r="L392">
        <v>2.054612928834485</v>
      </c>
      <c r="M392">
        <v>1.027306464417242</v>
      </c>
    </row>
    <row r="393" spans="1:17" x14ac:dyDescent="0.25">
      <c r="A393" t="s">
        <v>2</v>
      </c>
      <c r="B393" t="s">
        <v>451</v>
      </c>
      <c r="C393">
        <v>1.130762442130323E-4</v>
      </c>
      <c r="D393">
        <v>2.725084727486134E-2</v>
      </c>
      <c r="E393">
        <v>5.0561541053329231E-2</v>
      </c>
      <c r="F393">
        <v>7.584551294965361E-2</v>
      </c>
      <c r="G393">
        <v>1.1314232053941771</v>
      </c>
      <c r="H393">
        <v>1.1562467313789</v>
      </c>
      <c r="I393">
        <v>1.1751546318410071</v>
      </c>
      <c r="J393">
        <v>1.1751598251763939</v>
      </c>
      <c r="K393">
        <v>1.175164374053834</v>
      </c>
      <c r="L393">
        <v>1.175168201044765</v>
      </c>
      <c r="M393">
        <v>1.1751730853609741</v>
      </c>
      <c r="N393">
        <v>1.1444260579756269</v>
      </c>
      <c r="O393">
        <v>1.25594754377322E-2</v>
      </c>
      <c r="P393">
        <v>3.3590161410324602E-5</v>
      </c>
      <c r="Q393">
        <v>7.2086213573631424E-5</v>
      </c>
    </row>
    <row r="394" spans="1:17" x14ac:dyDescent="0.25">
      <c r="A394" t="s">
        <v>2</v>
      </c>
      <c r="B394" t="s">
        <v>452</v>
      </c>
      <c r="J394">
        <v>2.3204420955696512</v>
      </c>
      <c r="K394">
        <v>4.6396656042347146</v>
      </c>
      <c r="L394">
        <v>6.9810985706872088</v>
      </c>
      <c r="M394">
        <v>11.63758876315215</v>
      </c>
      <c r="N394">
        <v>15.92246595239412</v>
      </c>
      <c r="O394">
        <v>14.812459536338819</v>
      </c>
      <c r="P394">
        <v>15.44433997876641</v>
      </c>
      <c r="Q394">
        <v>22.842595999866919</v>
      </c>
    </row>
    <row r="395" spans="1:17" x14ac:dyDescent="0.25">
      <c r="A395" t="s">
        <v>2</v>
      </c>
      <c r="B395" t="s">
        <v>453</v>
      </c>
      <c r="J395">
        <v>1.178624667040969</v>
      </c>
      <c r="K395">
        <v>2.163076916286041</v>
      </c>
      <c r="L395">
        <v>2.9327958768987679</v>
      </c>
      <c r="M395">
        <v>3.9891280610547488</v>
      </c>
      <c r="N395">
        <v>4.6885668805574241</v>
      </c>
      <c r="O395">
        <v>4.4956075080948841</v>
      </c>
      <c r="P395">
        <v>5.6080670590496684</v>
      </c>
      <c r="Q395">
        <v>9.943329398514706</v>
      </c>
    </row>
    <row r="396" spans="1:17" x14ac:dyDescent="0.25">
      <c r="A396" t="s">
        <v>2</v>
      </c>
      <c r="B396" t="s">
        <v>454</v>
      </c>
      <c r="C396">
        <v>0.52050773216484048</v>
      </c>
      <c r="D396">
        <v>0.52050773216484048</v>
      </c>
      <c r="E396">
        <v>0.52050773216484048</v>
      </c>
      <c r="F396">
        <v>0.52050773216484048</v>
      </c>
      <c r="G396">
        <v>0.39038079912363027</v>
      </c>
      <c r="H396">
        <v>0.39038079912363027</v>
      </c>
      <c r="I396">
        <v>0.39038079912363027</v>
      </c>
      <c r="J396">
        <v>0.39038079912363027</v>
      </c>
      <c r="K396">
        <v>0.39038079912363027</v>
      </c>
      <c r="L396">
        <v>0.26025386608242018</v>
      </c>
      <c r="M396">
        <v>0.13012693304121009</v>
      </c>
    </row>
    <row r="397" spans="1:17" x14ac:dyDescent="0.25">
      <c r="A397" t="s">
        <v>2</v>
      </c>
      <c r="B397" t="s">
        <v>455</v>
      </c>
      <c r="C397">
        <v>5.9733109488400333E-5</v>
      </c>
      <c r="D397">
        <v>1.6492824549592131E-4</v>
      </c>
      <c r="E397">
        <v>6.3357201293422214E-3</v>
      </c>
      <c r="F397">
        <v>7.7860113782830904E-3</v>
      </c>
      <c r="G397">
        <v>0.13902735872171401</v>
      </c>
      <c r="H397">
        <v>0.14531754259277779</v>
      </c>
      <c r="I397">
        <v>0.14532447421782471</v>
      </c>
      <c r="J397">
        <v>0.1453296674709062</v>
      </c>
      <c r="K397">
        <v>0.1453342162749296</v>
      </c>
      <c r="L397">
        <v>0.1453380432070758</v>
      </c>
      <c r="M397">
        <v>0.14534292743495419</v>
      </c>
      <c r="N397">
        <v>0.142480816817009</v>
      </c>
      <c r="O397">
        <v>1.292418843847086E-3</v>
      </c>
      <c r="P397">
        <v>3.3589285739322069E-5</v>
      </c>
      <c r="Q397">
        <v>7.2081310702637816E-5</v>
      </c>
    </row>
    <row r="398" spans="1:17" x14ac:dyDescent="0.25">
      <c r="A398" t="s">
        <v>2</v>
      </c>
      <c r="B398" t="s">
        <v>456</v>
      </c>
      <c r="J398">
        <v>1.0641398277714329</v>
      </c>
      <c r="K398">
        <v>1.9530903831823381</v>
      </c>
      <c r="L398">
        <v>2.648828154429975</v>
      </c>
      <c r="M398">
        <v>3.6007934170309719</v>
      </c>
      <c r="N398">
        <v>4.2309420963779854</v>
      </c>
      <c r="O398">
        <v>4.0513849094518903</v>
      </c>
      <c r="P398">
        <v>5.1093927578992471</v>
      </c>
      <c r="Q398">
        <v>9.2010035642279995</v>
      </c>
    </row>
    <row r="399" spans="1:17" x14ac:dyDescent="0.25">
      <c r="A399" t="s">
        <v>2</v>
      </c>
      <c r="B399" t="s">
        <v>457</v>
      </c>
      <c r="J399">
        <v>0.63747156162695218</v>
      </c>
      <c r="K399">
        <v>1.1654445856952551</v>
      </c>
      <c r="L399">
        <v>1.5797544567025881</v>
      </c>
      <c r="M399">
        <v>2.0982135890207418</v>
      </c>
      <c r="N399">
        <v>2.3912326634270968</v>
      </c>
      <c r="O399">
        <v>2.1968245882037079</v>
      </c>
      <c r="P399">
        <v>3.0987864040723871</v>
      </c>
      <c r="Q399">
        <v>7.3013785063608676</v>
      </c>
    </row>
    <row r="400" spans="1:17" x14ac:dyDescent="0.25">
      <c r="A400" t="s">
        <v>2</v>
      </c>
      <c r="B400" t="s">
        <v>458</v>
      </c>
      <c r="C400">
        <v>3.2697834791829548E-2</v>
      </c>
      <c r="D400">
        <v>3.2697834791829548E-2</v>
      </c>
      <c r="E400">
        <v>3.2697834791829548E-2</v>
      </c>
      <c r="F400">
        <v>3.2697834791829548E-2</v>
      </c>
      <c r="G400">
        <v>2.452337609387216E-2</v>
      </c>
      <c r="H400">
        <v>2.452337609387216E-2</v>
      </c>
      <c r="I400">
        <v>2.452337609387216E-2</v>
      </c>
      <c r="J400">
        <v>2.452337609387216E-2</v>
      </c>
      <c r="K400">
        <v>2.452337609387216E-2</v>
      </c>
      <c r="L400">
        <v>1.6348917395914771E-2</v>
      </c>
      <c r="M400">
        <v>8.1744586979573871E-3</v>
      </c>
    </row>
    <row r="401" spans="1:17" x14ac:dyDescent="0.25">
      <c r="A401" t="s">
        <v>2</v>
      </c>
      <c r="B401" t="s">
        <v>459</v>
      </c>
      <c r="C401">
        <v>5.1296272364589349E-5</v>
      </c>
      <c r="D401">
        <v>1.368815811103475E-4</v>
      </c>
      <c r="E401">
        <v>2.372073275711018E-4</v>
      </c>
      <c r="F401">
        <v>5.3556096085170032E-4</v>
      </c>
      <c r="G401">
        <v>6.3551376070072954E-3</v>
      </c>
      <c r="H401">
        <v>7.0714202941929644E-3</v>
      </c>
      <c r="I401">
        <v>7.5140772541379573E-3</v>
      </c>
      <c r="J401">
        <v>7.5192694179373144E-3</v>
      </c>
      <c r="K401">
        <v>7.5238172610770596E-3</v>
      </c>
      <c r="L401">
        <v>7.5276434283781989E-3</v>
      </c>
      <c r="M401">
        <v>7.532526507644014E-3</v>
      </c>
      <c r="N401">
        <v>7.3475031159454824E-3</v>
      </c>
      <c r="O401">
        <v>3.5192051514301731E-4</v>
      </c>
      <c r="P401">
        <v>3.3578130000131837E-5</v>
      </c>
      <c r="Q401">
        <v>7.2019317823335618E-5</v>
      </c>
    </row>
    <row r="402" spans="1:17" x14ac:dyDescent="0.25">
      <c r="A402" t="s">
        <v>2</v>
      </c>
      <c r="B402" t="s">
        <v>460</v>
      </c>
      <c r="J402">
        <v>0.59118112283698188</v>
      </c>
      <c r="K402">
        <v>1.0807331049129709</v>
      </c>
      <c r="L402">
        <v>1.4650643240324339</v>
      </c>
      <c r="M402">
        <v>1.9461100936764859</v>
      </c>
      <c r="N402">
        <v>2.21835131281061</v>
      </c>
      <c r="O402">
        <v>2.0381721472992789</v>
      </c>
      <c r="P402">
        <v>2.8739391617653598</v>
      </c>
      <c r="Q402">
        <v>6.7635623699331378</v>
      </c>
    </row>
    <row r="403" spans="1:17" x14ac:dyDescent="0.25">
      <c r="A403" t="s">
        <v>2</v>
      </c>
      <c r="B403" t="s">
        <v>461</v>
      </c>
      <c r="J403">
        <v>0.67707018359226534</v>
      </c>
      <c r="K403">
        <v>1.2309915112886569</v>
      </c>
      <c r="L403">
        <v>1.6653413239842849</v>
      </c>
      <c r="M403">
        <v>2.2061292994696311</v>
      </c>
      <c r="N403">
        <v>2.5042308886257518</v>
      </c>
      <c r="O403">
        <v>2.2766316144983438</v>
      </c>
      <c r="P403">
        <v>3.1875337031432949</v>
      </c>
      <c r="Q403">
        <v>7.3957572829918883</v>
      </c>
    </row>
    <row r="404" spans="1:17" x14ac:dyDescent="0.25">
      <c r="A404" t="s">
        <v>2</v>
      </c>
      <c r="B404" t="s">
        <v>462</v>
      </c>
      <c r="C404">
        <v>5.5549295678366417E-2</v>
      </c>
      <c r="D404">
        <v>5.5549295678366417E-2</v>
      </c>
      <c r="E404">
        <v>5.5549295678366417E-2</v>
      </c>
      <c r="F404">
        <v>5.5549295678366417E-2</v>
      </c>
      <c r="G404">
        <v>4.1661971758774813E-2</v>
      </c>
      <c r="H404">
        <v>4.1661971758774813E-2</v>
      </c>
      <c r="I404">
        <v>4.1661971758774813E-2</v>
      </c>
      <c r="J404">
        <v>4.1661971758774813E-2</v>
      </c>
      <c r="K404">
        <v>4.1661971758774813E-2</v>
      </c>
      <c r="L404">
        <v>2.7774647839183209E-2</v>
      </c>
      <c r="M404">
        <v>1.3887323919591601E-2</v>
      </c>
    </row>
    <row r="405" spans="1:17" x14ac:dyDescent="0.25">
      <c r="A405" t="s">
        <v>2</v>
      </c>
      <c r="B405" t="s">
        <v>463</v>
      </c>
      <c r="C405">
        <v>6.3145197196060892E-5</v>
      </c>
      <c r="D405">
        <v>2.219194727904543E-4</v>
      </c>
      <c r="E405">
        <v>3.6249096151117762E-4</v>
      </c>
      <c r="F405">
        <v>1.096512800491928E-3</v>
      </c>
      <c r="G405">
        <v>1.7094297254048599E-2</v>
      </c>
      <c r="H405">
        <v>1.830832917493273E-2</v>
      </c>
      <c r="I405">
        <v>1.8956454556877701E-2</v>
      </c>
      <c r="J405">
        <v>1.8961647162431899E-2</v>
      </c>
      <c r="K405">
        <v>1.8966195394890369E-2</v>
      </c>
      <c r="L405">
        <v>1.8970021872016071E-2</v>
      </c>
      <c r="M405">
        <v>1.897490541685563E-2</v>
      </c>
      <c r="N405">
        <v>1.863325842620658E-2</v>
      </c>
      <c r="O405">
        <v>5.3366106612138663E-4</v>
      </c>
      <c r="P405">
        <v>3.3582659512096883E-5</v>
      </c>
      <c r="Q405">
        <v>7.2044972852971254E-5</v>
      </c>
    </row>
    <row r="406" spans="1:17" x14ac:dyDescent="0.25">
      <c r="A406" t="s">
        <v>2</v>
      </c>
      <c r="B406" t="s">
        <v>464</v>
      </c>
      <c r="J406">
        <v>0.62924157263715719</v>
      </c>
      <c r="K406">
        <v>1.1440780913555111</v>
      </c>
      <c r="L406">
        <v>1.5479498028917891</v>
      </c>
      <c r="M406">
        <v>2.050836247033728</v>
      </c>
      <c r="N406">
        <v>2.3283979453132391</v>
      </c>
      <c r="O406">
        <v>2.1165464596464099</v>
      </c>
      <c r="P406">
        <v>2.9614335680920112</v>
      </c>
      <c r="Q406">
        <v>6.8571101690284868</v>
      </c>
    </row>
    <row r="407" spans="1:17" x14ac:dyDescent="0.25">
      <c r="A407" t="s">
        <v>2</v>
      </c>
      <c r="B407" t="s">
        <v>465</v>
      </c>
      <c r="J407">
        <v>2.627814528415223</v>
      </c>
      <c r="K407">
        <v>5.6076598476451789</v>
      </c>
      <c r="L407">
        <v>9.6451308436806045</v>
      </c>
      <c r="M407">
        <v>22.805164678784649</v>
      </c>
      <c r="N407">
        <v>48.551075306810311</v>
      </c>
      <c r="O407">
        <v>50.572817231793238</v>
      </c>
      <c r="P407">
        <v>47.944953651345223</v>
      </c>
      <c r="Q407">
        <v>38.377547020178042</v>
      </c>
    </row>
    <row r="408" spans="1:17" x14ac:dyDescent="0.25">
      <c r="A408" t="s">
        <v>2</v>
      </c>
      <c r="B408" t="s">
        <v>466</v>
      </c>
      <c r="C408">
        <v>1.2829524416941691</v>
      </c>
      <c r="D408">
        <v>1.2829524416941691</v>
      </c>
      <c r="E408">
        <v>1.2829524416941691</v>
      </c>
      <c r="F408">
        <v>1.2829524416941691</v>
      </c>
      <c r="G408">
        <v>0.96221433127062705</v>
      </c>
      <c r="H408">
        <v>0.96221433127062705</v>
      </c>
      <c r="I408">
        <v>0.96221433127062705</v>
      </c>
      <c r="J408">
        <v>0.96221433127062705</v>
      </c>
      <c r="K408">
        <v>0.96221433127062705</v>
      </c>
      <c r="L408">
        <v>0.64147622084708467</v>
      </c>
      <c r="M408">
        <v>0.32073811042354228</v>
      </c>
    </row>
    <row r="409" spans="1:17" x14ac:dyDescent="0.25">
      <c r="A409" t="s">
        <v>2</v>
      </c>
      <c r="B409" t="s">
        <v>467</v>
      </c>
      <c r="C409">
        <v>1.089889443574963E-4</v>
      </c>
      <c r="D409">
        <v>8.9676223300006932E-3</v>
      </c>
      <c r="E409">
        <v>1.8841102410377099E-2</v>
      </c>
      <c r="F409">
        <v>2.512887403341792E-2</v>
      </c>
      <c r="G409">
        <v>0.35141672088287967</v>
      </c>
      <c r="H409">
        <v>0.36396841357796222</v>
      </c>
      <c r="I409">
        <v>0.36552252463209661</v>
      </c>
      <c r="J409">
        <v>0.36552771796953032</v>
      </c>
      <c r="K409">
        <v>0.365532266848835</v>
      </c>
      <c r="L409">
        <v>0.36553609384139568</v>
      </c>
      <c r="M409">
        <v>0.36554097816069381</v>
      </c>
      <c r="N409">
        <v>0.35493882874107602</v>
      </c>
      <c r="O409">
        <v>3.1635930349299818E-3</v>
      </c>
      <c r="P409">
        <v>3.359018407588156E-5</v>
      </c>
      <c r="Q409">
        <v>7.2086278204461462E-5</v>
      </c>
    </row>
    <row r="410" spans="1:17" x14ac:dyDescent="0.25">
      <c r="A410" t="s">
        <v>2</v>
      </c>
      <c r="B410" t="s">
        <v>468</v>
      </c>
      <c r="J410">
        <v>2.1221903988253601</v>
      </c>
      <c r="K410">
        <v>4.316676089165651</v>
      </c>
      <c r="L410">
        <v>6.75945575603546</v>
      </c>
      <c r="M410">
        <v>11.6231613693193</v>
      </c>
      <c r="N410">
        <v>16.514227256666739</v>
      </c>
      <c r="O410">
        <v>17.31436477515965</v>
      </c>
      <c r="P410">
        <v>19.835014546286949</v>
      </c>
      <c r="Q410">
        <v>28.71066383321314</v>
      </c>
    </row>
    <row r="411" spans="1:17" x14ac:dyDescent="0.25">
      <c r="A411" t="s">
        <v>2</v>
      </c>
      <c r="B411" t="s">
        <v>469</v>
      </c>
      <c r="J411">
        <v>1.014420875423325</v>
      </c>
      <c r="K411">
        <v>1.873010047455465</v>
      </c>
      <c r="L411">
        <v>2.5587637194004391</v>
      </c>
      <c r="M411">
        <v>3.5893279173235242</v>
      </c>
      <c r="N411">
        <v>4.4326146207874011</v>
      </c>
      <c r="O411">
        <v>4.4188958505625973</v>
      </c>
      <c r="P411">
        <v>5.3182624733842818</v>
      </c>
      <c r="Q411">
        <v>8.7524717752999202</v>
      </c>
    </row>
    <row r="412" spans="1:17" x14ac:dyDescent="0.25">
      <c r="A412" t="s">
        <v>2</v>
      </c>
      <c r="B412" t="s">
        <v>470</v>
      </c>
      <c r="C412">
        <v>0.16257063258073531</v>
      </c>
      <c r="D412">
        <v>0.16257063258073531</v>
      </c>
      <c r="E412">
        <v>0.16257063258073531</v>
      </c>
      <c r="F412">
        <v>0.16257063258073531</v>
      </c>
      <c r="G412">
        <v>0.12192797443555151</v>
      </c>
      <c r="H412">
        <v>0.12192797443555151</v>
      </c>
      <c r="I412">
        <v>0.12192797443555151</v>
      </c>
      <c r="J412">
        <v>0.12192797443555151</v>
      </c>
      <c r="K412">
        <v>0.12192797443555151</v>
      </c>
      <c r="L412">
        <v>8.1285316290367671E-2</v>
      </c>
      <c r="M412">
        <v>4.0642658145183842E-2</v>
      </c>
    </row>
    <row r="413" spans="1:17" x14ac:dyDescent="0.25">
      <c r="A413" t="s">
        <v>2</v>
      </c>
      <c r="B413" t="s">
        <v>471</v>
      </c>
      <c r="C413">
        <v>5.7970983613177733E-5</v>
      </c>
      <c r="D413">
        <v>1.6126572168104601E-4</v>
      </c>
      <c r="E413">
        <v>2.5465064179688287E-4</v>
      </c>
      <c r="F413">
        <v>1.625109663248446E-3</v>
      </c>
      <c r="G413">
        <v>4.3925348831154488E-2</v>
      </c>
      <c r="H413">
        <v>4.3933634716716963E-2</v>
      </c>
      <c r="I413">
        <v>4.3939806630463908E-2</v>
      </c>
      <c r="J413">
        <v>4.3944999886071291E-2</v>
      </c>
      <c r="K413">
        <v>4.394954869217698E-2</v>
      </c>
      <c r="L413">
        <v>4.3953375625885568E-2</v>
      </c>
      <c r="M413">
        <v>4.3958259856053318E-2</v>
      </c>
      <c r="N413">
        <v>4.3545628413538873E-2</v>
      </c>
      <c r="O413">
        <v>3.5735379875582212E-5</v>
      </c>
      <c r="P413">
        <v>3.3589306458584217E-5</v>
      </c>
      <c r="Q413">
        <v>7.2081394385362302E-5</v>
      </c>
    </row>
    <row r="414" spans="1:17" x14ac:dyDescent="0.25">
      <c r="A414" t="s">
        <v>2</v>
      </c>
      <c r="B414" t="s">
        <v>472</v>
      </c>
      <c r="J414">
        <v>0.94773171034099324</v>
      </c>
      <c r="K414">
        <v>1.7488953627669359</v>
      </c>
      <c r="L414">
        <v>2.3878959706354301</v>
      </c>
      <c r="M414">
        <v>3.3397484823798451</v>
      </c>
      <c r="N414">
        <v>4.109287043022972</v>
      </c>
      <c r="O414">
        <v>4.0814803974312088</v>
      </c>
      <c r="P414">
        <v>4.9594075332815706</v>
      </c>
      <c r="Q414">
        <v>8.2952371783150305</v>
      </c>
    </row>
    <row r="415" spans="1:17" x14ac:dyDescent="0.25">
      <c r="A415" t="s">
        <v>2</v>
      </c>
      <c r="B415" t="s">
        <v>473</v>
      </c>
      <c r="J415">
        <v>0.52668275381606067</v>
      </c>
      <c r="K415">
        <v>0.95933585159440715</v>
      </c>
      <c r="L415">
        <v>1.300060664996219</v>
      </c>
      <c r="M415">
        <v>1.72640849559516</v>
      </c>
      <c r="N415">
        <v>1.966931961738118</v>
      </c>
      <c r="O415">
        <v>1.8057524584363971</v>
      </c>
      <c r="P415">
        <v>2.544333132293191</v>
      </c>
      <c r="Q415">
        <v>5.9743576207065683</v>
      </c>
    </row>
    <row r="416" spans="1:17" x14ac:dyDescent="0.25">
      <c r="A416" t="s">
        <v>2</v>
      </c>
      <c r="B416" t="s">
        <v>474</v>
      </c>
      <c r="C416">
        <v>1.0137935964323601E-2</v>
      </c>
      <c r="D416">
        <v>1.0137935964323601E-2</v>
      </c>
      <c r="E416">
        <v>1.0137935964323601E-2</v>
      </c>
      <c r="F416">
        <v>1.0137935964323601E-2</v>
      </c>
      <c r="G416">
        <v>7.6034519732427024E-3</v>
      </c>
      <c r="H416">
        <v>7.6034519732427024E-3</v>
      </c>
      <c r="I416">
        <v>7.6034519732427024E-3</v>
      </c>
      <c r="J416">
        <v>7.6034519732427024E-3</v>
      </c>
      <c r="K416">
        <v>7.6034519732427024E-3</v>
      </c>
      <c r="L416">
        <v>5.0689679821618013E-3</v>
      </c>
      <c r="M416">
        <v>2.5344839910809011E-3</v>
      </c>
    </row>
    <row r="417" spans="1:17" x14ac:dyDescent="0.25">
      <c r="A417" t="s">
        <v>2</v>
      </c>
      <c r="B417" t="s">
        <v>475</v>
      </c>
      <c r="C417">
        <v>7.2385149690081118E-6</v>
      </c>
      <c r="D417">
        <v>1.425633261682184E-5</v>
      </c>
      <c r="E417">
        <v>2.0849890712436211E-5</v>
      </c>
      <c r="F417">
        <v>2.7108634986946669E-5</v>
      </c>
      <c r="G417">
        <v>3.2900113597600849E-5</v>
      </c>
      <c r="H417">
        <v>3.9074721031972842E-5</v>
      </c>
      <c r="I417">
        <v>4.4718838565321051E-5</v>
      </c>
      <c r="J417">
        <v>4.9910991301517687E-5</v>
      </c>
      <c r="K417">
        <v>5.4458824095653459E-5</v>
      </c>
      <c r="L417">
        <v>5.828498197072917E-5</v>
      </c>
      <c r="M417">
        <v>6.3168048446703303E-5</v>
      </c>
      <c r="N417">
        <v>5.6443190389376453E-5</v>
      </c>
      <c r="O417">
        <v>3.5093683006942437E-5</v>
      </c>
      <c r="P417">
        <v>3.3578039356542787E-5</v>
      </c>
      <c r="Q417">
        <v>7.2018949962306383E-5</v>
      </c>
    </row>
    <row r="418" spans="1:17" x14ac:dyDescent="0.25">
      <c r="A418" t="s">
        <v>2</v>
      </c>
      <c r="B418" t="s">
        <v>476</v>
      </c>
      <c r="J418">
        <v>0.50258561746312336</v>
      </c>
      <c r="K418">
        <v>0.91542800447160877</v>
      </c>
      <c r="L418">
        <v>1.2403852879895589</v>
      </c>
      <c r="M418">
        <v>1.6469501819867089</v>
      </c>
      <c r="N418">
        <v>1.8760607634075801</v>
      </c>
      <c r="O418">
        <v>1.7211475685679041</v>
      </c>
      <c r="P418">
        <v>2.423521441940939</v>
      </c>
      <c r="Q418">
        <v>5.6831154257199223</v>
      </c>
    </row>
    <row r="419" spans="1:17" x14ac:dyDescent="0.25">
      <c r="A419" t="s">
        <v>2</v>
      </c>
      <c r="B419" t="s">
        <v>477</v>
      </c>
      <c r="J419">
        <v>0.50214488416469827</v>
      </c>
      <c r="K419">
        <v>0.91825788979184142</v>
      </c>
      <c r="L419">
        <v>1.2460468118684509</v>
      </c>
      <c r="M419">
        <v>1.658106187025602</v>
      </c>
      <c r="N419">
        <v>1.8950911351321791</v>
      </c>
      <c r="O419">
        <v>1.754940410152835</v>
      </c>
      <c r="P419">
        <v>2.4879509532285198</v>
      </c>
      <c r="Q419">
        <v>5.914678005531913</v>
      </c>
    </row>
    <row r="420" spans="1:17" x14ac:dyDescent="0.25">
      <c r="A420" t="s">
        <v>2</v>
      </c>
      <c r="B420" t="s">
        <v>478</v>
      </c>
      <c r="C420">
        <v>5.5590045887903309E-3</v>
      </c>
      <c r="D420">
        <v>5.5590045887903309E-3</v>
      </c>
      <c r="E420">
        <v>5.5590045887903309E-3</v>
      </c>
      <c r="F420">
        <v>5.5590045887903309E-3</v>
      </c>
      <c r="G420">
        <v>4.169253441592748E-3</v>
      </c>
      <c r="H420">
        <v>4.169253441592748E-3</v>
      </c>
      <c r="I420">
        <v>4.169253441592748E-3</v>
      </c>
      <c r="J420">
        <v>4.169253441592748E-3</v>
      </c>
      <c r="K420">
        <v>4.169253441592748E-3</v>
      </c>
      <c r="L420">
        <v>2.779502294395165E-3</v>
      </c>
      <c r="M420">
        <v>1.3897511471975829E-3</v>
      </c>
    </row>
    <row r="421" spans="1:17" x14ac:dyDescent="0.25">
      <c r="A421" t="s">
        <v>2</v>
      </c>
      <c r="B421" t="s">
        <v>479</v>
      </c>
      <c r="C421">
        <v>1.8009780258765211E-5</v>
      </c>
      <c r="D421">
        <v>3.8185560580945529E-5</v>
      </c>
      <c r="E421">
        <v>6.1560983012265487E-5</v>
      </c>
      <c r="F421">
        <v>8.3457191387957116E-5</v>
      </c>
      <c r="G421">
        <v>1.094815741911518E-4</v>
      </c>
      <c r="H421">
        <v>1.3676036459755881E-4</v>
      </c>
      <c r="I421">
        <v>1.7028416586268419E-4</v>
      </c>
      <c r="J421">
        <v>1.754754893443783E-4</v>
      </c>
      <c r="K421">
        <v>1.8002259073412341E-4</v>
      </c>
      <c r="L421">
        <v>1.8384816565579349E-4</v>
      </c>
      <c r="M421">
        <v>1.887303518876532E-4</v>
      </c>
      <c r="N421">
        <v>1.5565183021641179E-4</v>
      </c>
      <c r="O421">
        <v>5.0460068561288233E-5</v>
      </c>
      <c r="P421">
        <v>3.3569389827123933E-5</v>
      </c>
      <c r="Q421">
        <v>7.1968575558531634E-5</v>
      </c>
    </row>
    <row r="422" spans="1:17" x14ac:dyDescent="0.25">
      <c r="A422" t="s">
        <v>2</v>
      </c>
      <c r="B422" t="s">
        <v>480</v>
      </c>
      <c r="J422">
        <v>0.47841219088172482</v>
      </c>
      <c r="K422">
        <v>0.87488532464368363</v>
      </c>
      <c r="L422">
        <v>1.1870366613162679</v>
      </c>
      <c r="M422">
        <v>1.5794396103010131</v>
      </c>
      <c r="N422">
        <v>1.8049649649638579</v>
      </c>
      <c r="O422">
        <v>1.6707096464425311</v>
      </c>
      <c r="P422">
        <v>2.3674690964364271</v>
      </c>
      <c r="Q422">
        <v>5.6236560516978624</v>
      </c>
    </row>
    <row r="423" spans="1:17" x14ac:dyDescent="0.25">
      <c r="A423" t="s">
        <v>2</v>
      </c>
      <c r="B423" t="s">
        <v>481</v>
      </c>
      <c r="J423">
        <v>5.4842360726036388</v>
      </c>
      <c r="K423">
        <v>10.616200503651219</v>
      </c>
      <c r="L423">
        <v>15.327892138465341</v>
      </c>
      <c r="M423">
        <v>20.957989235939099</v>
      </c>
      <c r="N423">
        <v>27.77936883992756</v>
      </c>
      <c r="O423">
        <v>36.342309241103948</v>
      </c>
      <c r="P423">
        <v>48.387140889536369</v>
      </c>
      <c r="Q423">
        <v>90.591692639775999</v>
      </c>
    </row>
    <row r="424" spans="1:17" x14ac:dyDescent="0.25">
      <c r="A424" t="s">
        <v>2</v>
      </c>
      <c r="B424" t="s">
        <v>482</v>
      </c>
      <c r="J424">
        <v>5.4836873646928437</v>
      </c>
      <c r="K424">
        <v>10.615251799695409</v>
      </c>
      <c r="L424">
        <v>15.3266421265527</v>
      </c>
      <c r="M424">
        <v>20.956454281139841</v>
      </c>
      <c r="N424">
        <v>27.777562882320041</v>
      </c>
      <c r="O424">
        <v>36.340244120497672</v>
      </c>
      <c r="P424">
        <v>48.384826970801043</v>
      </c>
      <c r="Q424">
        <v>90.589138799262955</v>
      </c>
    </row>
    <row r="425" spans="1:17" x14ac:dyDescent="0.25">
      <c r="A425" t="s">
        <v>2</v>
      </c>
      <c r="B425" t="s">
        <v>483</v>
      </c>
      <c r="J425">
        <v>5.4902658190676661</v>
      </c>
      <c r="K425">
        <v>10.627197165417691</v>
      </c>
      <c r="L425">
        <v>15.342687562658369</v>
      </c>
      <c r="M425">
        <v>20.976701787059149</v>
      </c>
      <c r="N425">
        <v>27.802001876054351</v>
      </c>
      <c r="O425">
        <v>36.368834754883878</v>
      </c>
      <c r="P425">
        <v>48.417558211559758</v>
      </c>
      <c r="Q425">
        <v>90.626117322956844</v>
      </c>
    </row>
    <row r="426" spans="1:17" x14ac:dyDescent="0.25">
      <c r="A426" t="s">
        <v>2</v>
      </c>
      <c r="B426" t="s">
        <v>484</v>
      </c>
      <c r="J426">
        <v>5.4854019213945087</v>
      </c>
      <c r="K426">
        <v>10.618189282100071</v>
      </c>
      <c r="L426">
        <v>15.33049622804228</v>
      </c>
      <c r="M426">
        <v>20.961121163060181</v>
      </c>
      <c r="N426">
        <v>27.782969746317459</v>
      </c>
      <c r="O426">
        <v>36.34633789801066</v>
      </c>
      <c r="P426">
        <v>48.391570829385593</v>
      </c>
      <c r="Q426">
        <v>90.596500613052157</v>
      </c>
    </row>
    <row r="427" spans="1:17" x14ac:dyDescent="0.25">
      <c r="A427" t="s">
        <v>2</v>
      </c>
      <c r="B427" t="s">
        <v>485</v>
      </c>
      <c r="J427">
        <v>0.1039673802454453</v>
      </c>
      <c r="K427">
        <v>0.18622708436186261</v>
      </c>
      <c r="L427">
        <v>0.2444012229961075</v>
      </c>
      <c r="M427">
        <v>0.26058518531483787</v>
      </c>
      <c r="N427">
        <v>0.1689558251656039</v>
      </c>
      <c r="O427">
        <v>0.21558548071257599</v>
      </c>
      <c r="P427">
        <v>0.35525840128433028</v>
      </c>
      <c r="Q427">
        <v>1.05506936778528</v>
      </c>
    </row>
    <row r="428" spans="1:17" x14ac:dyDescent="0.25">
      <c r="A428" t="s">
        <v>2</v>
      </c>
      <c r="B428" t="s">
        <v>486</v>
      </c>
      <c r="J428">
        <v>0.11194005234385181</v>
      </c>
      <c r="K428">
        <v>0.19815393209080981</v>
      </c>
      <c r="L428">
        <v>0.25754446117244301</v>
      </c>
      <c r="M428">
        <v>0.26888246743115379</v>
      </c>
      <c r="N428">
        <v>0.1684648086267074</v>
      </c>
      <c r="O428">
        <v>0.21574297375117349</v>
      </c>
      <c r="P428">
        <v>0.3532821826150378</v>
      </c>
      <c r="Q428">
        <v>1.042519160039465</v>
      </c>
    </row>
    <row r="429" spans="1:17" x14ac:dyDescent="0.25">
      <c r="A429" t="s">
        <v>2</v>
      </c>
      <c r="B429" t="s">
        <v>487</v>
      </c>
      <c r="J429">
        <v>0.1078560660423703</v>
      </c>
      <c r="K429">
        <v>0.19273110416947639</v>
      </c>
      <c r="L429">
        <v>0.25276673272698852</v>
      </c>
      <c r="M429">
        <v>0.26895157735150832</v>
      </c>
      <c r="N429">
        <v>0.17367811189098389</v>
      </c>
      <c r="O429">
        <v>0.22097439391083801</v>
      </c>
      <c r="P429">
        <v>0.36080221579806171</v>
      </c>
      <c r="Q429">
        <v>1.0606230746631631</v>
      </c>
    </row>
    <row r="430" spans="1:17" x14ac:dyDescent="0.25">
      <c r="A430" t="s">
        <v>2</v>
      </c>
      <c r="B430" t="s">
        <v>488</v>
      </c>
      <c r="J430">
        <v>0.1158443053093702</v>
      </c>
      <c r="K430">
        <v>0.20467864774752981</v>
      </c>
      <c r="L430">
        <v>0.26593174484057391</v>
      </c>
      <c r="M430">
        <v>0.27726396234321438</v>
      </c>
      <c r="N430">
        <v>0.1731892034013468</v>
      </c>
      <c r="O430">
        <v>0.22113436307279241</v>
      </c>
      <c r="P430">
        <v>0.35882724160040991</v>
      </c>
      <c r="Q430">
        <v>1.0480731757717281</v>
      </c>
    </row>
    <row r="431" spans="1:17" x14ac:dyDescent="0.25">
      <c r="A431" t="s">
        <v>2</v>
      </c>
      <c r="B431" t="s">
        <v>489</v>
      </c>
      <c r="J431">
        <v>0.1075025142247051</v>
      </c>
      <c r="K431">
        <v>0.1921682849895357</v>
      </c>
      <c r="L431">
        <v>0.25207801327043422</v>
      </c>
      <c r="M431">
        <v>0.26837060137041763</v>
      </c>
      <c r="N431">
        <v>0.17355796089428979</v>
      </c>
      <c r="O431">
        <v>0.22093770180827771</v>
      </c>
      <c r="P431">
        <v>0.36086263465753582</v>
      </c>
      <c r="Q431">
        <v>1.0607455012619369</v>
      </c>
    </row>
    <row r="432" spans="1:17" x14ac:dyDescent="0.25">
      <c r="A432" t="s">
        <v>2</v>
      </c>
      <c r="B432" t="s">
        <v>490</v>
      </c>
      <c r="J432">
        <v>0.11548808143075349</v>
      </c>
      <c r="K432">
        <v>0.20411239659974811</v>
      </c>
      <c r="L432">
        <v>0.26523946653090691</v>
      </c>
      <c r="M432">
        <v>0.27668061399623062</v>
      </c>
      <c r="N432">
        <v>0.17306896938022831</v>
      </c>
      <c r="O432">
        <v>0.2210976249403645</v>
      </c>
      <c r="P432">
        <v>0.35888766694640323</v>
      </c>
      <c r="Q432">
        <v>1.0481956068299201</v>
      </c>
    </row>
    <row r="433" spans="1:17" x14ac:dyDescent="0.25">
      <c r="A433" t="s">
        <v>2</v>
      </c>
      <c r="B433" t="s">
        <v>491</v>
      </c>
      <c r="J433">
        <v>0.1041519769682609</v>
      </c>
      <c r="K433">
        <v>0.18653909397542681</v>
      </c>
      <c r="L433">
        <v>0.2448068461676017</v>
      </c>
      <c r="M433">
        <v>0.26100210838458332</v>
      </c>
      <c r="N433">
        <v>0.16921011256962129</v>
      </c>
      <c r="O433">
        <v>0.2158820644030793</v>
      </c>
      <c r="P433">
        <v>0.35556926767489949</v>
      </c>
      <c r="Q433">
        <v>1.0553830423065189</v>
      </c>
    </row>
    <row r="434" spans="1:17" x14ac:dyDescent="0.25">
      <c r="A434" t="s">
        <v>2</v>
      </c>
      <c r="B434" t="s">
        <v>492</v>
      </c>
      <c r="J434">
        <v>0.1121247783625227</v>
      </c>
      <c r="K434">
        <v>0.19846611781897011</v>
      </c>
      <c r="L434">
        <v>0.25795027109343849</v>
      </c>
      <c r="M434">
        <v>0.26929952273891528</v>
      </c>
      <c r="N434">
        <v>0.1687191196910412</v>
      </c>
      <c r="O434">
        <v>0.21603958563774001</v>
      </c>
      <c r="P434">
        <v>0.35359306353761871</v>
      </c>
      <c r="Q434">
        <v>1.0428328381583409</v>
      </c>
    </row>
    <row r="435" spans="1:17" x14ac:dyDescent="0.25">
      <c r="A435" t="s">
        <v>2</v>
      </c>
      <c r="B435" t="s">
        <v>493</v>
      </c>
      <c r="J435">
        <v>0.17487152151068941</v>
      </c>
      <c r="K435">
        <v>0.31906461474494607</v>
      </c>
      <c r="L435">
        <v>0.43231697450674061</v>
      </c>
      <c r="M435">
        <v>0.56993941138695692</v>
      </c>
      <c r="N435">
        <v>0.6445435779452211</v>
      </c>
      <c r="O435">
        <v>0.58144873497671334</v>
      </c>
      <c r="P435">
        <v>0.81672746552105313</v>
      </c>
      <c r="Q435">
        <v>1.9112959204070861</v>
      </c>
    </row>
    <row r="436" spans="1:17" x14ac:dyDescent="0.25">
      <c r="A436" t="s">
        <v>2</v>
      </c>
      <c r="B436" t="s">
        <v>494</v>
      </c>
      <c r="J436">
        <v>0.15714285498037919</v>
      </c>
      <c r="K436">
        <v>0.28765050655772351</v>
      </c>
      <c r="L436">
        <v>0.39098338277809419</v>
      </c>
      <c r="M436">
        <v>0.52151847070072921</v>
      </c>
      <c r="N436">
        <v>0.59817111560337732</v>
      </c>
      <c r="O436">
        <v>0.55619981972503174</v>
      </c>
      <c r="P436">
        <v>0.78673677115845075</v>
      </c>
      <c r="Q436">
        <v>1.8572096879633631</v>
      </c>
    </row>
    <row r="437" spans="1:17" x14ac:dyDescent="0.25">
      <c r="A437" t="s">
        <v>2</v>
      </c>
      <c r="B437" t="s">
        <v>495</v>
      </c>
      <c r="J437">
        <v>0.1769086440194918</v>
      </c>
      <c r="K437">
        <v>0.32399190210191342</v>
      </c>
      <c r="L437">
        <v>0.4404372363087018</v>
      </c>
      <c r="M437">
        <v>0.58768622161160633</v>
      </c>
      <c r="N437">
        <v>0.67443090174554576</v>
      </c>
      <c r="O437">
        <v>0.62815778443954895</v>
      </c>
      <c r="P437">
        <v>0.88966161820862832</v>
      </c>
      <c r="Q437">
        <v>2.105741227038926</v>
      </c>
    </row>
    <row r="438" spans="1:17" x14ac:dyDescent="0.25">
      <c r="A438" t="s">
        <v>2</v>
      </c>
      <c r="B438" t="s">
        <v>496</v>
      </c>
      <c r="J438">
        <v>5.538433902832339E-2</v>
      </c>
      <c r="K438">
        <v>0.1050910647213639</v>
      </c>
      <c r="L438">
        <v>0.14832254144606269</v>
      </c>
      <c r="M438">
        <v>0.2474368199618896</v>
      </c>
      <c r="N438">
        <v>0.38801556479006361</v>
      </c>
      <c r="O438">
        <v>0.38547018019109669</v>
      </c>
      <c r="P438">
        <v>0.43325161006028229</v>
      </c>
      <c r="Q438">
        <v>0.65644862848284402</v>
      </c>
    </row>
    <row r="439" spans="1:17" x14ac:dyDescent="0.25">
      <c r="A439" t="s">
        <v>2</v>
      </c>
      <c r="B439" t="s">
        <v>497</v>
      </c>
      <c r="J439">
        <v>3.467581242300246E-2</v>
      </c>
      <c r="K439">
        <v>6.3955032158784786E-2</v>
      </c>
      <c r="L439">
        <v>8.7355033493957651E-2</v>
      </c>
      <c r="M439">
        <v>0.11973160747728161</v>
      </c>
      <c r="N439">
        <v>0.1421684977133692</v>
      </c>
      <c r="O439">
        <v>0.13865051359554811</v>
      </c>
      <c r="P439">
        <v>0.1800680665589289</v>
      </c>
      <c r="Q439">
        <v>0.34721864358634802</v>
      </c>
    </row>
    <row r="440" spans="1:17" x14ac:dyDescent="0.25">
      <c r="A440" t="s">
        <v>2</v>
      </c>
      <c r="B440" t="s">
        <v>498</v>
      </c>
      <c r="J440">
        <v>1.930109809980282</v>
      </c>
      <c r="K440">
        <v>3.559680292062767</v>
      </c>
      <c r="L440">
        <v>4.8484226268972934</v>
      </c>
      <c r="M440">
        <v>6.2038478369663563</v>
      </c>
      <c r="N440">
        <v>6.6008397950179658</v>
      </c>
      <c r="O440">
        <v>4.9056214093162769</v>
      </c>
      <c r="P440">
        <v>6.0189015857574724</v>
      </c>
      <c r="Q440">
        <v>11.732523318811809</v>
      </c>
    </row>
    <row r="441" spans="1:17" x14ac:dyDescent="0.25">
      <c r="A441" t="s">
        <v>2</v>
      </c>
      <c r="B441" t="s">
        <v>499</v>
      </c>
      <c r="J441">
        <v>1.51656081313632</v>
      </c>
      <c r="K441">
        <v>2.8556926402796998</v>
      </c>
      <c r="L441">
        <v>3.977153084746273</v>
      </c>
      <c r="M441">
        <v>5.619916280641613</v>
      </c>
      <c r="N441">
        <v>7.0167286028372846</v>
      </c>
      <c r="O441">
        <v>7.0877797887653591</v>
      </c>
      <c r="P441">
        <v>9.5716561496616084</v>
      </c>
      <c r="Q441">
        <v>19.114392572480149</v>
      </c>
    </row>
    <row r="442" spans="1:17" x14ac:dyDescent="0.25">
      <c r="A442" t="s">
        <v>2</v>
      </c>
      <c r="B442" t="s">
        <v>500</v>
      </c>
      <c r="J442">
        <v>1.052895454368852</v>
      </c>
      <c r="K442">
        <v>1.9067284478669131</v>
      </c>
      <c r="L442">
        <v>2.5601288422368862</v>
      </c>
      <c r="M442">
        <v>3.360306893677063</v>
      </c>
      <c r="N442">
        <v>3.7351287682277499</v>
      </c>
      <c r="O442">
        <v>3.1697489960528</v>
      </c>
      <c r="P442">
        <v>3.9789396485600159</v>
      </c>
      <c r="Q442">
        <v>7.4811007727646679</v>
      </c>
    </row>
    <row r="443" spans="1:17" x14ac:dyDescent="0.25">
      <c r="A443" t="s">
        <v>2</v>
      </c>
      <c r="B443" t="s">
        <v>501</v>
      </c>
      <c r="J443">
        <v>0.93325892146815181</v>
      </c>
      <c r="K443">
        <v>1.7141890064242049</v>
      </c>
      <c r="L443">
        <v>2.3308424241531638</v>
      </c>
      <c r="M443">
        <v>3.1848589655903279</v>
      </c>
      <c r="N443">
        <v>3.7906705370016849</v>
      </c>
      <c r="O443">
        <v>3.7443902116122052</v>
      </c>
      <c r="P443">
        <v>4.8865009637538659</v>
      </c>
      <c r="Q443">
        <v>9.3208865143785928</v>
      </c>
    </row>
    <row r="444" spans="1:17" x14ac:dyDescent="0.25">
      <c r="A444" t="s">
        <v>2</v>
      </c>
      <c r="B444" t="s">
        <v>502</v>
      </c>
      <c r="J444">
        <v>0.64982769703712984</v>
      </c>
      <c r="K444">
        <v>1.17475804694008</v>
      </c>
      <c r="L444">
        <v>1.578553159413904</v>
      </c>
      <c r="M444">
        <v>2.0458573944264109</v>
      </c>
      <c r="N444">
        <v>2.2400951189091858</v>
      </c>
      <c r="O444">
        <v>1.8733796255284141</v>
      </c>
      <c r="P444">
        <v>2.5406588815377651</v>
      </c>
      <c r="Q444">
        <v>5.7207457095615037</v>
      </c>
    </row>
    <row r="445" spans="1:17" x14ac:dyDescent="0.25">
      <c r="A445" t="s">
        <v>2</v>
      </c>
      <c r="B445" t="s">
        <v>503</v>
      </c>
      <c r="J445">
        <v>0.59082268346139866</v>
      </c>
      <c r="K445">
        <v>1.0793103044130381</v>
      </c>
      <c r="L445">
        <v>1.4638555340160371</v>
      </c>
      <c r="M445">
        <v>1.950153552977083</v>
      </c>
      <c r="N445">
        <v>2.235800130333228</v>
      </c>
      <c r="O445">
        <v>2.0882858369427022</v>
      </c>
      <c r="P445">
        <v>2.9788673736748068</v>
      </c>
      <c r="Q445">
        <v>7.1194997174746728</v>
      </c>
    </row>
    <row r="446" spans="1:17" x14ac:dyDescent="0.25">
      <c r="A446" t="s">
        <v>2</v>
      </c>
      <c r="B446" t="s">
        <v>504</v>
      </c>
      <c r="J446">
        <v>0.68765877538588871</v>
      </c>
      <c r="K446">
        <v>1.2371402052613181</v>
      </c>
      <c r="L446">
        <v>1.659461983478002</v>
      </c>
      <c r="M446">
        <v>2.1472356769543408</v>
      </c>
      <c r="N446">
        <v>2.3451650309865122</v>
      </c>
      <c r="O446">
        <v>1.9464990923215131</v>
      </c>
      <c r="P446">
        <v>2.622594823838964</v>
      </c>
      <c r="Q446">
        <v>5.8100456914964802</v>
      </c>
    </row>
    <row r="447" spans="1:17" x14ac:dyDescent="0.25">
      <c r="A447" t="s">
        <v>2</v>
      </c>
      <c r="B447" t="s">
        <v>505</v>
      </c>
      <c r="J447">
        <v>0.6266771958175853</v>
      </c>
      <c r="K447">
        <v>1.1390516966546029</v>
      </c>
      <c r="L447">
        <v>1.5418104959432579</v>
      </c>
      <c r="M447">
        <v>2.0489950076159369</v>
      </c>
      <c r="N447">
        <v>2.3403115661952349</v>
      </c>
      <c r="O447">
        <v>2.1642100711528101</v>
      </c>
      <c r="P447">
        <v>3.0644422352979248</v>
      </c>
      <c r="Q447">
        <v>7.2118338353206024</v>
      </c>
    </row>
    <row r="448" spans="1:17" x14ac:dyDescent="0.25">
      <c r="A448" t="s">
        <v>2</v>
      </c>
      <c r="B448" t="s">
        <v>506</v>
      </c>
      <c r="J448">
        <v>2.9669696866437092</v>
      </c>
      <c r="K448">
        <v>5.7529963668998327</v>
      </c>
      <c r="L448">
        <v>8.2989629352297527</v>
      </c>
      <c r="M448">
        <v>10.53682877185685</v>
      </c>
      <c r="N448">
        <v>10.728578916827921</v>
      </c>
      <c r="O448">
        <v>6.8673345826107512</v>
      </c>
      <c r="P448">
        <v>7.7398766602147901</v>
      </c>
      <c r="Q448">
        <v>13.98981258361759</v>
      </c>
    </row>
    <row r="449" spans="1:17" x14ac:dyDescent="0.25">
      <c r="A449" t="s">
        <v>2</v>
      </c>
      <c r="B449" t="s">
        <v>507</v>
      </c>
      <c r="J449">
        <v>1.132317048289651</v>
      </c>
      <c r="K449">
        <v>2.1114359763085382</v>
      </c>
      <c r="L449">
        <v>2.9080803192319218</v>
      </c>
      <c r="M449">
        <v>4.0350482079319283</v>
      </c>
      <c r="N449">
        <v>4.8630744595154436</v>
      </c>
      <c r="O449">
        <v>5.0535380912762182</v>
      </c>
      <c r="P449">
        <v>7.2222557926365516</v>
      </c>
      <c r="Q449">
        <v>15.183990738852909</v>
      </c>
    </row>
    <row r="450" spans="1:17" x14ac:dyDescent="0.25">
      <c r="A450" t="s">
        <v>2</v>
      </c>
      <c r="B450" t="s">
        <v>508</v>
      </c>
      <c r="J450">
        <v>1.098880792114961</v>
      </c>
      <c r="K450">
        <v>1.9956657939113971</v>
      </c>
      <c r="L450">
        <v>2.685554469846418</v>
      </c>
      <c r="M450">
        <v>3.5887382495415521</v>
      </c>
      <c r="N450">
        <v>4.0911172852494229</v>
      </c>
      <c r="O450">
        <v>3.5348190805107</v>
      </c>
      <c r="P450">
        <v>4.2129151173485191</v>
      </c>
      <c r="Q450">
        <v>7.3023139654767144</v>
      </c>
    </row>
    <row r="451" spans="1:17" x14ac:dyDescent="0.25">
      <c r="A451" t="s">
        <v>2</v>
      </c>
      <c r="B451" t="s">
        <v>509</v>
      </c>
      <c r="J451">
        <v>0.73991808075403775</v>
      </c>
      <c r="K451">
        <v>1.3594115301285059</v>
      </c>
      <c r="L451">
        <v>1.850404180842526</v>
      </c>
      <c r="M451">
        <v>2.5615723039252898</v>
      </c>
      <c r="N451">
        <v>3.1207733779503801</v>
      </c>
      <c r="O451">
        <v>3.119875999240008</v>
      </c>
      <c r="P451">
        <v>3.9974398070164519</v>
      </c>
      <c r="Q451">
        <v>7.3523263910542589</v>
      </c>
    </row>
    <row r="452" spans="1:17" x14ac:dyDescent="0.25">
      <c r="A452" t="s">
        <v>2</v>
      </c>
      <c r="B452" t="s">
        <v>510</v>
      </c>
      <c r="J452">
        <v>0.60425670108138663</v>
      </c>
      <c r="K452">
        <v>1.0896336499751009</v>
      </c>
      <c r="L452">
        <v>1.461924343804188</v>
      </c>
      <c r="M452">
        <v>1.8949099890676659</v>
      </c>
      <c r="N452">
        <v>2.0718806244860368</v>
      </c>
      <c r="O452">
        <v>1.728038844555337</v>
      </c>
      <c r="P452">
        <v>2.3367225295844962</v>
      </c>
      <c r="Q452">
        <v>5.2428429174062909</v>
      </c>
    </row>
    <row r="453" spans="1:17" x14ac:dyDescent="0.25">
      <c r="A453" t="s">
        <v>2</v>
      </c>
      <c r="B453" t="s">
        <v>511</v>
      </c>
      <c r="J453">
        <v>0.46505843301180932</v>
      </c>
      <c r="K453">
        <v>0.84570784076129835</v>
      </c>
      <c r="L453">
        <v>1.143504658611018</v>
      </c>
      <c r="M453">
        <v>1.518964220115034</v>
      </c>
      <c r="N453">
        <v>1.728431195844137</v>
      </c>
      <c r="O453">
        <v>1.5884285885883309</v>
      </c>
      <c r="P453">
        <v>2.2435186558154911</v>
      </c>
      <c r="Q453">
        <v>5.2928886391543939</v>
      </c>
    </row>
    <row r="454" spans="1:17" x14ac:dyDescent="0.25">
      <c r="A454" t="s">
        <v>2</v>
      </c>
      <c r="B454" t="s">
        <v>512</v>
      </c>
      <c r="J454">
        <v>0.57935687564998928</v>
      </c>
      <c r="K454">
        <v>1.0481922729485169</v>
      </c>
      <c r="L454">
        <v>1.407711076907056</v>
      </c>
      <c r="M454">
        <v>1.8267289193772029</v>
      </c>
      <c r="N454">
        <v>2.0008250966400269</v>
      </c>
      <c r="O454">
        <v>1.6786548531468291</v>
      </c>
      <c r="P454">
        <v>2.2819604703509859</v>
      </c>
      <c r="Q454">
        <v>5.184439168659436</v>
      </c>
    </row>
    <row r="455" spans="1:17" x14ac:dyDescent="0.25">
      <c r="A455" t="s">
        <v>2</v>
      </c>
      <c r="B455" t="s">
        <v>513</v>
      </c>
      <c r="J455">
        <v>0.44248262125702498</v>
      </c>
      <c r="K455">
        <v>0.80770173483030883</v>
      </c>
      <c r="L455">
        <v>1.0935556874410159</v>
      </c>
      <c r="M455">
        <v>1.4555378036937821</v>
      </c>
      <c r="N455">
        <v>1.6612472287963671</v>
      </c>
      <c r="O455">
        <v>1.5398833318534619</v>
      </c>
      <c r="P455">
        <v>2.1890510914295378</v>
      </c>
      <c r="Q455">
        <v>5.2344641715399893</v>
      </c>
    </row>
    <row r="456" spans="1:17" x14ac:dyDescent="0.25">
      <c r="A456" t="s">
        <v>2</v>
      </c>
      <c r="B456" t="s">
        <v>514</v>
      </c>
      <c r="C456">
        <v>10000000000</v>
      </c>
      <c r="D456">
        <v>10000000000</v>
      </c>
      <c r="E456">
        <v>10000000000</v>
      </c>
      <c r="F456">
        <v>10000000000</v>
      </c>
      <c r="G456">
        <v>10000000000</v>
      </c>
      <c r="H456">
        <v>10000000000</v>
      </c>
      <c r="I456">
        <v>10000000000</v>
      </c>
      <c r="J456">
        <v>10000000000</v>
      </c>
      <c r="K456">
        <v>10000000000</v>
      </c>
      <c r="L456">
        <v>10000000000</v>
      </c>
      <c r="M456">
        <v>10000000000</v>
      </c>
      <c r="N456">
        <v>10000000000</v>
      </c>
      <c r="O456">
        <v>10000000000</v>
      </c>
      <c r="P456">
        <v>10000000000</v>
      </c>
      <c r="Q456">
        <v>10000000000</v>
      </c>
    </row>
    <row r="457" spans="1:17" x14ac:dyDescent="0.25">
      <c r="A457" t="s">
        <v>2</v>
      </c>
      <c r="B457" t="s">
        <v>515</v>
      </c>
      <c r="C457">
        <v>10000000000</v>
      </c>
      <c r="D457">
        <v>10000000000</v>
      </c>
      <c r="E457">
        <v>10000000000</v>
      </c>
      <c r="F457">
        <v>10000000000</v>
      </c>
      <c r="G457">
        <v>10000000000</v>
      </c>
      <c r="H457">
        <v>10000000000</v>
      </c>
      <c r="I457">
        <v>10000000000</v>
      </c>
      <c r="J457">
        <v>10000000000</v>
      </c>
      <c r="K457">
        <v>10000000000</v>
      </c>
      <c r="L457">
        <v>10000000000</v>
      </c>
      <c r="M457">
        <v>10000000000</v>
      </c>
      <c r="N457">
        <v>10000000000</v>
      </c>
      <c r="O457">
        <v>10000000000</v>
      </c>
      <c r="P457">
        <v>10000000000</v>
      </c>
      <c r="Q457">
        <v>10000000000</v>
      </c>
    </row>
    <row r="458" spans="1:17" x14ac:dyDescent="0.25">
      <c r="A458" t="s">
        <v>2</v>
      </c>
      <c r="B458" t="s">
        <v>516</v>
      </c>
      <c r="C458">
        <v>10000000000</v>
      </c>
      <c r="D458">
        <v>10000000000</v>
      </c>
      <c r="E458">
        <v>10000000000</v>
      </c>
      <c r="F458">
        <v>10000000000</v>
      </c>
      <c r="G458">
        <v>10000000000</v>
      </c>
      <c r="H458">
        <v>10000000000</v>
      </c>
      <c r="I458">
        <v>10000000000</v>
      </c>
      <c r="J458">
        <v>10000000000</v>
      </c>
      <c r="K458">
        <v>10000000000</v>
      </c>
      <c r="L458">
        <v>10000000000</v>
      </c>
      <c r="M458">
        <v>10000000000</v>
      </c>
      <c r="N458">
        <v>10000000000</v>
      </c>
      <c r="O458">
        <v>10000000000</v>
      </c>
      <c r="P458">
        <v>10000000000</v>
      </c>
      <c r="Q458">
        <v>10000000000</v>
      </c>
    </row>
    <row r="459" spans="1:17" x14ac:dyDescent="0.25">
      <c r="A459" t="s">
        <v>2</v>
      </c>
      <c r="B459" t="s">
        <v>517</v>
      </c>
      <c r="C459">
        <v>10000000000</v>
      </c>
      <c r="D459">
        <v>10000000000</v>
      </c>
      <c r="E459">
        <v>10000000000</v>
      </c>
      <c r="F459">
        <v>10000000000</v>
      </c>
      <c r="G459">
        <v>10000000000</v>
      </c>
      <c r="H459">
        <v>10000000000</v>
      </c>
      <c r="I459">
        <v>10000000000</v>
      </c>
      <c r="J459">
        <v>10000000000</v>
      </c>
      <c r="K459">
        <v>10000000000</v>
      </c>
      <c r="L459">
        <v>10000000000</v>
      </c>
      <c r="M459">
        <v>10000000000</v>
      </c>
      <c r="N459">
        <v>10000000000</v>
      </c>
      <c r="O459">
        <v>10000000000</v>
      </c>
      <c r="P459">
        <v>10000000000</v>
      </c>
      <c r="Q459">
        <v>10000000000</v>
      </c>
    </row>
    <row r="460" spans="1:17" x14ac:dyDescent="0.25">
      <c r="A460" t="s">
        <v>2</v>
      </c>
      <c r="B460" t="s">
        <v>518</v>
      </c>
      <c r="C460">
        <v>10000000000</v>
      </c>
      <c r="D460">
        <v>10000000000</v>
      </c>
      <c r="E460">
        <v>10000000000</v>
      </c>
      <c r="F460">
        <v>10000000000</v>
      </c>
      <c r="G460">
        <v>10000000000</v>
      </c>
      <c r="H460">
        <v>10000000000</v>
      </c>
      <c r="I460">
        <v>10000000000</v>
      </c>
      <c r="J460">
        <v>10000000000</v>
      </c>
      <c r="K460">
        <v>10000000000</v>
      </c>
      <c r="L460">
        <v>10000000000</v>
      </c>
      <c r="M460">
        <v>10000000000</v>
      </c>
      <c r="N460">
        <v>10000000000</v>
      </c>
      <c r="O460">
        <v>10000000000</v>
      </c>
      <c r="P460">
        <v>10000000000</v>
      </c>
      <c r="Q460">
        <v>10000000000</v>
      </c>
    </row>
    <row r="461" spans="1:17" x14ac:dyDescent="0.25">
      <c r="A461" t="s">
        <v>2</v>
      </c>
      <c r="B461" t="s">
        <v>519</v>
      </c>
      <c r="C461">
        <v>10000000000</v>
      </c>
      <c r="D461">
        <v>10000000000</v>
      </c>
      <c r="E461">
        <v>10000000000</v>
      </c>
      <c r="F461">
        <v>10000000000</v>
      </c>
      <c r="G461">
        <v>10000000000</v>
      </c>
      <c r="H461">
        <v>10000000000</v>
      </c>
      <c r="I461">
        <v>10000000000</v>
      </c>
      <c r="J461">
        <v>10000000000</v>
      </c>
      <c r="K461">
        <v>10000000000</v>
      </c>
      <c r="L461">
        <v>10000000000</v>
      </c>
      <c r="M461">
        <v>10000000000</v>
      </c>
      <c r="N461">
        <v>10000000000</v>
      </c>
      <c r="O461">
        <v>10000000000</v>
      </c>
      <c r="P461">
        <v>10000000000</v>
      </c>
      <c r="Q461">
        <v>10000000000</v>
      </c>
    </row>
    <row r="462" spans="1:17" x14ac:dyDescent="0.25">
      <c r="A462" t="s">
        <v>2</v>
      </c>
      <c r="B462" t="s">
        <v>520</v>
      </c>
      <c r="C462">
        <v>10000000000</v>
      </c>
      <c r="D462">
        <v>10000000000</v>
      </c>
      <c r="E462">
        <v>10000000000</v>
      </c>
      <c r="F462">
        <v>10000000000</v>
      </c>
      <c r="G462">
        <v>10000000000</v>
      </c>
      <c r="H462">
        <v>10000000000</v>
      </c>
      <c r="I462">
        <v>10000000000</v>
      </c>
      <c r="J462">
        <v>10000000000</v>
      </c>
      <c r="K462">
        <v>10000000000</v>
      </c>
      <c r="L462">
        <v>10000000000</v>
      </c>
      <c r="M462">
        <v>10000000000</v>
      </c>
      <c r="N462">
        <v>10000000000</v>
      </c>
      <c r="O462">
        <v>10000000000</v>
      </c>
      <c r="P462">
        <v>10000000000</v>
      </c>
      <c r="Q462">
        <v>10000000000</v>
      </c>
    </row>
    <row r="463" spans="1:17" x14ac:dyDescent="0.25">
      <c r="A463" t="s">
        <v>2</v>
      </c>
      <c r="B463" t="s">
        <v>521</v>
      </c>
      <c r="C463">
        <v>10000000000</v>
      </c>
      <c r="D463">
        <v>10000000000</v>
      </c>
      <c r="E463">
        <v>10000000000</v>
      </c>
      <c r="F463">
        <v>10000000000</v>
      </c>
      <c r="G463">
        <v>10000000000</v>
      </c>
      <c r="H463">
        <v>10000000000</v>
      </c>
      <c r="I463">
        <v>10000000000</v>
      </c>
      <c r="J463">
        <v>10000000000</v>
      </c>
      <c r="K463">
        <v>10000000000</v>
      </c>
      <c r="L463">
        <v>10000000000</v>
      </c>
      <c r="M463">
        <v>10000000000</v>
      </c>
      <c r="N463">
        <v>10000000000</v>
      </c>
      <c r="O463">
        <v>10000000000</v>
      </c>
      <c r="P463">
        <v>10000000000</v>
      </c>
      <c r="Q463">
        <v>10000000000</v>
      </c>
    </row>
    <row r="464" spans="1:17" x14ac:dyDescent="0.25">
      <c r="A464" t="s">
        <v>2</v>
      </c>
      <c r="B464" t="s">
        <v>522</v>
      </c>
      <c r="C464">
        <v>10000000000</v>
      </c>
      <c r="D464">
        <v>10000000000</v>
      </c>
      <c r="E464">
        <v>10000000000</v>
      </c>
      <c r="F464">
        <v>10000000000</v>
      </c>
      <c r="G464">
        <v>10000000000</v>
      </c>
      <c r="H464">
        <v>10000000000</v>
      </c>
      <c r="I464">
        <v>10000000000</v>
      </c>
      <c r="J464">
        <v>10000000000</v>
      </c>
      <c r="K464">
        <v>10000000000</v>
      </c>
      <c r="L464">
        <v>10000000000</v>
      </c>
      <c r="M464">
        <v>10000000000</v>
      </c>
      <c r="N464">
        <v>10000000000</v>
      </c>
      <c r="O464">
        <v>10000000000</v>
      </c>
      <c r="P464">
        <v>10000000000</v>
      </c>
      <c r="Q464">
        <v>10000000000</v>
      </c>
    </row>
    <row r="465" spans="1:17" x14ac:dyDescent="0.25">
      <c r="A465" t="s">
        <v>2</v>
      </c>
      <c r="B465" t="s">
        <v>523</v>
      </c>
      <c r="C465">
        <v>10000000000</v>
      </c>
      <c r="D465">
        <v>10000000000</v>
      </c>
      <c r="E465">
        <v>10000000000</v>
      </c>
      <c r="F465">
        <v>10000000000</v>
      </c>
      <c r="G465">
        <v>10000000000</v>
      </c>
      <c r="H465">
        <v>10000000000</v>
      </c>
      <c r="I465">
        <v>10000000000</v>
      </c>
      <c r="J465">
        <v>10000000000</v>
      </c>
      <c r="K465">
        <v>10000000000</v>
      </c>
      <c r="L465">
        <v>10000000000</v>
      </c>
      <c r="M465">
        <v>10000000000</v>
      </c>
      <c r="N465">
        <v>10000000000</v>
      </c>
      <c r="O465">
        <v>10000000000</v>
      </c>
      <c r="P465">
        <v>10000000000</v>
      </c>
      <c r="Q465">
        <v>10000000000</v>
      </c>
    </row>
    <row r="466" spans="1:17" x14ac:dyDescent="0.25">
      <c r="A466" t="s">
        <v>2</v>
      </c>
      <c r="B466" t="s">
        <v>524</v>
      </c>
      <c r="C466">
        <v>10000000000</v>
      </c>
      <c r="D466">
        <v>10000000000</v>
      </c>
      <c r="E466">
        <v>10000000000</v>
      </c>
      <c r="F466">
        <v>10000000000</v>
      </c>
      <c r="G466">
        <v>10000000000</v>
      </c>
      <c r="H466">
        <v>10000000000</v>
      </c>
      <c r="I466">
        <v>10000000000</v>
      </c>
      <c r="J466">
        <v>10000000000</v>
      </c>
      <c r="K466">
        <v>10000000000</v>
      </c>
      <c r="L466">
        <v>10000000000</v>
      </c>
      <c r="M466">
        <v>10000000000</v>
      </c>
      <c r="N466">
        <v>10000000000</v>
      </c>
      <c r="O466">
        <v>10000000000</v>
      </c>
      <c r="P466">
        <v>10000000000</v>
      </c>
      <c r="Q466">
        <v>10000000000</v>
      </c>
    </row>
    <row r="467" spans="1:17" x14ac:dyDescent="0.25">
      <c r="A467" t="s">
        <v>2</v>
      </c>
      <c r="B467" t="s">
        <v>525</v>
      </c>
      <c r="C467">
        <v>10000000000</v>
      </c>
      <c r="D467">
        <v>10000000000</v>
      </c>
      <c r="E467">
        <v>10000000000</v>
      </c>
      <c r="F467">
        <v>10000000000</v>
      </c>
      <c r="G467">
        <v>10000000000</v>
      </c>
      <c r="H467">
        <v>10000000000</v>
      </c>
      <c r="I467">
        <v>10000000000</v>
      </c>
      <c r="J467">
        <v>10000000000</v>
      </c>
      <c r="K467">
        <v>10000000000</v>
      </c>
      <c r="L467">
        <v>10000000000</v>
      </c>
      <c r="M467">
        <v>10000000000</v>
      </c>
      <c r="N467">
        <v>10000000000</v>
      </c>
      <c r="O467">
        <v>10000000000</v>
      </c>
      <c r="P467">
        <v>10000000000</v>
      </c>
      <c r="Q467">
        <v>10000000000</v>
      </c>
    </row>
    <row r="468" spans="1:17" x14ac:dyDescent="0.25">
      <c r="A468" t="s">
        <v>2</v>
      </c>
      <c r="B468" t="s">
        <v>526</v>
      </c>
      <c r="C468">
        <v>10000000000</v>
      </c>
      <c r="D468">
        <v>10000000000</v>
      </c>
      <c r="E468">
        <v>10000000000</v>
      </c>
      <c r="F468">
        <v>10000000000</v>
      </c>
      <c r="G468">
        <v>10000000000</v>
      </c>
      <c r="H468">
        <v>10000000000</v>
      </c>
      <c r="I468">
        <v>10000000000</v>
      </c>
      <c r="J468">
        <v>10000000000</v>
      </c>
      <c r="K468">
        <v>10000000000</v>
      </c>
      <c r="L468">
        <v>10000000000</v>
      </c>
      <c r="M468">
        <v>10000000000</v>
      </c>
      <c r="N468">
        <v>10000000000</v>
      </c>
      <c r="O468">
        <v>10000000000</v>
      </c>
      <c r="P468">
        <v>10000000000</v>
      </c>
      <c r="Q468">
        <v>10000000000</v>
      </c>
    </row>
    <row r="469" spans="1:17" x14ac:dyDescent="0.25">
      <c r="A469" t="s">
        <v>2</v>
      </c>
      <c r="B469" t="s">
        <v>527</v>
      </c>
      <c r="C469">
        <v>10000000000</v>
      </c>
      <c r="D469">
        <v>10000000000</v>
      </c>
      <c r="E469">
        <v>10000000000</v>
      </c>
      <c r="F469">
        <v>10000000000</v>
      </c>
      <c r="G469">
        <v>10000000000</v>
      </c>
      <c r="H469">
        <v>10000000000</v>
      </c>
      <c r="I469">
        <v>10000000000</v>
      </c>
      <c r="J469">
        <v>10000000000</v>
      </c>
      <c r="K469">
        <v>10000000000</v>
      </c>
      <c r="L469">
        <v>10000000000</v>
      </c>
      <c r="M469">
        <v>10000000000</v>
      </c>
      <c r="N469">
        <v>10000000000</v>
      </c>
      <c r="O469">
        <v>10000000000</v>
      </c>
      <c r="P469">
        <v>10000000000</v>
      </c>
      <c r="Q469">
        <v>10000000000</v>
      </c>
    </row>
    <row r="470" spans="1:17" x14ac:dyDescent="0.25">
      <c r="A470" t="s">
        <v>2</v>
      </c>
      <c r="B470" t="s">
        <v>528</v>
      </c>
      <c r="C470">
        <v>10000000000</v>
      </c>
      <c r="D470">
        <v>10000000000</v>
      </c>
      <c r="E470">
        <v>10000000000</v>
      </c>
      <c r="F470">
        <v>10000000000</v>
      </c>
      <c r="G470">
        <v>10000000000</v>
      </c>
      <c r="H470">
        <v>10000000000</v>
      </c>
      <c r="I470">
        <v>10000000000</v>
      </c>
      <c r="J470">
        <v>10000000000</v>
      </c>
      <c r="K470">
        <v>10000000000</v>
      </c>
      <c r="L470">
        <v>10000000000</v>
      </c>
      <c r="M470">
        <v>10000000000</v>
      </c>
      <c r="N470">
        <v>10000000000</v>
      </c>
      <c r="O470">
        <v>10000000000</v>
      </c>
      <c r="P470">
        <v>10000000000</v>
      </c>
      <c r="Q470">
        <v>10000000000</v>
      </c>
    </row>
    <row r="471" spans="1:17" x14ac:dyDescent="0.25">
      <c r="A471" t="s">
        <v>2</v>
      </c>
      <c r="B471" t="s">
        <v>529</v>
      </c>
      <c r="C471">
        <v>10000000000</v>
      </c>
      <c r="D471">
        <v>10000000000</v>
      </c>
      <c r="E471">
        <v>10000000000</v>
      </c>
      <c r="F471">
        <v>10000000000</v>
      </c>
      <c r="G471">
        <v>10000000000</v>
      </c>
      <c r="H471">
        <v>10000000000</v>
      </c>
      <c r="I471">
        <v>10000000000</v>
      </c>
      <c r="J471">
        <v>10000000000</v>
      </c>
      <c r="K471">
        <v>10000000000</v>
      </c>
      <c r="L471">
        <v>10000000000</v>
      </c>
      <c r="M471">
        <v>10000000000</v>
      </c>
      <c r="N471">
        <v>10000000000</v>
      </c>
      <c r="O471">
        <v>10000000000</v>
      </c>
      <c r="P471">
        <v>10000000000</v>
      </c>
      <c r="Q471">
        <v>10000000000</v>
      </c>
    </row>
    <row r="472" spans="1:17" x14ac:dyDescent="0.25">
      <c r="A472" t="s">
        <v>2</v>
      </c>
      <c r="B472" t="s">
        <v>530</v>
      </c>
      <c r="C472">
        <v>10000000000</v>
      </c>
      <c r="D472">
        <v>10000000000</v>
      </c>
      <c r="E472">
        <v>10000000000</v>
      </c>
      <c r="F472">
        <v>10000000000</v>
      </c>
      <c r="G472">
        <v>10000000000</v>
      </c>
      <c r="H472">
        <v>10000000000</v>
      </c>
      <c r="I472">
        <v>10000000000</v>
      </c>
      <c r="J472">
        <v>10000000000</v>
      </c>
      <c r="K472">
        <v>10000000000</v>
      </c>
      <c r="L472">
        <v>10000000000</v>
      </c>
      <c r="M472">
        <v>10000000000</v>
      </c>
      <c r="N472">
        <v>10000000000</v>
      </c>
      <c r="O472">
        <v>10000000000</v>
      </c>
      <c r="P472">
        <v>10000000000</v>
      </c>
      <c r="Q472">
        <v>10000000000</v>
      </c>
    </row>
    <row r="473" spans="1:17" x14ac:dyDescent="0.25">
      <c r="A473" t="s">
        <v>2</v>
      </c>
      <c r="B473" t="s">
        <v>531</v>
      </c>
      <c r="C473">
        <v>10000000000</v>
      </c>
      <c r="D473">
        <v>10000000000</v>
      </c>
      <c r="E473">
        <v>10000000000</v>
      </c>
      <c r="F473">
        <v>10000000000</v>
      </c>
      <c r="G473">
        <v>10000000000</v>
      </c>
      <c r="H473">
        <v>10000000000</v>
      </c>
      <c r="I473">
        <v>10000000000</v>
      </c>
      <c r="J473">
        <v>10000000000</v>
      </c>
      <c r="K473">
        <v>10000000000</v>
      </c>
      <c r="L473">
        <v>10000000000</v>
      </c>
      <c r="M473">
        <v>10000000000</v>
      </c>
      <c r="N473">
        <v>10000000000</v>
      </c>
      <c r="O473">
        <v>10000000000</v>
      </c>
      <c r="P473">
        <v>10000000000</v>
      </c>
      <c r="Q473">
        <v>10000000000</v>
      </c>
    </row>
    <row r="474" spans="1:17" x14ac:dyDescent="0.25">
      <c r="A474" t="s">
        <v>2</v>
      </c>
      <c r="B474" t="s">
        <v>532</v>
      </c>
      <c r="C474">
        <v>10000000000</v>
      </c>
      <c r="D474">
        <v>10000000000</v>
      </c>
      <c r="E474">
        <v>10000000000</v>
      </c>
      <c r="F474">
        <v>10000000000</v>
      </c>
      <c r="G474">
        <v>10000000000</v>
      </c>
      <c r="H474">
        <v>10000000000</v>
      </c>
      <c r="I474">
        <v>10000000000</v>
      </c>
      <c r="J474">
        <v>10000000000</v>
      </c>
      <c r="K474">
        <v>10000000000</v>
      </c>
      <c r="L474">
        <v>10000000000</v>
      </c>
      <c r="M474">
        <v>10000000000</v>
      </c>
      <c r="N474">
        <v>10000000000</v>
      </c>
      <c r="O474">
        <v>10000000000</v>
      </c>
      <c r="P474">
        <v>10000000000</v>
      </c>
      <c r="Q474">
        <v>10000000000</v>
      </c>
    </row>
    <row r="475" spans="1:17" x14ac:dyDescent="0.25">
      <c r="A475" t="s">
        <v>2</v>
      </c>
      <c r="B475" t="s">
        <v>533</v>
      </c>
      <c r="C475">
        <v>10000000000</v>
      </c>
      <c r="D475">
        <v>10000000000</v>
      </c>
      <c r="E475">
        <v>10000000000</v>
      </c>
      <c r="F475">
        <v>10000000000</v>
      </c>
      <c r="G475">
        <v>10000000000</v>
      </c>
      <c r="H475">
        <v>10000000000</v>
      </c>
      <c r="I475">
        <v>10000000000</v>
      </c>
      <c r="J475">
        <v>10000000000</v>
      </c>
      <c r="K475">
        <v>10000000000</v>
      </c>
      <c r="L475">
        <v>10000000000</v>
      </c>
      <c r="M475">
        <v>10000000000</v>
      </c>
      <c r="N475">
        <v>10000000000</v>
      </c>
      <c r="O475">
        <v>10000000000</v>
      </c>
      <c r="P475">
        <v>10000000000</v>
      </c>
      <c r="Q475">
        <v>10000000000</v>
      </c>
    </row>
    <row r="476" spans="1:17" x14ac:dyDescent="0.25">
      <c r="A476" t="s">
        <v>2</v>
      </c>
      <c r="B476" t="s">
        <v>534</v>
      </c>
      <c r="C476">
        <v>10000000000</v>
      </c>
      <c r="D476">
        <v>10000000000</v>
      </c>
      <c r="E476">
        <v>10000000000</v>
      </c>
      <c r="F476">
        <v>10000000000</v>
      </c>
      <c r="G476">
        <v>10000000000</v>
      </c>
      <c r="H476">
        <v>10000000000</v>
      </c>
      <c r="I476">
        <v>10000000000</v>
      </c>
      <c r="J476">
        <v>10000000000</v>
      </c>
      <c r="K476">
        <v>10000000000</v>
      </c>
      <c r="L476">
        <v>10000000000</v>
      </c>
      <c r="M476">
        <v>10000000000</v>
      </c>
      <c r="N476">
        <v>10000000000</v>
      </c>
      <c r="O476">
        <v>10000000000</v>
      </c>
      <c r="P476">
        <v>10000000000</v>
      </c>
      <c r="Q476">
        <v>10000000000</v>
      </c>
    </row>
    <row r="477" spans="1:17" x14ac:dyDescent="0.25">
      <c r="A477" t="s">
        <v>2</v>
      </c>
      <c r="B477" t="s">
        <v>535</v>
      </c>
      <c r="C477">
        <v>10000000000</v>
      </c>
      <c r="D477">
        <v>10000000000</v>
      </c>
      <c r="E477">
        <v>10000000000</v>
      </c>
      <c r="F477">
        <v>10000000000</v>
      </c>
      <c r="G477">
        <v>10000000000</v>
      </c>
      <c r="H477">
        <v>10000000000</v>
      </c>
      <c r="I477">
        <v>10000000000</v>
      </c>
      <c r="J477">
        <v>10000000000</v>
      </c>
      <c r="K477">
        <v>10000000000</v>
      </c>
      <c r="L477">
        <v>10000000000</v>
      </c>
      <c r="M477">
        <v>10000000000</v>
      </c>
      <c r="N477">
        <v>10000000000</v>
      </c>
      <c r="O477">
        <v>10000000000</v>
      </c>
      <c r="P477">
        <v>10000000000</v>
      </c>
      <c r="Q477">
        <v>10000000000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F407"/>
  <sheetViews>
    <sheetView tabSelected="1" workbookViewId="0">
      <selection activeCell="F18" sqref="F18"/>
    </sheetView>
  </sheetViews>
  <sheetFormatPr defaultRowHeight="15" x14ac:dyDescent="0.25"/>
  <cols>
    <col min="3" max="3" width="39.85546875" bestFit="1" customWidth="1"/>
    <col min="4" max="4" width="12" bestFit="1" customWidth="1"/>
  </cols>
  <sheetData>
    <row r="1" spans="1:6" x14ac:dyDescent="0.25">
      <c r="A1" t="s">
        <v>12</v>
      </c>
      <c r="B1" t="s">
        <v>13</v>
      </c>
      <c r="C1" t="s">
        <v>25</v>
      </c>
      <c r="D1" t="s">
        <v>20</v>
      </c>
      <c r="E1" t="s">
        <v>21</v>
      </c>
      <c r="F1" t="s">
        <v>22</v>
      </c>
    </row>
    <row r="2" spans="1:6" x14ac:dyDescent="0.25">
      <c r="A2" t="s">
        <v>2</v>
      </c>
      <c r="B2">
        <f>PASTRA_MinActivity!B2</f>
        <v>2016</v>
      </c>
      <c r="C2" t="str">
        <f>PASTRA_MinActivity!C2</f>
        <v>PASTRARAIREG___GOR___DSL____16</v>
      </c>
      <c r="D2">
        <f>IF(VLOOKUP(C2,Capacity_PASTRA!B:M,PASTRA_MaxCapacity!B2-2016+2,FALSE)&lt;10^-5,0,VLOOKUP(C2,Capacity_PASTRA!B:M,PASTRA_MaxCapacity!B2-2016+2,FALSE)*(1+Summary!$C$10))</f>
        <v>1.7276090371029845E-4</v>
      </c>
    </row>
    <row r="3" spans="1:6" x14ac:dyDescent="0.25">
      <c r="A3" t="s">
        <v>2</v>
      </c>
      <c r="B3">
        <f>PASTRA_MinActivity!B3</f>
        <v>2016</v>
      </c>
      <c r="C3" t="str">
        <f>PASTRA_MinActivity!C3</f>
        <v>PASTRARAIREG___GOR___ELC____16</v>
      </c>
      <c r="D3">
        <f>IF(VLOOKUP(C3,Capacity_PASTRA!B:M,PASTRA_MaxCapacity!B3-2016+2,FALSE)&lt;10^-5,0,VLOOKUP(C3,Capacity_PASTRA!B:M,PASTRA_MaxCapacity!B3-2016+2,FALSE)*(1+Summary!$C$10))</f>
        <v>2.7269883610272884E-5</v>
      </c>
    </row>
    <row r="4" spans="1:6" x14ac:dyDescent="0.25">
      <c r="A4" t="s">
        <v>2</v>
      </c>
      <c r="B4">
        <f>PASTRA_MinActivity!B4</f>
        <v>2016</v>
      </c>
      <c r="C4" t="str">
        <f>PASTRA_MinActivity!C4</f>
        <v>PASTRARAIREG___UPX___DSL____16</v>
      </c>
      <c r="D4">
        <f>IF(VLOOKUP(C4,Capacity_PASTRA!B:M,PASTRA_MaxCapacity!B4-2016+2,FALSE)&lt;10^-5,0,VLOOKUP(C4,Capacity_PASTRA!B:M,PASTRA_MaxCapacity!B4-2016+2,FALSE)*(1+Summary!$C$10))</f>
        <v>9.9787479236225504E-5</v>
      </c>
    </row>
    <row r="5" spans="1:6" x14ac:dyDescent="0.25">
      <c r="A5" t="s">
        <v>2</v>
      </c>
      <c r="B5">
        <f>PASTRA_MinActivity!B5</f>
        <v>2016</v>
      </c>
      <c r="C5" t="str">
        <f>PASTRA_MinActivity!C5</f>
        <v>PASTRARAIREG___UPX___ELC____16</v>
      </c>
      <c r="D5">
        <f>IF(VLOOKUP(C5,Capacity_PASTRA!B:M,PASTRA_MaxCapacity!B5-2016+2,FALSE)&lt;10^-5,0,VLOOKUP(C5,Capacity_PASTRA!B:M,PASTRA_MaxCapacity!B5-2016+2,FALSE)*(1+Summary!$C$10))</f>
        <v>2.2271958956133584E-5</v>
      </c>
    </row>
    <row r="6" spans="1:6" x14ac:dyDescent="0.25">
      <c r="A6" t="s">
        <v>2</v>
      </c>
      <c r="B6">
        <f>PASTRA_MinActivity!B6</f>
        <v>2016</v>
      </c>
      <c r="C6" t="str">
        <f>PASTRA_MinActivity!C6</f>
        <v>PASTRARAISUB___TSU___DSL____16</v>
      </c>
      <c r="D6">
        <f>IF(VLOOKUP(C6,Capacity_PASTRA!B:M,PASTRA_MaxCapacity!B6-2016+2,FALSE)&lt;10^-5,0,VLOOKUP(C6,Capacity_PASTRA!B:M,PASTRA_MaxCapacity!B6-2016+2,FALSE)*(1+Summary!$C$10))</f>
        <v>3.7270907576524825E-5</v>
      </c>
    </row>
    <row r="7" spans="1:6" x14ac:dyDescent="0.25">
      <c r="A7" t="s">
        <v>2</v>
      </c>
      <c r="B7">
        <f>PASTRA_MinActivity!B7</f>
        <v>2016</v>
      </c>
      <c r="C7" t="str">
        <f>PASTRA_MinActivity!C7</f>
        <v>PASTRARAISUB___TSU___ELC____16</v>
      </c>
      <c r="D7">
        <f>IF(VLOOKUP(C7,Capacity_PASTRA!B:M,PASTRA_MaxCapacity!B7-2016+2,FALSE)&lt;10^-5,0,VLOOKUP(C7,Capacity_PASTRA!B:M,PASTRA_MaxCapacity!B7-2016+2,FALSE)*(1+Summary!$C$10))</f>
        <v>2.2208298835006907E-4</v>
      </c>
    </row>
    <row r="8" spans="1:6" x14ac:dyDescent="0.25">
      <c r="A8" t="s">
        <v>2</v>
      </c>
      <c r="B8">
        <f>PASTRA_MinActivity!B8</f>
        <v>2016</v>
      </c>
      <c r="C8" t="str">
        <f>PASTRA_MinActivity!C8</f>
        <v>PASTRARAITRM___TST___DSL____16</v>
      </c>
      <c r="D8">
        <f>IF(VLOOKUP(C8,Capacity_PASTRA!B:M,PASTRA_MaxCapacity!B8-2016+2,FALSE)&lt;10^-5,0,VLOOKUP(C8,Capacity_PASTRA!B:M,PASTRA_MaxCapacity!B8-2016+2,FALSE)*(1+Summary!$C$10))</f>
        <v>4.2468991535473966E-5</v>
      </c>
    </row>
    <row r="9" spans="1:6" x14ac:dyDescent="0.25">
      <c r="A9" t="s">
        <v>2</v>
      </c>
      <c r="B9">
        <f>PASTRA_MinActivity!B9</f>
        <v>2016</v>
      </c>
      <c r="C9" t="str">
        <f>PASTRA_MinActivity!C9</f>
        <v>PASTRARAITRM___TST___ELC____16</v>
      </c>
      <c r="D9">
        <f>IF(VLOOKUP(C9,Capacity_PASTRA!B:M,PASTRA_MaxCapacity!B9-2016+2,FALSE)&lt;10^-5,0,VLOOKUP(C9,Capacity_PASTRA!B:M,PASTRA_MaxCapacity!B9-2016+2,FALSE)*(1+Summary!$C$10))</f>
        <v>1.8632691537965359E-4</v>
      </c>
    </row>
    <row r="10" spans="1:6" x14ac:dyDescent="0.25">
      <c r="A10" t="s">
        <v>2</v>
      </c>
      <c r="B10">
        <f>PASTRA_MinActivity!B10</f>
        <v>2016</v>
      </c>
      <c r="C10" t="str">
        <f>PASTRA_MinActivity!C10</f>
        <v>PASTRAROABUSIUBDURTCONVDSL____16</v>
      </c>
      <c r="D10">
        <f>IF(VLOOKUP(C10,Capacity_PASTRA!B:M,PASTRA_MaxCapacity!B10-2016+2,FALSE)&lt;10^-5,0,VLOOKUP(C10,Capacity_PASTRA!B:M,PASTRA_MaxCapacity!B10-2016+2,FALSE)*(1+Summary!$C$10))</f>
        <v>7.1093661522589994E-5</v>
      </c>
    </row>
    <row r="11" spans="1:6" x14ac:dyDescent="0.25">
      <c r="A11" t="s">
        <v>2</v>
      </c>
      <c r="B11">
        <f>PASTRA_MinActivity!B11</f>
        <v>2016</v>
      </c>
      <c r="C11" t="str">
        <f>PASTRA_MinActivity!C11</f>
        <v>PASTRAROABUSIUBGOBCONVDSL____16</v>
      </c>
      <c r="D11">
        <f>IF(VLOOKUP(C11,Capacity_PASTRA!B:M,PASTRA_MaxCapacity!B11-2016+2,FALSE)&lt;10^-5,0,VLOOKUP(C11,Capacity_PASTRA!B:M,PASTRA_MaxCapacity!B11-2016+2,FALSE)*(1+Summary!$C$10))</f>
        <v>8.0568801329311925E-5</v>
      </c>
    </row>
    <row r="12" spans="1:6" x14ac:dyDescent="0.25">
      <c r="A12" t="s">
        <v>2</v>
      </c>
      <c r="B12">
        <f>PASTRA_MinActivity!B12</f>
        <v>2016</v>
      </c>
      <c r="C12" t="str">
        <f>PASTRA_MinActivity!C12</f>
        <v>PASTRAROABUSIUBMWAYCONVDSL____16</v>
      </c>
      <c r="D12">
        <f>IF(VLOOKUP(C12,Capacity_PASTRA!B:M,PASTRA_MaxCapacity!B12-2016+2,FALSE)&lt;10^-5,0,VLOOKUP(C12,Capacity_PASTRA!B:M,PASTRA_MaxCapacity!B12-2016+2,FALSE)*(1+Summary!$C$10))</f>
        <v>1.1944795332214969E-4</v>
      </c>
    </row>
    <row r="13" spans="1:6" x14ac:dyDescent="0.25">
      <c r="A13" t="s">
        <v>2</v>
      </c>
      <c r="B13">
        <f>PASTRA_MinActivity!B13</f>
        <v>2016</v>
      </c>
      <c r="C13" t="str">
        <f>PASTRA_MinActivity!C13</f>
        <v>PASTRAROABUSIUBVIVACONVDSL____16</v>
      </c>
      <c r="D13">
        <f>IF(VLOOKUP(C13,Capacity_PASTRA!B:M,PASTRA_MaxCapacity!B13-2016+2,FALSE)&lt;10^-5,0,VLOOKUP(C13,Capacity_PASTRA!B:M,PASTRA_MaxCapacity!B13-2016+2,FALSE)*(1+Summary!$C$10))</f>
        <v>6.4515741750231862E-5</v>
      </c>
    </row>
    <row r="14" spans="1:6" x14ac:dyDescent="0.25">
      <c r="A14" t="s">
        <v>2</v>
      </c>
      <c r="B14">
        <f>PASTRA_MinActivity!B14</f>
        <v>2016</v>
      </c>
      <c r="C14" t="str">
        <f>PASTRA_MinActivity!C14</f>
        <v>PASTRAROABUSSCB___CONVDSL____16</v>
      </c>
      <c r="D14">
        <f>IF(VLOOKUP(C14,Capacity_PASTRA!B:M,PASTRA_MaxCapacity!B14-2016+2,FALSE)&lt;10^-5,0,VLOOKUP(C14,Capacity_PASTRA!B:M,PASTRA_MaxCapacity!B14-2016+2,FALSE)*(1+Summary!$C$10))</f>
        <v>6.7759826819491304E-5</v>
      </c>
    </row>
    <row r="15" spans="1:6" x14ac:dyDescent="0.25">
      <c r="A15" t="s">
        <v>2</v>
      </c>
      <c r="B15">
        <f>PASTRA_MinActivity!B15</f>
        <v>2016</v>
      </c>
      <c r="C15" t="str">
        <f>PASTRA_MinActivity!C15</f>
        <v>PASTRAROABUSURBTBUCONVDSL____16</v>
      </c>
      <c r="D15">
        <f>IF(VLOOKUP(C15,Capacity_PASTRA!B:M,PASTRA_MaxCapacity!B15-2016+2,FALSE)&lt;10^-5,0,VLOOKUP(C15,Capacity_PASTRA!B:M,PASTRA_MaxCapacity!B15-2016+2,FALSE)*(1+Summary!$C$10))</f>
        <v>1.6165979559537154E-4</v>
      </c>
    </row>
    <row r="16" spans="1:6" x14ac:dyDescent="0.25">
      <c r="A16" t="s">
        <v>2</v>
      </c>
      <c r="B16">
        <f>PASTRA_MinActivity!B16</f>
        <v>2016</v>
      </c>
      <c r="C16" t="str">
        <f>PASTRA_MinActivity!C16</f>
        <v>PASTRAROABUSURBWTBCONVDSL____16</v>
      </c>
      <c r="D16">
        <f>IF(VLOOKUP(C16,Capacity_PASTRA!B:M,PASTRA_MaxCapacity!B16-2016+2,FALSE)&lt;10^-5,0,VLOOKUP(C16,Capacity_PASTRA!B:M,PASTRA_MaxCapacity!B16-2016+2,FALSE)*(1+Summary!$C$10))</f>
        <v>9.6594356900509326E-5</v>
      </c>
    </row>
    <row r="17" spans="1:4" x14ac:dyDescent="0.25">
      <c r="A17" t="s">
        <v>2</v>
      </c>
      <c r="B17">
        <f>PASTRA_MinActivity!B17</f>
        <v>2016</v>
      </c>
      <c r="C17" t="str">
        <f>PASTRA_MinActivity!C17</f>
        <v>PASTRAROACAR___ADRCONVDSL____16</v>
      </c>
      <c r="D17">
        <f>IF(VLOOKUP(C17,Capacity_PASTRA!B:M,PASTRA_MaxCapacity!B17-2016+2,FALSE)&lt;10^-5,0,VLOOKUP(C17,Capacity_PASTRA!B:M,PASTRA_MaxCapacity!B17-2016+2,FALSE)*(1+Summary!$C$10))</f>
        <v>1.6884029135219513E-4</v>
      </c>
    </row>
    <row r="18" spans="1:4" x14ac:dyDescent="0.25">
      <c r="A18" t="s">
        <v>2</v>
      </c>
      <c r="B18">
        <f>PASTRA_MinActivity!B18</f>
        <v>2016</v>
      </c>
      <c r="C18" t="str">
        <f>PASTRA_MinActivity!C18</f>
        <v>PASTRAROACAR___APGCONVDSL____16</v>
      </c>
      <c r="D18">
        <f>IF(VLOOKUP(C18,Capacity_PASTRA!B:M,PASTRA_MaxCapacity!B18-2016+2,FALSE)&lt;10^-5,0,VLOOKUP(C18,Capacity_PASTRA!B:M,PASTRA_MaxCapacity!B18-2016+2,FALSE)*(1+Summary!$C$10))</f>
        <v>1.5688764922000583E-4</v>
      </c>
    </row>
    <row r="19" spans="1:4" x14ac:dyDescent="0.25">
      <c r="A19" t="s">
        <v>2</v>
      </c>
      <c r="B19">
        <f>PASTRA_MinActivity!B19</f>
        <v>2016</v>
      </c>
      <c r="C19" t="str">
        <f>PASTRA_MinActivity!C19</f>
        <v>PASTRAROACAR___RSHCONVDSL____16</v>
      </c>
      <c r="D19">
        <f>IF(VLOOKUP(C19,Capacity_PASTRA!B:M,PASTRA_MaxCapacity!B19-2016+2,FALSE)&lt;10^-5,0,VLOOKUP(C19,Capacity_PASTRA!B:M,PASTRA_MaxCapacity!B19-2016+2,FALSE)*(1+Summary!$C$10))</f>
        <v>7.3588200349529882E-5</v>
      </c>
    </row>
    <row r="20" spans="1:4" x14ac:dyDescent="0.25">
      <c r="A20" t="s">
        <v>2</v>
      </c>
      <c r="B20">
        <f>PASTRA_MinActivity!B20</f>
        <v>2016</v>
      </c>
      <c r="C20" t="str">
        <f>PASTRA_MinActivity!C20</f>
        <v>PASTRAROACAR___TAXCONVDSL____16</v>
      </c>
      <c r="D20">
        <f>IF(VLOOKUP(C20,Capacity_PASTRA!B:M,PASTRA_MaxCapacity!B20-2016+2,FALSE)&lt;10^-5,0,VLOOKUP(C20,Capacity_PASTRA!B:M,PASTRA_MaxCapacity!B20-2016+2,FALSE)*(1+Summary!$C$10))</f>
        <v>8.762291507333046E-5</v>
      </c>
    </row>
    <row r="21" spans="1:4" x14ac:dyDescent="0.25">
      <c r="A21" t="s">
        <v>2</v>
      </c>
      <c r="B21">
        <f>PASTRA_MinActivity!B21</f>
        <v>2016</v>
      </c>
      <c r="C21" t="str">
        <f>PASTRA_MinActivity!C21</f>
        <v>PASTRAROATRULGTADRCONVDSL____16</v>
      </c>
      <c r="D21">
        <f>IF(VLOOKUP(C21,Capacity_PASTRA!B:M,PASTRA_MaxCapacity!B21-2016+2,FALSE)&lt;10^-5,0,VLOOKUP(C21,Capacity_PASTRA!B:M,PASTRA_MaxCapacity!B21-2016+2,FALSE)*(1+Summary!$C$10))</f>
        <v>2.570056029519067E-4</v>
      </c>
    </row>
    <row r="22" spans="1:4" x14ac:dyDescent="0.25">
      <c r="A22" t="s">
        <v>2</v>
      </c>
      <c r="B22">
        <f>PASTRA_MinActivity!B22</f>
        <v>2016</v>
      </c>
      <c r="C22" t="str">
        <f>PASTRA_MinActivity!C22</f>
        <v>PASTRAROATRULGTAPGCONVDSL____16</v>
      </c>
      <c r="D22">
        <f>IF(VLOOKUP(C22,Capacity_PASTRA!B:M,PASTRA_MaxCapacity!B22-2016+2,FALSE)&lt;10^-5,0,VLOOKUP(C22,Capacity_PASTRA!B:M,PASTRA_MaxCapacity!B22-2016+2,FALSE)*(1+Summary!$C$10))</f>
        <v>2.0919415615995273E-4</v>
      </c>
    </row>
    <row r="23" spans="1:4" x14ac:dyDescent="0.25">
      <c r="A23" t="s">
        <v>2</v>
      </c>
      <c r="B23">
        <f>PASTRA_MinActivity!B23</f>
        <v>2016</v>
      </c>
      <c r="C23" t="str">
        <f>PASTRA_MinActivity!C23</f>
        <v>PASTRAROATRULGTRSHCONVDSL____16</v>
      </c>
      <c r="D23">
        <f>IF(VLOOKUP(C23,Capacity_PASTRA!B:M,PASTRA_MaxCapacity!B23-2016+2,FALSE)&lt;10^-5,0,VLOOKUP(C23,Capacity_PASTRA!B:M,PASTRA_MaxCapacity!B23-2016+2,FALSE)*(1+Summary!$C$10))</f>
        <v>1.3483640608203139E-4</v>
      </c>
    </row>
    <row r="24" spans="1:4" x14ac:dyDescent="0.25">
      <c r="A24" t="s">
        <v>2</v>
      </c>
      <c r="B24">
        <f>PASTRA_MinActivity!B24</f>
        <v>2016</v>
      </c>
      <c r="C24" t="str">
        <f>PASTRA_MinActivity!C24</f>
        <v>PASTRAROATRULGTTAXCONVDSL____16</v>
      </c>
      <c r="D24">
        <f>IF(VLOOKUP(C24,Capacity_PASTRA!B:M,PASTRA_MaxCapacity!B24-2016+2,FALSE)&lt;10^-5,0,VLOOKUP(C24,Capacity_PASTRA!B:M,PASTRA_MaxCapacity!B24-2016+2,FALSE)*(1+Summary!$C$10))</f>
        <v>8.87832691685728E-5</v>
      </c>
    </row>
    <row r="25" spans="1:4" x14ac:dyDescent="0.25">
      <c r="A25" t="s">
        <v>2</v>
      </c>
      <c r="B25">
        <f>PASTRA_MinActivity!B25</f>
        <v>2016</v>
      </c>
      <c r="C25" t="str">
        <f>PASTRA_MinActivity!C25</f>
        <v>PASTRAROABUSSCB___CONVNGA____16</v>
      </c>
      <c r="D25">
        <f>IF(VLOOKUP(C25,Capacity_PASTRA!B:M,PASTRA_MaxCapacity!B25-2016+2,FALSE)&lt;10^-5,0,VLOOKUP(C25,Capacity_PASTRA!B:M,PASTRA_MaxCapacity!B25-2016+2,FALSE)*(1+Summary!$C$10))</f>
        <v>1.1954335856381847E-4</v>
      </c>
    </row>
    <row r="26" spans="1:4" x14ac:dyDescent="0.25">
      <c r="A26" t="s">
        <v>2</v>
      </c>
      <c r="B26">
        <f>PASTRA_MinActivity!B26</f>
        <v>2016</v>
      </c>
      <c r="C26" t="str">
        <f>PASTRA_MinActivity!C26</f>
        <v>PASTRAROABUSURBTBUCONVNGA____16</v>
      </c>
      <c r="D26">
        <f>IF(VLOOKUP(C26,Capacity_PASTRA!B:M,PASTRA_MaxCapacity!B26-2016+2,FALSE)&lt;10^-5,0,VLOOKUP(C26,Capacity_PASTRA!B:M,PASTRA_MaxCapacity!B26-2016+2,FALSE)*(1+Summary!$C$10))</f>
        <v>2.7321113418392996E-5</v>
      </c>
    </row>
    <row r="27" spans="1:4" x14ac:dyDescent="0.25">
      <c r="A27" t="s">
        <v>2</v>
      </c>
      <c r="B27">
        <f>PASTRA_MinActivity!B27</f>
        <v>2016</v>
      </c>
      <c r="C27" t="str">
        <f>PASTRA_MinActivity!C27</f>
        <v>PASTRAROABUSURBWTBCONVNGA____16</v>
      </c>
      <c r="D27">
        <f>IF(VLOOKUP(C27,Capacity_PASTRA!B:M,PASTRA_MaxCapacity!B27-2016+2,FALSE)&lt;10^-5,0,VLOOKUP(C27,Capacity_PASTRA!B:M,PASTRA_MaxCapacity!B27-2016+2,FALSE)*(1+Summary!$C$10))</f>
        <v>2.1382630903696219E-5</v>
      </c>
    </row>
    <row r="28" spans="1:4" x14ac:dyDescent="0.25">
      <c r="A28" t="s">
        <v>2</v>
      </c>
      <c r="B28">
        <f>PASTRA_MinActivity!B28</f>
        <v>2016</v>
      </c>
      <c r="C28" t="str">
        <f>PASTRA_MinActivity!C28</f>
        <v>PASTRAROACAR___ADRCONVNGA____16</v>
      </c>
      <c r="D28">
        <f>IF(VLOOKUP(C28,Capacity_PASTRA!B:M,PASTRA_MaxCapacity!B28-2016+2,FALSE)&lt;10^-5,0,VLOOKUP(C28,Capacity_PASTRA!B:M,PASTRA_MaxCapacity!B28-2016+2,FALSE)*(1+Summary!$C$10))</f>
        <v>1.578969405551201E-4</v>
      </c>
    </row>
    <row r="29" spans="1:4" x14ac:dyDescent="0.25">
      <c r="A29" t="s">
        <v>2</v>
      </c>
      <c r="B29">
        <f>PASTRA_MinActivity!B29</f>
        <v>2016</v>
      </c>
      <c r="C29" t="str">
        <f>PASTRA_MinActivity!C29</f>
        <v>PASTRAROACAR___APGCONVNGA____16</v>
      </c>
      <c r="D29">
        <f>IF(VLOOKUP(C29,Capacity_PASTRA!B:M,PASTRA_MaxCapacity!B29-2016+2,FALSE)&lt;10^-5,0,VLOOKUP(C29,Capacity_PASTRA!B:M,PASTRA_MaxCapacity!B29-2016+2,FALSE)*(1+Summary!$C$10))</f>
        <v>7.9834300417947621E-5</v>
      </c>
    </row>
    <row r="30" spans="1:4" x14ac:dyDescent="0.25">
      <c r="A30" t="s">
        <v>2</v>
      </c>
      <c r="B30">
        <f>PASTRA_MinActivity!B30</f>
        <v>2016</v>
      </c>
      <c r="C30" t="str">
        <f>PASTRA_MinActivity!C30</f>
        <v>PASTRAROACAR___RSHCONVNGA____16</v>
      </c>
      <c r="D30">
        <f>IF(VLOOKUP(C30,Capacity_PASTRA!B:M,PASTRA_MaxCapacity!B30-2016+2,FALSE)&lt;10^-5,0,VLOOKUP(C30,Capacity_PASTRA!B:M,PASTRA_MaxCapacity!B30-2016+2,FALSE)*(1+Summary!$C$10))</f>
        <v>7.5733880871197329E-5</v>
      </c>
    </row>
    <row r="31" spans="1:4" x14ac:dyDescent="0.25">
      <c r="A31" t="s">
        <v>2</v>
      </c>
      <c r="B31">
        <f>PASTRA_MinActivity!B31</f>
        <v>2016</v>
      </c>
      <c r="C31" t="str">
        <f>PASTRA_MinActivity!C31</f>
        <v>PASTRAROACAR___TAXCONVNGA____16</v>
      </c>
      <c r="D31">
        <f>IF(VLOOKUP(C31,Capacity_PASTRA!B:M,PASTRA_MaxCapacity!B31-2016+2,FALSE)&lt;10^-5,0,VLOOKUP(C31,Capacity_PASTRA!B:M,PASTRA_MaxCapacity!B31-2016+2,FALSE)*(1+Summary!$C$10))</f>
        <v>1.1854463840842655E-5</v>
      </c>
    </row>
    <row r="32" spans="1:4" x14ac:dyDescent="0.25">
      <c r="A32" t="s">
        <v>2</v>
      </c>
      <c r="B32">
        <f>PASTRA_MinActivity!B32</f>
        <v>2016</v>
      </c>
      <c r="C32" t="str">
        <f>PASTRA_MinActivity!C32</f>
        <v>PASTRAROATRULGTADRCONVNGA____16</v>
      </c>
      <c r="D32">
        <f>IF(VLOOKUP(C32,Capacity_PASTRA!B:M,PASTRA_MaxCapacity!B32-2016+2,FALSE)&lt;10^-5,0,VLOOKUP(C32,Capacity_PASTRA!B:M,PASTRA_MaxCapacity!B32-2016+2,FALSE)*(1+Summary!$C$10))</f>
        <v>4.3867888962631377E-5</v>
      </c>
    </row>
    <row r="33" spans="1:4" x14ac:dyDescent="0.25">
      <c r="A33" t="s">
        <v>2</v>
      </c>
      <c r="B33">
        <f>PASTRA_MinActivity!B33</f>
        <v>2016</v>
      </c>
      <c r="C33" t="str">
        <f>PASTRA_MinActivity!C33</f>
        <v>PASTRAROATRULGTAPGCONVNGA____16</v>
      </c>
      <c r="D33">
        <f>IF(VLOOKUP(C33,Capacity_PASTRA!B:M,PASTRA_MaxCapacity!B33-2016+2,FALSE)&lt;10^-5,0,VLOOKUP(C33,Capacity_PASTRA!B:M,PASTRA_MaxCapacity!B33-2016+2,FALSE)*(1+Summary!$C$10))</f>
        <v>1.1936149618809877E-5</v>
      </c>
    </row>
    <row r="34" spans="1:4" x14ac:dyDescent="0.25">
      <c r="A34" t="s">
        <v>2</v>
      </c>
      <c r="B34">
        <f>PASTRA_MinActivity!B34</f>
        <v>2016</v>
      </c>
      <c r="C34" t="str">
        <f>PASTRA_MinActivity!C34</f>
        <v>PASTRAROATRULGTRSHCONVNGA____16</v>
      </c>
      <c r="D34">
        <f>IF(VLOOKUP(C34,Capacity_PASTRA!B:M,PASTRA_MaxCapacity!B34-2016+2,FALSE)&lt;10^-5,0,VLOOKUP(C34,Capacity_PASTRA!B:M,PASTRA_MaxCapacity!B34-2016+2,FALSE)*(1+Summary!$C$10))</f>
        <v>1.10936227887151E-5</v>
      </c>
    </row>
    <row r="35" spans="1:4" x14ac:dyDescent="0.25">
      <c r="A35" t="s">
        <v>2</v>
      </c>
      <c r="B35">
        <f>PASTRA_MinActivity!B35</f>
        <v>2016</v>
      </c>
      <c r="C35" t="str">
        <f>PASTRA_MinActivity!C35</f>
        <v>PASTRAROATRULGTTAXCONVNGA____16</v>
      </c>
      <c r="D35">
        <f>IF(VLOOKUP(C35,Capacity_PASTRA!B:M,PASTRA_MaxCapacity!B35-2016+2,FALSE)&lt;10^-5,0,VLOOKUP(C35,Capacity_PASTRA!B:M,PASTRA_MaxCapacity!B35-2016+2,FALSE)*(1+Summary!$C$10))</f>
        <v>2.8239795567531624E-5</v>
      </c>
    </row>
    <row r="36" spans="1:4" x14ac:dyDescent="0.25">
      <c r="A36" t="s">
        <v>2</v>
      </c>
      <c r="B36">
        <f>PASTRA_MinActivity!B36</f>
        <v>2016</v>
      </c>
      <c r="C36" t="str">
        <f>PASTRA_MinActivity!C36</f>
        <v>PASTRAROABUSIUBDURTCONVGAS____16</v>
      </c>
      <c r="D36">
        <f>IF(VLOOKUP(C36,Capacity_PASTRA!B:M,PASTRA_MaxCapacity!B36-2016+2,FALSE)&lt;10^-5,0,VLOOKUP(C36,Capacity_PASTRA!B:M,PASTRA_MaxCapacity!B36-2016+2,FALSE)*(1+Summary!$C$10))</f>
        <v>1.4966219465106944E-5</v>
      </c>
    </row>
    <row r="37" spans="1:4" x14ac:dyDescent="0.25">
      <c r="A37" t="s">
        <v>2</v>
      </c>
      <c r="B37">
        <f>PASTRA_MinActivity!B37</f>
        <v>2016</v>
      </c>
      <c r="C37" t="str">
        <f>PASTRA_MinActivity!C37</f>
        <v>PASTRAROABUSIUBGOBCONVGAS____16</v>
      </c>
      <c r="D37">
        <f>IF(VLOOKUP(C37,Capacity_PASTRA!B:M,PASTRA_MaxCapacity!B37-2016+2,FALSE)&lt;10^-5,0,VLOOKUP(C37,Capacity_PASTRA!B:M,PASTRA_MaxCapacity!B37-2016+2,FALSE)*(1+Summary!$C$10))</f>
        <v>1.1778399990724603E-4</v>
      </c>
    </row>
    <row r="38" spans="1:4" x14ac:dyDescent="0.25">
      <c r="A38" t="s">
        <v>2</v>
      </c>
      <c r="B38">
        <f>PASTRA_MinActivity!B38</f>
        <v>2016</v>
      </c>
      <c r="C38" t="str">
        <f>PASTRA_MinActivity!C38</f>
        <v>PASTRAROABUSIUBMWAYCONVGAS____16</v>
      </c>
      <c r="D38">
        <f>IF(VLOOKUP(C38,Capacity_PASTRA!B:M,PASTRA_MaxCapacity!B38-2016+2,FALSE)&lt;10^-5,0,VLOOKUP(C38,Capacity_PASTRA!B:M,PASTRA_MaxCapacity!B38-2016+2,FALSE)*(1+Summary!$C$10))</f>
        <v>1.53549644372114E-5</v>
      </c>
    </row>
    <row r="39" spans="1:4" x14ac:dyDescent="0.25">
      <c r="A39" t="s">
        <v>2</v>
      </c>
      <c r="B39">
        <f>PASTRA_MinActivity!B39</f>
        <v>2016</v>
      </c>
      <c r="C39" t="str">
        <f>PASTRA_MinActivity!C39</f>
        <v>PASTRAROABUSIUBVIVACONVGAS____16</v>
      </c>
      <c r="D39">
        <f>IF(VLOOKUP(C39,Capacity_PASTRA!B:M,PASTRA_MaxCapacity!B39-2016+2,FALSE)&lt;10^-5,0,VLOOKUP(C39,Capacity_PASTRA!B:M,PASTRA_MaxCapacity!B39-2016+2,FALSE)*(1+Summary!$C$10))</f>
        <v>7.8313438858675454E-5</v>
      </c>
    </row>
    <row r="40" spans="1:4" x14ac:dyDescent="0.25">
      <c r="A40" t="s">
        <v>2</v>
      </c>
      <c r="B40">
        <f>PASTRA_MinActivity!B40</f>
        <v>2016</v>
      </c>
      <c r="C40" t="str">
        <f>PASTRA_MinActivity!C40</f>
        <v>PASTRAROABUSSCB___CONVGAS____16</v>
      </c>
      <c r="D40">
        <f>IF(VLOOKUP(C40,Capacity_PASTRA!B:M,PASTRA_MaxCapacity!B40-2016+2,FALSE)&lt;10^-5,0,VLOOKUP(C40,Capacity_PASTRA!B:M,PASTRA_MaxCapacity!B40-2016+2,FALSE)*(1+Summary!$C$10))</f>
        <v>1.187157265421295E-4</v>
      </c>
    </row>
    <row r="41" spans="1:4" x14ac:dyDescent="0.25">
      <c r="A41" t="s">
        <v>2</v>
      </c>
      <c r="B41">
        <f>PASTRA_MinActivity!B41</f>
        <v>2016</v>
      </c>
      <c r="C41" t="str">
        <f>PASTRA_MinActivity!C41</f>
        <v>PASTRAROABUSURBTBUCONVGAS____16</v>
      </c>
      <c r="D41">
        <f>IF(VLOOKUP(C41,Capacity_PASTRA!B:M,PASTRA_MaxCapacity!B41-2016+2,FALSE)&lt;10^-5,0,VLOOKUP(C41,Capacity_PASTRA!B:M,PASTRA_MaxCapacity!B41-2016+2,FALSE)*(1+Summary!$C$10))</f>
        <v>5.1801955422998015E-5</v>
      </c>
    </row>
    <row r="42" spans="1:4" x14ac:dyDescent="0.25">
      <c r="A42" t="s">
        <v>2</v>
      </c>
      <c r="B42">
        <f>PASTRA_MinActivity!B42</f>
        <v>2016</v>
      </c>
      <c r="C42" t="str">
        <f>PASTRA_MinActivity!C42</f>
        <v>PASTRAROABUSURBWTBCONVGAS____16</v>
      </c>
      <c r="D42">
        <f>IF(VLOOKUP(C42,Capacity_PASTRA!B:M,PASTRA_MaxCapacity!B42-2016+2,FALSE)&lt;10^-5,0,VLOOKUP(C42,Capacity_PASTRA!B:M,PASTRA_MaxCapacity!B42-2016+2,FALSE)*(1+Summary!$C$10))</f>
        <v>3.6214784367613004E-5</v>
      </c>
    </row>
    <row r="43" spans="1:4" x14ac:dyDescent="0.25">
      <c r="A43" t="s">
        <v>2</v>
      </c>
      <c r="B43">
        <f>PASTRA_MinActivity!B43</f>
        <v>2016</v>
      </c>
      <c r="C43" t="str">
        <f>PASTRA_MinActivity!C43</f>
        <v>PASTRAROACAR___ADRCONVGAS____16</v>
      </c>
      <c r="D43">
        <f>IF(VLOOKUP(C43,Capacity_PASTRA!B:M,PASTRA_MaxCapacity!B43-2016+2,FALSE)&lt;10^-5,0,VLOOKUP(C43,Capacity_PASTRA!B:M,PASTRA_MaxCapacity!B43-2016+2,FALSE)*(1+Summary!$C$10))</f>
        <v>3.1113188618284122E-4</v>
      </c>
    </row>
    <row r="44" spans="1:4" x14ac:dyDescent="0.25">
      <c r="A44" t="s">
        <v>2</v>
      </c>
      <c r="B44">
        <f>PASTRA_MinActivity!B44</f>
        <v>2016</v>
      </c>
      <c r="C44" t="str">
        <f>PASTRA_MinActivity!C44</f>
        <v>PASTRAROACAR___APGCONVGAS____16</v>
      </c>
      <c r="D44">
        <f>IF(VLOOKUP(C44,Capacity_PASTRA!B:M,PASTRA_MaxCapacity!B44-2016+2,FALSE)&lt;10^-5,0,VLOOKUP(C44,Capacity_PASTRA!B:M,PASTRA_MaxCapacity!B44-2016+2,FALSE)*(1+Summary!$C$10))</f>
        <v>3.1216119460138257E-4</v>
      </c>
    </row>
    <row r="45" spans="1:4" x14ac:dyDescent="0.25">
      <c r="A45" t="s">
        <v>2</v>
      </c>
      <c r="B45">
        <f>PASTRA_MinActivity!B45</f>
        <v>2016</v>
      </c>
      <c r="C45" t="str">
        <f>PASTRA_MinActivity!C45</f>
        <v>PASTRAROACAR___RSHCONVGAS____16</v>
      </c>
      <c r="D45">
        <f>IF(VLOOKUP(C45,Capacity_PASTRA!B:M,PASTRA_MaxCapacity!B45-2016+2,FALSE)&lt;10^-5,0,VLOOKUP(C45,Capacity_PASTRA!B:M,PASTRA_MaxCapacity!B45-2016+2,FALSE)*(1+Summary!$C$10))</f>
        <v>2.959248146474428E-4</v>
      </c>
    </row>
    <row r="46" spans="1:4" x14ac:dyDescent="0.25">
      <c r="A46" t="s">
        <v>2</v>
      </c>
      <c r="B46">
        <f>PASTRA_MinActivity!B46</f>
        <v>2016</v>
      </c>
      <c r="C46" t="str">
        <f>PASTRA_MinActivity!C46</f>
        <v>PASTRAROACAR___TAXCONVGAS____16</v>
      </c>
      <c r="D46">
        <f>IF(VLOOKUP(C46,Capacity_PASTRA!B:M,PASTRA_MaxCapacity!B46-2016+2,FALSE)&lt;10^-5,0,VLOOKUP(C46,Capacity_PASTRA!B:M,PASTRA_MaxCapacity!B46-2016+2,FALSE)*(1+Summary!$C$10))</f>
        <v>3.0488447777545337E-4</v>
      </c>
    </row>
    <row r="47" spans="1:4" x14ac:dyDescent="0.25">
      <c r="A47" t="s">
        <v>2</v>
      </c>
      <c r="B47">
        <f>PASTRA_MinActivity!B47</f>
        <v>2016</v>
      </c>
      <c r="C47" t="str">
        <f>PASTRA_MinActivity!C47</f>
        <v>PASTRAROAMOR______CONVGAS____16</v>
      </c>
      <c r="D47">
        <f>IF(VLOOKUP(C47,Capacity_PASTRA!B:M,PASTRA_MaxCapacity!B47-2016+2,FALSE)&lt;10^-5,0,VLOOKUP(C47,Capacity_PASTRA!B:M,PASTRA_MaxCapacity!B47-2016+2,FALSE)*(1+Summary!$C$10))</f>
        <v>2.988208987215304E-4</v>
      </c>
    </row>
    <row r="48" spans="1:4" x14ac:dyDescent="0.25">
      <c r="A48" t="s">
        <v>2</v>
      </c>
      <c r="B48">
        <f>PASTRA_MinActivity!B48</f>
        <v>2016</v>
      </c>
      <c r="C48" t="str">
        <f>PASTRA_MinActivity!C48</f>
        <v>PASTRAROATRULGTADRCONVGAS____16</v>
      </c>
      <c r="D48">
        <f>IF(VLOOKUP(C48,Capacity_PASTRA!B:M,PASTRA_MaxCapacity!B48-2016+2,FALSE)&lt;10^-5,0,VLOOKUP(C48,Capacity_PASTRA!B:M,PASTRA_MaxCapacity!B48-2016+2,FALSE)*(1+Summary!$C$10))</f>
        <v>3.1053421682859431E-4</v>
      </c>
    </row>
    <row r="49" spans="1:4" x14ac:dyDescent="0.25">
      <c r="A49" t="s">
        <v>2</v>
      </c>
      <c r="B49">
        <f>PASTRA_MinActivity!B49</f>
        <v>2016</v>
      </c>
      <c r="C49" t="str">
        <f>PASTRA_MinActivity!C49</f>
        <v>PASTRAROATRULGTAPGCONVGAS____16</v>
      </c>
      <c r="D49">
        <f>IF(VLOOKUP(C49,Capacity_PASTRA!B:M,PASTRA_MaxCapacity!B49-2016+2,FALSE)&lt;10^-5,0,VLOOKUP(C49,Capacity_PASTRA!B:M,PASTRA_MaxCapacity!B49-2016+2,FALSE)*(1+Summary!$C$10))</f>
        <v>3.1014286065779179E-4</v>
      </c>
    </row>
    <row r="50" spans="1:4" x14ac:dyDescent="0.25">
      <c r="A50" t="s">
        <v>2</v>
      </c>
      <c r="B50">
        <f>PASTRA_MinActivity!B50</f>
        <v>2016</v>
      </c>
      <c r="C50" t="str">
        <f>PASTRA_MinActivity!C50</f>
        <v>PASTRAROATRULGTRSHCONVGAS____16</v>
      </c>
      <c r="D50">
        <f>IF(VLOOKUP(C50,Capacity_PASTRA!B:M,PASTRA_MaxCapacity!B50-2016+2,FALSE)&lt;10^-5,0,VLOOKUP(C50,Capacity_PASTRA!B:M,PASTRA_MaxCapacity!B50-2016+2,FALSE)*(1+Summary!$C$10))</f>
        <v>2.9339314026424957E-4</v>
      </c>
    </row>
    <row r="51" spans="1:4" x14ac:dyDescent="0.25">
      <c r="A51" t="s">
        <v>2</v>
      </c>
      <c r="B51">
        <f>PASTRA_MinActivity!B51</f>
        <v>2016</v>
      </c>
      <c r="C51" t="str">
        <f>PASTRA_MinActivity!C51</f>
        <v>PASTRAROATRULGTTAXCONVGAS____16</v>
      </c>
      <c r="D51">
        <f>IF(VLOOKUP(C51,Capacity_PASTRA!B:M,PASTRA_MaxCapacity!B51-2016+2,FALSE)&lt;10^-5,0,VLOOKUP(C51,Capacity_PASTRA!B:M,PASTRA_MaxCapacity!B51-2016+2,FALSE)*(1+Summary!$C$10))</f>
        <v>2.8462077914315534E-4</v>
      </c>
    </row>
    <row r="52" spans="1:4" x14ac:dyDescent="0.25">
      <c r="A52" t="s">
        <v>2</v>
      </c>
      <c r="B52">
        <f>PASTRA_MinActivity!B52</f>
        <v>2016</v>
      </c>
      <c r="C52" t="str">
        <f>PASTRA_MinActivity!C52</f>
        <v>PASTRAROACAR___ADRCONVPRO____16</v>
      </c>
      <c r="D52">
        <f>IF(VLOOKUP(C52,Capacity_PASTRA!B:M,PASTRA_MaxCapacity!B52-2016+2,FALSE)&lt;10^-5,0,VLOOKUP(C52,Capacity_PASTRA!B:M,PASTRA_MaxCapacity!B52-2016+2,FALSE)*(1+Summary!$C$10))</f>
        <v>1.1420700665516263E-4</v>
      </c>
    </row>
    <row r="53" spans="1:4" x14ac:dyDescent="0.25">
      <c r="A53" t="s">
        <v>2</v>
      </c>
      <c r="B53">
        <f>PASTRA_MinActivity!B53</f>
        <v>2016</v>
      </c>
      <c r="C53" t="str">
        <f>PASTRA_MinActivity!C53</f>
        <v>PASTRAROACAR___APGCONVPRO____16</v>
      </c>
      <c r="D53">
        <f>IF(VLOOKUP(C53,Capacity_PASTRA!B:M,PASTRA_MaxCapacity!B53-2016+2,FALSE)&lt;10^-5,0,VLOOKUP(C53,Capacity_PASTRA!B:M,PASTRA_MaxCapacity!B53-2016+2,FALSE)*(1+Summary!$C$10))</f>
        <v>6.0330440583284333E-5</v>
      </c>
    </row>
    <row r="54" spans="1:4" x14ac:dyDescent="0.25">
      <c r="A54" t="s">
        <v>2</v>
      </c>
      <c r="B54">
        <f>PASTRA_MinActivity!B54</f>
        <v>2016</v>
      </c>
      <c r="C54" t="str">
        <f>PASTRA_MinActivity!C54</f>
        <v>PASTRAROACAR___RSHCONVPRO____16</v>
      </c>
      <c r="D54">
        <f>IF(VLOOKUP(C54,Capacity_PASTRA!B:M,PASTRA_MaxCapacity!B54-2016+2,FALSE)&lt;10^-5,0,VLOOKUP(C54,Capacity_PASTRA!B:M,PASTRA_MaxCapacity!B54-2016+2,FALSE)*(1+Summary!$C$10))</f>
        <v>5.180923508823524E-5</v>
      </c>
    </row>
    <row r="55" spans="1:4" x14ac:dyDescent="0.25">
      <c r="A55" t="s">
        <v>2</v>
      </c>
      <c r="B55">
        <f>PASTRA_MinActivity!B55</f>
        <v>2016</v>
      </c>
      <c r="C55" t="str">
        <f>PASTRA_MinActivity!C55</f>
        <v>PASTRAROACAR___TAXCONVPRO____16</v>
      </c>
      <c r="D55">
        <f>IF(VLOOKUP(C55,Capacity_PASTRA!B:M,PASTRA_MaxCapacity!B55-2016+2,FALSE)&lt;10^-5,0,VLOOKUP(C55,Capacity_PASTRA!B:M,PASTRA_MaxCapacity!B55-2016+2,FALSE)*(1+Summary!$C$10))</f>
        <v>6.3776649168021497E-5</v>
      </c>
    </row>
    <row r="56" spans="1:4" x14ac:dyDescent="0.25">
      <c r="A56" t="s">
        <v>2</v>
      </c>
      <c r="B56">
        <f>PASTRA_MinActivity!B56</f>
        <v>2016</v>
      </c>
      <c r="C56" t="str">
        <f>PASTRA_MinActivity!C56</f>
        <v>PASTRAROATRULGTADRCONVPRO____16</v>
      </c>
      <c r="D56">
        <f>IF(VLOOKUP(C56,Capacity_PASTRA!B:M,PASTRA_MaxCapacity!B56-2016+2,FALSE)&lt;10^-5,0,VLOOKUP(C56,Capacity_PASTRA!B:M,PASTRA_MaxCapacity!B56-2016+2,FALSE)*(1+Summary!$C$10))</f>
        <v>1.1007883380107126E-4</v>
      </c>
    </row>
    <row r="57" spans="1:4" x14ac:dyDescent="0.25">
      <c r="A57" t="s">
        <v>2</v>
      </c>
      <c r="B57">
        <f>PASTRA_MinActivity!B57</f>
        <v>2016</v>
      </c>
      <c r="C57" t="str">
        <f>PASTRA_MinActivity!C57</f>
        <v>PASTRAROATRULGTAPGCONVPRO____16</v>
      </c>
      <c r="D57">
        <f>IF(VLOOKUP(C57,Capacity_PASTRA!B:M,PASTRA_MaxCapacity!B57-2016+2,FALSE)&lt;10^-5,0,VLOOKUP(C57,Capacity_PASTRA!B:M,PASTRA_MaxCapacity!B57-2016+2,FALSE)*(1+Summary!$C$10))</f>
        <v>5.855069344930951E-5</v>
      </c>
    </row>
    <row r="58" spans="1:4" x14ac:dyDescent="0.25">
      <c r="A58" t="s">
        <v>2</v>
      </c>
      <c r="B58">
        <f>PASTRA_MinActivity!B58</f>
        <v>2016</v>
      </c>
      <c r="C58" t="str">
        <f>PASTRA_MinActivity!C58</f>
        <v>PASTRAROATRULGTRSHCONVPRO____16</v>
      </c>
      <c r="D58">
        <f>IF(VLOOKUP(C58,Capacity_PASTRA!B:M,PASTRA_MaxCapacity!B58-2016+2,FALSE)&lt;10^-5,0,VLOOKUP(C58,Capacity_PASTRA!B:M,PASTRA_MaxCapacity!B58-2016+2,FALSE)*(1+Summary!$C$10))</f>
        <v>0</v>
      </c>
    </row>
    <row r="59" spans="1:4" x14ac:dyDescent="0.25">
      <c r="A59" t="s">
        <v>2</v>
      </c>
      <c r="B59">
        <f>PASTRA_MinActivity!B59</f>
        <v>2016</v>
      </c>
      <c r="C59" t="str">
        <f>PASTRA_MinActivity!C59</f>
        <v>PASTRAROATRULGTTAXCONVPRO____16</v>
      </c>
      <c r="D59">
        <f>IF(VLOOKUP(C59,Capacity_PASTRA!B:M,PASTRA_MaxCapacity!B59-2016+2,FALSE)&lt;10^-5,0,VLOOKUP(C59,Capacity_PASTRA!B:M,PASTRA_MaxCapacity!B59-2016+2,FALSE)*(1+Summary!$C$10))</f>
        <v>1.8189878061352863E-5</v>
      </c>
    </row>
    <row r="60" spans="1:4" x14ac:dyDescent="0.25">
      <c r="A60" t="s">
        <v>2</v>
      </c>
      <c r="B60">
        <f>PASTRA_MinActivity!B60</f>
        <v>2017</v>
      </c>
      <c r="C60" t="str">
        <f>PASTRA_MinActivity!C60</f>
        <v>PASTRARAIREG___GOR___DSL____16</v>
      </c>
      <c r="D60">
        <f>IF(VLOOKUP(C60,Capacity_PASTRA!B:M,PASTRA_MaxCapacity!B60-2016+2,FALSE)&lt;10^-5,0,VLOOKUP(C60,Capacity_PASTRA!B:M,PASTRA_MaxCapacity!B60-2016+2,FALSE)*(1+Summary!$C$10))</f>
        <v>4.9049399899201178E-4</v>
      </c>
    </row>
    <row r="61" spans="1:4" x14ac:dyDescent="0.25">
      <c r="A61" t="s">
        <v>2</v>
      </c>
      <c r="B61">
        <f>PASTRA_MinActivity!B61</f>
        <v>2017</v>
      </c>
      <c r="C61" t="str">
        <f>PASTRA_MinActivity!C61</f>
        <v>PASTRARAIREG___GOR___ELC____16</v>
      </c>
      <c r="D61">
        <f>IF(VLOOKUP(C61,Capacity_PASTRA!B:M,PASTRA_MaxCapacity!B61-2016+2,FALSE)&lt;10^-5,0,VLOOKUP(C61,Capacity_PASTRA!B:M,PASTRA_MaxCapacity!B61-2016+2,FALSE)*(1+Summary!$C$10))</f>
        <v>5.3969868893386933E-5</v>
      </c>
    </row>
    <row r="62" spans="1:4" x14ac:dyDescent="0.25">
      <c r="A62" t="s">
        <v>2</v>
      </c>
      <c r="B62">
        <f>PASTRA_MinActivity!B62</f>
        <v>2017</v>
      </c>
      <c r="C62" t="str">
        <f>PASTRA_MinActivity!C62</f>
        <v>PASTRARAIREG___UPX___DSL____16</v>
      </c>
      <c r="D62">
        <f>IF(VLOOKUP(C62,Capacity_PASTRA!B:M,PASTRA_MaxCapacity!B62-2016+2,FALSE)&lt;10^-5,0,VLOOKUP(C62,Capacity_PASTRA!B:M,PASTRA_MaxCapacity!B62-2016+2,FALSE)*(1+Summary!$C$10))</f>
        <v>2.3274599587971888E-4</v>
      </c>
    </row>
    <row r="63" spans="1:4" x14ac:dyDescent="0.25">
      <c r="A63" t="s">
        <v>2</v>
      </c>
      <c r="B63">
        <f>PASTRA_MinActivity!B63</f>
        <v>2017</v>
      </c>
      <c r="C63" t="str">
        <f>PASTRA_MinActivity!C63</f>
        <v>PASTRARAIREG___UPX___ELC____16</v>
      </c>
      <c r="D63">
        <f>IF(VLOOKUP(C63,Capacity_PASTRA!B:M,PASTRA_MaxCapacity!B63-2016+2,FALSE)&lt;10^-5,0,VLOOKUP(C63,Capacity_PASTRA!B:M,PASTRA_MaxCapacity!B63-2016+2,FALSE)*(1+Summary!$C$10))</f>
        <v>4.3734114299623008E-5</v>
      </c>
    </row>
    <row r="64" spans="1:4" x14ac:dyDescent="0.25">
      <c r="A64" t="s">
        <v>2</v>
      </c>
      <c r="B64">
        <f>PASTRA_MinActivity!B64</f>
        <v>2017</v>
      </c>
      <c r="C64" t="str">
        <f>PASTRA_MinActivity!C64</f>
        <v>PASTRARAISUB___TSU___DSL____16</v>
      </c>
      <c r="D64">
        <f>IF(VLOOKUP(C64,Capacity_PASTRA!B:M,PASTRA_MaxCapacity!B64-2016+2,FALSE)&lt;10^-5,0,VLOOKUP(C64,Capacity_PASTRA!B:M,PASTRA_MaxCapacity!B64-2016+2,FALSE)*(1+Summary!$C$10))</f>
        <v>7.4865450424677993E-5</v>
      </c>
    </row>
    <row r="65" spans="1:4" x14ac:dyDescent="0.25">
      <c r="A65" t="s">
        <v>2</v>
      </c>
      <c r="B65">
        <f>PASTRA_MinActivity!B65</f>
        <v>2017</v>
      </c>
      <c r="C65" t="str">
        <f>PASTRA_MinActivity!C65</f>
        <v>PASTRARAISUB___TSU___ELC____16</v>
      </c>
      <c r="D65">
        <f>IF(VLOOKUP(C65,Capacity_PASTRA!B:M,PASTRA_MaxCapacity!B65-2016+2,FALSE)&lt;10^-5,0,VLOOKUP(C65,Capacity_PASTRA!B:M,PASTRA_MaxCapacity!B65-2016+2,FALSE)*(1+Summary!$C$10))</f>
        <v>6.4665506896373522E-4</v>
      </c>
    </row>
    <row r="66" spans="1:4" x14ac:dyDescent="0.25">
      <c r="A66" t="s">
        <v>2</v>
      </c>
      <c r="B66">
        <f>PASTRA_MinActivity!B66</f>
        <v>2017</v>
      </c>
      <c r="C66" t="str">
        <f>PASTRA_MinActivity!C66</f>
        <v>PASTRARAITRM___TST___DSL____16</v>
      </c>
      <c r="D66">
        <f>IF(VLOOKUP(C66,Capacity_PASTRA!B:M,PASTRA_MaxCapacity!B66-2016+2,FALSE)&lt;10^-5,0,VLOOKUP(C66,Capacity_PASTRA!B:M,PASTRA_MaxCapacity!B66-2016+2,FALSE)*(1+Summary!$C$10))</f>
        <v>8.5708033105226609E-5</v>
      </c>
    </row>
    <row r="67" spans="1:4" x14ac:dyDescent="0.25">
      <c r="A67" t="s">
        <v>2</v>
      </c>
      <c r="B67">
        <f>PASTRA_MinActivity!B67</f>
        <v>2017</v>
      </c>
      <c r="C67" t="str">
        <f>PASTRA_MinActivity!C67</f>
        <v>PASTRARAITRM___TST___ELC____16</v>
      </c>
      <c r="D67">
        <f>IF(VLOOKUP(C67,Capacity_PASTRA!B:M,PASTRA_MaxCapacity!B67-2016+2,FALSE)&lt;10^-5,0,VLOOKUP(C67,Capacity_PASTRA!B:M,PASTRA_MaxCapacity!B67-2016+2,FALSE)*(1+Summary!$C$10))</f>
        <v>4.8033600763669498E-4</v>
      </c>
    </row>
    <row r="68" spans="1:4" x14ac:dyDescent="0.25">
      <c r="A68" t="s">
        <v>2</v>
      </c>
      <c r="B68">
        <f>PASTRA_MinActivity!B68</f>
        <v>2017</v>
      </c>
      <c r="C68" t="str">
        <f>PASTRA_MinActivity!C68</f>
        <v>PASTRAROABUSIUBDURTCONVDSL____16</v>
      </c>
      <c r="D68">
        <f>IF(VLOOKUP(C68,Capacity_PASTRA!B:M,PASTRA_MaxCapacity!B68-2016+2,FALSE)&lt;10^-5,0,VLOOKUP(C68,Capacity_PASTRA!B:M,PASTRA_MaxCapacity!B68-2016+2,FALSE)*(1+Summary!$C$10))</f>
        <v>2.0718389430889763E-4</v>
      </c>
    </row>
    <row r="69" spans="1:4" x14ac:dyDescent="0.25">
      <c r="A69" t="s">
        <v>2</v>
      </c>
      <c r="B69">
        <f>PASTRA_MinActivity!B69</f>
        <v>2017</v>
      </c>
      <c r="C69" t="str">
        <f>PASTRA_MinActivity!C69</f>
        <v>PASTRAROABUSIUBGOBCONVDSL____16</v>
      </c>
      <c r="D69">
        <f>IF(VLOOKUP(C69,Capacity_PASTRA!B:M,PASTRA_MaxCapacity!B69-2016+2,FALSE)&lt;10^-5,0,VLOOKUP(C69,Capacity_PASTRA!B:M,PASTRA_MaxCapacity!B69-2016+2,FALSE)*(1+Summary!$C$10))</f>
        <v>2.9674069353022509E-4</v>
      </c>
    </row>
    <row r="70" spans="1:4" x14ac:dyDescent="0.25">
      <c r="A70" t="s">
        <v>2</v>
      </c>
      <c r="B70">
        <f>PASTRA_MinActivity!B70</f>
        <v>2017</v>
      </c>
      <c r="C70" t="str">
        <f>PASTRA_MinActivity!C70</f>
        <v>PASTRAROABUSIUBMWAYCONVDSL____16</v>
      </c>
      <c r="D70">
        <f>IF(VLOOKUP(C70,Capacity_PASTRA!B:M,PASTRA_MaxCapacity!B70-2016+2,FALSE)&lt;10^-5,0,VLOOKUP(C70,Capacity_PASTRA!B:M,PASTRA_MaxCapacity!B70-2016+2,FALSE)*(1+Summary!$C$10))</f>
        <v>1.9500048297690458E-3</v>
      </c>
    </row>
    <row r="71" spans="1:4" x14ac:dyDescent="0.25">
      <c r="A71" t="s">
        <v>2</v>
      </c>
      <c r="B71">
        <f>PASTRA_MinActivity!B71</f>
        <v>2017</v>
      </c>
      <c r="C71" t="str">
        <f>PASTRA_MinActivity!C71</f>
        <v>PASTRAROABUSIUBVIVACONVDSL____16</v>
      </c>
      <c r="D71">
        <f>IF(VLOOKUP(C71,Capacity_PASTRA!B:M,PASTRA_MaxCapacity!B71-2016+2,FALSE)&lt;10^-5,0,VLOOKUP(C71,Capacity_PASTRA!B:M,PASTRA_MaxCapacity!B71-2016+2,FALSE)*(1+Summary!$C$10))</f>
        <v>1.6418427748307986E-4</v>
      </c>
    </row>
    <row r="72" spans="1:4" x14ac:dyDescent="0.25">
      <c r="A72" t="s">
        <v>2</v>
      </c>
      <c r="B72">
        <f>PASTRA_MinActivity!B72</f>
        <v>2017</v>
      </c>
      <c r="C72" t="str">
        <f>PASTRA_MinActivity!C72</f>
        <v>PASTRAROABUSSCB___CONVDSL____16</v>
      </c>
      <c r="D72">
        <f>IF(VLOOKUP(C72,Capacity_PASTRA!B:M,PASTRA_MaxCapacity!B72-2016+2,FALSE)&lt;10^-5,0,VLOOKUP(C72,Capacity_PASTRA!B:M,PASTRA_MaxCapacity!B72-2016+2,FALSE)*(1+Summary!$C$10))</f>
        <v>1.7350028058442168E-4</v>
      </c>
    </row>
    <row r="73" spans="1:4" x14ac:dyDescent="0.25">
      <c r="A73" t="s">
        <v>2</v>
      </c>
      <c r="B73">
        <f>PASTRA_MinActivity!B73</f>
        <v>2017</v>
      </c>
      <c r="C73" t="str">
        <f>PASTRA_MinActivity!C73</f>
        <v>PASTRAROABUSURBTBUCONVDSL____16</v>
      </c>
      <c r="D73">
        <f>IF(VLOOKUP(C73,Capacity_PASTRA!B:M,PASTRA_MaxCapacity!B73-2016+2,FALSE)&lt;10^-5,0,VLOOKUP(C73,Capacity_PASTRA!B:M,PASTRA_MaxCapacity!B73-2016+2,FALSE)*(1+Summary!$C$10))</f>
        <v>1.1106129562931931E-2</v>
      </c>
    </row>
    <row r="74" spans="1:4" x14ac:dyDescent="0.25">
      <c r="A74" t="s">
        <v>2</v>
      </c>
      <c r="B74">
        <f>PASTRA_MinActivity!B74</f>
        <v>2017</v>
      </c>
      <c r="C74" t="str">
        <f>PASTRA_MinActivity!C74</f>
        <v>PASTRAROABUSURBWTBCONVDSL____16</v>
      </c>
      <c r="D74">
        <f>IF(VLOOKUP(C74,Capacity_PASTRA!B:M,PASTRA_MaxCapacity!B74-2016+2,FALSE)&lt;10^-5,0,VLOOKUP(C74,Capacity_PASTRA!B:M,PASTRA_MaxCapacity!B74-2016+2,FALSE)*(1+Summary!$C$10))</f>
        <v>4.6325605235480793E-4</v>
      </c>
    </row>
    <row r="75" spans="1:4" x14ac:dyDescent="0.25">
      <c r="A75" t="s">
        <v>2</v>
      </c>
      <c r="B75">
        <f>PASTRA_MinActivity!B75</f>
        <v>2017</v>
      </c>
      <c r="C75" t="str">
        <f>PASTRA_MinActivity!C75</f>
        <v>PASTRAROACAR___ADRCONVDSL____16</v>
      </c>
      <c r="D75">
        <f>IF(VLOOKUP(C75,Capacity_PASTRA!B:M,PASTRA_MaxCapacity!B75-2016+2,FALSE)&lt;10^-5,0,VLOOKUP(C75,Capacity_PASTRA!B:M,PASTRA_MaxCapacity!B75-2016+2,FALSE)*(1+Summary!$C$10))</f>
        <v>3.3568431595991551E-2</v>
      </c>
    </row>
    <row r="76" spans="1:4" x14ac:dyDescent="0.25">
      <c r="A76" t="s">
        <v>2</v>
      </c>
      <c r="B76">
        <f>PASTRA_MinActivity!B76</f>
        <v>2017</v>
      </c>
      <c r="C76" t="str">
        <f>PASTRA_MinActivity!C76</f>
        <v>PASTRAROACAR___APGCONVDSL____16</v>
      </c>
      <c r="D76">
        <f>IF(VLOOKUP(C76,Capacity_PASTRA!B:M,PASTRA_MaxCapacity!B76-2016+2,FALSE)&lt;10^-5,0,VLOOKUP(C76,Capacity_PASTRA!B:M,PASTRA_MaxCapacity!B76-2016+2,FALSE)*(1+Summary!$C$10))</f>
        <v>6.7188804983957266E-3</v>
      </c>
    </row>
    <row r="77" spans="1:4" x14ac:dyDescent="0.25">
      <c r="A77" t="s">
        <v>2</v>
      </c>
      <c r="B77">
        <f>PASTRA_MinActivity!B77</f>
        <v>2017</v>
      </c>
      <c r="C77" t="str">
        <f>PASTRA_MinActivity!C77</f>
        <v>PASTRAROACAR___RSHCONVDSL____16</v>
      </c>
      <c r="D77">
        <f>IF(VLOOKUP(C77,Capacity_PASTRA!B:M,PASTRA_MaxCapacity!B77-2016+2,FALSE)&lt;10^-5,0,VLOOKUP(C77,Capacity_PASTRA!B:M,PASTRA_MaxCapacity!B77-2016+2,FALSE)*(1+Summary!$C$10))</f>
        <v>1.9229417533685568E-4</v>
      </c>
    </row>
    <row r="78" spans="1:4" x14ac:dyDescent="0.25">
      <c r="A78" t="s">
        <v>2</v>
      </c>
      <c r="B78">
        <f>PASTRA_MinActivity!B78</f>
        <v>2017</v>
      </c>
      <c r="C78" t="str">
        <f>PASTRA_MinActivity!C78</f>
        <v>PASTRAROACAR___TAXCONVDSL____16</v>
      </c>
      <c r="D78">
        <f>IF(VLOOKUP(C78,Capacity_PASTRA!B:M,PASTRA_MaxCapacity!B78-2016+2,FALSE)&lt;10^-5,0,VLOOKUP(C78,Capacity_PASTRA!B:M,PASTRA_MaxCapacity!B78-2016+2,FALSE)*(1+Summary!$C$10))</f>
        <v>2.8211328523346582E-4</v>
      </c>
    </row>
    <row r="79" spans="1:4" x14ac:dyDescent="0.25">
      <c r="A79" t="s">
        <v>2</v>
      </c>
      <c r="B79">
        <f>PASTRA_MinActivity!B79</f>
        <v>2017</v>
      </c>
      <c r="C79" t="str">
        <f>PASTRA_MinActivity!C79</f>
        <v>PASTRAROATRULGTADRCONVDSL____16</v>
      </c>
      <c r="D79">
        <f>IF(VLOOKUP(C79,Capacity_PASTRA!B:M,PASTRA_MaxCapacity!B79-2016+2,FALSE)&lt;10^-5,0,VLOOKUP(C79,Capacity_PASTRA!B:M,PASTRA_MaxCapacity!B79-2016+2,FALSE)*(1+Summary!$C$10))</f>
        <v>2.6883576441697078E-2</v>
      </c>
    </row>
    <row r="80" spans="1:4" x14ac:dyDescent="0.25">
      <c r="A80" t="s">
        <v>2</v>
      </c>
      <c r="B80">
        <f>PASTRA_MinActivity!B80</f>
        <v>2017</v>
      </c>
      <c r="C80" t="str">
        <f>PASTRA_MinActivity!C80</f>
        <v>PASTRAROATRULGTAPGCONVDSL____16</v>
      </c>
      <c r="D80">
        <f>IF(VLOOKUP(C80,Capacity_PASTRA!B:M,PASTRA_MaxCapacity!B80-2016+2,FALSE)&lt;10^-5,0,VLOOKUP(C80,Capacity_PASTRA!B:M,PASTRA_MaxCapacity!B80-2016+2,FALSE)*(1+Summary!$C$10))</f>
        <v>4.4364362014095715E-3</v>
      </c>
    </row>
    <row r="81" spans="1:4" x14ac:dyDescent="0.25">
      <c r="A81" t="s">
        <v>2</v>
      </c>
      <c r="B81">
        <f>PASTRA_MinActivity!B81</f>
        <v>2017</v>
      </c>
      <c r="C81" t="str">
        <f>PASTRA_MinActivity!C81</f>
        <v>PASTRAROATRULGTRSHCONVDSL____16</v>
      </c>
      <c r="D81">
        <f>IF(VLOOKUP(C81,Capacity_PASTRA!B:M,PASTRA_MaxCapacity!B81-2016+2,FALSE)&lt;10^-5,0,VLOOKUP(C81,Capacity_PASTRA!B:M,PASTRA_MaxCapacity!B81-2016+2,FALSE)*(1+Summary!$C$10))</f>
        <v>4.519192916608539E-4</v>
      </c>
    </row>
    <row r="82" spans="1:4" x14ac:dyDescent="0.25">
      <c r="A82" t="s">
        <v>2</v>
      </c>
      <c r="B82">
        <f>PASTRA_MinActivity!B82</f>
        <v>2017</v>
      </c>
      <c r="C82" t="str">
        <f>PASTRA_MinActivity!C82</f>
        <v>PASTRAROATRULGTTAXCONVDSL____16</v>
      </c>
      <c r="D82">
        <f>IF(VLOOKUP(C82,Capacity_PASTRA!B:M,PASTRA_MaxCapacity!B82-2016+2,FALSE)&lt;10^-5,0,VLOOKUP(C82,Capacity_PASTRA!B:M,PASTRA_MaxCapacity!B82-2016+2,FALSE)*(1+Summary!$C$10))</f>
        <v>2.0810838907398856E-4</v>
      </c>
    </row>
    <row r="83" spans="1:4" x14ac:dyDescent="0.25">
      <c r="A83" t="s">
        <v>2</v>
      </c>
      <c r="B83">
        <f>PASTRA_MinActivity!B83</f>
        <v>2017</v>
      </c>
      <c r="C83" t="str">
        <f>PASTRA_MinActivity!C83</f>
        <v>PASTRAROABUSSCB___CONVNGA____16</v>
      </c>
      <c r="D83">
        <f>IF(VLOOKUP(C83,Capacity_PASTRA!B:M,PASTRA_MaxCapacity!B83-2016+2,FALSE)&lt;10^-5,0,VLOOKUP(C83,Capacity_PASTRA!B:M,PASTRA_MaxCapacity!B83-2016+2,FALSE)*(1+Summary!$C$10))</f>
        <v>7.8104837377437886E-4</v>
      </c>
    </row>
    <row r="84" spans="1:4" x14ac:dyDescent="0.25">
      <c r="A84" t="s">
        <v>2</v>
      </c>
      <c r="B84">
        <f>PASTRA_MinActivity!B84</f>
        <v>2017</v>
      </c>
      <c r="C84" t="str">
        <f>PASTRA_MinActivity!C84</f>
        <v>PASTRAROABUSURBTBUCONVNGA____16</v>
      </c>
      <c r="D84">
        <f>IF(VLOOKUP(C84,Capacity_PASTRA!B:M,PASTRA_MaxCapacity!B84-2016+2,FALSE)&lt;10^-5,0,VLOOKUP(C84,Capacity_PASTRA!B:M,PASTRA_MaxCapacity!B84-2016+2,FALSE)*(1+Summary!$C$10))</f>
        <v>5.7676039227987342E-5</v>
      </c>
    </row>
    <row r="85" spans="1:4" x14ac:dyDescent="0.25">
      <c r="A85" t="s">
        <v>2</v>
      </c>
      <c r="B85">
        <f>PASTRA_MinActivity!B85</f>
        <v>2017</v>
      </c>
      <c r="C85" t="str">
        <f>PASTRA_MinActivity!C85</f>
        <v>PASTRAROABUSURBWTBCONVNGA____16</v>
      </c>
      <c r="D85">
        <f>IF(VLOOKUP(C85,Capacity_PASTRA!B:M,PASTRA_MaxCapacity!B85-2016+2,FALSE)&lt;10^-5,0,VLOOKUP(C85,Capacity_PASTRA!B:M,PASTRA_MaxCapacity!B85-2016+2,FALSE)*(1+Summary!$C$10))</f>
        <v>4.3500097613274675E-5</v>
      </c>
    </row>
    <row r="86" spans="1:4" x14ac:dyDescent="0.25">
      <c r="A86" t="s">
        <v>2</v>
      </c>
      <c r="B86">
        <f>PASTRA_MinActivity!B86</f>
        <v>2017</v>
      </c>
      <c r="C86" t="str">
        <f>PASTRA_MinActivity!C86</f>
        <v>PASTRAROACAR___ADRCONVNGA____16</v>
      </c>
      <c r="D86">
        <f>IF(VLOOKUP(C86,Capacity_PASTRA!B:M,PASTRA_MaxCapacity!B86-2016+2,FALSE)&lt;10^-5,0,VLOOKUP(C86,Capacity_PASTRA!B:M,PASTRA_MaxCapacity!B86-2016+2,FALSE)*(1+Summary!$C$10))</f>
        <v>3.4164505578291584E-3</v>
      </c>
    </row>
    <row r="87" spans="1:4" x14ac:dyDescent="0.25">
      <c r="A87" t="s">
        <v>2</v>
      </c>
      <c r="B87">
        <f>PASTRA_MinActivity!B87</f>
        <v>2017</v>
      </c>
      <c r="C87" t="str">
        <f>PASTRA_MinActivity!C87</f>
        <v>PASTRAROACAR___APGCONVNGA____16</v>
      </c>
      <c r="D87">
        <f>IF(VLOOKUP(C87,Capacity_PASTRA!B:M,PASTRA_MaxCapacity!B87-2016+2,FALSE)&lt;10^-5,0,VLOOKUP(C87,Capacity_PASTRA!B:M,PASTRA_MaxCapacity!B87-2016+2,FALSE)*(1+Summary!$C$10))</f>
        <v>2.0634767013695234E-4</v>
      </c>
    </row>
    <row r="88" spans="1:4" x14ac:dyDescent="0.25">
      <c r="A88" t="s">
        <v>2</v>
      </c>
      <c r="B88">
        <f>PASTRA_MinActivity!B88</f>
        <v>2017</v>
      </c>
      <c r="C88" t="str">
        <f>PASTRA_MinActivity!C88</f>
        <v>PASTRAROACAR___RSHCONVNGA____16</v>
      </c>
      <c r="D88">
        <f>IF(VLOOKUP(C88,Capacity_PASTRA!B:M,PASTRA_MaxCapacity!B88-2016+2,FALSE)&lt;10^-5,0,VLOOKUP(C88,Capacity_PASTRA!B:M,PASTRA_MaxCapacity!B88-2016+2,FALSE)*(1+Summary!$C$10))</f>
        <v>2.0006058815522345E-4</v>
      </c>
    </row>
    <row r="89" spans="1:4" x14ac:dyDescent="0.25">
      <c r="A89" t="s">
        <v>2</v>
      </c>
      <c r="B89">
        <f>PASTRA_MinActivity!B89</f>
        <v>2017</v>
      </c>
      <c r="C89" t="str">
        <f>PASTRA_MinActivity!C89</f>
        <v>PASTRAROACAR___TAXCONVNGA____16</v>
      </c>
      <c r="D89">
        <f>IF(VLOOKUP(C89,Capacity_PASTRA!B:M,PASTRA_MaxCapacity!B89-2016+2,FALSE)&lt;10^-5,0,VLOOKUP(C89,Capacity_PASTRA!B:M,PASTRA_MaxCapacity!B89-2016+2,FALSE)*(1+Summary!$C$10))</f>
        <v>2.3380829139955997E-5</v>
      </c>
    </row>
    <row r="90" spans="1:4" x14ac:dyDescent="0.25">
      <c r="A90" t="s">
        <v>2</v>
      </c>
      <c r="B90">
        <f>PASTRA_MinActivity!B90</f>
        <v>2017</v>
      </c>
      <c r="C90" t="str">
        <f>PASTRA_MinActivity!C90</f>
        <v>PASTRAROATRULGTADRCONVNGA____16</v>
      </c>
      <c r="D90">
        <f>IF(VLOOKUP(C90,Capacity_PASTRA!B:M,PASTRA_MaxCapacity!B90-2016+2,FALSE)&lt;10^-5,0,VLOOKUP(C90,Capacity_PASTRA!B:M,PASTRA_MaxCapacity!B90-2016+2,FALSE)*(1+Summary!$C$10))</f>
        <v>9.4589580671546842E-5</v>
      </c>
    </row>
    <row r="91" spans="1:4" x14ac:dyDescent="0.25">
      <c r="A91" t="s">
        <v>2</v>
      </c>
      <c r="B91">
        <f>PASTRA_MinActivity!B91</f>
        <v>2017</v>
      </c>
      <c r="C91" t="str">
        <f>PASTRA_MinActivity!C91</f>
        <v>PASTRAROATRULGTAPGCONVNGA____16</v>
      </c>
      <c r="D91">
        <f>IF(VLOOKUP(C91,Capacity_PASTRA!B:M,PASTRA_MaxCapacity!B91-2016+2,FALSE)&lt;10^-5,0,VLOOKUP(C91,Capacity_PASTRA!B:M,PASTRA_MaxCapacity!B91-2016+2,FALSE)*(1+Summary!$C$10))</f>
        <v>2.3553451859632528E-5</v>
      </c>
    </row>
    <row r="92" spans="1:4" x14ac:dyDescent="0.25">
      <c r="A92" t="s">
        <v>2</v>
      </c>
      <c r="B92">
        <f>PASTRA_MinActivity!B92</f>
        <v>2017</v>
      </c>
      <c r="C92" t="str">
        <f>PASTRA_MinActivity!C92</f>
        <v>PASTRAROATRULGTRSHCONVNGA____16</v>
      </c>
      <c r="D92">
        <f>IF(VLOOKUP(C92,Capacity_PASTRA!B:M,PASTRA_MaxCapacity!B92-2016+2,FALSE)&lt;10^-5,0,VLOOKUP(C92,Capacity_PASTRA!B:M,PASTRA_MaxCapacity!B92-2016+2,FALSE)*(1+Summary!$C$10))</f>
        <v>2.1849671251718394E-5</v>
      </c>
    </row>
    <row r="93" spans="1:4" x14ac:dyDescent="0.25">
      <c r="A93" t="s">
        <v>2</v>
      </c>
      <c r="B93">
        <f>PASTRA_MinActivity!B93</f>
        <v>2017</v>
      </c>
      <c r="C93" t="str">
        <f>PASTRA_MinActivity!C93</f>
        <v>PASTRAROATRULGTTAXCONVNGA____16</v>
      </c>
      <c r="D93">
        <f>IF(VLOOKUP(C93,Capacity_PASTRA!B:M,PASTRA_MaxCapacity!B93-2016+2,FALSE)&lt;10^-5,0,VLOOKUP(C93,Capacity_PASTRA!B:M,PASTRA_MaxCapacity!B93-2016+2,FALSE)*(1+Summary!$C$10))</f>
        <v>5.9952942735854989E-5</v>
      </c>
    </row>
    <row r="94" spans="1:4" x14ac:dyDescent="0.25">
      <c r="A94" t="s">
        <v>2</v>
      </c>
      <c r="B94">
        <f>PASTRA_MinActivity!B94</f>
        <v>2017</v>
      </c>
      <c r="C94" t="str">
        <f>PASTRA_MinActivity!C94</f>
        <v>PASTRAROABUSIUBDURTCONVGAS____16</v>
      </c>
      <c r="D94">
        <f>IF(VLOOKUP(C94,Capacity_PASTRA!B:M,PASTRA_MaxCapacity!B94-2016+2,FALSE)&lt;10^-5,0,VLOOKUP(C94,Capacity_PASTRA!B:M,PASTRA_MaxCapacity!B94-2016+2,FALSE)*(1+Summary!$C$10))</f>
        <v>2.9151098077386157E-5</v>
      </c>
    </row>
    <row r="95" spans="1:4" x14ac:dyDescent="0.25">
      <c r="A95" t="s">
        <v>2</v>
      </c>
      <c r="B95">
        <f>PASTRA_MinActivity!B95</f>
        <v>2017</v>
      </c>
      <c r="C95" t="str">
        <f>PASTRA_MinActivity!C95</f>
        <v>PASTRAROABUSIUBGOBCONVGAS____16</v>
      </c>
      <c r="D95">
        <f>IF(VLOOKUP(C95,Capacity_PASTRA!B:M,PASTRA_MaxCapacity!B95-2016+2,FALSE)&lt;10^-5,0,VLOOKUP(C95,Capacity_PASTRA!B:M,PASTRA_MaxCapacity!B95-2016+2,FALSE)*(1+Summary!$C$10))</f>
        <v>3.8335093143342634E-4</v>
      </c>
    </row>
    <row r="96" spans="1:4" x14ac:dyDescent="0.25">
      <c r="A96" t="s">
        <v>2</v>
      </c>
      <c r="B96">
        <f>PASTRA_MinActivity!B96</f>
        <v>2017</v>
      </c>
      <c r="C96" t="str">
        <f>PASTRA_MinActivity!C96</f>
        <v>PASTRAROABUSIUBMWAYCONVGAS____16</v>
      </c>
      <c r="D96">
        <f>IF(VLOOKUP(C96,Capacity_PASTRA!B:M,PASTRA_MaxCapacity!B96-2016+2,FALSE)&lt;10^-5,0,VLOOKUP(C96,Capacity_PASTRA!B:M,PASTRA_MaxCapacity!B96-2016+2,FALSE)*(1+Summary!$C$10))</f>
        <v>2.9961328123414866E-5</v>
      </c>
    </row>
    <row r="97" spans="1:4" x14ac:dyDescent="0.25">
      <c r="A97" t="s">
        <v>2</v>
      </c>
      <c r="B97">
        <f>PASTRA_MinActivity!B97</f>
        <v>2017</v>
      </c>
      <c r="C97" t="str">
        <f>PASTRA_MinActivity!C97</f>
        <v>PASTRAROABUSIUBVIVACONVGAS____16</v>
      </c>
      <c r="D97">
        <f>IF(VLOOKUP(C97,Capacity_PASTRA!B:M,PASTRA_MaxCapacity!B97-2016+2,FALSE)&lt;10^-5,0,VLOOKUP(C97,Capacity_PASTRA!B:M,PASTRA_MaxCapacity!B97-2016+2,FALSE)*(1+Summary!$C$10))</f>
        <v>1.9172420507584611E-4</v>
      </c>
    </row>
    <row r="98" spans="1:4" x14ac:dyDescent="0.25">
      <c r="A98" t="s">
        <v>2</v>
      </c>
      <c r="B98">
        <f>PASTRA_MinActivity!B98</f>
        <v>2017</v>
      </c>
      <c r="C98" t="str">
        <f>PASTRA_MinActivity!C98</f>
        <v>PASTRAROABUSSCB___CONVGAS____16</v>
      </c>
      <c r="D98">
        <f>IF(VLOOKUP(C98,Capacity_PASTRA!B:M,PASTRA_MaxCapacity!B98-2016+2,FALSE)&lt;10^-5,0,VLOOKUP(C98,Capacity_PASTRA!B:M,PASTRA_MaxCapacity!B98-2016+2,FALSE)*(1+Summary!$C$10))</f>
        <v>3.052237924521611E-4</v>
      </c>
    </row>
    <row r="99" spans="1:4" x14ac:dyDescent="0.25">
      <c r="A99" t="s">
        <v>2</v>
      </c>
      <c r="B99">
        <f>PASTRA_MinActivity!B99</f>
        <v>2017</v>
      </c>
      <c r="C99" t="str">
        <f>PASTRA_MinActivity!C99</f>
        <v>PASTRAROABUSURBTBUCONVGAS____16</v>
      </c>
      <c r="D99">
        <f>IF(VLOOKUP(C99,Capacity_PASTRA!B:M,PASTRA_MaxCapacity!B99-2016+2,FALSE)&lt;10^-5,0,VLOOKUP(C99,Capacity_PASTRA!B:M,PASTRA_MaxCapacity!B99-2016+2,FALSE)*(1+Summary!$C$10))</f>
        <v>1.1263885084110402E-4</v>
      </c>
    </row>
    <row r="100" spans="1:4" x14ac:dyDescent="0.25">
      <c r="A100" t="s">
        <v>2</v>
      </c>
      <c r="B100">
        <f>PASTRA_MinActivity!B100</f>
        <v>2017</v>
      </c>
      <c r="C100" t="str">
        <f>PASTRA_MinActivity!C100</f>
        <v>PASTRAROABUSURBWTBCONVGAS____16</v>
      </c>
      <c r="D100">
        <f>IF(VLOOKUP(C100,Capacity_PASTRA!B:M,PASTRA_MaxCapacity!B100-2016+2,FALSE)&lt;10^-5,0,VLOOKUP(C100,Capacity_PASTRA!B:M,PASTRA_MaxCapacity!B100-2016+2,FALSE)*(1+Summary!$C$10))</f>
        <v>7.4088260858226322E-5</v>
      </c>
    </row>
    <row r="101" spans="1:4" x14ac:dyDescent="0.25">
      <c r="A101" t="s">
        <v>2</v>
      </c>
      <c r="B101">
        <f>PASTRA_MinActivity!B101</f>
        <v>2017</v>
      </c>
      <c r="C101" t="str">
        <f>PASTRA_MinActivity!C101</f>
        <v>PASTRAROACAR___ADRCONVGAS____16</v>
      </c>
      <c r="D101">
        <f>IF(VLOOKUP(C101,Capacity_PASTRA!B:M,PASTRA_MaxCapacity!B101-2016+2,FALSE)&lt;10^-5,0,VLOOKUP(C101,Capacity_PASTRA!B:M,PASTRA_MaxCapacity!B101-2016+2,FALSE)*(1+Summary!$C$10))</f>
        <v>2.5025611740169493</v>
      </c>
    </row>
    <row r="102" spans="1:4" x14ac:dyDescent="0.25">
      <c r="A102" t="s">
        <v>2</v>
      </c>
      <c r="B102">
        <f>PASTRA_MinActivity!B102</f>
        <v>2017</v>
      </c>
      <c r="C102" t="str">
        <f>PASTRA_MinActivity!C102</f>
        <v>PASTRAROACAR___APGCONVGAS____16</v>
      </c>
      <c r="D102">
        <f>IF(VLOOKUP(C102,Capacity_PASTRA!B:M,PASTRA_MaxCapacity!B102-2016+2,FALSE)&lt;10^-5,0,VLOOKUP(C102,Capacity_PASTRA!B:M,PASTRA_MaxCapacity!B102-2016+2,FALSE)*(1+Summary!$C$10))</f>
        <v>0.28180001406104171</v>
      </c>
    </row>
    <row r="103" spans="1:4" x14ac:dyDescent="0.25">
      <c r="A103" t="s">
        <v>2</v>
      </c>
      <c r="B103">
        <f>PASTRA_MinActivity!B103</f>
        <v>2017</v>
      </c>
      <c r="C103" t="str">
        <f>PASTRA_MinActivity!C103</f>
        <v>PASTRAROACAR___RSHCONVGAS____16</v>
      </c>
      <c r="D103">
        <f>IF(VLOOKUP(C103,Capacity_PASTRA!B:M,PASTRA_MaxCapacity!B103-2016+2,FALSE)&lt;10^-5,0,VLOOKUP(C103,Capacity_PASTRA!B:M,PASTRA_MaxCapacity!B103-2016+2,FALSE)*(1+Summary!$C$10))</f>
        <v>2.0141304193567772E-2</v>
      </c>
    </row>
    <row r="104" spans="1:4" x14ac:dyDescent="0.25">
      <c r="A104" t="s">
        <v>2</v>
      </c>
      <c r="B104">
        <f>PASTRA_MinActivity!B104</f>
        <v>2017</v>
      </c>
      <c r="C104" t="str">
        <f>PASTRA_MinActivity!C104</f>
        <v>PASTRAROACAR___TAXCONVGAS____16</v>
      </c>
      <c r="D104">
        <f>IF(VLOOKUP(C104,Capacity_PASTRA!B:M,PASTRA_MaxCapacity!B104-2016+2,FALSE)&lt;10^-5,0,VLOOKUP(C104,Capacity_PASTRA!B:M,PASTRA_MaxCapacity!B104-2016+2,FALSE)*(1+Summary!$C$10))</f>
        <v>3.3566168307624752E-2</v>
      </c>
    </row>
    <row r="105" spans="1:4" x14ac:dyDescent="0.25">
      <c r="A105" t="s">
        <v>2</v>
      </c>
      <c r="B105">
        <f>PASTRA_MinActivity!B105</f>
        <v>2017</v>
      </c>
      <c r="C105" t="str">
        <f>PASTRA_MinActivity!C105</f>
        <v>PASTRAROAMOR______CONVGAS____16</v>
      </c>
      <c r="D105">
        <f>IF(VLOOKUP(C105,Capacity_PASTRA!B:M,PASTRA_MaxCapacity!B105-2016+2,FALSE)&lt;10^-5,0,VLOOKUP(C105,Capacity_PASTRA!B:M,PASTRA_MaxCapacity!B105-2016+2,FALSE)*(1+Summary!$C$10))</f>
        <v>5.0234941595804321E-2</v>
      </c>
    </row>
    <row r="106" spans="1:4" x14ac:dyDescent="0.25">
      <c r="A106" t="s">
        <v>2</v>
      </c>
      <c r="B106">
        <f>PASTRA_MinActivity!B106</f>
        <v>2017</v>
      </c>
      <c r="C106" t="str">
        <f>PASTRA_MinActivity!C106</f>
        <v>PASTRAROATRULGTADRCONVGAS____16</v>
      </c>
      <c r="D106">
        <f>IF(VLOOKUP(C106,Capacity_PASTRA!B:M,PASTRA_MaxCapacity!B106-2016+2,FALSE)&lt;10^-5,0,VLOOKUP(C106,Capacity_PASTRA!B:M,PASTRA_MaxCapacity!B106-2016+2,FALSE)*(1+Summary!$C$10))</f>
        <v>2.5088542186785303</v>
      </c>
    </row>
    <row r="107" spans="1:4" x14ac:dyDescent="0.25">
      <c r="A107" t="s">
        <v>2</v>
      </c>
      <c r="B107">
        <f>PASTRA_MinActivity!B107</f>
        <v>2017</v>
      </c>
      <c r="C107" t="str">
        <f>PASTRA_MinActivity!C107</f>
        <v>PASTRAROATRULGTAPGCONVGAS____16</v>
      </c>
      <c r="D107">
        <f>IF(VLOOKUP(C107,Capacity_PASTRA!B:M,PASTRA_MaxCapacity!B107-2016+2,FALSE)&lt;10^-5,0,VLOOKUP(C107,Capacity_PASTRA!B:M,PASTRA_MaxCapacity!B107-2016+2,FALSE)*(1+Summary!$C$10))</f>
        <v>0.27913569178346315</v>
      </c>
    </row>
    <row r="108" spans="1:4" x14ac:dyDescent="0.25">
      <c r="A108" t="s">
        <v>2</v>
      </c>
      <c r="B108">
        <f>PASTRA_MinActivity!B108</f>
        <v>2017</v>
      </c>
      <c r="C108" t="str">
        <f>PASTRA_MinActivity!C108</f>
        <v>PASTRAROATRULGTRSHCONVGAS____16</v>
      </c>
      <c r="D108">
        <f>IF(VLOOKUP(C108,Capacity_PASTRA!B:M,PASTRA_MaxCapacity!B108-2016+2,FALSE)&lt;10^-5,0,VLOOKUP(C108,Capacity_PASTRA!B:M,PASTRA_MaxCapacity!B108-2016+2,FALSE)*(1+Summary!$C$10))</f>
        <v>1.9823498831528317E-2</v>
      </c>
    </row>
    <row r="109" spans="1:4" x14ac:dyDescent="0.25">
      <c r="A109" t="s">
        <v>2</v>
      </c>
      <c r="B109">
        <f>PASTRA_MinActivity!B109</f>
        <v>2017</v>
      </c>
      <c r="C109" t="str">
        <f>PASTRA_MinActivity!C109</f>
        <v>PASTRAROATRULGTTAXCONVGAS____16</v>
      </c>
      <c r="D109">
        <f>IF(VLOOKUP(C109,Capacity_PASTRA!B:M,PASTRA_MaxCapacity!B109-2016+2,FALSE)&lt;10^-5,0,VLOOKUP(C109,Capacity_PASTRA!B:M,PASTRA_MaxCapacity!B109-2016+2,FALSE)*(1+Summary!$C$10))</f>
        <v>1.3216176288347821E-2</v>
      </c>
    </row>
    <row r="110" spans="1:4" x14ac:dyDescent="0.25">
      <c r="A110" t="s">
        <v>2</v>
      </c>
      <c r="B110">
        <f>PASTRA_MinActivity!B110</f>
        <v>2017</v>
      </c>
      <c r="C110" t="str">
        <f>PASTRA_MinActivity!C110</f>
        <v>PASTRAROACAR___ADRCONVPRO____16</v>
      </c>
      <c r="D110">
        <f>IF(VLOOKUP(C110,Capacity_PASTRA!B:M,PASTRA_MaxCapacity!B110-2016+2,FALSE)&lt;10^-5,0,VLOOKUP(C110,Capacity_PASTRA!B:M,PASTRA_MaxCapacity!B110-2016+2,FALSE)*(1+Summary!$C$10))</f>
        <v>2.7523355747609952E-2</v>
      </c>
    </row>
    <row r="111" spans="1:4" x14ac:dyDescent="0.25">
      <c r="A111" t="s">
        <v>2</v>
      </c>
      <c r="B111">
        <f>PASTRA_MinActivity!B111</f>
        <v>2017</v>
      </c>
      <c r="C111" t="str">
        <f>PASTRA_MinActivity!C111</f>
        <v>PASTRAROACAR___APGCONVPRO____16</v>
      </c>
      <c r="D111">
        <f>IF(VLOOKUP(C111,Capacity_PASTRA!B:M,PASTRA_MaxCapacity!B111-2016+2,FALSE)&lt;10^-5,0,VLOOKUP(C111,Capacity_PASTRA!B:M,PASTRA_MaxCapacity!B111-2016+2,FALSE)*(1+Summary!$C$10))</f>
        <v>1.6657752795088052E-4</v>
      </c>
    </row>
    <row r="112" spans="1:4" x14ac:dyDescent="0.25">
      <c r="A112" t="s">
        <v>2</v>
      </c>
      <c r="B112">
        <f>PASTRA_MinActivity!B112</f>
        <v>2017</v>
      </c>
      <c r="C112" t="str">
        <f>PASTRA_MinActivity!C112</f>
        <v>PASTRAROACAR___RSHCONVPRO____16</v>
      </c>
      <c r="D112">
        <f>IF(VLOOKUP(C112,Capacity_PASTRA!B:M,PASTRA_MaxCapacity!B112-2016+2,FALSE)&lt;10^-5,0,VLOOKUP(C112,Capacity_PASTRA!B:M,PASTRA_MaxCapacity!B112-2016+2,FALSE)*(1+Summary!$C$10))</f>
        <v>1.3825039692145097E-4</v>
      </c>
    </row>
    <row r="113" spans="1:4" x14ac:dyDescent="0.25">
      <c r="A113" t="s">
        <v>2</v>
      </c>
      <c r="B113">
        <f>PASTRA_MinActivity!B113</f>
        <v>2017</v>
      </c>
      <c r="C113" t="str">
        <f>PASTRA_MinActivity!C113</f>
        <v>PASTRAROACAR___TAXCONVPRO____16</v>
      </c>
      <c r="D113">
        <f>IF(VLOOKUP(C113,Capacity_PASTRA!B:M,PASTRA_MaxCapacity!B113-2016+2,FALSE)&lt;10^-5,0,VLOOKUP(C113,Capacity_PASTRA!B:M,PASTRA_MaxCapacity!B113-2016+2,FALSE)*(1+Summary!$C$10))</f>
        <v>2.2413866751835884E-4</v>
      </c>
    </row>
    <row r="114" spans="1:4" x14ac:dyDescent="0.25">
      <c r="A114" t="s">
        <v>2</v>
      </c>
      <c r="B114">
        <f>PASTRA_MinActivity!B114</f>
        <v>2017</v>
      </c>
      <c r="C114" t="str">
        <f>PASTRA_MinActivity!C114</f>
        <v>PASTRAROATRULGTADRCONVPRO____16</v>
      </c>
      <c r="D114">
        <f>IF(VLOOKUP(C114,Capacity_PASTRA!B:M,PASTRA_MaxCapacity!B114-2016+2,FALSE)&lt;10^-5,0,VLOOKUP(C114,Capacity_PASTRA!B:M,PASTRA_MaxCapacity!B114-2016+2,FALSE)*(1+Summary!$C$10))</f>
        <v>9.0572985533007005E-3</v>
      </c>
    </row>
    <row r="115" spans="1:4" x14ac:dyDescent="0.25">
      <c r="A115" t="s">
        <v>2</v>
      </c>
      <c r="B115">
        <f>PASTRA_MinActivity!B115</f>
        <v>2017</v>
      </c>
      <c r="C115" t="str">
        <f>PASTRA_MinActivity!C115</f>
        <v>PASTRAROATRULGTAPGCONVPRO____16</v>
      </c>
      <c r="D115">
        <f>IF(VLOOKUP(C115,Capacity_PASTRA!B:M,PASTRA_MaxCapacity!B115-2016+2,FALSE)&lt;10^-5,0,VLOOKUP(C115,Capacity_PASTRA!B:M,PASTRA_MaxCapacity!B115-2016+2,FALSE)*(1+Summary!$C$10))</f>
        <v>1.6287837889785648E-4</v>
      </c>
    </row>
    <row r="116" spans="1:4" x14ac:dyDescent="0.25">
      <c r="A116" t="s">
        <v>2</v>
      </c>
      <c r="B116">
        <f>PASTRA_MinActivity!B116</f>
        <v>2017</v>
      </c>
      <c r="C116" t="str">
        <f>PASTRA_MinActivity!C116</f>
        <v>PASTRAROATRULGTRSHCONVPRO____16</v>
      </c>
      <c r="D116">
        <f>IF(VLOOKUP(C116,Capacity_PASTRA!B:M,PASTRA_MaxCapacity!B116-2016+2,FALSE)&lt;10^-5,0,VLOOKUP(C116,Capacity_PASTRA!B:M,PASTRA_MaxCapacity!B116-2016+2,FALSE)*(1+Summary!$C$10))</f>
        <v>1.4398895942990059E-5</v>
      </c>
    </row>
    <row r="117" spans="1:4" x14ac:dyDescent="0.25">
      <c r="A117" t="s">
        <v>2</v>
      </c>
      <c r="B117">
        <f>PASTRA_MinActivity!B117</f>
        <v>2017</v>
      </c>
      <c r="C117" t="str">
        <f>PASTRA_MinActivity!C117</f>
        <v>PASTRAROATRULGTTAXCONVPRO____16</v>
      </c>
      <c r="D117">
        <f>IF(VLOOKUP(C117,Capacity_PASTRA!B:M,PASTRA_MaxCapacity!B117-2016+2,FALSE)&lt;10^-5,0,VLOOKUP(C117,Capacity_PASTRA!B:M,PASTRA_MaxCapacity!B117-2016+2,FALSE)*(1+Summary!$C$10))</f>
        <v>3.8567416186754986E-5</v>
      </c>
    </row>
    <row r="118" spans="1:4" x14ac:dyDescent="0.25">
      <c r="A118" t="s">
        <v>2</v>
      </c>
      <c r="B118">
        <f>PASTRA_MinActivity!B118</f>
        <v>2018</v>
      </c>
      <c r="C118" t="str">
        <f>PASTRA_MinActivity!C118</f>
        <v>PASTRARAIREG___GOR___DSL____16</v>
      </c>
      <c r="D118">
        <f>IF(VLOOKUP(C118,Capacity_PASTRA!B:M,PASTRA_MaxCapacity!B118-2016+2,FALSE)&lt;10^-5,0,VLOOKUP(C118,Capacity_PASTRA!B:M,PASTRA_MaxCapacity!B118-2016+2,FALSE)*(1+Summary!$C$10))</f>
        <v>6.5691314166522118E-4</v>
      </c>
    </row>
    <row r="119" spans="1:4" x14ac:dyDescent="0.25">
      <c r="A119" t="s">
        <v>2</v>
      </c>
      <c r="B119">
        <f>PASTRA_MinActivity!B119</f>
        <v>2018</v>
      </c>
      <c r="C119" t="str">
        <f>PASTRA_MinActivity!C119</f>
        <v>PASTRARAIREG___GOR___ELC____16</v>
      </c>
      <c r="D119">
        <f>IF(VLOOKUP(C119,Capacity_PASTRA!B:M,PASTRA_MaxCapacity!B119-2016+2,FALSE)&lt;10^-5,0,VLOOKUP(C119,Capacity_PASTRA!B:M,PASTRA_MaxCapacity!B119-2016+2,FALSE)*(1+Summary!$C$10))</f>
        <v>7.9888886222493317E-5</v>
      </c>
    </row>
    <row r="120" spans="1:4" x14ac:dyDescent="0.25">
      <c r="A120" t="s">
        <v>2</v>
      </c>
      <c r="B120">
        <f>PASTRA_MinActivity!B120</f>
        <v>2018</v>
      </c>
      <c r="C120" t="str">
        <f>PASTRA_MinActivity!C120</f>
        <v>PASTRARAIREG___UPX___DSL____16</v>
      </c>
      <c r="D120">
        <f>IF(VLOOKUP(C120,Capacity_PASTRA!B:M,PASTRA_MaxCapacity!B120-2016+2,FALSE)&lt;10^-5,0,VLOOKUP(C120,Capacity_PASTRA!B:M,PASTRA_MaxCapacity!B120-2016+2,FALSE)*(1+Summary!$C$10))</f>
        <v>4.341727898664275E-4</v>
      </c>
    </row>
    <row r="121" spans="1:4" x14ac:dyDescent="0.25">
      <c r="A121" t="s">
        <v>2</v>
      </c>
      <c r="B121">
        <f>PASTRA_MinActivity!B121</f>
        <v>2018</v>
      </c>
      <c r="C121" t="str">
        <f>PASTRA_MinActivity!C121</f>
        <v>PASTRARAIREG___UPX___ELC____16</v>
      </c>
      <c r="D121">
        <f>IF(VLOOKUP(C121,Capacity_PASTRA!B:M,PASTRA_MaxCapacity!B121-2016+2,FALSE)&lt;10^-5,0,VLOOKUP(C121,Capacity_PASTRA!B:M,PASTRA_MaxCapacity!B121-2016+2,FALSE)*(1+Summary!$C$10))</f>
        <v>6.4268145034087986E-5</v>
      </c>
    </row>
    <row r="122" spans="1:4" x14ac:dyDescent="0.25">
      <c r="A122" t="s">
        <v>2</v>
      </c>
      <c r="B122">
        <f>PASTRA_MinActivity!B122</f>
        <v>2018</v>
      </c>
      <c r="C122" t="str">
        <f>PASTRA_MinActivity!C122</f>
        <v>PASTRARAISUB___TSU___DSL____16</v>
      </c>
      <c r="D122">
        <f>IF(VLOOKUP(C122,Capacity_PASTRA!B:M,PASTRA_MaxCapacity!B122-2016+2,FALSE)&lt;10^-5,0,VLOOKUP(C122,Capacity_PASTRA!B:M,PASTRA_MaxCapacity!B122-2016+2,FALSE)*(1+Summary!$C$10))</f>
        <v>1.1113636343121918E-4</v>
      </c>
    </row>
    <row r="123" spans="1:4" x14ac:dyDescent="0.25">
      <c r="A123" t="s">
        <v>2</v>
      </c>
      <c r="B123">
        <f>PASTRA_MinActivity!B123</f>
        <v>2018</v>
      </c>
      <c r="C123" t="str">
        <f>PASTRA_MinActivity!C123</f>
        <v>PASTRARAISUB___TSU___ELC____16</v>
      </c>
      <c r="D123">
        <f>IF(VLOOKUP(C123,Capacity_PASTRA!B:M,PASTRA_MaxCapacity!B123-2016+2,FALSE)&lt;10^-5,0,VLOOKUP(C123,Capacity_PASTRA!B:M,PASTRA_MaxCapacity!B123-2016+2,FALSE)*(1+Summary!$C$10))</f>
        <v>1.4147091929733251E-3</v>
      </c>
    </row>
    <row r="124" spans="1:4" x14ac:dyDescent="0.25">
      <c r="A124" t="s">
        <v>2</v>
      </c>
      <c r="B124">
        <f>PASTRA_MinActivity!B124</f>
        <v>2018</v>
      </c>
      <c r="C124" t="str">
        <f>PASTRA_MinActivity!C124</f>
        <v>PASTRARAITRM___TST___DSL____16</v>
      </c>
      <c r="D124">
        <f>IF(VLOOKUP(C124,Capacity_PASTRA!B:M,PASTRA_MaxCapacity!B124-2016+2,FALSE)&lt;10^-5,0,VLOOKUP(C124,Capacity_PASTRA!B:M,PASTRA_MaxCapacity!B124-2016+2,FALSE)*(1+Summary!$C$10))</f>
        <v>1.2948033483192964E-4</v>
      </c>
    </row>
    <row r="125" spans="1:4" x14ac:dyDescent="0.25">
      <c r="A125" t="s">
        <v>2</v>
      </c>
      <c r="B125">
        <f>PASTRA_MinActivity!B125</f>
        <v>2018</v>
      </c>
      <c r="C125" t="str">
        <f>PASTRA_MinActivity!C125</f>
        <v>PASTRARAITRM___TST___ELC____16</v>
      </c>
      <c r="D125">
        <f>IF(VLOOKUP(C125,Capacity_PASTRA!B:M,PASTRA_MaxCapacity!B125-2016+2,FALSE)&lt;10^-5,0,VLOOKUP(C125,Capacity_PASTRA!B:M,PASTRA_MaxCapacity!B125-2016+2,FALSE)*(1+Summary!$C$10))</f>
        <v>1.0569721932546076E-3</v>
      </c>
    </row>
    <row r="126" spans="1:4" x14ac:dyDescent="0.25">
      <c r="A126" t="s">
        <v>2</v>
      </c>
      <c r="B126">
        <f>PASTRA_MinActivity!B126</f>
        <v>2018</v>
      </c>
      <c r="C126" t="str">
        <f>PASTRA_MinActivity!C126</f>
        <v>PASTRAROABUSIUBDURTCONVDSL____16</v>
      </c>
      <c r="D126">
        <f>IF(VLOOKUP(C126,Capacity_PASTRA!B:M,PASTRA_MaxCapacity!B126-2016+2,FALSE)&lt;10^-5,0,VLOOKUP(C126,Capacity_PASTRA!B:M,PASTRA_MaxCapacity!B126-2016+2,FALSE)*(1+Summary!$C$10))</f>
        <v>4.016271461223719E-4</v>
      </c>
    </row>
    <row r="127" spans="1:4" x14ac:dyDescent="0.25">
      <c r="A127" t="s">
        <v>2</v>
      </c>
      <c r="B127">
        <f>PASTRA_MinActivity!B127</f>
        <v>2018</v>
      </c>
      <c r="C127" t="str">
        <f>PASTRA_MinActivity!C127</f>
        <v>PASTRAROABUSIUBGOBCONVDSL____16</v>
      </c>
      <c r="D127">
        <f>IF(VLOOKUP(C127,Capacity_PASTRA!B:M,PASTRA_MaxCapacity!B127-2016+2,FALSE)&lt;10^-5,0,VLOOKUP(C127,Capacity_PASTRA!B:M,PASTRA_MaxCapacity!B127-2016+2,FALSE)*(1+Summary!$C$10))</f>
        <v>6.1177969300731225E-4</v>
      </c>
    </row>
    <row r="128" spans="1:4" x14ac:dyDescent="0.25">
      <c r="A128" t="s">
        <v>2</v>
      </c>
      <c r="B128">
        <f>PASTRA_MinActivity!B128</f>
        <v>2018</v>
      </c>
      <c r="C128" t="str">
        <f>PASTRA_MinActivity!C128</f>
        <v>PASTRAROABUSIUBMWAYCONVDSL____16</v>
      </c>
      <c r="D128">
        <f>IF(VLOOKUP(C128,Capacity_PASTRA!B:M,PASTRA_MaxCapacity!B128-2016+2,FALSE)&lt;10^-5,0,VLOOKUP(C128,Capacity_PASTRA!B:M,PASTRA_MaxCapacity!B128-2016+2,FALSE)*(1+Summary!$C$10))</f>
        <v>6.2284324556864225E-3</v>
      </c>
    </row>
    <row r="129" spans="1:4" x14ac:dyDescent="0.25">
      <c r="A129" t="s">
        <v>2</v>
      </c>
      <c r="B129">
        <f>PASTRA_MinActivity!B129</f>
        <v>2018</v>
      </c>
      <c r="C129" t="str">
        <f>PASTRA_MinActivity!C129</f>
        <v>PASTRAROABUSIUBVIVACONVDSL____16</v>
      </c>
      <c r="D129">
        <f>IF(VLOOKUP(C129,Capacity_PASTRA!B:M,PASTRA_MaxCapacity!B129-2016+2,FALSE)&lt;10^-5,0,VLOOKUP(C129,Capacity_PASTRA!B:M,PASTRA_MaxCapacity!B129-2016+2,FALSE)*(1+Summary!$C$10))</f>
        <v>3.1265839638386052E-4</v>
      </c>
    </row>
    <row r="130" spans="1:4" x14ac:dyDescent="0.25">
      <c r="A130" t="s">
        <v>2</v>
      </c>
      <c r="B130">
        <f>PASTRA_MinActivity!B130</f>
        <v>2018</v>
      </c>
      <c r="C130" t="str">
        <f>PASTRA_MinActivity!C130</f>
        <v>PASTRAROABUSSCB___CONVDSL____16</v>
      </c>
      <c r="D130">
        <f>IF(VLOOKUP(C130,Capacity_PASTRA!B:M,PASTRA_MaxCapacity!B130-2016+2,FALSE)&lt;10^-5,0,VLOOKUP(C130,Capacity_PASTRA!B:M,PASTRA_MaxCapacity!B130-2016+2,FALSE)*(1+Summary!$C$10))</f>
        <v>3.2043578392590465E-4</v>
      </c>
    </row>
    <row r="131" spans="1:4" x14ac:dyDescent="0.25">
      <c r="A131" t="s">
        <v>2</v>
      </c>
      <c r="B131">
        <f>PASTRA_MinActivity!B131</f>
        <v>2018</v>
      </c>
      <c r="C131" t="str">
        <f>PASTRA_MinActivity!C131</f>
        <v>PASTRAROABUSURBTBUCONVDSL____16</v>
      </c>
      <c r="D131">
        <f>IF(VLOOKUP(C131,Capacity_PASTRA!B:M,PASTRA_MaxCapacity!B131-2016+2,FALSE)&lt;10^-5,0,VLOOKUP(C131,Capacity_PASTRA!B:M,PASTRA_MaxCapacity!B131-2016+2,FALSE)*(1+Summary!$C$10))</f>
        <v>2.3226863085507449E-2</v>
      </c>
    </row>
    <row r="132" spans="1:4" x14ac:dyDescent="0.25">
      <c r="A132" t="s">
        <v>2</v>
      </c>
      <c r="B132">
        <f>PASTRA_MinActivity!B132</f>
        <v>2018</v>
      </c>
      <c r="C132" t="str">
        <f>PASTRA_MinActivity!C132</f>
        <v>PASTRAROABUSURBWTBCONVDSL____16</v>
      </c>
      <c r="D132">
        <f>IF(VLOOKUP(C132,Capacity_PASTRA!B:M,PASTRA_MaxCapacity!B132-2016+2,FALSE)&lt;10^-5,0,VLOOKUP(C132,Capacity_PASTRA!B:M,PASTRA_MaxCapacity!B132-2016+2,FALSE)*(1+Summary!$C$10))</f>
        <v>1.0861636687516444E-3</v>
      </c>
    </row>
    <row r="133" spans="1:4" x14ac:dyDescent="0.25">
      <c r="A133" t="s">
        <v>2</v>
      </c>
      <c r="B133">
        <f>PASTRA_MinActivity!B133</f>
        <v>2018</v>
      </c>
      <c r="C133" t="str">
        <f>PASTRA_MinActivity!C133</f>
        <v>PASTRAROACAR___ADRCONVDSL____16</v>
      </c>
      <c r="D133">
        <f>IF(VLOOKUP(C133,Capacity_PASTRA!B:M,PASTRA_MaxCapacity!B133-2016+2,FALSE)&lt;10^-5,0,VLOOKUP(C133,Capacity_PASTRA!B:M,PASTRA_MaxCapacity!B133-2016+2,FALSE)*(1+Summary!$C$10))</f>
        <v>7.3818822471352366E-2</v>
      </c>
    </row>
    <row r="134" spans="1:4" x14ac:dyDescent="0.25">
      <c r="A134" t="s">
        <v>2</v>
      </c>
      <c r="B134">
        <f>PASTRA_MinActivity!B134</f>
        <v>2018</v>
      </c>
      <c r="C134" t="str">
        <f>PASTRA_MinActivity!C134</f>
        <v>PASTRAROACAR___APGCONVDSL____16</v>
      </c>
      <c r="D134">
        <f>IF(VLOOKUP(C134,Capacity_PASTRA!B:M,PASTRA_MaxCapacity!B134-2016+2,FALSE)&lt;10^-5,0,VLOOKUP(C134,Capacity_PASTRA!B:M,PASTRA_MaxCapacity!B134-2016+2,FALSE)*(1+Summary!$C$10))</f>
        <v>7.6698849389007723E-3</v>
      </c>
    </row>
    <row r="135" spans="1:4" x14ac:dyDescent="0.25">
      <c r="A135" t="s">
        <v>2</v>
      </c>
      <c r="B135">
        <f>PASTRA_MinActivity!B135</f>
        <v>2018</v>
      </c>
      <c r="C135" t="str">
        <f>PASTRA_MinActivity!C135</f>
        <v>PASTRAROACAR___RSHCONVDSL____16</v>
      </c>
      <c r="D135">
        <f>IF(VLOOKUP(C135,Capacity_PASTRA!B:M,PASTRA_MaxCapacity!B135-2016+2,FALSE)&lt;10^-5,0,VLOOKUP(C135,Capacity_PASTRA!B:M,PASTRA_MaxCapacity!B135-2016+2,FALSE)*(1+Summary!$C$10))</f>
        <v>3.3151333998183053E-4</v>
      </c>
    </row>
    <row r="136" spans="1:4" x14ac:dyDescent="0.25">
      <c r="A136" t="s">
        <v>2</v>
      </c>
      <c r="B136">
        <f>PASTRA_MinActivity!B136</f>
        <v>2018</v>
      </c>
      <c r="C136" t="str">
        <f>PASTRA_MinActivity!C136</f>
        <v>PASTRAROACAR___TAXCONVDSL____16</v>
      </c>
      <c r="D136">
        <f>IF(VLOOKUP(C136,Capacity_PASTRA!B:M,PASTRA_MaxCapacity!B136-2016+2,FALSE)&lt;10^-5,0,VLOOKUP(C136,Capacity_PASTRA!B:M,PASTRA_MaxCapacity!B136-2016+2,FALSE)*(1+Summary!$C$10))</f>
        <v>4.6612237778810871E-4</v>
      </c>
    </row>
    <row r="137" spans="1:4" x14ac:dyDescent="0.25">
      <c r="A137" t="s">
        <v>2</v>
      </c>
      <c r="B137">
        <f>PASTRA_MinActivity!B137</f>
        <v>2018</v>
      </c>
      <c r="C137" t="str">
        <f>PASTRA_MinActivity!C137</f>
        <v>PASTRAROATRULGTADRCONVDSL____16</v>
      </c>
      <c r="D137">
        <f>IF(VLOOKUP(C137,Capacity_PASTRA!B:M,PASTRA_MaxCapacity!B137-2016+2,FALSE)&lt;10^-5,0,VLOOKUP(C137,Capacity_PASTRA!B:M,PASTRA_MaxCapacity!B137-2016+2,FALSE)*(1+Summary!$C$10))</f>
        <v>5.7054508266283735E-2</v>
      </c>
    </row>
    <row r="138" spans="1:4" x14ac:dyDescent="0.25">
      <c r="A138" t="s">
        <v>2</v>
      </c>
      <c r="B138">
        <f>PASTRA_MinActivity!B138</f>
        <v>2018</v>
      </c>
      <c r="C138" t="str">
        <f>PASTRA_MinActivity!C138</f>
        <v>PASTRAROATRULGTAPGCONVDSL____16</v>
      </c>
      <c r="D138">
        <f>IF(VLOOKUP(C138,Capacity_PASTRA!B:M,PASTRA_MaxCapacity!B138-2016+2,FALSE)&lt;10^-5,0,VLOOKUP(C138,Capacity_PASTRA!B:M,PASTRA_MaxCapacity!B138-2016+2,FALSE)*(1+Summary!$C$10))</f>
        <v>6.3581161185005215E-3</v>
      </c>
    </row>
    <row r="139" spans="1:4" x14ac:dyDescent="0.25">
      <c r="A139" t="s">
        <v>2</v>
      </c>
      <c r="B139">
        <f>PASTRA_MinActivity!B139</f>
        <v>2018</v>
      </c>
      <c r="C139" t="str">
        <f>PASTRA_MinActivity!C139</f>
        <v>PASTRAROATRULGTRSHCONVDSL____16</v>
      </c>
      <c r="D139">
        <f>IF(VLOOKUP(C139,Capacity_PASTRA!B:M,PASTRA_MaxCapacity!B139-2016+2,FALSE)&lt;10^-5,0,VLOOKUP(C139,Capacity_PASTRA!B:M,PASTRA_MaxCapacity!B139-2016+2,FALSE)*(1+Summary!$C$10))</f>
        <v>7.6265021306709578E-4</v>
      </c>
    </row>
    <row r="140" spans="1:4" x14ac:dyDescent="0.25">
      <c r="A140" t="s">
        <v>2</v>
      </c>
      <c r="B140">
        <f>PASTRA_MinActivity!B140</f>
        <v>2018</v>
      </c>
      <c r="C140" t="str">
        <f>PASTRA_MinActivity!C140</f>
        <v>PASTRAROATRULGTTAXCONVDSL____16</v>
      </c>
      <c r="D140">
        <f>IF(VLOOKUP(C140,Capacity_PASTRA!B:M,PASTRA_MaxCapacity!B140-2016+2,FALSE)&lt;10^-5,0,VLOOKUP(C140,Capacity_PASTRA!B:M,PASTRA_MaxCapacity!B140-2016+2,FALSE)*(1+Summary!$C$10))</f>
        <v>4.120421293351731E-4</v>
      </c>
    </row>
    <row r="141" spans="1:4" x14ac:dyDescent="0.25">
      <c r="A141" t="s">
        <v>2</v>
      </c>
      <c r="B141">
        <f>PASTRA_MinActivity!B141</f>
        <v>2018</v>
      </c>
      <c r="C141" t="str">
        <f>PASTRA_MinActivity!C141</f>
        <v>PASTRAROABUSSCB___CONVNGA____16</v>
      </c>
      <c r="D141">
        <f>IF(VLOOKUP(C141,Capacity_PASTRA!B:M,PASTRA_MaxCapacity!B141-2016+2,FALSE)&lt;10^-5,0,VLOOKUP(C141,Capacity_PASTRA!B:M,PASTRA_MaxCapacity!B141-2016+2,FALSE)*(1+Summary!$C$10))</f>
        <v>1.6108739993206927E-3</v>
      </c>
    </row>
    <row r="142" spans="1:4" x14ac:dyDescent="0.25">
      <c r="A142" t="s">
        <v>2</v>
      </c>
      <c r="B142">
        <f>PASTRA_MinActivity!B142</f>
        <v>2018</v>
      </c>
      <c r="C142" t="str">
        <f>PASTRA_MinActivity!C142</f>
        <v>PASTRAROABUSURBTBUCONVNGA____16</v>
      </c>
      <c r="D142">
        <f>IF(VLOOKUP(C142,Capacity_PASTRA!B:M,PASTRA_MaxCapacity!B142-2016+2,FALSE)&lt;10^-5,0,VLOOKUP(C142,Capacity_PASTRA!B:M,PASTRA_MaxCapacity!B142-2016+2,FALSE)*(1+Summary!$C$10))</f>
        <v>8.6119059565706785E-5</v>
      </c>
    </row>
    <row r="143" spans="1:4" x14ac:dyDescent="0.25">
      <c r="A143" t="s">
        <v>2</v>
      </c>
      <c r="B143">
        <f>PASTRA_MinActivity!B143</f>
        <v>2018</v>
      </c>
      <c r="C143" t="str">
        <f>PASTRA_MinActivity!C143</f>
        <v>PASTRAROABUSURBWTBCONVNGA____16</v>
      </c>
      <c r="D143">
        <f>IF(VLOOKUP(C143,Capacity_PASTRA!B:M,PASTRA_MaxCapacity!B143-2016+2,FALSE)&lt;10^-5,0,VLOOKUP(C143,Capacity_PASTRA!B:M,PASTRA_MaxCapacity!B143-2016+2,FALSE)*(1+Summary!$C$10))</f>
        <v>6.4541199484219485E-5</v>
      </c>
    </row>
    <row r="144" spans="1:4" x14ac:dyDescent="0.25">
      <c r="A144" t="s">
        <v>2</v>
      </c>
      <c r="B144">
        <f>PASTRA_MinActivity!B144</f>
        <v>2018</v>
      </c>
      <c r="C144" t="str">
        <f>PASTRA_MinActivity!C144</f>
        <v>PASTRAROACAR___ADRCONVNGA____16</v>
      </c>
      <c r="D144">
        <f>IF(VLOOKUP(C144,Capacity_PASTRA!B:M,PASTRA_MaxCapacity!B144-2016+2,FALSE)&lt;10^-5,0,VLOOKUP(C144,Capacity_PASTRA!B:M,PASTRA_MaxCapacity!B144-2016+2,FALSE)*(1+Summary!$C$10))</f>
        <v>6.3969631808200788E-3</v>
      </c>
    </row>
    <row r="145" spans="1:4" x14ac:dyDescent="0.25">
      <c r="A145" t="s">
        <v>2</v>
      </c>
      <c r="B145">
        <f>PASTRA_MinActivity!B145</f>
        <v>2018</v>
      </c>
      <c r="C145" t="str">
        <f>PASTRA_MinActivity!C145</f>
        <v>PASTRAROACAR___APGCONVNGA____16</v>
      </c>
      <c r="D145">
        <f>IF(VLOOKUP(C145,Capacity_PASTRA!B:M,PASTRA_MaxCapacity!B145-2016+2,FALSE)&lt;10^-5,0,VLOOKUP(C145,Capacity_PASTRA!B:M,PASTRA_MaxCapacity!B145-2016+2,FALSE)*(1+Summary!$C$10))</f>
        <v>1.336360277043027E-3</v>
      </c>
    </row>
    <row r="146" spans="1:4" x14ac:dyDescent="0.25">
      <c r="A146" t="s">
        <v>2</v>
      </c>
      <c r="B146">
        <f>PASTRA_MinActivity!B146</f>
        <v>2018</v>
      </c>
      <c r="C146" t="str">
        <f>PASTRA_MinActivity!C146</f>
        <v>PASTRAROACAR___RSHCONVNGA____16</v>
      </c>
      <c r="D146">
        <f>IF(VLOOKUP(C146,Capacity_PASTRA!B:M,PASTRA_MaxCapacity!B146-2016+2,FALSE)&lt;10^-5,0,VLOOKUP(C146,Capacity_PASTRA!B:M,PASTRA_MaxCapacity!B146-2016+2,FALSE)*(1+Summary!$C$10))</f>
        <v>3.4173170050797233E-4</v>
      </c>
    </row>
    <row r="147" spans="1:4" x14ac:dyDescent="0.25">
      <c r="A147" t="s">
        <v>2</v>
      </c>
      <c r="B147">
        <f>PASTRA_MinActivity!B147</f>
        <v>2018</v>
      </c>
      <c r="C147" t="str">
        <f>PASTRA_MinActivity!C147</f>
        <v>PASTRAROACAR___TAXCONVNGA____16</v>
      </c>
      <c r="D147">
        <f>IF(VLOOKUP(C147,Capacity_PASTRA!B:M,PASTRA_MaxCapacity!B147-2016+2,FALSE)&lt;10^-5,0,VLOOKUP(C147,Capacity_PASTRA!B:M,PASTRA_MaxCapacity!B147-2016+2,FALSE)*(1+Summary!$C$10))</f>
        <v>3.414211329687517E-5</v>
      </c>
    </row>
    <row r="148" spans="1:4" x14ac:dyDescent="0.25">
      <c r="A148" t="s">
        <v>2</v>
      </c>
      <c r="B148">
        <f>PASTRA_MinActivity!B148</f>
        <v>2018</v>
      </c>
      <c r="C148" t="str">
        <f>PASTRA_MinActivity!C148</f>
        <v>PASTRAROATRULGTADRCONVNGA____16</v>
      </c>
      <c r="D148">
        <f>IF(VLOOKUP(C148,Capacity_PASTRA!B:M,PASTRA_MaxCapacity!B148-2016+2,FALSE)&lt;10^-5,0,VLOOKUP(C148,Capacity_PASTRA!B:M,PASTRA_MaxCapacity!B148-2016+2,FALSE)*(1+Summary!$C$10))</f>
        <v>1.4185049627259995E-4</v>
      </c>
    </row>
    <row r="149" spans="1:4" x14ac:dyDescent="0.25">
      <c r="A149" t="s">
        <v>2</v>
      </c>
      <c r="B149">
        <f>PASTRA_MinActivity!B149</f>
        <v>2018</v>
      </c>
      <c r="C149" t="str">
        <f>PASTRA_MinActivity!C149</f>
        <v>PASTRAROATRULGTAPGCONVNGA____16</v>
      </c>
      <c r="D149">
        <f>IF(VLOOKUP(C149,Capacity_PASTRA!B:M,PASTRA_MaxCapacity!B149-2016+2,FALSE)&lt;10^-5,0,VLOOKUP(C149,Capacity_PASTRA!B:M,PASTRA_MaxCapacity!B149-2016+2,FALSE)*(1+Summary!$C$10))</f>
        <v>3.4227531447070165E-5</v>
      </c>
    </row>
    <row r="150" spans="1:4" x14ac:dyDescent="0.25">
      <c r="A150" t="s">
        <v>2</v>
      </c>
      <c r="B150">
        <f>PASTRA_MinActivity!B150</f>
        <v>2018</v>
      </c>
      <c r="C150" t="str">
        <f>PASTRA_MinActivity!C150</f>
        <v>PASTRAROATRULGTRSHCONVNGA____16</v>
      </c>
      <c r="D150">
        <f>IF(VLOOKUP(C150,Capacity_PASTRA!B:M,PASTRA_MaxCapacity!B150-2016+2,FALSE)&lt;10^-5,0,VLOOKUP(C150,Capacity_PASTRA!B:M,PASTRA_MaxCapacity!B150-2016+2,FALSE)*(1+Summary!$C$10))</f>
        <v>3.1915168228039675E-5</v>
      </c>
    </row>
    <row r="151" spans="1:4" x14ac:dyDescent="0.25">
      <c r="A151" t="s">
        <v>2</v>
      </c>
      <c r="B151">
        <f>PASTRA_MinActivity!B151</f>
        <v>2018</v>
      </c>
      <c r="C151" t="str">
        <f>PASTRA_MinActivity!C151</f>
        <v>PASTRAROATRULGTTAXCONVNGA____16</v>
      </c>
      <c r="D151">
        <f>IF(VLOOKUP(C151,Capacity_PASTRA!B:M,PASTRA_MaxCapacity!B151-2016+2,FALSE)&lt;10^-5,0,VLOOKUP(C151,Capacity_PASTRA!B:M,PASTRA_MaxCapacity!B151-2016+2,FALSE)*(1+Summary!$C$10))</f>
        <v>9.6891228381126E-5</v>
      </c>
    </row>
    <row r="152" spans="1:4" x14ac:dyDescent="0.25">
      <c r="A152" t="s">
        <v>2</v>
      </c>
      <c r="B152">
        <f>PASTRA_MinActivity!B152</f>
        <v>2018</v>
      </c>
      <c r="C152" t="str">
        <f>PASTRA_MinActivity!C152</f>
        <v>PASTRAROABUSIUBDURTCONVGAS____16</v>
      </c>
      <c r="D152">
        <f>IF(VLOOKUP(C152,Capacity_PASTRA!B:M,PASTRA_MaxCapacity!B152-2016+2,FALSE)&lt;10^-5,0,VLOOKUP(C152,Capacity_PASTRA!B:M,PASTRA_MaxCapacity!B152-2016+2,FALSE)*(1+Summary!$C$10))</f>
        <v>4.2112294721437277E-5</v>
      </c>
    </row>
    <row r="153" spans="1:4" x14ac:dyDescent="0.25">
      <c r="A153" t="s">
        <v>2</v>
      </c>
      <c r="B153">
        <f>PASTRA_MinActivity!B153</f>
        <v>2018</v>
      </c>
      <c r="C153" t="str">
        <f>PASTRA_MinActivity!C153</f>
        <v>PASTRAROABUSIUBGOBCONVGAS____16</v>
      </c>
      <c r="D153">
        <f>IF(VLOOKUP(C153,Capacity_PASTRA!B:M,PASTRA_MaxCapacity!B153-2016+2,FALSE)&lt;10^-5,0,VLOOKUP(C153,Capacity_PASTRA!B:M,PASTRA_MaxCapacity!B153-2016+2,FALSE)*(1+Summary!$C$10))</f>
        <v>7.2182107461511063E-4</v>
      </c>
    </row>
    <row r="154" spans="1:4" x14ac:dyDescent="0.25">
      <c r="A154" t="s">
        <v>2</v>
      </c>
      <c r="B154">
        <f>PASTRA_MinActivity!B154</f>
        <v>2018</v>
      </c>
      <c r="C154" t="str">
        <f>PASTRA_MinActivity!C154</f>
        <v>PASTRAROABUSIUBMWAYCONVGAS____16</v>
      </c>
      <c r="D154">
        <f>IF(VLOOKUP(C154,Capacity_PASTRA!B:M,PASTRA_MaxCapacity!B154-2016+2,FALSE)&lt;10^-5,0,VLOOKUP(C154,Capacity_PASTRA!B:M,PASTRA_MaxCapacity!B154-2016+2,FALSE)*(1+Summary!$C$10))</f>
        <v>4.3196478161493993E-5</v>
      </c>
    </row>
    <row r="155" spans="1:4" x14ac:dyDescent="0.25">
      <c r="A155" t="s">
        <v>2</v>
      </c>
      <c r="B155">
        <f>PASTRA_MinActivity!B155</f>
        <v>2018</v>
      </c>
      <c r="C155" t="str">
        <f>PASTRA_MinActivity!C155</f>
        <v>PASTRAROABUSIUBVIVACONVGAS____16</v>
      </c>
      <c r="D155">
        <f>IF(VLOOKUP(C155,Capacity_PASTRA!B:M,PASTRA_MaxCapacity!B155-2016+2,FALSE)&lt;10^-5,0,VLOOKUP(C155,Capacity_PASTRA!B:M,PASTRA_MaxCapacity!B155-2016+2,FALSE)*(1+Summary!$C$10))</f>
        <v>3.4233448652331005E-4</v>
      </c>
    </row>
    <row r="156" spans="1:4" x14ac:dyDescent="0.25">
      <c r="A156" t="s">
        <v>2</v>
      </c>
      <c r="B156">
        <f>PASTRA_MinActivity!B156</f>
        <v>2018</v>
      </c>
      <c r="C156" t="str">
        <f>PASTRA_MinActivity!C156</f>
        <v>PASTRAROABUSSCB___CONVGAS____16</v>
      </c>
      <c r="D156">
        <f>IF(VLOOKUP(C156,Capacity_PASTRA!B:M,PASTRA_MaxCapacity!B156-2016+2,FALSE)&lt;10^-5,0,VLOOKUP(C156,Capacity_PASTRA!B:M,PASTRA_MaxCapacity!B156-2016+2,FALSE)*(1+Summary!$C$10))</f>
        <v>5.6179525678571576E-4</v>
      </c>
    </row>
    <row r="157" spans="1:4" x14ac:dyDescent="0.25">
      <c r="A157" t="s">
        <v>2</v>
      </c>
      <c r="B157">
        <f>PASTRA_MinActivity!B157</f>
        <v>2018</v>
      </c>
      <c r="C157" t="str">
        <f>PASTRA_MinActivity!C157</f>
        <v>PASTRAROABUSURBTBUCONVGAS____16</v>
      </c>
      <c r="D157">
        <f>IF(VLOOKUP(C157,Capacity_PASTRA!B:M,PASTRA_MaxCapacity!B157-2016+2,FALSE)&lt;10^-5,0,VLOOKUP(C157,Capacity_PASTRA!B:M,PASTRA_MaxCapacity!B157-2016+2,FALSE)*(1+Summary!$C$10))</f>
        <v>1.6810502095718411E-4</v>
      </c>
    </row>
    <row r="158" spans="1:4" x14ac:dyDescent="0.25">
      <c r="A158" t="s">
        <v>2</v>
      </c>
      <c r="B158">
        <f>PASTRA_MinActivity!B158</f>
        <v>2018</v>
      </c>
      <c r="C158" t="str">
        <f>PASTRA_MinActivity!C158</f>
        <v>PASTRAROABUSURBWTBCONVGAS____16</v>
      </c>
      <c r="D158">
        <f>IF(VLOOKUP(C158,Capacity_PASTRA!B:M,PASTRA_MaxCapacity!B158-2016+2,FALSE)&lt;10^-5,0,VLOOKUP(C158,Capacity_PASTRA!B:M,PASTRA_MaxCapacity!B158-2016+2,FALSE)*(1+Summary!$C$10))</f>
        <v>1.0946152657268578E-4</v>
      </c>
    </row>
    <row r="159" spans="1:4" x14ac:dyDescent="0.25">
      <c r="A159" t="s">
        <v>2</v>
      </c>
      <c r="B159">
        <f>PASTRA_MinActivity!B159</f>
        <v>2018</v>
      </c>
      <c r="C159" t="str">
        <f>PASTRA_MinActivity!C159</f>
        <v>PASTRAROACAR___ADRCONVGAS____16</v>
      </c>
      <c r="D159">
        <f>IF(VLOOKUP(C159,Capacity_PASTRA!B:M,PASTRA_MaxCapacity!B159-2016+2,FALSE)&lt;10^-5,0,VLOOKUP(C159,Capacity_PASTRA!B:M,PASTRA_MaxCapacity!B159-2016+2,FALSE)*(1+Summary!$C$10))</f>
        <v>4.9916795811969115</v>
      </c>
    </row>
    <row r="160" spans="1:4" x14ac:dyDescent="0.25">
      <c r="A160" t="s">
        <v>2</v>
      </c>
      <c r="B160">
        <f>PASTRA_MinActivity!B160</f>
        <v>2018</v>
      </c>
      <c r="C160" t="str">
        <f>PASTRA_MinActivity!C160</f>
        <v>PASTRAROACAR___APGCONVGAS____16</v>
      </c>
      <c r="D160">
        <f>IF(VLOOKUP(C160,Capacity_PASTRA!B:M,PASTRA_MaxCapacity!B160-2016+2,FALSE)&lt;10^-5,0,VLOOKUP(C160,Capacity_PASTRA!B:M,PASTRA_MaxCapacity!B160-2016+2,FALSE)*(1+Summary!$C$10))</f>
        <v>0.55688563416107961</v>
      </c>
    </row>
    <row r="161" spans="1:4" x14ac:dyDescent="0.25">
      <c r="A161" t="s">
        <v>2</v>
      </c>
      <c r="B161">
        <f>PASTRA_MinActivity!B161</f>
        <v>2018</v>
      </c>
      <c r="C161" t="str">
        <f>PASTRA_MinActivity!C161</f>
        <v>PASTRAROACAR___RSHCONVGAS____16</v>
      </c>
      <c r="D161">
        <f>IF(VLOOKUP(C161,Capacity_PASTRA!B:M,PASTRA_MaxCapacity!B161-2016+2,FALSE)&lt;10^-5,0,VLOOKUP(C161,Capacity_PASTRA!B:M,PASTRA_MaxCapacity!B161-2016+2,FALSE)*(1+Summary!$C$10))</f>
        <v>4.0272679353420833E-2</v>
      </c>
    </row>
    <row r="162" spans="1:4" x14ac:dyDescent="0.25">
      <c r="A162" t="s">
        <v>2</v>
      </c>
      <c r="B162">
        <f>PASTRA_MinActivity!B162</f>
        <v>2018</v>
      </c>
      <c r="C162" t="str">
        <f>PASTRA_MinActivity!C162</f>
        <v>PASTRAROACAR___TAXCONVGAS____16</v>
      </c>
      <c r="D162">
        <f>IF(VLOOKUP(C162,Capacity_PASTRA!B:M,PASTRA_MaxCapacity!B162-2016+2,FALSE)&lt;10^-5,0,VLOOKUP(C162,Capacity_PASTRA!B:M,PASTRA_MaxCapacity!B162-2016+2,FALSE)*(1+Summary!$C$10))</f>
        <v>6.7109708811421587E-2</v>
      </c>
    </row>
    <row r="163" spans="1:4" x14ac:dyDescent="0.25">
      <c r="A163" t="s">
        <v>2</v>
      </c>
      <c r="B163">
        <f>PASTRA_MinActivity!B163</f>
        <v>2018</v>
      </c>
      <c r="C163" t="str">
        <f>PASTRA_MinActivity!C163</f>
        <v>PASTRAROAMOR______CONVGAS____16</v>
      </c>
      <c r="D163">
        <f>IF(VLOOKUP(C163,Capacity_PASTRA!B:M,PASTRA_MaxCapacity!B163-2016+2,FALSE)&lt;10^-5,0,VLOOKUP(C163,Capacity_PASTRA!B:M,PASTRA_MaxCapacity!B163-2016+2,FALSE)*(1+Summary!$C$10))</f>
        <v>8.5607878450844846E-2</v>
      </c>
    </row>
    <row r="164" spans="1:4" x14ac:dyDescent="0.25">
      <c r="A164" t="s">
        <v>2</v>
      </c>
      <c r="B164">
        <f>PASTRA_MinActivity!B164</f>
        <v>2018</v>
      </c>
      <c r="C164" t="str">
        <f>PASTRA_MinActivity!C164</f>
        <v>PASTRAROATRULGTADRCONVGAS____16</v>
      </c>
      <c r="D164">
        <f>IF(VLOOKUP(C164,Capacity_PASTRA!B:M,PASTRA_MaxCapacity!B164-2016+2,FALSE)&lt;10^-5,0,VLOOKUP(C164,Capacity_PASTRA!B:M,PASTRA_MaxCapacity!B164-2016+2,FALSE)*(1+Summary!$C$10))</f>
        <v>5.0044799536401836</v>
      </c>
    </row>
    <row r="165" spans="1:4" x14ac:dyDescent="0.25">
      <c r="A165" t="s">
        <v>2</v>
      </c>
      <c r="B165">
        <f>PASTRA_MinActivity!B165</f>
        <v>2018</v>
      </c>
      <c r="C165" t="str">
        <f>PASTRA_MinActivity!C165</f>
        <v>PASTRAROATRULGTAPGCONVGAS____16</v>
      </c>
      <c r="D165">
        <f>IF(VLOOKUP(C165,Capacity_PASTRA!B:M,PASTRA_MaxCapacity!B165-2016+2,FALSE)&lt;10^-5,0,VLOOKUP(C165,Capacity_PASTRA!B:M,PASTRA_MaxCapacity!B165-2016+2,FALSE)*(1+Summary!$C$10))</f>
        <v>0.56120367574221952</v>
      </c>
    </row>
    <row r="166" spans="1:4" x14ac:dyDescent="0.25">
      <c r="A166" t="s">
        <v>2</v>
      </c>
      <c r="B166">
        <f>PASTRA_MinActivity!B166</f>
        <v>2018</v>
      </c>
      <c r="C166" t="str">
        <f>PASTRA_MinActivity!C166</f>
        <v>PASTRAROATRULGTRSHCONVGAS____16</v>
      </c>
      <c r="D166">
        <f>IF(VLOOKUP(C166,Capacity_PASTRA!B:M,PASTRA_MaxCapacity!B166-2016+2,FALSE)&lt;10^-5,0,VLOOKUP(C166,Capacity_PASTRA!B:M,PASTRA_MaxCapacity!B166-2016+2,FALSE)*(1+Summary!$C$10))</f>
        <v>3.9630806162808438E-2</v>
      </c>
    </row>
    <row r="167" spans="1:4" x14ac:dyDescent="0.25">
      <c r="A167" t="s">
        <v>2</v>
      </c>
      <c r="B167">
        <f>PASTRA_MinActivity!B167</f>
        <v>2018</v>
      </c>
      <c r="C167" t="str">
        <f>PASTRA_MinActivity!C167</f>
        <v>PASTRAROATRULGTTAXCONVGAS____16</v>
      </c>
      <c r="D167">
        <f>IF(VLOOKUP(C167,Capacity_PASTRA!B:M,PASTRA_MaxCapacity!B167-2016+2,FALSE)&lt;10^-5,0,VLOOKUP(C167,Capacity_PASTRA!B:M,PASTRA_MaxCapacity!B167-2016+2,FALSE)*(1+Summary!$C$10))</f>
        <v>2.1026474859939998E-2</v>
      </c>
    </row>
    <row r="168" spans="1:4" x14ac:dyDescent="0.25">
      <c r="A168" t="s">
        <v>2</v>
      </c>
      <c r="B168">
        <f>PASTRA_MinActivity!B168</f>
        <v>2018</v>
      </c>
      <c r="C168" t="str">
        <f>PASTRA_MinActivity!C168</f>
        <v>PASTRAROACAR___ADRCONVPRO____16</v>
      </c>
      <c r="D168">
        <f>IF(VLOOKUP(C168,Capacity_PASTRA!B:M,PASTRA_MaxCapacity!B168-2016+2,FALSE)&lt;10^-5,0,VLOOKUP(C168,Capacity_PASTRA!B:M,PASTRA_MaxCapacity!B168-2016+2,FALSE)*(1+Summary!$C$10))</f>
        <v>5.1067156463862527E-2</v>
      </c>
    </row>
    <row r="169" spans="1:4" x14ac:dyDescent="0.25">
      <c r="A169" t="s">
        <v>2</v>
      </c>
      <c r="B169">
        <f>PASTRA_MinActivity!B169</f>
        <v>2018</v>
      </c>
      <c r="C169" t="str">
        <f>PASTRA_MinActivity!C169</f>
        <v>PASTRAROACAR___APGCONVPRO____16</v>
      </c>
      <c r="D169">
        <f>IF(VLOOKUP(C169,Capacity_PASTRA!B:M,PASTRA_MaxCapacity!B169-2016+2,FALSE)&lt;10^-5,0,VLOOKUP(C169,Capacity_PASTRA!B:M,PASTRA_MaxCapacity!B169-2016+2,FALSE)*(1+Summary!$C$10))</f>
        <v>6.3990773306356434E-3</v>
      </c>
    </row>
    <row r="170" spans="1:4" x14ac:dyDescent="0.25">
      <c r="A170" t="s">
        <v>2</v>
      </c>
      <c r="B170">
        <f>PASTRA_MinActivity!B170</f>
        <v>2018</v>
      </c>
      <c r="C170" t="str">
        <f>PASTRA_MinActivity!C170</f>
        <v>PASTRAROACAR___RSHCONVPRO____16</v>
      </c>
      <c r="D170">
        <f>IF(VLOOKUP(C170,Capacity_PASTRA!B:M,PASTRA_MaxCapacity!B170-2016+2,FALSE)&lt;10^-5,0,VLOOKUP(C170,Capacity_PASTRA!B:M,PASTRA_MaxCapacity!B170-2016+2,FALSE)*(1+Summary!$C$10))</f>
        <v>2.3957940084681282E-4</v>
      </c>
    </row>
    <row r="171" spans="1:4" x14ac:dyDescent="0.25">
      <c r="A171" t="s">
        <v>2</v>
      </c>
      <c r="B171">
        <f>PASTRA_MinActivity!B171</f>
        <v>2018</v>
      </c>
      <c r="C171" t="str">
        <f>PASTRA_MinActivity!C171</f>
        <v>PASTRAROACAR___TAXCONVPRO____16</v>
      </c>
      <c r="D171">
        <f>IF(VLOOKUP(C171,Capacity_PASTRA!B:M,PASTRA_MaxCapacity!B171-2016+2,FALSE)&lt;10^-5,0,VLOOKUP(C171,Capacity_PASTRA!B:M,PASTRA_MaxCapacity!B171-2016+2,FALSE)*(1+Summary!$C$10))</f>
        <v>3.661158711262894E-4</v>
      </c>
    </row>
    <row r="172" spans="1:4" x14ac:dyDescent="0.25">
      <c r="A172" t="s">
        <v>2</v>
      </c>
      <c r="B172">
        <f>PASTRA_MinActivity!B172</f>
        <v>2018</v>
      </c>
      <c r="C172" t="str">
        <f>PASTRA_MinActivity!C172</f>
        <v>PASTRAROATRULGTADRCONVPRO____16</v>
      </c>
      <c r="D172">
        <f>IF(VLOOKUP(C172,Capacity_PASTRA!B:M,PASTRA_MaxCapacity!B172-2016+2,FALSE)&lt;10^-5,0,VLOOKUP(C172,Capacity_PASTRA!B:M,PASTRA_MaxCapacity!B172-2016+2,FALSE)*(1+Summary!$C$10))</f>
        <v>1.9029513434480869E-2</v>
      </c>
    </row>
    <row r="173" spans="1:4" x14ac:dyDescent="0.25">
      <c r="A173" t="s">
        <v>2</v>
      </c>
      <c r="B173">
        <f>PASTRA_MinActivity!B173</f>
        <v>2018</v>
      </c>
      <c r="C173" t="str">
        <f>PASTRA_MinActivity!C173</f>
        <v>PASTRAROATRULGTAPGCONVPRO____16</v>
      </c>
      <c r="D173">
        <f>IF(VLOOKUP(C173,Capacity_PASTRA!B:M,PASTRA_MaxCapacity!B173-2016+2,FALSE)&lt;10^-5,0,VLOOKUP(C173,Capacity_PASTRA!B:M,PASTRA_MaxCapacity!B173-2016+2,FALSE)*(1+Summary!$C$10))</f>
        <v>2.5719714821485171E-4</v>
      </c>
    </row>
    <row r="174" spans="1:4" x14ac:dyDescent="0.25">
      <c r="A174" t="s">
        <v>2</v>
      </c>
      <c r="B174">
        <f>PASTRA_MinActivity!B174</f>
        <v>2018</v>
      </c>
      <c r="C174" t="str">
        <f>PASTRA_MinActivity!C174</f>
        <v>PASTRAROATRULGTRSHCONVPRO____16</v>
      </c>
      <c r="D174">
        <f>IF(VLOOKUP(C174,Capacity_PASTRA!B:M,PASTRA_MaxCapacity!B174-2016+2,FALSE)&lt;10^-5,0,VLOOKUP(C174,Capacity_PASTRA!B:M,PASTRA_MaxCapacity!B174-2016+2,FALSE)*(1+Summary!$C$10))</f>
        <v>2.1058389619560574E-5</v>
      </c>
    </row>
    <row r="175" spans="1:4" x14ac:dyDescent="0.25">
      <c r="A175" t="s">
        <v>2</v>
      </c>
      <c r="B175">
        <f>PASTRA_MinActivity!B175</f>
        <v>2018</v>
      </c>
      <c r="C175" t="str">
        <f>PASTRA_MinActivity!C175</f>
        <v>PASTRAROATRULGTTAXCONVPRO____16</v>
      </c>
      <c r="D175">
        <f>IF(VLOOKUP(C175,Capacity_PASTRA!B:M,PASTRA_MaxCapacity!B175-2016+2,FALSE)&lt;10^-5,0,VLOOKUP(C175,Capacity_PASTRA!B:M,PASTRA_MaxCapacity!B175-2016+2,FALSE)*(1+Summary!$C$10))</f>
        <v>6.2176592842388146E-5</v>
      </c>
    </row>
    <row r="176" spans="1:4" x14ac:dyDescent="0.25">
      <c r="A176" t="s">
        <v>2</v>
      </c>
      <c r="B176">
        <f>PASTRA_MinActivity!B176</f>
        <v>2019</v>
      </c>
      <c r="C176" t="str">
        <f>PASTRA_MinActivity!C176</f>
        <v>PASTRARAIREG___GOR___DSL____16</v>
      </c>
      <c r="D176">
        <f>IF(VLOOKUP(C176,Capacity_PASTRA!B:M,PASTRA_MaxCapacity!B176-2016+2,FALSE)&lt;10^-5,0,VLOOKUP(C176,Capacity_PASTRA!B:M,PASTRA_MaxCapacity!B176-2016+2,FALSE)*(1+Summary!$C$10))</f>
        <v>9.3997337834824096E-4</v>
      </c>
    </row>
    <row r="177" spans="1:4" x14ac:dyDescent="0.25">
      <c r="A177" t="s">
        <v>2</v>
      </c>
      <c r="B177">
        <f>PASTRA_MinActivity!B177</f>
        <v>2019</v>
      </c>
      <c r="C177" t="str">
        <f>PASTRA_MinActivity!C177</f>
        <v>PASTRARAIREG___GOR___ELC____16</v>
      </c>
      <c r="D177">
        <f>IF(VLOOKUP(C177,Capacity_PASTRA!B:M,PASTRA_MaxCapacity!B177-2016+2,FALSE)&lt;10^-5,0,VLOOKUP(C177,Capacity_PASTRA!B:M,PASTRA_MaxCapacity!B177-2016+2,FALSE)*(1+Summary!$C$10))</f>
        <v>1.0520019483854383E-4</v>
      </c>
    </row>
    <row r="178" spans="1:4" x14ac:dyDescent="0.25">
      <c r="A178" t="s">
        <v>2</v>
      </c>
      <c r="B178">
        <f>PASTRA_MinActivity!B178</f>
        <v>2019</v>
      </c>
      <c r="C178" t="str">
        <f>PASTRA_MinActivity!C178</f>
        <v>PASTRARAIREG___UPX___DSL____16</v>
      </c>
      <c r="D178">
        <f>IF(VLOOKUP(C178,Capacity_PASTRA!B:M,PASTRA_MaxCapacity!B178-2016+2,FALSE)&lt;10^-5,0,VLOOKUP(C178,Capacity_PASTRA!B:M,PASTRA_MaxCapacity!B178-2016+2,FALSE)*(1+Summary!$C$10))</f>
        <v>4.5879776530603029E-4</v>
      </c>
    </row>
    <row r="179" spans="1:4" x14ac:dyDescent="0.25">
      <c r="A179" t="s">
        <v>2</v>
      </c>
      <c r="B179">
        <f>PASTRA_MinActivity!B179</f>
        <v>2019</v>
      </c>
      <c r="C179" t="str">
        <f>PASTRA_MinActivity!C179</f>
        <v>PASTRARAIREG___UPX___ELC____16</v>
      </c>
      <c r="D179">
        <f>IF(VLOOKUP(C179,Capacity_PASTRA!B:M,PASTRA_MaxCapacity!B179-2016+2,FALSE)&lt;10^-5,0,VLOOKUP(C179,Capacity_PASTRA!B:M,PASTRA_MaxCapacity!B179-2016+2,FALSE)*(1+Summary!$C$10))</f>
        <v>8.4046522418531288E-5</v>
      </c>
    </row>
    <row r="180" spans="1:4" x14ac:dyDescent="0.25">
      <c r="A180" t="s">
        <v>2</v>
      </c>
      <c r="B180">
        <f>PASTRA_MinActivity!B180</f>
        <v>2019</v>
      </c>
      <c r="C180" t="str">
        <f>PASTRA_MinActivity!C180</f>
        <v>PASTRARAISUB___TSU___DSL____16</v>
      </c>
      <c r="D180">
        <f>IF(VLOOKUP(C180,Capacity_PASTRA!B:M,PASTRA_MaxCapacity!B180-2016+2,FALSE)&lt;10^-5,0,VLOOKUP(C180,Capacity_PASTRA!B:M,PASTRA_MaxCapacity!B180-2016+2,FALSE)*(1+Summary!$C$10))</f>
        <v>1.4763170091471164E-4</v>
      </c>
    </row>
    <row r="181" spans="1:4" x14ac:dyDescent="0.25">
      <c r="A181" t="s">
        <v>2</v>
      </c>
      <c r="B181">
        <f>PASTRA_MinActivity!B181</f>
        <v>2019</v>
      </c>
      <c r="C181" t="str">
        <f>PASTRA_MinActivity!C181</f>
        <v>PASTRARAISUB___TSU___ELC____16</v>
      </c>
      <c r="D181">
        <f>IF(VLOOKUP(C181,Capacity_PASTRA!B:M,PASTRA_MaxCapacity!B181-2016+2,FALSE)&lt;10^-5,0,VLOOKUP(C181,Capacity_PASTRA!B:M,PASTRA_MaxCapacity!B181-2016+2,FALSE)*(1+Summary!$C$10))</f>
        <v>1.9202367570041289E-3</v>
      </c>
    </row>
    <row r="182" spans="1:4" x14ac:dyDescent="0.25">
      <c r="A182" t="s">
        <v>2</v>
      </c>
      <c r="B182">
        <f>PASTRA_MinActivity!B182</f>
        <v>2019</v>
      </c>
      <c r="C182" t="str">
        <f>PASTRA_MinActivity!C182</f>
        <v>PASTRARAITRM___TST___DSL____16</v>
      </c>
      <c r="D182">
        <f>IF(VLOOKUP(C182,Capacity_PASTRA!B:M,PASTRA_MaxCapacity!B182-2016+2,FALSE)&lt;10^-5,0,VLOOKUP(C182,Capacity_PASTRA!B:M,PASTRA_MaxCapacity!B182-2016+2,FALSE)*(1+Summary!$C$10))</f>
        <v>1.7415783019689209E-4</v>
      </c>
    </row>
    <row r="183" spans="1:4" x14ac:dyDescent="0.25">
      <c r="A183" t="s">
        <v>2</v>
      </c>
      <c r="B183">
        <f>PASTRA_MinActivity!B183</f>
        <v>2019</v>
      </c>
      <c r="C183" t="str">
        <f>PASTRA_MinActivity!C183</f>
        <v>PASTRARAITRM___TST___ELC____16</v>
      </c>
      <c r="D183">
        <f>IF(VLOOKUP(C183,Capacity_PASTRA!B:M,PASTRA_MaxCapacity!B183-2016+2,FALSE)&lt;10^-5,0,VLOOKUP(C183,Capacity_PASTRA!B:M,PASTRA_MaxCapacity!B183-2016+2,FALSE)*(1+Summary!$C$10))</f>
        <v>1.453795925232511E-3</v>
      </c>
    </row>
    <row r="184" spans="1:4" x14ac:dyDescent="0.25">
      <c r="A184" t="s">
        <v>2</v>
      </c>
      <c r="B184">
        <f>PASTRA_MinActivity!B184</f>
        <v>2019</v>
      </c>
      <c r="C184" t="str">
        <f>PASTRA_MinActivity!C184</f>
        <v>PASTRAROABUSIUBDURTCONVDSL____16</v>
      </c>
      <c r="D184">
        <f>IF(VLOOKUP(C184,Capacity_PASTRA!B:M,PASTRA_MaxCapacity!B184-2016+2,FALSE)&lt;10^-5,0,VLOOKUP(C184,Capacity_PASTRA!B:M,PASTRA_MaxCapacity!B184-2016+2,FALSE)*(1+Summary!$C$10))</f>
        <v>6.1486055199803317E-4</v>
      </c>
    </row>
    <row r="185" spans="1:4" x14ac:dyDescent="0.25">
      <c r="A185" t="s">
        <v>2</v>
      </c>
      <c r="B185">
        <f>PASTRA_MinActivity!B185</f>
        <v>2019</v>
      </c>
      <c r="C185" t="str">
        <f>PASTRA_MinActivity!C185</f>
        <v>PASTRAROABUSIUBGOBCONVDSL____16</v>
      </c>
      <c r="D185">
        <f>IF(VLOOKUP(C185,Capacity_PASTRA!B:M,PASTRA_MaxCapacity!B185-2016+2,FALSE)&lt;10^-5,0,VLOOKUP(C185,Capacity_PASTRA!B:M,PASTRA_MaxCapacity!B185-2016+2,FALSE)*(1+Summary!$C$10))</f>
        <v>9.926464402751395E-4</v>
      </c>
    </row>
    <row r="186" spans="1:4" x14ac:dyDescent="0.25">
      <c r="A186" t="s">
        <v>2</v>
      </c>
      <c r="B186">
        <f>PASTRA_MinActivity!B186</f>
        <v>2019</v>
      </c>
      <c r="C186" t="str">
        <f>PASTRA_MinActivity!C186</f>
        <v>PASTRAROABUSIUBMWAYCONVDSL____16</v>
      </c>
      <c r="D186">
        <f>IF(VLOOKUP(C186,Capacity_PASTRA!B:M,PASTRA_MaxCapacity!B186-2016+2,FALSE)&lt;10^-5,0,VLOOKUP(C186,Capacity_PASTRA!B:M,PASTRA_MaxCapacity!B186-2016+2,FALSE)*(1+Summary!$C$10))</f>
        <v>6.3694747082102725E-3</v>
      </c>
    </row>
    <row r="187" spans="1:4" x14ac:dyDescent="0.25">
      <c r="A187" t="s">
        <v>2</v>
      </c>
      <c r="B187">
        <f>PASTRA_MinActivity!B187</f>
        <v>2019</v>
      </c>
      <c r="C187" t="str">
        <f>PASTRA_MinActivity!C187</f>
        <v>PASTRAROABUSIUBVIVACONVDSL____16</v>
      </c>
      <c r="D187">
        <f>IF(VLOOKUP(C187,Capacity_PASTRA!B:M,PASTRA_MaxCapacity!B187-2016+2,FALSE)&lt;10^-5,0,VLOOKUP(C187,Capacity_PASTRA!B:M,PASTRA_MaxCapacity!B187-2016+2,FALSE)*(1+Summary!$C$10))</f>
        <v>4.8617658077445652E-4</v>
      </c>
    </row>
    <row r="188" spans="1:4" x14ac:dyDescent="0.25">
      <c r="A188" t="s">
        <v>2</v>
      </c>
      <c r="B188">
        <f>PASTRA_MinActivity!B188</f>
        <v>2019</v>
      </c>
      <c r="C188" t="str">
        <f>PASTRA_MinActivity!C188</f>
        <v>PASTRAROABUSSCB___CONVDSL____16</v>
      </c>
      <c r="D188">
        <f>IF(VLOOKUP(C188,Capacity_PASTRA!B:M,PASTRA_MaxCapacity!B188-2016+2,FALSE)&lt;10^-5,0,VLOOKUP(C188,Capacity_PASTRA!B:M,PASTRA_MaxCapacity!B188-2016+2,FALSE)*(1+Summary!$C$10))</f>
        <v>5.8105702047061853E-4</v>
      </c>
    </row>
    <row r="189" spans="1:4" x14ac:dyDescent="0.25">
      <c r="A189" t="s">
        <v>2</v>
      </c>
      <c r="B189">
        <f>PASTRA_MinActivity!B189</f>
        <v>2019</v>
      </c>
      <c r="C189" t="str">
        <f>PASTRA_MinActivity!C189</f>
        <v>PASTRAROABUSURBTBUCONVDSL____16</v>
      </c>
      <c r="D189">
        <f>IF(VLOOKUP(C189,Capacity_PASTRA!B:M,PASTRA_MaxCapacity!B189-2016+2,FALSE)&lt;10^-5,0,VLOOKUP(C189,Capacity_PASTRA!B:M,PASTRA_MaxCapacity!B189-2016+2,FALSE)*(1+Summary!$C$10))</f>
        <v>3.6132891478719016E-2</v>
      </c>
    </row>
    <row r="190" spans="1:4" x14ac:dyDescent="0.25">
      <c r="A190" t="s">
        <v>2</v>
      </c>
      <c r="B190">
        <f>PASTRA_MinActivity!B190</f>
        <v>2019</v>
      </c>
      <c r="C190" t="str">
        <f>PASTRA_MinActivity!C190</f>
        <v>PASTRAROABUSURBWTBCONVDSL____16</v>
      </c>
      <c r="D190">
        <f>IF(VLOOKUP(C190,Capacity_PASTRA!B:M,PASTRA_MaxCapacity!B190-2016+2,FALSE)&lt;10^-5,0,VLOOKUP(C190,Capacity_PASTRA!B:M,PASTRA_MaxCapacity!B190-2016+2,FALSE)*(1+Summary!$C$10))</f>
        <v>2.6264411505934741E-3</v>
      </c>
    </row>
    <row r="191" spans="1:4" x14ac:dyDescent="0.25">
      <c r="A191" t="s">
        <v>2</v>
      </c>
      <c r="B191">
        <f>PASTRA_MinActivity!B191</f>
        <v>2019</v>
      </c>
      <c r="C191" t="str">
        <f>PASTRA_MinActivity!C191</f>
        <v>PASTRAROACAR___ADRCONVDSL____16</v>
      </c>
      <c r="D191">
        <f>IF(VLOOKUP(C191,Capacity_PASTRA!B:M,PASTRA_MaxCapacity!B191-2016+2,FALSE)&lt;10^-5,0,VLOOKUP(C191,Capacity_PASTRA!B:M,PASTRA_MaxCapacity!B191-2016+2,FALSE)*(1+Summary!$C$10))</f>
        <v>0.10737665592131806</v>
      </c>
    </row>
    <row r="192" spans="1:4" x14ac:dyDescent="0.25">
      <c r="A192" t="s">
        <v>2</v>
      </c>
      <c r="B192">
        <f>PASTRA_MinActivity!B192</f>
        <v>2019</v>
      </c>
      <c r="C192" t="str">
        <f>PASTRA_MinActivity!C192</f>
        <v>PASTRAROACAR___APGCONVDSL____16</v>
      </c>
      <c r="D192">
        <f>IF(VLOOKUP(C192,Capacity_PASTRA!B:M,PASTRA_MaxCapacity!B192-2016+2,FALSE)&lt;10^-5,0,VLOOKUP(C192,Capacity_PASTRA!B:M,PASTRA_MaxCapacity!B192-2016+2,FALSE)*(1+Summary!$C$10))</f>
        <v>1.3452950990130549E-2</v>
      </c>
    </row>
    <row r="193" spans="1:4" x14ac:dyDescent="0.25">
      <c r="A193" t="s">
        <v>2</v>
      </c>
      <c r="B193">
        <f>PASTRA_MinActivity!B193</f>
        <v>2019</v>
      </c>
      <c r="C193" t="str">
        <f>PASTRA_MinActivity!C193</f>
        <v>PASTRAROACAR___RSHCONVDSL____16</v>
      </c>
      <c r="D193">
        <f>IF(VLOOKUP(C193,Capacity_PASTRA!B:M,PASTRA_MaxCapacity!B193-2016+2,FALSE)&lt;10^-5,0,VLOOKUP(C193,Capacity_PASTRA!B:M,PASTRA_MaxCapacity!B193-2016+2,FALSE)*(1+Summary!$C$10))</f>
        <v>7.1205768804445625E-4</v>
      </c>
    </row>
    <row r="194" spans="1:4" x14ac:dyDescent="0.25">
      <c r="A194" t="s">
        <v>2</v>
      </c>
      <c r="B194">
        <f>PASTRA_MinActivity!B194</f>
        <v>2019</v>
      </c>
      <c r="C194" t="str">
        <f>PASTRA_MinActivity!C194</f>
        <v>PASTRAROACAR___TAXCONVDSL____16</v>
      </c>
      <c r="D194">
        <f>IF(VLOOKUP(C194,Capacity_PASTRA!B:M,PASTRA_MaxCapacity!B194-2016+2,FALSE)&lt;10^-5,0,VLOOKUP(C194,Capacity_PASTRA!B:M,PASTRA_MaxCapacity!B194-2016+2,FALSE)*(1+Summary!$C$10))</f>
        <v>1.1918642957447077E-3</v>
      </c>
    </row>
    <row r="195" spans="1:4" x14ac:dyDescent="0.25">
      <c r="A195" t="s">
        <v>2</v>
      </c>
      <c r="B195">
        <f>PASTRA_MinActivity!B195</f>
        <v>2019</v>
      </c>
      <c r="C195" t="str">
        <f>PASTRA_MinActivity!C195</f>
        <v>PASTRAROATRULGTADRCONVDSL____16</v>
      </c>
      <c r="D195">
        <f>IF(VLOOKUP(C195,Capacity_PASTRA!B:M,PASTRA_MaxCapacity!B195-2016+2,FALSE)&lt;10^-5,0,VLOOKUP(C195,Capacity_PASTRA!B:M,PASTRA_MaxCapacity!B195-2016+2,FALSE)*(1+Summary!$C$10))</f>
        <v>8.2416084051145824E-2</v>
      </c>
    </row>
    <row r="196" spans="1:4" x14ac:dyDescent="0.25">
      <c r="A196" t="s">
        <v>2</v>
      </c>
      <c r="B196">
        <f>PASTRA_MinActivity!B196</f>
        <v>2019</v>
      </c>
      <c r="C196" t="str">
        <f>PASTRA_MinActivity!C196</f>
        <v>PASTRAROATRULGTAPGCONVDSL____16</v>
      </c>
      <c r="D196">
        <f>IF(VLOOKUP(C196,Capacity_PASTRA!B:M,PASTRA_MaxCapacity!B196-2016+2,FALSE)&lt;10^-5,0,VLOOKUP(C196,Capacity_PASTRA!B:M,PASTRA_MaxCapacity!B196-2016+2,FALSE)*(1+Summary!$C$10))</f>
        <v>9.5253008218086545E-3</v>
      </c>
    </row>
    <row r="197" spans="1:4" x14ac:dyDescent="0.25">
      <c r="A197" t="s">
        <v>2</v>
      </c>
      <c r="B197">
        <f>PASTRA_MinActivity!B197</f>
        <v>2019</v>
      </c>
      <c r="C197" t="str">
        <f>PASTRA_MinActivity!C197</f>
        <v>PASTRAROATRULGTRSHCONVDSL____16</v>
      </c>
      <c r="D197">
        <f>IF(VLOOKUP(C197,Capacity_PASTRA!B:M,PASTRA_MaxCapacity!B197-2016+2,FALSE)&lt;10^-5,0,VLOOKUP(C197,Capacity_PASTRA!B:M,PASTRA_MaxCapacity!B197-2016+2,FALSE)*(1+Summary!$C$10))</f>
        <v>1.7427279955956408E-3</v>
      </c>
    </row>
    <row r="198" spans="1:4" x14ac:dyDescent="0.25">
      <c r="A198" t="s">
        <v>2</v>
      </c>
      <c r="B198">
        <f>PASTRA_MinActivity!B198</f>
        <v>2019</v>
      </c>
      <c r="C198" t="str">
        <f>PASTRA_MinActivity!C198</f>
        <v>PASTRAROATRULGTTAXCONVDSL____16</v>
      </c>
      <c r="D198">
        <f>IF(VLOOKUP(C198,Capacity_PASTRA!B:M,PASTRA_MaxCapacity!B198-2016+2,FALSE)&lt;10^-5,0,VLOOKUP(C198,Capacity_PASTRA!B:M,PASTRA_MaxCapacity!B198-2016+2,FALSE)*(1+Summary!$C$10))</f>
        <v>6.0630524138720722E-4</v>
      </c>
    </row>
    <row r="199" spans="1:4" x14ac:dyDescent="0.25">
      <c r="A199" t="s">
        <v>2</v>
      </c>
      <c r="B199">
        <f>PASTRA_MinActivity!B199</f>
        <v>2019</v>
      </c>
      <c r="C199" t="str">
        <f>PASTRA_MinActivity!C199</f>
        <v>PASTRAROABUSSCB___CONVNGA____16</v>
      </c>
      <c r="D199">
        <f>IF(VLOOKUP(C199,Capacity_PASTRA!B:M,PASTRA_MaxCapacity!B199-2016+2,FALSE)&lt;10^-5,0,VLOOKUP(C199,Capacity_PASTRA!B:M,PASTRA_MaxCapacity!B199-2016+2,FALSE)*(1+Summary!$C$10))</f>
        <v>2.468451279495085E-3</v>
      </c>
    </row>
    <row r="200" spans="1:4" x14ac:dyDescent="0.25">
      <c r="A200" t="s">
        <v>2</v>
      </c>
      <c r="B200">
        <f>PASTRA_MinActivity!B200</f>
        <v>2019</v>
      </c>
      <c r="C200" t="str">
        <f>PASTRA_MinActivity!C200</f>
        <v>PASTRAROABUSURBTBUCONVNGA____16</v>
      </c>
      <c r="D200">
        <f>IF(VLOOKUP(C200,Capacity_PASTRA!B:M,PASTRA_MaxCapacity!B200-2016+2,FALSE)&lt;10^-5,0,VLOOKUP(C200,Capacity_PASTRA!B:M,PASTRA_MaxCapacity!B200-2016+2,FALSE)*(1+Summary!$C$10))</f>
        <v>1.1883818530007646E-4</v>
      </c>
    </row>
    <row r="201" spans="1:4" x14ac:dyDescent="0.25">
      <c r="A201" t="s">
        <v>2</v>
      </c>
      <c r="B201">
        <f>PASTRA_MinActivity!B201</f>
        <v>2019</v>
      </c>
      <c r="C201" t="str">
        <f>PASTRA_MinActivity!C201</f>
        <v>PASTRAROABUSURBWTBCONVNGA____16</v>
      </c>
      <c r="D201">
        <f>IF(VLOOKUP(C201,Capacity_PASTRA!B:M,PASTRA_MaxCapacity!B201-2016+2,FALSE)&lt;10^-5,0,VLOOKUP(C201,Capacity_PASTRA!B:M,PASTRA_MaxCapacity!B201-2016+2,FALSE)*(1+Summary!$C$10))</f>
        <v>8.4600887187163777E-5</v>
      </c>
    </row>
    <row r="202" spans="1:4" x14ac:dyDescent="0.25">
      <c r="A202" t="s">
        <v>2</v>
      </c>
      <c r="B202">
        <f>PASTRA_MinActivity!B202</f>
        <v>2019</v>
      </c>
      <c r="C202" t="str">
        <f>PASTRA_MinActivity!C202</f>
        <v>PASTRAROACAR___ADRCONVNGA____16</v>
      </c>
      <c r="D202">
        <f>IF(VLOOKUP(C202,Capacity_PASTRA!B:M,PASTRA_MaxCapacity!B202-2016+2,FALSE)&lt;10^-5,0,VLOOKUP(C202,Capacity_PASTRA!B:M,PASTRA_MaxCapacity!B202-2016+2,FALSE)*(1+Summary!$C$10))</f>
        <v>7.0216432698896629E-3</v>
      </c>
    </row>
    <row r="203" spans="1:4" x14ac:dyDescent="0.25">
      <c r="A203" t="s">
        <v>2</v>
      </c>
      <c r="B203">
        <f>PASTRA_MinActivity!B203</f>
        <v>2019</v>
      </c>
      <c r="C203" t="str">
        <f>PASTRA_MinActivity!C203</f>
        <v>PASTRAROACAR___APGCONVNGA____16</v>
      </c>
      <c r="D203">
        <f>IF(VLOOKUP(C203,Capacity_PASTRA!B:M,PASTRA_MaxCapacity!B203-2016+2,FALSE)&lt;10^-5,0,VLOOKUP(C203,Capacity_PASTRA!B:M,PASTRA_MaxCapacity!B203-2016+2,FALSE)*(1+Summary!$C$10))</f>
        <v>3.2796266724541027E-3</v>
      </c>
    </row>
    <row r="204" spans="1:4" x14ac:dyDescent="0.25">
      <c r="A204" t="s">
        <v>2</v>
      </c>
      <c r="B204">
        <f>PASTRA_MinActivity!B204</f>
        <v>2019</v>
      </c>
      <c r="C204" t="str">
        <f>PASTRA_MinActivity!C204</f>
        <v>PASTRAROACAR___RSHCONVNGA____16</v>
      </c>
      <c r="D204">
        <f>IF(VLOOKUP(C204,Capacity_PASTRA!B:M,PASTRA_MaxCapacity!B204-2016+2,FALSE)&lt;10^-5,0,VLOOKUP(C204,Capacity_PASTRA!B:M,PASTRA_MaxCapacity!B204-2016+2,FALSE)*(1+Summary!$C$10))</f>
        <v>7.2920871085919721E-4</v>
      </c>
    </row>
    <row r="205" spans="1:4" x14ac:dyDescent="0.25">
      <c r="A205" t="s">
        <v>2</v>
      </c>
      <c r="B205">
        <f>PASTRA_MinActivity!B205</f>
        <v>2019</v>
      </c>
      <c r="C205" t="str">
        <f>PASTRA_MinActivity!C205</f>
        <v>PASTRAROACAR___TAXCONVNGA____16</v>
      </c>
      <c r="D205">
        <f>IF(VLOOKUP(C205,Capacity_PASTRA!B:M,PASTRA_MaxCapacity!B205-2016+2,FALSE)&lt;10^-5,0,VLOOKUP(C205,Capacity_PASTRA!B:M,PASTRA_MaxCapacity!B205-2016+2,FALSE)*(1+Summary!$C$10))</f>
        <v>4.4354385777798963E-5</v>
      </c>
    </row>
    <row r="206" spans="1:4" x14ac:dyDescent="0.25">
      <c r="A206" t="s">
        <v>2</v>
      </c>
      <c r="B206">
        <f>PASTRA_MinActivity!B206</f>
        <v>2019</v>
      </c>
      <c r="C206" t="str">
        <f>PASTRA_MinActivity!C206</f>
        <v>PASTRAROATRULGTADRCONVNGA____16</v>
      </c>
      <c r="D206">
        <f>IF(VLOOKUP(C206,Capacity_PASTRA!B:M,PASTRA_MaxCapacity!B206-2016+2,FALSE)&lt;10^-5,0,VLOOKUP(C206,Capacity_PASTRA!B:M,PASTRA_MaxCapacity!B206-2016+2,FALSE)*(1+Summary!$C$10))</f>
        <v>1.9873789923621559E-4</v>
      </c>
    </row>
    <row r="207" spans="1:4" x14ac:dyDescent="0.25">
      <c r="A207" t="s">
        <v>2</v>
      </c>
      <c r="B207">
        <f>PASTRA_MinActivity!B207</f>
        <v>2019</v>
      </c>
      <c r="C207" t="str">
        <f>PASTRA_MinActivity!C207</f>
        <v>PASTRAROATRULGTAPGCONVNGA____16</v>
      </c>
      <c r="D207">
        <f>IF(VLOOKUP(C207,Capacity_PASTRA!B:M,PASTRA_MaxCapacity!B207-2016+2,FALSE)&lt;10^-5,0,VLOOKUP(C207,Capacity_PASTRA!B:M,PASTRA_MaxCapacity!B207-2016+2,FALSE)*(1+Summary!$C$10))</f>
        <v>4.447672560065525E-5</v>
      </c>
    </row>
    <row r="208" spans="1:4" x14ac:dyDescent="0.25">
      <c r="A208" t="s">
        <v>2</v>
      </c>
      <c r="B208">
        <f>PASTRA_MinActivity!B208</f>
        <v>2019</v>
      </c>
      <c r="C208" t="str">
        <f>PASTRA_MinActivity!C208</f>
        <v>PASTRAROATRULGTRSHCONVNGA____16</v>
      </c>
      <c r="D208">
        <f>IF(VLOOKUP(C208,Capacity_PASTRA!B:M,PASTRA_MaxCapacity!B208-2016+2,FALSE)&lt;10^-5,0,VLOOKUP(C208,Capacity_PASTRA!B:M,PASTRA_MaxCapacity!B208-2016+2,FALSE)*(1+Summary!$C$10))</f>
        <v>4.1440267082464302E-5</v>
      </c>
    </row>
    <row r="209" spans="1:4" x14ac:dyDescent="0.25">
      <c r="A209" t="s">
        <v>2</v>
      </c>
      <c r="B209">
        <f>PASTRA_MinActivity!B209</f>
        <v>2019</v>
      </c>
      <c r="C209" t="str">
        <f>PASTRA_MinActivity!C209</f>
        <v>PASTRAROATRULGTTAXCONVNGA____16</v>
      </c>
      <c r="D209">
        <f>IF(VLOOKUP(C209,Capacity_PASTRA!B:M,PASTRA_MaxCapacity!B209-2016+2,FALSE)&lt;10^-5,0,VLOOKUP(C209,Capacity_PASTRA!B:M,PASTRA_MaxCapacity!B209-2016+2,FALSE)*(1+Summary!$C$10))</f>
        <v>1.3108996517506536E-4</v>
      </c>
    </row>
    <row r="210" spans="1:4" x14ac:dyDescent="0.25">
      <c r="A210" t="s">
        <v>2</v>
      </c>
      <c r="B210">
        <f>PASTRA_MinActivity!B210</f>
        <v>2019</v>
      </c>
      <c r="C210" t="str">
        <f>PASTRA_MinActivity!C210</f>
        <v>PASTRAROABUSIUBDURTCONVGAS____16</v>
      </c>
      <c r="D210">
        <f>IF(VLOOKUP(C210,Capacity_PASTRA!B:M,PASTRA_MaxCapacity!B210-2016+2,FALSE)&lt;10^-5,0,VLOOKUP(C210,Capacity_PASTRA!B:M,PASTRA_MaxCapacity!B210-2016+2,FALSE)*(1+Summary!$C$10))</f>
        <v>5.4000136528228052E-5</v>
      </c>
    </row>
    <row r="211" spans="1:4" x14ac:dyDescent="0.25">
      <c r="A211" t="s">
        <v>2</v>
      </c>
      <c r="B211">
        <f>PASTRA_MinActivity!B211</f>
        <v>2019</v>
      </c>
      <c r="C211" t="str">
        <f>PASTRA_MinActivity!C211</f>
        <v>PASTRAROABUSIUBGOBCONVGAS____16</v>
      </c>
      <c r="D211">
        <f>IF(VLOOKUP(C211,Capacity_PASTRA!B:M,PASTRA_MaxCapacity!B211-2016+2,FALSE)&lt;10^-5,0,VLOOKUP(C211,Capacity_PASTRA!B:M,PASTRA_MaxCapacity!B211-2016+2,FALSE)*(1+Summary!$C$10))</f>
        <v>1.0764617620638791E-3</v>
      </c>
    </row>
    <row r="212" spans="1:4" x14ac:dyDescent="0.25">
      <c r="A212" t="s">
        <v>2</v>
      </c>
      <c r="B212">
        <f>PASTRA_MinActivity!B212</f>
        <v>2019</v>
      </c>
      <c r="C212" t="str">
        <f>PASTRA_MinActivity!C212</f>
        <v>PASTRAROABUSIUBMWAYCONVGAS____16</v>
      </c>
      <c r="D212">
        <f>IF(VLOOKUP(C212,Capacity_PASTRA!B:M,PASTRA_MaxCapacity!B212-2016+2,FALSE)&lt;10^-5,0,VLOOKUP(C212,Capacity_PASTRA!B:M,PASTRA_MaxCapacity!B212-2016+2,FALSE)*(1+Summary!$C$10))</f>
        <v>5.5596235659474425E-5</v>
      </c>
    </row>
    <row r="213" spans="1:4" x14ac:dyDescent="0.25">
      <c r="A213" t="s">
        <v>2</v>
      </c>
      <c r="B213">
        <f>PASTRA_MinActivity!B213</f>
        <v>2019</v>
      </c>
      <c r="C213" t="str">
        <f>PASTRA_MinActivity!C213</f>
        <v>PASTRAROABUSIUBVIVACONVGAS____16</v>
      </c>
      <c r="D213">
        <f>IF(VLOOKUP(C213,Capacity_PASTRA!B:M,PASTRA_MaxCapacity!B213-2016+2,FALSE)&lt;10^-5,0,VLOOKUP(C213,Capacity_PASTRA!B:M,PASTRA_MaxCapacity!B213-2016+2,FALSE)*(1+Summary!$C$10))</f>
        <v>5.1190617836472188E-4</v>
      </c>
    </row>
    <row r="214" spans="1:4" x14ac:dyDescent="0.25">
      <c r="A214" t="s">
        <v>2</v>
      </c>
      <c r="B214">
        <f>PASTRA_MinActivity!B214</f>
        <v>2019</v>
      </c>
      <c r="C214" t="str">
        <f>PASTRA_MinActivity!C214</f>
        <v>PASTRAROABUSSCB___CONVGAS____16</v>
      </c>
      <c r="D214">
        <f>IF(VLOOKUP(C214,Capacity_PASTRA!B:M,PASTRA_MaxCapacity!B214-2016+2,FALSE)&lt;10^-5,0,VLOOKUP(C214,Capacity_PASTRA!B:M,PASTRA_MaxCapacity!B214-2016+2,FALSE)*(1+Summary!$C$10))</f>
        <v>1.0061728459886089E-3</v>
      </c>
    </row>
    <row r="215" spans="1:4" x14ac:dyDescent="0.25">
      <c r="A215" t="s">
        <v>2</v>
      </c>
      <c r="B215">
        <f>PASTRA_MinActivity!B215</f>
        <v>2019</v>
      </c>
      <c r="C215" t="str">
        <f>PASTRA_MinActivity!C215</f>
        <v>PASTRAROABUSURBTBUCONVGAS____16</v>
      </c>
      <c r="D215">
        <f>IF(VLOOKUP(C215,Capacity_PASTRA!B:M,PASTRA_MaxCapacity!B215-2016+2,FALSE)&lt;10^-5,0,VLOOKUP(C215,Capacity_PASTRA!B:M,PASTRA_MaxCapacity!B215-2016+2,FALSE)*(1+Summary!$C$10))</f>
        <v>2.3622215401096296E-4</v>
      </c>
    </row>
    <row r="216" spans="1:4" x14ac:dyDescent="0.25">
      <c r="A216" t="s">
        <v>2</v>
      </c>
      <c r="B216">
        <f>PASTRA_MinActivity!B216</f>
        <v>2019</v>
      </c>
      <c r="C216" t="str">
        <f>PASTRA_MinActivity!C216</f>
        <v>PASTRAROABUSURBWTBCONVGAS____16</v>
      </c>
      <c r="D216">
        <f>IF(VLOOKUP(C216,Capacity_PASTRA!B:M,PASTRA_MaxCapacity!B216-2016+2,FALSE)&lt;10^-5,0,VLOOKUP(C216,Capacity_PASTRA!B:M,PASTRA_MaxCapacity!B216-2016+2,FALSE)*(1+Summary!$C$10))</f>
        <v>1.4250662237594994E-4</v>
      </c>
    </row>
    <row r="217" spans="1:4" x14ac:dyDescent="0.25">
      <c r="A217" t="s">
        <v>2</v>
      </c>
      <c r="B217">
        <f>PASTRA_MinActivity!B217</f>
        <v>2019</v>
      </c>
      <c r="C217" t="str">
        <f>PASTRA_MinActivity!C217</f>
        <v>PASTRAROACAR___ADRCONVGAS____16</v>
      </c>
      <c r="D217">
        <f>IF(VLOOKUP(C217,Capacity_PASTRA!B:M,PASTRA_MaxCapacity!B217-2016+2,FALSE)&lt;10^-5,0,VLOOKUP(C217,Capacity_PASTRA!B:M,PASTRA_MaxCapacity!B217-2016+2,FALSE)*(1+Summary!$C$10))</f>
        <v>7.5680324962039727</v>
      </c>
    </row>
    <row r="218" spans="1:4" x14ac:dyDescent="0.25">
      <c r="A218" t="s">
        <v>2</v>
      </c>
      <c r="B218">
        <f>PASTRA_MinActivity!B218</f>
        <v>2019</v>
      </c>
      <c r="C218" t="str">
        <f>PASTRA_MinActivity!C218</f>
        <v>PASTRAROACAR___APGCONVGAS____16</v>
      </c>
      <c r="D218">
        <f>IF(VLOOKUP(C218,Capacity_PASTRA!B:M,PASTRA_MaxCapacity!B218-2016+2,FALSE)&lt;10^-5,0,VLOOKUP(C218,Capacity_PASTRA!B:M,PASTRA_MaxCapacity!B218-2016+2,FALSE)*(1+Summary!$C$10))</f>
        <v>0.84539257251650468</v>
      </c>
    </row>
    <row r="219" spans="1:4" x14ac:dyDescent="0.25">
      <c r="A219" t="s">
        <v>2</v>
      </c>
      <c r="B219">
        <f>PASTRA_MinActivity!B219</f>
        <v>2019</v>
      </c>
      <c r="C219" t="str">
        <f>PASTRA_MinActivity!C219</f>
        <v>PASTRAROACAR___RSHCONVGAS____16</v>
      </c>
      <c r="D219">
        <f>IF(VLOOKUP(C219,Capacity_PASTRA!B:M,PASTRA_MaxCapacity!B219-2016+2,FALSE)&lt;10^-5,0,VLOOKUP(C219,Capacity_PASTRA!B:M,PASTRA_MaxCapacity!B219-2016+2,FALSE)*(1+Summary!$C$10))</f>
        <v>6.0413179676724306E-2</v>
      </c>
    </row>
    <row r="220" spans="1:4" x14ac:dyDescent="0.25">
      <c r="A220" t="s">
        <v>2</v>
      </c>
      <c r="B220">
        <f>PASTRA_MinActivity!B220</f>
        <v>2019</v>
      </c>
      <c r="C220" t="str">
        <f>PASTRA_MinActivity!C220</f>
        <v>PASTRAROACAR___TAXCONVGAS____16</v>
      </c>
      <c r="D220">
        <f>IF(VLOOKUP(C220,Capacity_PASTRA!B:M,PASTRA_MaxCapacity!B220-2016+2,FALSE)&lt;10^-5,0,VLOOKUP(C220,Capacity_PASTRA!B:M,PASTRA_MaxCapacity!B220-2016+2,FALSE)*(1+Summary!$C$10))</f>
        <v>0.10066928539212419</v>
      </c>
    </row>
    <row r="221" spans="1:4" x14ac:dyDescent="0.25">
      <c r="A221" t="s">
        <v>2</v>
      </c>
      <c r="B221">
        <f>PASTRA_MinActivity!B221</f>
        <v>2019</v>
      </c>
      <c r="C221" t="str">
        <f>PASTRA_MinActivity!C221</f>
        <v>PASTRAROAMOR______CONVGAS____16</v>
      </c>
      <c r="D221">
        <f>IF(VLOOKUP(C221,Capacity_PASTRA!B:M,PASTRA_MaxCapacity!B221-2016+2,FALSE)&lt;10^-5,0,VLOOKUP(C221,Capacity_PASTRA!B:M,PASTRA_MaxCapacity!B221-2016+2,FALSE)*(1+Summary!$C$10))</f>
        <v>0.13395496511372149</v>
      </c>
    </row>
    <row r="222" spans="1:4" x14ac:dyDescent="0.25">
      <c r="A222" t="s">
        <v>2</v>
      </c>
      <c r="B222">
        <f>PASTRA_MinActivity!B222</f>
        <v>2019</v>
      </c>
      <c r="C222" t="str">
        <f>PASTRA_MinActivity!C222</f>
        <v>PASTRAROATRULGTADRCONVGAS____16</v>
      </c>
      <c r="D222">
        <f>IF(VLOOKUP(C222,Capacity_PASTRA!B:M,PASTRA_MaxCapacity!B222-2016+2,FALSE)&lt;10^-5,0,VLOOKUP(C222,Capacity_PASTRA!B:M,PASTRA_MaxCapacity!B222-2016+2,FALSE)*(1+Summary!$C$10))</f>
        <v>7.585948017048632</v>
      </c>
    </row>
    <row r="223" spans="1:4" x14ac:dyDescent="0.25">
      <c r="A223" t="s">
        <v>2</v>
      </c>
      <c r="B223">
        <f>PASTRA_MinActivity!B223</f>
        <v>2019</v>
      </c>
      <c r="C223" t="str">
        <f>PASTRA_MinActivity!C223</f>
        <v>PASTRAROATRULGTAPGCONVGAS____16</v>
      </c>
      <c r="D223">
        <f>IF(VLOOKUP(C223,Capacity_PASTRA!B:M,PASTRA_MaxCapacity!B223-2016+2,FALSE)&lt;10^-5,0,VLOOKUP(C223,Capacity_PASTRA!B:M,PASTRA_MaxCapacity!B223-2016+2,FALSE)*(1+Summary!$C$10))</f>
        <v>0.85171369516909634</v>
      </c>
    </row>
    <row r="224" spans="1:4" x14ac:dyDescent="0.25">
      <c r="A224" t="s">
        <v>2</v>
      </c>
      <c r="B224">
        <f>PASTRA_MinActivity!B224</f>
        <v>2019</v>
      </c>
      <c r="C224" t="str">
        <f>PASTRA_MinActivity!C224</f>
        <v>PASTRAROATRULGTRSHCONVGAS____16</v>
      </c>
      <c r="D224">
        <f>IF(VLOOKUP(C224,Capacity_PASTRA!B:M,PASTRA_MaxCapacity!B224-2016+2,FALSE)&lt;10^-5,0,VLOOKUP(C224,Capacity_PASTRA!B:M,PASTRA_MaxCapacity!B224-2016+2,FALSE)*(1+Summary!$C$10))</f>
        <v>5.9450590606855827E-2</v>
      </c>
    </row>
    <row r="225" spans="1:4" x14ac:dyDescent="0.25">
      <c r="A225" t="s">
        <v>2</v>
      </c>
      <c r="B225">
        <f>PASTRA_MinActivity!B225</f>
        <v>2019</v>
      </c>
      <c r="C225" t="str">
        <f>PASTRA_MinActivity!C225</f>
        <v>PASTRAROATRULGTTAXCONVGAS____16</v>
      </c>
      <c r="D225">
        <f>IF(VLOOKUP(C225,Capacity_PASTRA!B:M,PASTRA_MaxCapacity!B225-2016+2,FALSE)&lt;10^-5,0,VLOOKUP(C225,Capacity_PASTRA!B:M,PASTRA_MaxCapacity!B225-2016+2,FALSE)*(1+Summary!$C$10))</f>
        <v>3.3041228019823003E-2</v>
      </c>
    </row>
    <row r="226" spans="1:4" x14ac:dyDescent="0.25">
      <c r="A226" t="s">
        <v>2</v>
      </c>
      <c r="B226">
        <f>PASTRA_MinActivity!B226</f>
        <v>2019</v>
      </c>
      <c r="C226" t="str">
        <f>PASTRA_MinActivity!C226</f>
        <v>PASTRAROACAR___ADRCONVPRO____16</v>
      </c>
      <c r="D226">
        <f>IF(VLOOKUP(C226,Capacity_PASTRA!B:M,PASTRA_MaxCapacity!B226-2016+2,FALSE)&lt;10^-5,0,VLOOKUP(C226,Capacity_PASTRA!B:M,PASTRA_MaxCapacity!B226-2016+2,FALSE)*(1+Summary!$C$10))</f>
        <v>7.6603968079150153E-2</v>
      </c>
    </row>
    <row r="227" spans="1:4" x14ac:dyDescent="0.25">
      <c r="A227" t="s">
        <v>2</v>
      </c>
      <c r="B227">
        <f>PASTRA_MinActivity!B227</f>
        <v>2019</v>
      </c>
      <c r="C227" t="str">
        <f>PASTRA_MinActivity!C227</f>
        <v>PASTRAROACAR___APGCONVPRO____16</v>
      </c>
      <c r="D227">
        <f>IF(VLOOKUP(C227,Capacity_PASTRA!B:M,PASTRA_MaxCapacity!B227-2016+2,FALSE)&lt;10^-5,0,VLOOKUP(C227,Capacity_PASTRA!B:M,PASTRA_MaxCapacity!B227-2016+2,FALSE)*(1+Summary!$C$10))</f>
        <v>7.8638714920659207E-3</v>
      </c>
    </row>
    <row r="228" spans="1:4" x14ac:dyDescent="0.25">
      <c r="A228" t="s">
        <v>2</v>
      </c>
      <c r="B228">
        <f>PASTRA_MinActivity!B228</f>
        <v>2019</v>
      </c>
      <c r="C228" t="str">
        <f>PASTRA_MinActivity!C228</f>
        <v>PASTRAROACAR___RSHCONVPRO____16</v>
      </c>
      <c r="D228">
        <f>IF(VLOOKUP(C228,Capacity_PASTRA!B:M,PASTRA_MaxCapacity!B228-2016+2,FALSE)&lt;10^-5,0,VLOOKUP(C228,Capacity_PASTRA!B:M,PASTRA_MaxCapacity!B228-2016+2,FALSE)*(1+Summary!$C$10))</f>
        <v>5.4091657046021738E-4</v>
      </c>
    </row>
    <row r="229" spans="1:4" x14ac:dyDescent="0.25">
      <c r="A229" t="s">
        <v>2</v>
      </c>
      <c r="B229">
        <f>PASTRA_MinActivity!B229</f>
        <v>2019</v>
      </c>
      <c r="C229" t="str">
        <f>PASTRA_MinActivity!C229</f>
        <v>PASTRAROACAR___TAXCONVPRO____16</v>
      </c>
      <c r="D229">
        <f>IF(VLOOKUP(C229,Capacity_PASTRA!B:M,PASTRA_MaxCapacity!B229-2016+2,FALSE)&lt;10^-5,0,VLOOKUP(C229,Capacity_PASTRA!B:M,PASTRA_MaxCapacity!B229-2016+2,FALSE)*(1+Summary!$C$10))</f>
        <v>1.1074779284968473E-3</v>
      </c>
    </row>
    <row r="230" spans="1:4" x14ac:dyDescent="0.25">
      <c r="A230" t="s">
        <v>2</v>
      </c>
      <c r="B230">
        <f>PASTRA_MinActivity!B230</f>
        <v>2019</v>
      </c>
      <c r="C230" t="str">
        <f>PASTRA_MinActivity!C230</f>
        <v>PASTRAROATRULGTADRCONVPRO____16</v>
      </c>
      <c r="D230">
        <f>IF(VLOOKUP(C230,Capacity_PASTRA!B:M,PASTRA_MaxCapacity!B230-2016+2,FALSE)&lt;10^-5,0,VLOOKUP(C230,Capacity_PASTRA!B:M,PASTRA_MaxCapacity!B230-2016+2,FALSE)*(1+Summary!$C$10))</f>
        <v>2.5380162773752098E-2</v>
      </c>
    </row>
    <row r="231" spans="1:4" x14ac:dyDescent="0.25">
      <c r="A231" t="s">
        <v>2</v>
      </c>
      <c r="B231">
        <f>PASTRA_MinActivity!B231</f>
        <v>2019</v>
      </c>
      <c r="C231" t="str">
        <f>PASTRA_MinActivity!C231</f>
        <v>PASTRAROATRULGTAPGCONVPRO____16</v>
      </c>
      <c r="D231">
        <f>IF(VLOOKUP(C231,Capacity_PASTRA!B:M,PASTRA_MaxCapacity!B231-2016+2,FALSE)&lt;10^-5,0,VLOOKUP(C231,Capacity_PASTRA!B:M,PASTRA_MaxCapacity!B231-2016+2,FALSE)*(1+Summary!$C$10))</f>
        <v>1.6413607598809304E-3</v>
      </c>
    </row>
    <row r="232" spans="1:4" x14ac:dyDescent="0.25">
      <c r="A232" t="s">
        <v>2</v>
      </c>
      <c r="B232">
        <f>PASTRA_MinActivity!B232</f>
        <v>2019</v>
      </c>
      <c r="C232" t="str">
        <f>PASTRA_MinActivity!C232</f>
        <v>PASTRAROATRULGTRSHCONVPRO____16</v>
      </c>
      <c r="D232">
        <f>IF(VLOOKUP(C232,Capacity_PASTRA!B:M,PASTRA_MaxCapacity!B232-2016+2,FALSE)&lt;10^-5,0,VLOOKUP(C232,Capacity_PASTRA!B:M,PASTRA_MaxCapacity!B232-2016+2,FALSE)*(1+Summary!$C$10))</f>
        <v>2.7379721336816135E-5</v>
      </c>
    </row>
    <row r="233" spans="1:4" x14ac:dyDescent="0.25">
      <c r="A233" t="s">
        <v>2</v>
      </c>
      <c r="B233">
        <f>PASTRA_MinActivity!B233</f>
        <v>2019</v>
      </c>
      <c r="C233" t="str">
        <f>PASTRA_MinActivity!C233</f>
        <v>PASTRAROATRULGTTAXCONVPRO____16</v>
      </c>
      <c r="D233">
        <f>IF(VLOOKUP(C233,Capacity_PASTRA!B:M,PASTRA_MaxCapacity!B233-2016+2,FALSE)&lt;10^-5,0,VLOOKUP(C233,Capacity_PASTRA!B:M,PASTRA_MaxCapacity!B233-2016+2,FALSE)*(1+Summary!$C$10))</f>
        <v>8.4291763301836691E-5</v>
      </c>
    </row>
    <row r="234" spans="1:4" x14ac:dyDescent="0.25">
      <c r="A234" t="s">
        <v>2</v>
      </c>
      <c r="B234">
        <f>PASTRA_MinActivity!B234</f>
        <v>2020</v>
      </c>
      <c r="C234" t="str">
        <f>PASTRA_MinActivity!C234</f>
        <v>PASTRARAIREG___GOR___DSL____16</v>
      </c>
      <c r="D234">
        <f>IF(VLOOKUP(C234,Capacity_PASTRA!B:M,PASTRA_MaxCapacity!B234-2016+2,FALSE)&lt;10^-5,0,VLOOKUP(C234,Capacity_PASTRA!B:M,PASTRA_MaxCapacity!B234-2016+2,FALSE)*(1+Summary!$C$10))</f>
        <v>3.4298363914066028E-3</v>
      </c>
    </row>
    <row r="235" spans="1:4" x14ac:dyDescent="0.25">
      <c r="A235" t="s">
        <v>2</v>
      </c>
      <c r="B235">
        <f>PASTRA_MinActivity!B235</f>
        <v>2020</v>
      </c>
      <c r="C235" t="str">
        <f>PASTRA_MinActivity!C235</f>
        <v>PASTRARAIREG___GOR___ELC____16</v>
      </c>
      <c r="D235">
        <f>IF(VLOOKUP(C235,Capacity_PASTRA!B:M,PASTRA_MaxCapacity!B235-2016+2,FALSE)&lt;10^-5,0,VLOOKUP(C235,Capacity_PASTRA!B:M,PASTRA_MaxCapacity!B235-2016+2,FALSE)*(1+Summary!$C$10))</f>
        <v>1.2946910660679796E-4</v>
      </c>
    </row>
    <row r="236" spans="1:4" x14ac:dyDescent="0.25">
      <c r="A236" t="s">
        <v>2</v>
      </c>
      <c r="B236">
        <f>PASTRA_MinActivity!B236</f>
        <v>2020</v>
      </c>
      <c r="C236" t="str">
        <f>PASTRA_MinActivity!C236</f>
        <v>PASTRARAIREG___UPX___DSL____16</v>
      </c>
      <c r="D236">
        <f>IF(VLOOKUP(C236,Capacity_PASTRA!B:M,PASTRA_MaxCapacity!B236-2016+2,FALSE)&lt;10^-5,0,VLOOKUP(C236,Capacity_PASTRA!B:M,PASTRA_MaxCapacity!B236-2016+2,FALSE)*(1+Summary!$C$10))</f>
        <v>4.8215812540441965E-4</v>
      </c>
    </row>
    <row r="237" spans="1:4" x14ac:dyDescent="0.25">
      <c r="A237" t="s">
        <v>2</v>
      </c>
      <c r="B237">
        <f>PASTRA_MinActivity!B237</f>
        <v>2020</v>
      </c>
      <c r="C237" t="str">
        <f>PASTRA_MinActivity!C237</f>
        <v>PASTRARAIREG___UPX___ELC____16</v>
      </c>
      <c r="D237">
        <f>IF(VLOOKUP(C237,Capacity_PASTRA!B:M,PASTRA_MaxCapacity!B237-2016+2,FALSE)&lt;10^-5,0,VLOOKUP(C237,Capacity_PASTRA!B:M,PASTRA_MaxCapacity!B237-2016+2,FALSE)*(1+Summary!$C$10))</f>
        <v>1.0273868250690793E-4</v>
      </c>
    </row>
    <row r="238" spans="1:4" x14ac:dyDescent="0.25">
      <c r="A238" t="s">
        <v>2</v>
      </c>
      <c r="B238">
        <f>PASTRA_MinActivity!B238</f>
        <v>2020</v>
      </c>
      <c r="C238" t="str">
        <f>PASTRA_MinActivity!C238</f>
        <v>PASTRARAISUB___TSU___DSL____16</v>
      </c>
      <c r="D238">
        <f>IF(VLOOKUP(C238,Capacity_PASTRA!B:M,PASTRA_MaxCapacity!B238-2016+2,FALSE)&lt;10^-5,0,VLOOKUP(C238,Capacity_PASTRA!B:M,PASTRA_MaxCapacity!B238-2016+2,FALSE)*(1+Summary!$C$10))</f>
        <v>1.8363072025032938E-4</v>
      </c>
    </row>
    <row r="239" spans="1:4" x14ac:dyDescent="0.25">
      <c r="A239" t="s">
        <v>2</v>
      </c>
      <c r="B239">
        <f>PASTRA_MinActivity!B239</f>
        <v>2020</v>
      </c>
      <c r="C239" t="str">
        <f>PASTRA_MinActivity!C239</f>
        <v>PASTRARAISUB___TSU___ELC____16</v>
      </c>
      <c r="D239">
        <f>IF(VLOOKUP(C239,Capacity_PASTRA!B:M,PASTRA_MaxCapacity!B239-2016+2,FALSE)&lt;10^-5,0,VLOOKUP(C239,Capacity_PASTRA!B:M,PASTRA_MaxCapacity!B239-2016+2,FALSE)*(1+Summary!$C$10))</f>
        <v>6.4267687945217436E-2</v>
      </c>
    </row>
    <row r="240" spans="1:4" x14ac:dyDescent="0.25">
      <c r="A240" t="s">
        <v>2</v>
      </c>
      <c r="B240">
        <f>PASTRA_MinActivity!B240</f>
        <v>2020</v>
      </c>
      <c r="C240" t="str">
        <f>PASTRA_MinActivity!C240</f>
        <v>PASTRARAITRM___TST___DSL____16</v>
      </c>
      <c r="D240">
        <f>IF(VLOOKUP(C240,Capacity_PASTRA!B:M,PASTRA_MaxCapacity!B240-2016+2,FALSE)&lt;10^-5,0,VLOOKUP(C240,Capacity_PASTRA!B:M,PASTRA_MaxCapacity!B240-2016+2,FALSE)*(1+Summary!$C$10))</f>
        <v>2.1915020635474147E-4</v>
      </c>
    </row>
    <row r="241" spans="1:4" x14ac:dyDescent="0.25">
      <c r="A241" t="s">
        <v>2</v>
      </c>
      <c r="B241">
        <f>PASTRA_MinActivity!B241</f>
        <v>2020</v>
      </c>
      <c r="C241" t="str">
        <f>PASTRA_MinActivity!C241</f>
        <v>PASTRARAITRM___TST___ELC____16</v>
      </c>
      <c r="D241">
        <f>IF(VLOOKUP(C241,Capacity_PASTRA!B:M,PASTRA_MaxCapacity!B241-2016+2,FALSE)&lt;10^-5,0,VLOOKUP(C241,Capacity_PASTRA!B:M,PASTRA_MaxCapacity!B241-2016+2,FALSE)*(1+Summary!$C$10))</f>
        <v>9.4772401715490784E-3</v>
      </c>
    </row>
    <row r="242" spans="1:4" x14ac:dyDescent="0.25">
      <c r="A242" t="s">
        <v>2</v>
      </c>
      <c r="B242">
        <f>PASTRA_MinActivity!B242</f>
        <v>2020</v>
      </c>
      <c r="C242" t="str">
        <f>PASTRA_MinActivity!C242</f>
        <v>PASTRAROABUSIUBDURTCONVDSL____16</v>
      </c>
      <c r="D242">
        <f>IF(VLOOKUP(C242,Capacity_PASTRA!B:M,PASTRA_MaxCapacity!B242-2016+2,FALSE)&lt;10^-5,0,VLOOKUP(C242,Capacity_PASTRA!B:M,PASTRA_MaxCapacity!B242-2016+2,FALSE)*(1+Summary!$C$10))</f>
        <v>6.2204894568162828E-3</v>
      </c>
    </row>
    <row r="243" spans="1:4" x14ac:dyDescent="0.25">
      <c r="A243" t="s">
        <v>2</v>
      </c>
      <c r="B243">
        <f>PASTRA_MinActivity!B243</f>
        <v>2020</v>
      </c>
      <c r="C243" t="str">
        <f>PASTRA_MinActivity!C243</f>
        <v>PASTRAROABUSIUBGOBCONVDSL____16</v>
      </c>
      <c r="D243">
        <f>IF(VLOOKUP(C243,Capacity_PASTRA!B:M,PASTRA_MaxCapacity!B243-2016+2,FALSE)&lt;10^-5,0,VLOOKUP(C243,Capacity_PASTRA!B:M,PASTRA_MaxCapacity!B243-2016+2,FALSE)*(1+Summary!$C$10))</f>
        <v>4.9764178957047475E-2</v>
      </c>
    </row>
    <row r="244" spans="1:4" x14ac:dyDescent="0.25">
      <c r="A244" t="s">
        <v>2</v>
      </c>
      <c r="B244">
        <f>PASTRA_MinActivity!B244</f>
        <v>2020</v>
      </c>
      <c r="C244" t="str">
        <f>PASTRA_MinActivity!C244</f>
        <v>PASTRAROABUSIUBMWAYCONVDSL____16</v>
      </c>
      <c r="D244">
        <f>IF(VLOOKUP(C244,Capacity_PASTRA!B:M,PASTRA_MaxCapacity!B244-2016+2,FALSE)&lt;10^-5,0,VLOOKUP(C244,Capacity_PASTRA!B:M,PASTRA_MaxCapacity!B244-2016+2,FALSE)*(1+Summary!$C$10))</f>
        <v>5.1032465148242716E-2</v>
      </c>
    </row>
    <row r="245" spans="1:4" x14ac:dyDescent="0.25">
      <c r="A245" t="s">
        <v>2</v>
      </c>
      <c r="B245">
        <f>PASTRA_MinActivity!B245</f>
        <v>2020</v>
      </c>
      <c r="C245" t="str">
        <f>PASTRA_MinActivity!C245</f>
        <v>PASTRAROABUSIUBVIVACONVDSL____16</v>
      </c>
      <c r="D245">
        <f>IF(VLOOKUP(C245,Capacity_PASTRA!B:M,PASTRA_MaxCapacity!B245-2016+2,FALSE)&lt;10^-5,0,VLOOKUP(C245,Capacity_PASTRA!B:M,PASTRA_MaxCapacity!B245-2016+2,FALSE)*(1+Summary!$C$10))</f>
        <v>6.231469104615724E-3</v>
      </c>
    </row>
    <row r="246" spans="1:4" x14ac:dyDescent="0.25">
      <c r="A246" t="s">
        <v>2</v>
      </c>
      <c r="B246">
        <f>PASTRA_MinActivity!B246</f>
        <v>2020</v>
      </c>
      <c r="C246" t="str">
        <f>PASTRA_MinActivity!C246</f>
        <v>PASTRAROABUSSCB___CONVDSL____16</v>
      </c>
      <c r="D246">
        <f>IF(VLOOKUP(C246,Capacity_PASTRA!B:M,PASTRA_MaxCapacity!B246-2016+2,FALSE)&lt;10^-5,0,VLOOKUP(C246,Capacity_PASTRA!B:M,PASTRA_MaxCapacity!B246-2016+2,FALSE)*(1+Summary!$C$10))</f>
        <v>0.16268195329171811</v>
      </c>
    </row>
    <row r="247" spans="1:4" x14ac:dyDescent="0.25">
      <c r="A247" t="s">
        <v>2</v>
      </c>
      <c r="B247">
        <f>PASTRA_MinActivity!B247</f>
        <v>2020</v>
      </c>
      <c r="C247" t="str">
        <f>PASTRA_MinActivity!C247</f>
        <v>PASTRAROABUSURBTBUCONVDSL____16</v>
      </c>
      <c r="D247">
        <f>IF(VLOOKUP(C247,Capacity_PASTRA!B:M,PASTRA_MaxCapacity!B247-2016+2,FALSE)&lt;10^-5,0,VLOOKUP(C247,Capacity_PASTRA!B:M,PASTRA_MaxCapacity!B247-2016+2,FALSE)*(1+Summary!$C$10))</f>
        <v>0.94130474408829967</v>
      </c>
    </row>
    <row r="248" spans="1:4" x14ac:dyDescent="0.25">
      <c r="A248" t="s">
        <v>2</v>
      </c>
      <c r="B248">
        <f>PASTRA_MinActivity!B248</f>
        <v>2020</v>
      </c>
      <c r="C248" t="str">
        <f>PASTRA_MinActivity!C248</f>
        <v>PASTRAROABUSURBWTBCONVDSL____16</v>
      </c>
      <c r="D248">
        <f>IF(VLOOKUP(C248,Capacity_PASTRA!B:M,PASTRA_MaxCapacity!B248-2016+2,FALSE)&lt;10^-5,0,VLOOKUP(C248,Capacity_PASTRA!B:M,PASTRA_MaxCapacity!B248-2016+2,FALSE)*(1+Summary!$C$10))</f>
        <v>0.17536398713375248</v>
      </c>
    </row>
    <row r="249" spans="1:4" x14ac:dyDescent="0.25">
      <c r="A249" t="s">
        <v>2</v>
      </c>
      <c r="B249">
        <f>PASTRA_MinActivity!B249</f>
        <v>2020</v>
      </c>
      <c r="C249" t="str">
        <f>PASTRA_MinActivity!C249</f>
        <v>PASTRAROACAR___ADRCONVDSL____16</v>
      </c>
      <c r="D249">
        <f>IF(VLOOKUP(C249,Capacity_PASTRA!B:M,PASTRA_MaxCapacity!B249-2016+2,FALSE)&lt;10^-5,0,VLOOKUP(C249,Capacity_PASTRA!B:M,PASTRA_MaxCapacity!B249-2016+2,FALSE)*(1+Summary!$C$10))</f>
        <v>1.5968380092333774</v>
      </c>
    </row>
    <row r="250" spans="1:4" x14ac:dyDescent="0.25">
      <c r="A250" t="s">
        <v>2</v>
      </c>
      <c r="B250">
        <f>PASTRA_MinActivity!B250</f>
        <v>2020</v>
      </c>
      <c r="C250" t="str">
        <f>PASTRA_MinActivity!C250</f>
        <v>PASTRAROACAR___APGCONVDSL____16</v>
      </c>
      <c r="D250">
        <f>IF(VLOOKUP(C250,Capacity_PASTRA!B:M,PASTRA_MaxCapacity!B250-2016+2,FALSE)&lt;10^-5,0,VLOOKUP(C250,Capacity_PASTRA!B:M,PASTRA_MaxCapacity!B250-2016+2,FALSE)*(1+Summary!$C$10))</f>
        <v>0.2013007284158079</v>
      </c>
    </row>
    <row r="251" spans="1:4" x14ac:dyDescent="0.25">
      <c r="A251" t="s">
        <v>2</v>
      </c>
      <c r="B251">
        <f>PASTRA_MinActivity!B251</f>
        <v>2020</v>
      </c>
      <c r="C251" t="str">
        <f>PASTRA_MinActivity!C251</f>
        <v>PASTRAROACAR___RSHCONVDSL____16</v>
      </c>
      <c r="D251">
        <f>IF(VLOOKUP(C251,Capacity_PASTRA!B:M,PASTRA_MaxCapacity!B251-2016+2,FALSE)&lt;10^-5,0,VLOOKUP(C251,Capacity_PASTRA!B:M,PASTRA_MaxCapacity!B251-2016+2,FALSE)*(1+Summary!$C$10))</f>
        <v>1.3431256863567411E-2</v>
      </c>
    </row>
    <row r="252" spans="1:4" x14ac:dyDescent="0.25">
      <c r="A252" t="s">
        <v>2</v>
      </c>
      <c r="B252">
        <f>PASTRA_MinActivity!B252</f>
        <v>2020</v>
      </c>
      <c r="C252" t="str">
        <f>PASTRA_MinActivity!C252</f>
        <v>PASTRAROACAR___TAXCONVDSL____16</v>
      </c>
      <c r="D252">
        <f>IF(VLOOKUP(C252,Capacity_PASTRA!B:M,PASTRA_MaxCapacity!B252-2016+2,FALSE)&lt;10^-5,0,VLOOKUP(C252,Capacity_PASTRA!B:M,PASTRA_MaxCapacity!B252-2016+2,FALSE)*(1+Summary!$C$10))</f>
        <v>2.0129866571973083E-2</v>
      </c>
    </row>
    <row r="253" spans="1:4" x14ac:dyDescent="0.25">
      <c r="A253" t="s">
        <v>2</v>
      </c>
      <c r="B253">
        <f>PASTRA_MinActivity!B253</f>
        <v>2020</v>
      </c>
      <c r="C253" t="str">
        <f>PASTRA_MinActivity!C253</f>
        <v>PASTRAROATRULGTADRCONVDSL____16</v>
      </c>
      <c r="D253">
        <f>IF(VLOOKUP(C253,Capacity_PASTRA!B:M,PASTRA_MaxCapacity!B253-2016+2,FALSE)&lt;10^-5,0,VLOOKUP(C253,Capacity_PASTRA!B:M,PASTRA_MaxCapacity!B253-2016+2,FALSE)*(1+Summary!$C$10))</f>
        <v>1.2104878357766748</v>
      </c>
    </row>
    <row r="254" spans="1:4" x14ac:dyDescent="0.25">
      <c r="A254" t="s">
        <v>2</v>
      </c>
      <c r="B254">
        <f>PASTRA_MinActivity!B254</f>
        <v>2020</v>
      </c>
      <c r="C254" t="str">
        <f>PASTRA_MinActivity!C254</f>
        <v>PASTRAROATRULGTAPGCONVDSL____16</v>
      </c>
      <c r="D254">
        <f>IF(VLOOKUP(C254,Capacity_PASTRA!B:M,PASTRA_MaxCapacity!B254-2016+2,FALSE)&lt;10^-5,0,VLOOKUP(C254,Capacity_PASTRA!B:M,PASTRA_MaxCapacity!B254-2016+2,FALSE)*(1+Summary!$C$10))</f>
        <v>0.15222333649740677</v>
      </c>
    </row>
    <row r="255" spans="1:4" x14ac:dyDescent="0.25">
      <c r="A255" t="s">
        <v>2</v>
      </c>
      <c r="B255">
        <f>PASTRA_MinActivity!B255</f>
        <v>2020</v>
      </c>
      <c r="C255" t="str">
        <f>PASTRA_MinActivity!C255</f>
        <v>PASTRAROATRULGTRSHCONVDSL____16</v>
      </c>
      <c r="D255">
        <f>IF(VLOOKUP(C255,Capacity_PASTRA!B:M,PASTRA_MaxCapacity!B255-2016+2,FALSE)&lt;10^-5,0,VLOOKUP(C255,Capacity_PASTRA!B:M,PASTRA_MaxCapacity!B255-2016+2,FALSE)*(1+Summary!$C$10))</f>
        <v>1.2676957505183864E-2</v>
      </c>
    </row>
    <row r="256" spans="1:4" x14ac:dyDescent="0.25">
      <c r="A256" t="s">
        <v>2</v>
      </c>
      <c r="B256">
        <f>PASTRA_MinActivity!B256</f>
        <v>2020</v>
      </c>
      <c r="C256" t="str">
        <f>PASTRA_MinActivity!C256</f>
        <v>PASTRAROATRULGTTAXCONVDSL____16</v>
      </c>
      <c r="D256">
        <f>IF(VLOOKUP(C256,Capacity_PASTRA!B:M,PASTRA_MaxCapacity!B256-2016+2,FALSE)&lt;10^-5,0,VLOOKUP(C256,Capacity_PASTRA!B:M,PASTRA_MaxCapacity!B256-2016+2,FALSE)*(1+Summary!$C$10))</f>
        <v>6.3440937421438623E-3</v>
      </c>
    </row>
    <row r="257" spans="1:4" x14ac:dyDescent="0.25">
      <c r="A257" t="s">
        <v>2</v>
      </c>
      <c r="B257">
        <f>PASTRA_MinActivity!B257</f>
        <v>2020</v>
      </c>
      <c r="C257" t="str">
        <f>PASTRA_MinActivity!C257</f>
        <v>PASTRAROABUSSCB___CONVNGA____16</v>
      </c>
      <c r="D257">
        <f>IF(VLOOKUP(C257,Capacity_PASTRA!B:M,PASTRA_MaxCapacity!B257-2016+2,FALSE)&lt;10^-5,0,VLOOKUP(C257,Capacity_PASTRA!B:M,PASTRA_MaxCapacity!B257-2016+2,FALSE)*(1+Summary!$C$10))</f>
        <v>6.1803462956151363E-3</v>
      </c>
    </row>
    <row r="258" spans="1:4" x14ac:dyDescent="0.25">
      <c r="A258" t="s">
        <v>2</v>
      </c>
      <c r="B258">
        <f>PASTRA_MinActivity!B258</f>
        <v>2020</v>
      </c>
      <c r="C258" t="str">
        <f>PASTRA_MinActivity!C258</f>
        <v>PASTRAROABUSURBTBUCONVNGA____16</v>
      </c>
      <c r="D258">
        <f>IF(VLOOKUP(C258,Capacity_PASTRA!B:M,PASTRA_MaxCapacity!B258-2016+2,FALSE)&lt;10^-5,0,VLOOKUP(C258,Capacity_PASTRA!B:M,PASTRA_MaxCapacity!B258-2016+2,FALSE)*(1+Summary!$C$10))</f>
        <v>1.5751134783669604E-4</v>
      </c>
    </row>
    <row r="259" spans="1:4" x14ac:dyDescent="0.25">
      <c r="A259" t="s">
        <v>2</v>
      </c>
      <c r="B259">
        <f>PASTRA_MinActivity!B259</f>
        <v>2020</v>
      </c>
      <c r="C259" t="str">
        <f>PASTRA_MinActivity!C259</f>
        <v>PASTRAROABUSURBWTBCONVNGA____16</v>
      </c>
      <c r="D259">
        <f>IF(VLOOKUP(C259,Capacity_PASTRA!B:M,PASTRA_MaxCapacity!B259-2016+2,FALSE)&lt;10^-5,0,VLOOKUP(C259,Capacity_PASTRA!B:M,PASTRA_MaxCapacity!B259-2016+2,FALSE)*(1+Summary!$C$10))</f>
        <v>1.049515231512268E-4</v>
      </c>
    </row>
    <row r="260" spans="1:4" x14ac:dyDescent="0.25">
      <c r="A260" t="s">
        <v>2</v>
      </c>
      <c r="B260">
        <f>PASTRA_MinActivity!B260</f>
        <v>2020</v>
      </c>
      <c r="C260" t="str">
        <f>PASTRA_MinActivity!C260</f>
        <v>PASTRAROACAR___ADRCONVNGA____16</v>
      </c>
      <c r="D260">
        <f>IF(VLOOKUP(C260,Capacity_PASTRA!B:M,PASTRA_MaxCapacity!B260-2016+2,FALSE)&lt;10^-5,0,VLOOKUP(C260,Capacity_PASTRA!B:M,PASTRA_MaxCapacity!B260-2016+2,FALSE)*(1+Summary!$C$10))</f>
        <v>8.3011466258936073E-2</v>
      </c>
    </row>
    <row r="261" spans="1:4" x14ac:dyDescent="0.25">
      <c r="A261" t="s">
        <v>2</v>
      </c>
      <c r="B261">
        <f>PASTRA_MinActivity!B261</f>
        <v>2020</v>
      </c>
      <c r="C261" t="str">
        <f>PASTRA_MinActivity!C261</f>
        <v>PASTRAROACAR___APGCONVNGA____16</v>
      </c>
      <c r="D261">
        <f>IF(VLOOKUP(C261,Capacity_PASTRA!B:M,PASTRA_MaxCapacity!B261-2016+2,FALSE)&lt;10^-5,0,VLOOKUP(C261,Capacity_PASTRA!B:M,PASTRA_MaxCapacity!B261-2016+2,FALSE)*(1+Summary!$C$10))</f>
        <v>1.2764569380050739E-2</v>
      </c>
    </row>
    <row r="262" spans="1:4" x14ac:dyDescent="0.25">
      <c r="A262" t="s">
        <v>2</v>
      </c>
      <c r="B262">
        <f>PASTRA_MinActivity!B262</f>
        <v>2020</v>
      </c>
      <c r="C262" t="str">
        <f>PASTRA_MinActivity!C262</f>
        <v>PASTRAROACAR___RSHCONVNGA____16</v>
      </c>
      <c r="D262">
        <f>IF(VLOOKUP(C262,Capacity_PASTRA!B:M,PASTRA_MaxCapacity!B262-2016+2,FALSE)&lt;10^-5,0,VLOOKUP(C262,Capacity_PASTRA!B:M,PASTRA_MaxCapacity!B262-2016+2,FALSE)*(1+Summary!$C$10))</f>
        <v>2.7791092855855705E-3</v>
      </c>
    </row>
    <row r="263" spans="1:4" x14ac:dyDescent="0.25">
      <c r="A263" t="s">
        <v>2</v>
      </c>
      <c r="B263">
        <f>PASTRA_MinActivity!B263</f>
        <v>2020</v>
      </c>
      <c r="C263" t="str">
        <f>PASTRA_MinActivity!C263</f>
        <v>PASTRAROACAR___TAXCONVNGA____16</v>
      </c>
      <c r="D263">
        <f>IF(VLOOKUP(C263,Capacity_PASTRA!B:M,PASTRA_MaxCapacity!B263-2016+2,FALSE)&lt;10^-5,0,VLOOKUP(C263,Capacity_PASTRA!B:M,PASTRA_MaxCapacity!B263-2016+2,FALSE)*(1+Summary!$C$10))</f>
        <v>5.3760976177225005E-5</v>
      </c>
    </row>
    <row r="264" spans="1:4" x14ac:dyDescent="0.25">
      <c r="A264" t="s">
        <v>2</v>
      </c>
      <c r="B264">
        <f>PASTRA_MinActivity!B264</f>
        <v>2020</v>
      </c>
      <c r="C264" t="str">
        <f>PASTRA_MinActivity!C264</f>
        <v>PASTRAROATRULGTADRCONVNGA____16</v>
      </c>
      <c r="D264">
        <f>IF(VLOOKUP(C264,Capacity_PASTRA!B:M,PASTRA_MaxCapacity!B264-2016+2,FALSE)&lt;10^-5,0,VLOOKUP(C264,Capacity_PASTRA!B:M,PASTRA_MaxCapacity!B264-2016+2,FALSE)*(1+Summary!$C$10))</f>
        <v>2.7156427057405981E-4</v>
      </c>
    </row>
    <row r="265" spans="1:4" x14ac:dyDescent="0.25">
      <c r="A265" t="s">
        <v>2</v>
      </c>
      <c r="B265">
        <f>PASTRA_MinActivity!B265</f>
        <v>2020</v>
      </c>
      <c r="C265" t="str">
        <f>PASTRA_MinActivity!C265</f>
        <v>PASTRAROATRULGTAPGCONVNGA____16</v>
      </c>
      <c r="D265">
        <f>IF(VLOOKUP(C265,Capacity_PASTRA!B:M,PASTRA_MaxCapacity!B265-2016+2,FALSE)&lt;10^-5,0,VLOOKUP(C265,Capacity_PASTRA!B:M,PASTRA_MaxCapacity!B265-2016+2,FALSE)*(1+Summary!$C$10))</f>
        <v>5.385269370213088E-5</v>
      </c>
    </row>
    <row r="266" spans="1:4" x14ac:dyDescent="0.25">
      <c r="A266" t="s">
        <v>2</v>
      </c>
      <c r="B266">
        <f>PASTRA_MinActivity!B266</f>
        <v>2020</v>
      </c>
      <c r="C266" t="str">
        <f>PASTRA_MinActivity!C266</f>
        <v>PASTRAROATRULGTRSHCONVNGA____16</v>
      </c>
      <c r="D266">
        <f>IF(VLOOKUP(C266,Capacity_PASTRA!B:M,PASTRA_MaxCapacity!B266-2016+2,FALSE)&lt;10^-5,0,VLOOKUP(C266,Capacity_PASTRA!B:M,PASTRA_MaxCapacity!B266-2016+2,FALSE)*(1+Summary!$C$10))</f>
        <v>5.0226732915443E-5</v>
      </c>
    </row>
    <row r="267" spans="1:4" x14ac:dyDescent="0.25">
      <c r="A267" t="s">
        <v>2</v>
      </c>
      <c r="B267">
        <f>PASTRA_MinActivity!B267</f>
        <v>2020</v>
      </c>
      <c r="C267" t="str">
        <f>PASTRA_MinActivity!C267</f>
        <v>PASTRAROATRULGTTAXCONVNGA____16</v>
      </c>
      <c r="D267">
        <f>IF(VLOOKUP(C267,Capacity_PASTRA!B:M,PASTRA_MaxCapacity!B267-2016+2,FALSE)&lt;10^-5,0,VLOOKUP(C267,Capacity_PASTRA!B:M,PASTRA_MaxCapacity!B267-2016+2,FALSE)*(1+Summary!$C$10))</f>
        <v>1.7191482792872662E-4</v>
      </c>
    </row>
    <row r="268" spans="1:4" x14ac:dyDescent="0.25">
      <c r="A268" t="s">
        <v>2</v>
      </c>
      <c r="B268">
        <f>PASTRA_MinActivity!B268</f>
        <v>2020</v>
      </c>
      <c r="C268" t="str">
        <f>PASTRA_MinActivity!C268</f>
        <v>PASTRAROABUSIUBDURTCONVGAS____16</v>
      </c>
      <c r="D268">
        <f>IF(VLOOKUP(C268,Capacity_PASTRA!B:M,PASTRA_MaxCapacity!B268-2016+2,FALSE)&lt;10^-5,0,VLOOKUP(C268,Capacity_PASTRA!B:M,PASTRA_MaxCapacity!B268-2016+2,FALSE)*(1+Summary!$C$10))</f>
        <v>6.4560445783744071E-5</v>
      </c>
    </row>
    <row r="269" spans="1:4" x14ac:dyDescent="0.25">
      <c r="A269" t="s">
        <v>2</v>
      </c>
      <c r="B269">
        <f>PASTRA_MinActivity!B269</f>
        <v>2020</v>
      </c>
      <c r="C269" t="str">
        <f>PASTRA_MinActivity!C269</f>
        <v>PASTRAROABUSIUBGOBCONVGAS____16</v>
      </c>
      <c r="D269">
        <f>IF(VLOOKUP(C269,Capacity_PASTRA!B:M,PASTRA_MaxCapacity!B269-2016+2,FALSE)&lt;10^-5,0,VLOOKUP(C269,Capacity_PASTRA!B:M,PASTRA_MaxCapacity!B269-2016+2,FALSE)*(1+Summary!$C$10))</f>
        <v>1.8680927678374041E-3</v>
      </c>
    </row>
    <row r="270" spans="1:4" x14ac:dyDescent="0.25">
      <c r="A270" t="s">
        <v>2</v>
      </c>
      <c r="B270">
        <f>PASTRA_MinActivity!B270</f>
        <v>2020</v>
      </c>
      <c r="C270" t="str">
        <f>PASTRA_MinActivity!C270</f>
        <v>PASTRAROABUSIUBMWAYCONVGAS____16</v>
      </c>
      <c r="D270">
        <f>IF(VLOOKUP(C270,Capacity_PASTRA!B:M,PASTRA_MaxCapacity!B270-2016+2,FALSE)&lt;10^-5,0,VLOOKUP(C270,Capacity_PASTRA!B:M,PASTRA_MaxCapacity!B270-2016+2,FALSE)*(1+Summary!$C$10))</f>
        <v>6.6781298609819417E-5</v>
      </c>
    </row>
    <row r="271" spans="1:4" x14ac:dyDescent="0.25">
      <c r="A271" t="s">
        <v>2</v>
      </c>
      <c r="B271">
        <f>PASTRA_MinActivity!B271</f>
        <v>2020</v>
      </c>
      <c r="C271" t="str">
        <f>PASTRA_MinActivity!C271</f>
        <v>PASTRAROABUSIUBVIVACONVGAS____16</v>
      </c>
      <c r="D271">
        <f>IF(VLOOKUP(C271,Capacity_PASTRA!B:M,PASTRA_MaxCapacity!B271-2016+2,FALSE)&lt;10^-5,0,VLOOKUP(C271,Capacity_PASTRA!B:M,PASTRA_MaxCapacity!B271-2016+2,FALSE)*(1+Summary!$C$10))</f>
        <v>9.3162279356415829E-4</v>
      </c>
    </row>
    <row r="272" spans="1:4" x14ac:dyDescent="0.25">
      <c r="A272" t="s">
        <v>2</v>
      </c>
      <c r="B272">
        <f>PASTRA_MinActivity!B272</f>
        <v>2020</v>
      </c>
      <c r="C272" t="str">
        <f>PASTRA_MinActivity!C272</f>
        <v>PASTRAROABUSSCB___CONVGAS____16</v>
      </c>
      <c r="D272">
        <f>IF(VLOOKUP(C272,Capacity_PASTRA!B:M,PASTRA_MaxCapacity!B272-2016+2,FALSE)&lt;10^-5,0,VLOOKUP(C272,Capacity_PASTRA!B:M,PASTRA_MaxCapacity!B272-2016+2,FALSE)*(1+Summary!$C$10))</f>
        <v>1.9140780409444148E-2</v>
      </c>
    </row>
    <row r="273" spans="1:4" x14ac:dyDescent="0.25">
      <c r="A273" t="s">
        <v>2</v>
      </c>
      <c r="B273">
        <f>PASTRA_MinActivity!B273</f>
        <v>2020</v>
      </c>
      <c r="C273" t="str">
        <f>PASTRA_MinActivity!C273</f>
        <v>PASTRAROABUSURBTBUCONVGAS____16</v>
      </c>
      <c r="D273">
        <f>IF(VLOOKUP(C273,Capacity_PASTRA!B:M,PASTRA_MaxCapacity!B273-2016+2,FALSE)&lt;10^-5,0,VLOOKUP(C273,Capacity_PASTRA!B:M,PASTRA_MaxCapacity!B273-2016+2,FALSE)*(1+Summary!$C$10))</f>
        <v>3.2418868957281139E-4</v>
      </c>
    </row>
    <row r="274" spans="1:4" x14ac:dyDescent="0.25">
      <c r="A274" t="s">
        <v>2</v>
      </c>
      <c r="B274">
        <f>PASTRA_MinActivity!B274</f>
        <v>2020</v>
      </c>
      <c r="C274" t="str">
        <f>PASTRA_MinActivity!C274</f>
        <v>PASTRAROABUSURBWTBCONVGAS____16</v>
      </c>
      <c r="D274">
        <f>IF(VLOOKUP(C274,Capacity_PASTRA!B:M,PASTRA_MaxCapacity!B274-2016+2,FALSE)&lt;10^-5,0,VLOOKUP(C274,Capacity_PASTRA!B:M,PASTRA_MaxCapacity!B274-2016+2,FALSE)*(1+Summary!$C$10))</f>
        <v>1.7606079210664988E-4</v>
      </c>
    </row>
    <row r="275" spans="1:4" x14ac:dyDescent="0.25">
      <c r="A275" t="s">
        <v>2</v>
      </c>
      <c r="B275">
        <f>PASTRA_MinActivity!B275</f>
        <v>2020</v>
      </c>
      <c r="C275" t="str">
        <f>PASTRA_MinActivity!C275</f>
        <v>PASTRAROACAR___ADRCONVGAS____16</v>
      </c>
      <c r="D275">
        <f>IF(VLOOKUP(C275,Capacity_PASTRA!B:M,PASTRA_MaxCapacity!B275-2016+2,FALSE)&lt;10^-5,0,VLOOKUP(C275,Capacity_PASTRA!B:M,PASTRA_MaxCapacity!B275-2016+2,FALSE)*(1+Summary!$C$10))</f>
        <v>111.5006339193592</v>
      </c>
    </row>
    <row r="276" spans="1:4" x14ac:dyDescent="0.25">
      <c r="A276" t="s">
        <v>2</v>
      </c>
      <c r="B276">
        <f>PASTRA_MinActivity!B276</f>
        <v>2020</v>
      </c>
      <c r="C276" t="str">
        <f>PASTRA_MinActivity!C276</f>
        <v>PASTRAROACAR___APGCONVGAS____16</v>
      </c>
      <c r="D276">
        <f>IF(VLOOKUP(C276,Capacity_PASTRA!B:M,PASTRA_MaxCapacity!B276-2016+2,FALSE)&lt;10^-5,0,VLOOKUP(C276,Capacity_PASTRA!B:M,PASTRA_MaxCapacity!B276-2016+2,FALSE)*(1+Summary!$C$10))</f>
        <v>13.98205566659672</v>
      </c>
    </row>
    <row r="277" spans="1:4" x14ac:dyDescent="0.25">
      <c r="A277" t="s">
        <v>2</v>
      </c>
      <c r="B277">
        <f>PASTRA_MinActivity!B277</f>
        <v>2020</v>
      </c>
      <c r="C277" t="str">
        <f>PASTRA_MinActivity!C277</f>
        <v>PASTRAROACAR___RSHCONVGAS____16</v>
      </c>
      <c r="D277">
        <f>IF(VLOOKUP(C277,Capacity_PASTRA!B:M,PASTRA_MaxCapacity!B277-2016+2,FALSE)&lt;10^-5,0,VLOOKUP(C277,Capacity_PASTRA!B:M,PASTRA_MaxCapacity!B277-2016+2,FALSE)*(1+Summary!$C$10))</f>
        <v>0.88751752869256473</v>
      </c>
    </row>
    <row r="278" spans="1:4" x14ac:dyDescent="0.25">
      <c r="A278" t="s">
        <v>2</v>
      </c>
      <c r="B278">
        <f>PASTRA_MinActivity!B278</f>
        <v>2020</v>
      </c>
      <c r="C278" t="str">
        <f>PASTRA_MinActivity!C278</f>
        <v>PASTRAROACAR___TAXCONVGAS____16</v>
      </c>
      <c r="D278">
        <f>IF(VLOOKUP(C278,Capacity_PASTRA!B:M,PASTRA_MaxCapacity!B278-2016+2,FALSE)&lt;10^-5,0,VLOOKUP(C278,Capacity_PASTRA!B:M,PASTRA_MaxCapacity!B278-2016+2,FALSE)*(1+Summary!$C$10))</f>
        <v>1.5052000177320859</v>
      </c>
    </row>
    <row r="279" spans="1:4" x14ac:dyDescent="0.25">
      <c r="A279" t="s">
        <v>2</v>
      </c>
      <c r="B279">
        <f>PASTRA_MinActivity!B279</f>
        <v>2020</v>
      </c>
      <c r="C279" t="str">
        <f>PASTRA_MinActivity!C279</f>
        <v>PASTRAROAMOR______CONVGAS____16</v>
      </c>
      <c r="D279">
        <f>IF(VLOOKUP(C279,Capacity_PASTRA!B:M,PASTRA_MaxCapacity!B279-2016+2,FALSE)&lt;10^-5,0,VLOOKUP(C279,Capacity_PASTRA!B:M,PASTRA_MaxCapacity!B279-2016+2,FALSE)*(1+Summary!$C$10))</f>
        <v>1.9491150535945185</v>
      </c>
    </row>
    <row r="280" spans="1:4" x14ac:dyDescent="0.25">
      <c r="A280" t="s">
        <v>2</v>
      </c>
      <c r="B280">
        <f>PASTRA_MinActivity!B280</f>
        <v>2020</v>
      </c>
      <c r="C280" t="str">
        <f>PASTRA_MinActivity!C280</f>
        <v>PASTRAROATRULGTADRCONVGAS____16</v>
      </c>
      <c r="D280">
        <f>IF(VLOOKUP(C280,Capacity_PASTRA!B:M,PASTRA_MaxCapacity!B280-2016+2,FALSE)&lt;10^-5,0,VLOOKUP(C280,Capacity_PASTRA!B:M,PASTRA_MaxCapacity!B280-2016+2,FALSE)*(1+Summary!$C$10))</f>
        <v>111.76856529067553</v>
      </c>
    </row>
    <row r="281" spans="1:4" x14ac:dyDescent="0.25">
      <c r="A281" t="s">
        <v>2</v>
      </c>
      <c r="B281">
        <f>PASTRA_MinActivity!B281</f>
        <v>2020</v>
      </c>
      <c r="C281" t="str">
        <f>PASTRA_MinActivity!C281</f>
        <v>PASTRAROATRULGTAPGCONVGAS____16</v>
      </c>
      <c r="D281">
        <f>IF(VLOOKUP(C281,Capacity_PASTRA!B:M,PASTRA_MaxCapacity!B281-2016+2,FALSE)&lt;10^-5,0,VLOOKUP(C281,Capacity_PASTRA!B:M,PASTRA_MaxCapacity!B281-2016+2,FALSE)*(1+Summary!$C$10))</f>
        <v>14.017364132698122</v>
      </c>
    </row>
    <row r="282" spans="1:4" x14ac:dyDescent="0.25">
      <c r="A282" t="s">
        <v>2</v>
      </c>
      <c r="B282">
        <f>PASTRA_MinActivity!B282</f>
        <v>2020</v>
      </c>
      <c r="C282" t="str">
        <f>PASTRA_MinActivity!C282</f>
        <v>PASTRAROATRULGTRSHCONVGAS____16</v>
      </c>
      <c r="D282">
        <f>IF(VLOOKUP(C282,Capacity_PASTRA!B:M,PASTRA_MaxCapacity!B282-2016+2,FALSE)&lt;10^-5,0,VLOOKUP(C282,Capacity_PASTRA!B:M,PASTRA_MaxCapacity!B282-2016+2,FALSE)*(1+Summary!$C$10))</f>
        <v>0.88472627228888445</v>
      </c>
    </row>
    <row r="283" spans="1:4" x14ac:dyDescent="0.25">
      <c r="A283" t="s">
        <v>2</v>
      </c>
      <c r="B283">
        <f>PASTRA_MinActivity!B283</f>
        <v>2020</v>
      </c>
      <c r="C283" t="str">
        <f>PASTRA_MinActivity!C283</f>
        <v>PASTRAROATRULGTTAXCONVGAS____16</v>
      </c>
      <c r="D283">
        <f>IF(VLOOKUP(C283,Capacity_PASTRA!B:M,PASTRA_MaxCapacity!B283-2016+2,FALSE)&lt;10^-5,0,VLOOKUP(C283,Capacity_PASTRA!B:M,PASTRA_MaxCapacity!B283-2016+2,FALSE)*(1+Summary!$C$10))</f>
        <v>0.48362363395350172</v>
      </c>
    </row>
    <row r="284" spans="1:4" x14ac:dyDescent="0.25">
      <c r="A284" t="s">
        <v>2</v>
      </c>
      <c r="B284">
        <f>PASTRA_MinActivity!B284</f>
        <v>2020</v>
      </c>
      <c r="C284" t="str">
        <f>PASTRA_MinActivity!C284</f>
        <v>PASTRAROACAR___ADRCONVPRO____16</v>
      </c>
      <c r="D284">
        <f>IF(VLOOKUP(C284,Capacity_PASTRA!B:M,PASTRA_MaxCapacity!B284-2016+2,FALSE)&lt;10^-5,0,VLOOKUP(C284,Capacity_PASTRA!B:M,PASTRA_MaxCapacity!B284-2016+2,FALSE)*(1+Summary!$C$10))</f>
        <v>1.142737437448119</v>
      </c>
    </row>
    <row r="285" spans="1:4" x14ac:dyDescent="0.25">
      <c r="A285" t="s">
        <v>2</v>
      </c>
      <c r="B285">
        <f>PASTRA_MinActivity!B285</f>
        <v>2020</v>
      </c>
      <c r="C285" t="str">
        <f>PASTRA_MinActivity!C285</f>
        <v>PASTRAROACAR___APGCONVPRO____16</v>
      </c>
      <c r="D285">
        <f>IF(VLOOKUP(C285,Capacity_PASTRA!B:M,PASTRA_MaxCapacity!B285-2016+2,FALSE)&lt;10^-5,0,VLOOKUP(C285,Capacity_PASTRA!B:M,PASTRA_MaxCapacity!B285-2016+2,FALSE)*(1+Summary!$C$10))</f>
        <v>0.14041763230893115</v>
      </c>
    </row>
    <row r="286" spans="1:4" x14ac:dyDescent="0.25">
      <c r="A286" t="s">
        <v>2</v>
      </c>
      <c r="B286">
        <f>PASTRA_MinActivity!B286</f>
        <v>2020</v>
      </c>
      <c r="C286" t="str">
        <f>PASTRA_MinActivity!C286</f>
        <v>PASTRAROACAR___RSHCONVPRO____16</v>
      </c>
      <c r="D286">
        <f>IF(VLOOKUP(C286,Capacity_PASTRA!B:M,PASTRA_MaxCapacity!B286-2016+2,FALSE)&lt;10^-5,0,VLOOKUP(C286,Capacity_PASTRA!B:M,PASTRA_MaxCapacity!B286-2016+2,FALSE)*(1+Summary!$C$10))</f>
        <v>6.4186889830773683E-3</v>
      </c>
    </row>
    <row r="287" spans="1:4" x14ac:dyDescent="0.25">
      <c r="A287" t="s">
        <v>2</v>
      </c>
      <c r="B287">
        <f>PASTRA_MinActivity!B287</f>
        <v>2020</v>
      </c>
      <c r="C287" t="str">
        <f>PASTRA_MinActivity!C287</f>
        <v>PASTRAROACAR___TAXCONVPRO____16</v>
      </c>
      <c r="D287">
        <f>IF(VLOOKUP(C287,Capacity_PASTRA!B:M,PASTRA_MaxCapacity!B287-2016+2,FALSE)&lt;10^-5,0,VLOOKUP(C287,Capacity_PASTRA!B:M,PASTRA_MaxCapacity!B287-2016+2,FALSE)*(1+Summary!$C$10))</f>
        <v>1.7265240226589085E-2</v>
      </c>
    </row>
    <row r="288" spans="1:4" x14ac:dyDescent="0.25">
      <c r="A288" t="s">
        <v>2</v>
      </c>
      <c r="B288">
        <f>PASTRA_MinActivity!B288</f>
        <v>2020</v>
      </c>
      <c r="C288" t="str">
        <f>PASTRA_MinActivity!C288</f>
        <v>PASTRAROATRULGTADRCONVPRO____16</v>
      </c>
      <c r="D288">
        <f>IF(VLOOKUP(C288,Capacity_PASTRA!B:M,PASTRA_MaxCapacity!B288-2016+2,FALSE)&lt;10^-5,0,VLOOKUP(C288,Capacity_PASTRA!B:M,PASTRA_MaxCapacity!B288-2016+2,FALSE)*(1+Summary!$C$10))</f>
        <v>0.35493088809170847</v>
      </c>
    </row>
    <row r="289" spans="1:4" x14ac:dyDescent="0.25">
      <c r="A289" t="s">
        <v>2</v>
      </c>
      <c r="B289">
        <f>PASTRA_MinActivity!B289</f>
        <v>2020</v>
      </c>
      <c r="C289" t="str">
        <f>PASTRA_MinActivity!C289</f>
        <v>PASTRAROATRULGTAPGCONVPRO____16</v>
      </c>
      <c r="D289">
        <f>IF(VLOOKUP(C289,Capacity_PASTRA!B:M,PASTRA_MaxCapacity!B289-2016+2,FALSE)&lt;10^-5,0,VLOOKUP(C289,Capacity_PASTRA!B:M,PASTRA_MaxCapacity!B289-2016+2,FALSE)*(1+Summary!$C$10))</f>
        <v>4.4364602319466033E-2</v>
      </c>
    </row>
    <row r="290" spans="1:4" x14ac:dyDescent="0.25">
      <c r="A290" t="s">
        <v>2</v>
      </c>
      <c r="B290">
        <f>PASTRA_MinActivity!B290</f>
        <v>2020</v>
      </c>
      <c r="C290" t="str">
        <f>PASTRA_MinActivity!C290</f>
        <v>PASTRAROATRULGTRSHCONVPRO____16</v>
      </c>
      <c r="D290">
        <f>IF(VLOOKUP(C290,Capacity_PASTRA!B:M,PASTRA_MaxCapacity!B290-2016+2,FALSE)&lt;10^-5,0,VLOOKUP(C290,Capacity_PASTRA!B:M,PASTRA_MaxCapacity!B290-2016+2,FALSE)*(1+Summary!$C$10))</f>
        <v>3.3229114733576857E-5</v>
      </c>
    </row>
    <row r="291" spans="1:4" x14ac:dyDescent="0.25">
      <c r="A291" t="s">
        <v>2</v>
      </c>
      <c r="B291">
        <f>PASTRA_MinActivity!B291</f>
        <v>2020</v>
      </c>
      <c r="C291" t="str">
        <f>PASTRA_MinActivity!C291</f>
        <v>PASTRAROATRULGTTAXCONVPRO____16</v>
      </c>
      <c r="D291">
        <f>IF(VLOOKUP(C291,Capacity_PASTRA!B:M,PASTRA_MaxCapacity!B291-2016+2,FALSE)&lt;10^-5,0,VLOOKUP(C291,Capacity_PASTRA!B:M,PASTRA_MaxCapacity!B291-2016+2,FALSE)*(1+Summary!$C$10))</f>
        <v>1.1057638993306332E-4</v>
      </c>
    </row>
    <row r="292" spans="1:4" x14ac:dyDescent="0.25">
      <c r="A292" t="s">
        <v>2</v>
      </c>
      <c r="B292">
        <f>PASTRA_MinActivity!B292</f>
        <v>2021</v>
      </c>
      <c r="C292" t="str">
        <f>PASTRA_MinActivity!C292</f>
        <v>PASTRARAIREG___GOR___DSL____16</v>
      </c>
      <c r="D292">
        <f>IF(VLOOKUP(C292,Capacity_PASTRA!B:M,PASTRA_MaxCapacity!B292-2016+2,FALSE)&lt;10^-5,0,VLOOKUP(C292,Capacity_PASTRA!B:M,PASTRA_MaxCapacity!B292-2016+2,FALSE)*(1+Summary!$C$10))</f>
        <v>3.4628824905123374E-3</v>
      </c>
    </row>
    <row r="293" spans="1:4" x14ac:dyDescent="0.25">
      <c r="A293" t="s">
        <v>2</v>
      </c>
      <c r="B293">
        <f>PASTRA_MinActivity!B293</f>
        <v>2021</v>
      </c>
      <c r="C293" t="str">
        <f>PASTRA_MinActivity!C293</f>
        <v>PASTRARAIREG___GOR___ELC____16</v>
      </c>
      <c r="D293">
        <f>IF(VLOOKUP(C293,Capacity_PASTRA!B:M,PASTRA_MaxCapacity!B293-2016+2,FALSE)&lt;10^-5,0,VLOOKUP(C293,Capacity_PASTRA!B:M,PASTRA_MaxCapacity!B293-2016+2,FALSE)*(1+Summary!$C$10))</f>
        <v>1.5524025795387407E-4</v>
      </c>
    </row>
    <row r="294" spans="1:4" x14ac:dyDescent="0.25">
      <c r="A294" t="s">
        <v>2</v>
      </c>
      <c r="B294">
        <f>PASTRA_MinActivity!B294</f>
        <v>2021</v>
      </c>
      <c r="C294" t="str">
        <f>PASTRA_MinActivity!C294</f>
        <v>PASTRARAIREG___UPX___DSL____16</v>
      </c>
      <c r="D294">
        <f>IF(VLOOKUP(C294,Capacity_PASTRA!B:M,PASTRA_MaxCapacity!B294-2016+2,FALSE)&lt;10^-5,0,VLOOKUP(C294,Capacity_PASTRA!B:M,PASTRA_MaxCapacity!B294-2016+2,FALSE)*(1+Summary!$C$10))</f>
        <v>5.0451730806669575E-4</v>
      </c>
    </row>
    <row r="295" spans="1:4" x14ac:dyDescent="0.25">
      <c r="A295" t="s">
        <v>2</v>
      </c>
      <c r="B295">
        <f>PASTRA_MinActivity!B295</f>
        <v>2021</v>
      </c>
      <c r="C295" t="str">
        <f>PASTRA_MinActivity!C295</f>
        <v>PASTRARAIREG___UPX___ELC____16</v>
      </c>
      <c r="D295">
        <f>IF(VLOOKUP(C295,Capacity_PASTRA!B:M,PASTRA_MaxCapacity!B295-2016+2,FALSE)&lt;10^-5,0,VLOOKUP(C295,Capacity_PASTRA!B:M,PASTRA_MaxCapacity!B295-2016+2,FALSE)*(1+Summary!$C$10))</f>
        <v>1.2188995151532393E-4</v>
      </c>
    </row>
    <row r="296" spans="1:4" x14ac:dyDescent="0.25">
      <c r="A296" t="s">
        <v>2</v>
      </c>
      <c r="B296">
        <f>PASTRA_MinActivity!B296</f>
        <v>2021</v>
      </c>
      <c r="C296" t="str">
        <f>PASTRA_MinActivity!C296</f>
        <v>PASTRARAISUB___TSU___DSL____16</v>
      </c>
      <c r="D296">
        <f>IF(VLOOKUP(C296,Capacity_PASTRA!B:M,PASTRA_MaxCapacity!B296-2016+2,FALSE)&lt;10^-5,0,VLOOKUP(C296,Capacity_PASTRA!B:M,PASTRA_MaxCapacity!B296-2016+2,FALSE)*(1+Summary!$C$10))</f>
        <v>2.1928606309817552E-4</v>
      </c>
    </row>
    <row r="297" spans="1:4" x14ac:dyDescent="0.25">
      <c r="A297" t="s">
        <v>2</v>
      </c>
      <c r="B297">
        <f>PASTRA_MinActivity!B297</f>
        <v>2021</v>
      </c>
      <c r="C297" t="str">
        <f>PASTRA_MinActivity!C297</f>
        <v>PASTRARAISUB___TSU___ELC____16</v>
      </c>
      <c r="D297">
        <f>IF(VLOOKUP(C297,Capacity_PASTRA!B:M,PASTRA_MaxCapacity!B297-2016+2,FALSE)&lt;10^-5,0,VLOOKUP(C297,Capacity_PASTRA!B:M,PASTRA_MaxCapacity!B297-2016+2,FALSE)*(1+Summary!$C$10))</f>
        <v>6.4715182944456578E-2</v>
      </c>
    </row>
    <row r="298" spans="1:4" x14ac:dyDescent="0.25">
      <c r="A298" t="s">
        <v>2</v>
      </c>
      <c r="B298">
        <f>PASTRA_MinActivity!B298</f>
        <v>2021</v>
      </c>
      <c r="C298" t="str">
        <f>PASTRA_MinActivity!C298</f>
        <v>PASTRARAITRM___TST___DSL____16</v>
      </c>
      <c r="D298">
        <f>IF(VLOOKUP(C298,Capacity_PASTRA!B:M,PASTRA_MaxCapacity!B298-2016+2,FALSE)&lt;10^-5,0,VLOOKUP(C298,Capacity_PASTRA!B:M,PASTRA_MaxCapacity!B298-2016+2,FALSE)*(1+Summary!$C$10))</f>
        <v>2.4646375179736697E-4</v>
      </c>
    </row>
    <row r="299" spans="1:4" x14ac:dyDescent="0.25">
      <c r="A299" t="s">
        <v>2</v>
      </c>
      <c r="B299">
        <f>PASTRA_MinActivity!B299</f>
        <v>2021</v>
      </c>
      <c r="C299" t="str">
        <f>PASTRA_MinActivity!C299</f>
        <v>PASTRARAITRM___TST___ELC____16</v>
      </c>
      <c r="D299">
        <f>IF(VLOOKUP(C299,Capacity_PASTRA!B:M,PASTRA_MaxCapacity!B299-2016+2,FALSE)&lt;10^-5,0,VLOOKUP(C299,Capacity_PASTRA!B:M,PASTRA_MaxCapacity!B299-2016+2,FALSE)*(1+Summary!$C$10))</f>
        <v>9.8562690777167679E-3</v>
      </c>
    </row>
    <row r="300" spans="1:4" x14ac:dyDescent="0.25">
      <c r="A300" t="s">
        <v>2</v>
      </c>
      <c r="B300">
        <f>PASTRA_MinActivity!B300</f>
        <v>2021</v>
      </c>
      <c r="C300" t="str">
        <f>PASTRA_MinActivity!C300</f>
        <v>PASTRAROABUSIUBDURTCONVDSL____16</v>
      </c>
      <c r="D300">
        <f>IF(VLOOKUP(C300,Capacity_PASTRA!B:M,PASTRA_MaxCapacity!B300-2016+2,FALSE)&lt;10^-5,0,VLOOKUP(C300,Capacity_PASTRA!B:M,PASTRA_MaxCapacity!B300-2016+2,FALSE)*(1+Summary!$C$10))</f>
        <v>6.2294959264569023E-3</v>
      </c>
    </row>
    <row r="301" spans="1:4" x14ac:dyDescent="0.25">
      <c r="A301" t="s">
        <v>2</v>
      </c>
      <c r="B301">
        <f>PASTRA_MinActivity!B301</f>
        <v>2021</v>
      </c>
      <c r="C301" t="str">
        <f>PASTRA_MinActivity!C301</f>
        <v>PASTRAROABUSIUBGOBCONVDSL____16</v>
      </c>
      <c r="D301">
        <f>IF(VLOOKUP(C301,Capacity_PASTRA!B:M,PASTRA_MaxCapacity!B301-2016+2,FALSE)&lt;10^-5,0,VLOOKUP(C301,Capacity_PASTRA!B:M,PASTRA_MaxCapacity!B301-2016+2,FALSE)*(1+Summary!$C$10))</f>
        <v>5.0030102105151665E-2</v>
      </c>
    </row>
    <row r="302" spans="1:4" x14ac:dyDescent="0.25">
      <c r="A302" t="s">
        <v>2</v>
      </c>
      <c r="B302">
        <f>PASTRA_MinActivity!B302</f>
        <v>2021</v>
      </c>
      <c r="C302" t="str">
        <f>PASTRA_MinActivity!C302</f>
        <v>PASTRAROABUSIUBMWAYCONVDSL____16</v>
      </c>
      <c r="D302">
        <f>IF(VLOOKUP(C302,Capacity_PASTRA!B:M,PASTRA_MaxCapacity!B302-2016+2,FALSE)&lt;10^-5,0,VLOOKUP(C302,Capacity_PASTRA!B:M,PASTRA_MaxCapacity!B302-2016+2,FALSE)*(1+Summary!$C$10))</f>
        <v>5.5966670271300756E-2</v>
      </c>
    </row>
    <row r="303" spans="1:4" x14ac:dyDescent="0.25">
      <c r="A303" t="s">
        <v>2</v>
      </c>
      <c r="B303">
        <f>PASTRA_MinActivity!B303</f>
        <v>2021</v>
      </c>
      <c r="C303" t="str">
        <f>PASTRA_MinActivity!C303</f>
        <v>PASTRAROABUSIUBVIVACONVDSL____16</v>
      </c>
      <c r="D303">
        <f>IF(VLOOKUP(C303,Capacity_PASTRA!B:M,PASTRA_MaxCapacity!B303-2016+2,FALSE)&lt;10^-5,0,VLOOKUP(C303,Capacity_PASTRA!B:M,PASTRA_MaxCapacity!B303-2016+2,FALSE)*(1+Summary!$C$10))</f>
        <v>6.3322355278639048E-3</v>
      </c>
    </row>
    <row r="304" spans="1:4" x14ac:dyDescent="0.25">
      <c r="A304" t="s">
        <v>2</v>
      </c>
      <c r="B304">
        <f>PASTRA_MinActivity!B304</f>
        <v>2021</v>
      </c>
      <c r="C304" t="str">
        <f>PASTRA_MinActivity!C304</f>
        <v>PASTRAROABUSSCB___CONVDSL____16</v>
      </c>
      <c r="D304">
        <f>IF(VLOOKUP(C304,Capacity_PASTRA!B:M,PASTRA_MaxCapacity!B304-2016+2,FALSE)&lt;10^-5,0,VLOOKUP(C304,Capacity_PASTRA!B:M,PASTRA_MaxCapacity!B304-2016+2,FALSE)*(1+Summary!$C$10))</f>
        <v>0.16269232224328228</v>
      </c>
    </row>
    <row r="305" spans="1:4" x14ac:dyDescent="0.25">
      <c r="A305" t="s">
        <v>2</v>
      </c>
      <c r="B305">
        <f>PASTRA_MinActivity!B305</f>
        <v>2021</v>
      </c>
      <c r="C305" t="str">
        <f>PASTRA_MinActivity!C305</f>
        <v>PASTRAROABUSURBTBUCONVDSL____16</v>
      </c>
      <c r="D305">
        <f>IF(VLOOKUP(C305,Capacity_PASTRA!B:M,PASTRA_MaxCapacity!B305-2016+2,FALSE)&lt;10^-5,0,VLOOKUP(C305,Capacity_PASTRA!B:M,PASTRA_MaxCapacity!B305-2016+2,FALSE)*(1+Summary!$C$10))</f>
        <v>0.95445810690274901</v>
      </c>
    </row>
    <row r="306" spans="1:4" x14ac:dyDescent="0.25">
      <c r="A306" t="s">
        <v>2</v>
      </c>
      <c r="B306">
        <f>PASTRA_MinActivity!B306</f>
        <v>2021</v>
      </c>
      <c r="C306" t="str">
        <f>PASTRA_MinActivity!C306</f>
        <v>PASTRAROABUSURBWTBCONVDSL____16</v>
      </c>
      <c r="D306">
        <f>IF(VLOOKUP(C306,Capacity_PASTRA!B:M,PASTRA_MaxCapacity!B306-2016+2,FALSE)&lt;10^-5,0,VLOOKUP(C306,Capacity_PASTRA!B:M,PASTRA_MaxCapacity!B306-2016+2,FALSE)*(1+Summary!$C$10))</f>
        <v>0.17538467020050724</v>
      </c>
    </row>
    <row r="307" spans="1:4" x14ac:dyDescent="0.25">
      <c r="A307" t="s">
        <v>2</v>
      </c>
      <c r="B307">
        <f>PASTRA_MinActivity!B307</f>
        <v>2021</v>
      </c>
      <c r="C307" t="str">
        <f>PASTRA_MinActivity!C307</f>
        <v>PASTRAROACAR___ADRCONVDSL____16</v>
      </c>
      <c r="D307">
        <f>IF(VLOOKUP(C307,Capacity_PASTRA!B:M,PASTRA_MaxCapacity!B307-2016+2,FALSE)&lt;10^-5,0,VLOOKUP(C307,Capacity_PASTRA!B:M,PASTRA_MaxCapacity!B307-2016+2,FALSE)*(1+Summary!$C$10))</f>
        <v>1.6370989011129231</v>
      </c>
    </row>
    <row r="308" spans="1:4" x14ac:dyDescent="0.25">
      <c r="A308" t="s">
        <v>2</v>
      </c>
      <c r="B308">
        <f>PASTRA_MinActivity!B308</f>
        <v>2021</v>
      </c>
      <c r="C308" t="str">
        <f>PASTRA_MinActivity!C308</f>
        <v>PASTRAROACAR___APGCONVDSL____16</v>
      </c>
      <c r="D308">
        <f>IF(VLOOKUP(C308,Capacity_PASTRA!B:M,PASTRA_MaxCapacity!B308-2016+2,FALSE)&lt;10^-5,0,VLOOKUP(C308,Capacity_PASTRA!B:M,PASTRA_MaxCapacity!B308-2016+2,FALSE)*(1+Summary!$C$10))</f>
        <v>0.20175905965835642</v>
      </c>
    </row>
    <row r="309" spans="1:4" x14ac:dyDescent="0.25">
      <c r="A309" t="s">
        <v>2</v>
      </c>
      <c r="B309">
        <f>PASTRA_MinActivity!B309</f>
        <v>2021</v>
      </c>
      <c r="C309" t="str">
        <f>PASTRA_MinActivity!C309</f>
        <v>PASTRAROACAR___RSHCONVDSL____16</v>
      </c>
      <c r="D309">
        <f>IF(VLOOKUP(C309,Capacity_PASTRA!B:M,PASTRA_MaxCapacity!B309-2016+2,FALSE)&lt;10^-5,0,VLOOKUP(C309,Capacity_PASTRA!B:M,PASTRA_MaxCapacity!B309-2016+2,FALSE)*(1+Summary!$C$10))</f>
        <v>1.3529362792100277E-2</v>
      </c>
    </row>
    <row r="310" spans="1:4" x14ac:dyDescent="0.25">
      <c r="A310" t="s">
        <v>2</v>
      </c>
      <c r="B310">
        <f>PASTRA_MinActivity!B310</f>
        <v>2021</v>
      </c>
      <c r="C310" t="str">
        <f>PASTRA_MinActivity!C310</f>
        <v>PASTRAROACAR___TAXCONVDSL____16</v>
      </c>
      <c r="D310">
        <f>IF(VLOOKUP(C310,Capacity_PASTRA!B:M,PASTRA_MaxCapacity!B310-2016+2,FALSE)&lt;10^-5,0,VLOOKUP(C310,Capacity_PASTRA!B:M,PASTRA_MaxCapacity!B310-2016+2,FALSE)*(1+Summary!$C$10))</f>
        <v>2.014022415285404E-2</v>
      </c>
    </row>
    <row r="311" spans="1:4" x14ac:dyDescent="0.25">
      <c r="A311" t="s">
        <v>2</v>
      </c>
      <c r="B311">
        <f>PASTRA_MinActivity!B311</f>
        <v>2021</v>
      </c>
      <c r="C311" t="str">
        <f>PASTRA_MinActivity!C311</f>
        <v>PASTRAROATRULGTADRCONVDSL____16</v>
      </c>
      <c r="D311">
        <f>IF(VLOOKUP(C311,Capacity_PASTRA!B:M,PASTRA_MaxCapacity!B311-2016+2,FALSE)&lt;10^-5,0,VLOOKUP(C311,Capacity_PASTRA!B:M,PASTRA_MaxCapacity!B311-2016+2,FALSE)*(1+Summary!$C$10))</f>
        <v>1.2358532863689236</v>
      </c>
    </row>
    <row r="312" spans="1:4" x14ac:dyDescent="0.25">
      <c r="A312" t="s">
        <v>2</v>
      </c>
      <c r="B312">
        <f>PASTRA_MinActivity!B312</f>
        <v>2021</v>
      </c>
      <c r="C312" t="str">
        <f>PASTRA_MinActivity!C312</f>
        <v>PASTRAROATRULGTAPGCONVDSL____16</v>
      </c>
      <c r="D312">
        <f>IF(VLOOKUP(C312,Capacity_PASTRA!B:M,PASTRA_MaxCapacity!B312-2016+2,FALSE)&lt;10^-5,0,VLOOKUP(C312,Capacity_PASTRA!B:M,PASTRA_MaxCapacity!B312-2016+2,FALSE)*(1+Summary!$C$10))</f>
        <v>0.15658634395079496</v>
      </c>
    </row>
    <row r="313" spans="1:4" x14ac:dyDescent="0.25">
      <c r="A313" t="s">
        <v>2</v>
      </c>
      <c r="B313">
        <f>PASTRA_MinActivity!B313</f>
        <v>2021</v>
      </c>
      <c r="C313" t="str">
        <f>PASTRA_MinActivity!C313</f>
        <v>PASTRAROATRULGTRSHCONVDSL____16</v>
      </c>
      <c r="D313">
        <f>IF(VLOOKUP(C313,Capacity_PASTRA!B:M,PASTRA_MaxCapacity!B313-2016+2,FALSE)&lt;10^-5,0,VLOOKUP(C313,Capacity_PASTRA!B:M,PASTRA_MaxCapacity!B313-2016+2,FALSE)*(1+Summary!$C$10))</f>
        <v>1.269167512099488E-2</v>
      </c>
    </row>
    <row r="314" spans="1:4" x14ac:dyDescent="0.25">
      <c r="A314" t="s">
        <v>2</v>
      </c>
      <c r="B314">
        <f>PASTRA_MinActivity!B314</f>
        <v>2021</v>
      </c>
      <c r="C314" t="str">
        <f>PASTRA_MinActivity!C314</f>
        <v>PASTRAROATRULGTTAXCONVDSL____16</v>
      </c>
      <c r="D314">
        <f>IF(VLOOKUP(C314,Capacity_PASTRA!B:M,PASTRA_MaxCapacity!B314-2016+2,FALSE)&lt;10^-5,0,VLOOKUP(C314,Capacity_PASTRA!B:M,PASTRA_MaxCapacity!B314-2016+2,FALSE)*(1+Summary!$C$10))</f>
        <v>6.4062220347744113E-3</v>
      </c>
    </row>
    <row r="315" spans="1:4" x14ac:dyDescent="0.25">
      <c r="A315" t="s">
        <v>2</v>
      </c>
      <c r="B315">
        <f>PASTRA_MinActivity!B315</f>
        <v>2021</v>
      </c>
      <c r="C315" t="str">
        <f>PASTRA_MinActivity!C315</f>
        <v>PASTRAROABUSSCB___CONVNGA____16</v>
      </c>
      <c r="D315">
        <f>IF(VLOOKUP(C315,Capacity_PASTRA!B:M,PASTRA_MaxCapacity!B315-2016+2,FALSE)&lt;10^-5,0,VLOOKUP(C315,Capacity_PASTRA!B:M,PASTRA_MaxCapacity!B315-2016+2,FALSE)*(1+Summary!$C$10))</f>
        <v>6.1919346972650431E-3</v>
      </c>
    </row>
    <row r="316" spans="1:4" x14ac:dyDescent="0.25">
      <c r="A316" t="s">
        <v>2</v>
      </c>
      <c r="B316">
        <f>PASTRA_MinActivity!B316</f>
        <v>2021</v>
      </c>
      <c r="C316" t="str">
        <f>PASTRA_MinActivity!C316</f>
        <v>PASTRAROABUSURBTBUCONVNGA____16</v>
      </c>
      <c r="D316">
        <f>IF(VLOOKUP(C316,Capacity_PASTRA!B:M,PASTRA_MaxCapacity!B316-2016+2,FALSE)&lt;10^-5,0,VLOOKUP(C316,Capacity_PASTRA!B:M,PASTRA_MaxCapacity!B316-2016+2,FALSE)*(1+Summary!$C$10))</f>
        <v>2.0444446201474883E-4</v>
      </c>
    </row>
    <row r="317" spans="1:4" x14ac:dyDescent="0.25">
      <c r="A317" t="s">
        <v>2</v>
      </c>
      <c r="B317">
        <f>PASTRA_MinActivity!B317</f>
        <v>2021</v>
      </c>
      <c r="C317" t="str">
        <f>PASTRA_MinActivity!C317</f>
        <v>PASTRAROABUSURBWTBCONVNGA____16</v>
      </c>
      <c r="D317">
        <f>IF(VLOOKUP(C317,Capacity_PASTRA!B:M,PASTRA_MaxCapacity!B317-2016+2,FALSE)&lt;10^-5,0,VLOOKUP(C317,Capacity_PASTRA!B:M,PASTRA_MaxCapacity!B317-2016+2,FALSE)*(1+Summary!$C$10))</f>
        <v>1.2883724306186859E-4</v>
      </c>
    </row>
    <row r="318" spans="1:4" x14ac:dyDescent="0.25">
      <c r="A318" t="s">
        <v>2</v>
      </c>
      <c r="B318">
        <f>PASTRA_MinActivity!B318</f>
        <v>2021</v>
      </c>
      <c r="C318" t="str">
        <f>PASTRA_MinActivity!C318</f>
        <v>PASTRAROACAR___ADRCONVNGA____16</v>
      </c>
      <c r="D318">
        <f>IF(VLOOKUP(C318,Capacity_PASTRA!B:M,PASTRA_MaxCapacity!B318-2016+2,FALSE)&lt;10^-5,0,VLOOKUP(C318,Capacity_PASTRA!B:M,PASTRA_MaxCapacity!B318-2016+2,FALSE)*(1+Summary!$C$10))</f>
        <v>8.9339731214659726E-2</v>
      </c>
    </row>
    <row r="319" spans="1:4" x14ac:dyDescent="0.25">
      <c r="A319" t="s">
        <v>2</v>
      </c>
      <c r="B319">
        <f>PASTRA_MinActivity!B319</f>
        <v>2021</v>
      </c>
      <c r="C319" t="str">
        <f>PASTRA_MinActivity!C319</f>
        <v>PASTRAROACAR___APGCONVNGA____16</v>
      </c>
      <c r="D319">
        <f>IF(VLOOKUP(C319,Capacity_PASTRA!B:M,PASTRA_MaxCapacity!B319-2016+2,FALSE)&lt;10^-5,0,VLOOKUP(C319,Capacity_PASTRA!B:M,PASTRA_MaxCapacity!B319-2016+2,FALSE)*(1+Summary!$C$10))</f>
        <v>1.2776159992798585E-2</v>
      </c>
    </row>
    <row r="320" spans="1:4" x14ac:dyDescent="0.25">
      <c r="A320" t="s">
        <v>2</v>
      </c>
      <c r="B320">
        <f>PASTRA_MinActivity!B320</f>
        <v>2021</v>
      </c>
      <c r="C320" t="str">
        <f>PASTRA_MinActivity!C320</f>
        <v>PASTRAROACAR___RSHCONVNGA____16</v>
      </c>
      <c r="D320">
        <f>IF(VLOOKUP(C320,Capacity_PASTRA!B:M,PASTRA_MaxCapacity!B320-2016+2,FALSE)&lt;10^-5,0,VLOOKUP(C320,Capacity_PASTRA!B:M,PASTRA_MaxCapacity!B320-2016+2,FALSE)*(1+Summary!$C$10))</f>
        <v>3.898561597692141E-3</v>
      </c>
    </row>
    <row r="321" spans="1:4" x14ac:dyDescent="0.25">
      <c r="A321" t="s">
        <v>2</v>
      </c>
      <c r="B321">
        <f>PASTRA_MinActivity!B321</f>
        <v>2021</v>
      </c>
      <c r="C321" t="str">
        <f>PASTRA_MinActivity!C321</f>
        <v>PASTRAROACAR___TAXCONVNGA____16</v>
      </c>
      <c r="D321">
        <f>IF(VLOOKUP(C321,Capacity_PASTRA!B:M,PASTRA_MaxCapacity!B321-2016+2,FALSE)&lt;10^-5,0,VLOOKUP(C321,Capacity_PASTRA!B:M,PASTRA_MaxCapacity!B321-2016+2,FALSE)*(1+Summary!$C$10))</f>
        <v>6.3407862534672251E-5</v>
      </c>
    </row>
    <row r="322" spans="1:4" x14ac:dyDescent="0.25">
      <c r="A322" t="s">
        <v>2</v>
      </c>
      <c r="B322">
        <f>PASTRA_MinActivity!B322</f>
        <v>2021</v>
      </c>
      <c r="C322" t="str">
        <f>PASTRA_MinActivity!C322</f>
        <v>PASTRAROATRULGTADRCONVNGA____16</v>
      </c>
      <c r="D322">
        <f>IF(VLOOKUP(C322,Capacity_PASTRA!B:M,PASTRA_MaxCapacity!B322-2016+2,FALSE)&lt;10^-5,0,VLOOKUP(C322,Capacity_PASTRA!B:M,PASTRA_MaxCapacity!B322-2016+2,FALSE)*(1+Summary!$C$10))</f>
        <v>4.043879422522784E-4</v>
      </c>
    </row>
    <row r="323" spans="1:4" x14ac:dyDescent="0.25">
      <c r="A323" t="s">
        <v>2</v>
      </c>
      <c r="B323">
        <f>PASTRA_MinActivity!B323</f>
        <v>2021</v>
      </c>
      <c r="C323" t="str">
        <f>PASTRA_MinActivity!C323</f>
        <v>PASTRAROATRULGTAPGCONVNGA____16</v>
      </c>
      <c r="D323">
        <f>IF(VLOOKUP(C323,Capacity_PASTRA!B:M,PASTRA_MaxCapacity!B323-2016+2,FALSE)&lt;10^-5,0,VLOOKUP(C323,Capacity_PASTRA!B:M,PASTRA_MaxCapacity!B323-2016+2,FALSE)*(1+Summary!$C$10))</f>
        <v>6.3487277859778626E-5</v>
      </c>
    </row>
    <row r="324" spans="1:4" x14ac:dyDescent="0.25">
      <c r="A324" t="s">
        <v>2</v>
      </c>
      <c r="B324">
        <f>PASTRA_MinActivity!B324</f>
        <v>2021</v>
      </c>
      <c r="C324" t="str">
        <f>PASTRA_MinActivity!C324</f>
        <v>PASTRAROATRULGTRSHCONVNGA____16</v>
      </c>
      <c r="D324">
        <f>IF(VLOOKUP(C324,Capacity_PASTRA!B:M,PASTRA_MaxCapacity!B324-2016+2,FALSE)&lt;10^-5,0,VLOOKUP(C324,Capacity_PASTRA!B:M,PASTRA_MaxCapacity!B324-2016+2,FALSE)*(1+Summary!$C$10))</f>
        <v>5.9591953718207523E-5</v>
      </c>
    </row>
    <row r="325" spans="1:4" x14ac:dyDescent="0.25">
      <c r="A325" t="s">
        <v>2</v>
      </c>
      <c r="B325">
        <f>PASTRA_MinActivity!B325</f>
        <v>2021</v>
      </c>
      <c r="C325" t="str">
        <f>PASTRA_MinActivity!C325</f>
        <v>PASTRAROATRULGTTAXCONVNGA____16</v>
      </c>
      <c r="D325">
        <f>IF(VLOOKUP(C325,Capacity_PASTRA!B:M,PASTRA_MaxCapacity!B325-2016+2,FALSE)&lt;10^-5,0,VLOOKUP(C325,Capacity_PASTRA!B:M,PASTRA_MaxCapacity!B325-2016+2,FALSE)*(1+Summary!$C$10))</f>
        <v>2.1390661187757141E-4</v>
      </c>
    </row>
    <row r="326" spans="1:4" x14ac:dyDescent="0.25">
      <c r="A326" t="s">
        <v>2</v>
      </c>
      <c r="B326">
        <f>PASTRA_MinActivity!B326</f>
        <v>2021</v>
      </c>
      <c r="C326" t="str">
        <f>PASTRA_MinActivity!C326</f>
        <v>PASTRAROABUSIUBDURTCONVGAS____16</v>
      </c>
      <c r="D326">
        <f>IF(VLOOKUP(C326,Capacity_PASTRA!B:M,PASTRA_MaxCapacity!B326-2016+2,FALSE)&lt;10^-5,0,VLOOKUP(C326,Capacity_PASTRA!B:M,PASTRA_MaxCapacity!B326-2016+2,FALSE)*(1+Summary!$C$10))</f>
        <v>7.5863587500271822E-5</v>
      </c>
    </row>
    <row r="327" spans="1:4" x14ac:dyDescent="0.25">
      <c r="A327" t="s">
        <v>2</v>
      </c>
      <c r="B327">
        <f>PASTRA_MinActivity!B327</f>
        <v>2021</v>
      </c>
      <c r="C327" t="str">
        <f>PASTRA_MinActivity!C327</f>
        <v>PASTRAROABUSIUBGOBCONVGAS____16</v>
      </c>
      <c r="D327">
        <f>IF(VLOOKUP(C327,Capacity_PASTRA!B:M,PASTRA_MaxCapacity!B327-2016+2,FALSE)&lt;10^-5,0,VLOOKUP(C327,Capacity_PASTRA!B:M,PASTRA_MaxCapacity!B327-2016+2,FALSE)*(1+Summary!$C$10))</f>
        <v>2.326070709454816E-3</v>
      </c>
    </row>
    <row r="328" spans="1:4" x14ac:dyDescent="0.25">
      <c r="A328" t="s">
        <v>2</v>
      </c>
      <c r="B328">
        <f>PASTRA_MinActivity!B328</f>
        <v>2021</v>
      </c>
      <c r="C328" t="str">
        <f>PASTRA_MinActivity!C328</f>
        <v>PASTRAROABUSIUBMWAYCONVGAS____16</v>
      </c>
      <c r="D328">
        <f>IF(VLOOKUP(C328,Capacity_PASTRA!B:M,PASTRA_MaxCapacity!B328-2016+2,FALSE)&lt;10^-5,0,VLOOKUP(C328,Capacity_PASTRA!B:M,PASTRA_MaxCapacity!B328-2016+2,FALSE)*(1+Summary!$C$10))</f>
        <v>7.8259131261094425E-5</v>
      </c>
    </row>
    <row r="329" spans="1:4" x14ac:dyDescent="0.25">
      <c r="A329" t="s">
        <v>2</v>
      </c>
      <c r="B329">
        <f>PASTRA_MinActivity!B329</f>
        <v>2021</v>
      </c>
      <c r="C329" t="str">
        <f>PASTRA_MinActivity!C329</f>
        <v>PASTRAROABUSIUBVIVACONVGAS____16</v>
      </c>
      <c r="D329">
        <f>IF(VLOOKUP(C329,Capacity_PASTRA!B:M,PASTRA_MaxCapacity!B329-2016+2,FALSE)&lt;10^-5,0,VLOOKUP(C329,Capacity_PASTRA!B:M,PASTRA_MaxCapacity!B329-2016+2,FALSE)*(1+Summary!$C$10))</f>
        <v>1.1033708048500833E-3</v>
      </c>
    </row>
    <row r="330" spans="1:4" x14ac:dyDescent="0.25">
      <c r="A330" t="s">
        <v>2</v>
      </c>
      <c r="B330">
        <f>PASTRA_MinActivity!B330</f>
        <v>2021</v>
      </c>
      <c r="C330" t="str">
        <f>PASTRA_MinActivity!C330</f>
        <v>PASTRAROABUSSCB___CONVGAS____16</v>
      </c>
      <c r="D330">
        <f>IF(VLOOKUP(C330,Capacity_PASTRA!B:M,PASTRA_MaxCapacity!B330-2016+2,FALSE)&lt;10^-5,0,VLOOKUP(C330,Capacity_PASTRA!B:M,PASTRA_MaxCapacity!B330-2016+2,FALSE)*(1+Summary!$C$10))</f>
        <v>1.9156587656690587E-2</v>
      </c>
    </row>
    <row r="331" spans="1:4" x14ac:dyDescent="0.25">
      <c r="A331" t="s">
        <v>2</v>
      </c>
      <c r="B331">
        <f>PASTRA_MinActivity!B331</f>
        <v>2021</v>
      </c>
      <c r="C331" t="str">
        <f>PASTRA_MinActivity!C331</f>
        <v>PASTRAROABUSURBTBUCONVGAS____16</v>
      </c>
      <c r="D331">
        <f>IF(VLOOKUP(C331,Capacity_PASTRA!B:M,PASTRA_MaxCapacity!B331-2016+2,FALSE)&lt;10^-5,0,VLOOKUP(C331,Capacity_PASTRA!B:M,PASTRA_MaxCapacity!B331-2016+2,FALSE)*(1+Summary!$C$10))</f>
        <v>4.3662150356837823E-4</v>
      </c>
    </row>
    <row r="332" spans="1:4" x14ac:dyDescent="0.25">
      <c r="A332" t="s">
        <v>2</v>
      </c>
      <c r="B332">
        <f>PASTRA_MinActivity!B332</f>
        <v>2021</v>
      </c>
      <c r="C332" t="str">
        <f>PASTRA_MinActivity!C332</f>
        <v>PASTRAROABUSURBWTBCONVGAS____16</v>
      </c>
      <c r="D332">
        <f>IF(VLOOKUP(C332,Capacity_PASTRA!B:M,PASTRA_MaxCapacity!B332-2016+2,FALSE)&lt;10^-5,0,VLOOKUP(C332,Capacity_PASTRA!B:M,PASTRA_MaxCapacity!B332-2016+2,FALSE)*(1+Summary!$C$10))</f>
        <v>2.163290958932273E-4</v>
      </c>
    </row>
    <row r="333" spans="1:4" x14ac:dyDescent="0.25">
      <c r="A333" t="s">
        <v>2</v>
      </c>
      <c r="B333">
        <f>PASTRA_MinActivity!B333</f>
        <v>2021</v>
      </c>
      <c r="C333" t="str">
        <f>PASTRA_MinActivity!C333</f>
        <v>PASTRAROACAR___ADRCONVGAS____16</v>
      </c>
      <c r="D333">
        <f>IF(VLOOKUP(C333,Capacity_PASTRA!B:M,PASTRA_MaxCapacity!B333-2016+2,FALSE)&lt;10^-5,0,VLOOKUP(C333,Capacity_PASTRA!B:M,PASTRA_MaxCapacity!B333-2016+2,FALSE)*(1+Summary!$C$10))</f>
        <v>114.05684713537019</v>
      </c>
    </row>
    <row r="334" spans="1:4" x14ac:dyDescent="0.25">
      <c r="A334" t="s">
        <v>2</v>
      </c>
      <c r="B334">
        <f>PASTRA_MinActivity!B334</f>
        <v>2021</v>
      </c>
      <c r="C334" t="str">
        <f>PASTRA_MinActivity!C334</f>
        <v>PASTRAROACAR___APGCONVGAS____16</v>
      </c>
      <c r="D334">
        <f>IF(VLOOKUP(C334,Capacity_PASTRA!B:M,PASTRA_MaxCapacity!B334-2016+2,FALSE)&lt;10^-5,0,VLOOKUP(C334,Capacity_PASTRA!B:M,PASTRA_MaxCapacity!B334-2016+2,FALSE)*(1+Summary!$C$10))</f>
        <v>14.270567665493704</v>
      </c>
    </row>
    <row r="335" spans="1:4" x14ac:dyDescent="0.25">
      <c r="A335" t="s">
        <v>2</v>
      </c>
      <c r="B335">
        <f>PASTRA_MinActivity!B335</f>
        <v>2021</v>
      </c>
      <c r="C335" t="str">
        <f>PASTRA_MinActivity!C335</f>
        <v>PASTRAROACAR___RSHCONVGAS____16</v>
      </c>
      <c r="D335">
        <f>IF(VLOOKUP(C335,Capacity_PASTRA!B:M,PASTRA_MaxCapacity!B335-2016+2,FALSE)&lt;10^-5,0,VLOOKUP(C335,Capacity_PASTRA!B:M,PASTRA_MaxCapacity!B335-2016+2,FALSE)*(1+Summary!$C$10))</f>
        <v>0.90650628132611633</v>
      </c>
    </row>
    <row r="336" spans="1:4" x14ac:dyDescent="0.25">
      <c r="A336" t="s">
        <v>2</v>
      </c>
      <c r="B336">
        <f>PASTRA_MinActivity!B336</f>
        <v>2021</v>
      </c>
      <c r="C336" t="str">
        <f>PASTRA_MinActivity!C336</f>
        <v>PASTRAROACAR___TAXCONVGAS____16</v>
      </c>
      <c r="D336">
        <f>IF(VLOOKUP(C336,Capacity_PASTRA!B:M,PASTRA_MaxCapacity!B336-2016+2,FALSE)&lt;10^-5,0,VLOOKUP(C336,Capacity_PASTRA!B:M,PASTRA_MaxCapacity!B336-2016+2,FALSE)*(1+Summary!$C$10))</f>
        <v>1.5387563853708712</v>
      </c>
    </row>
    <row r="337" spans="1:4" x14ac:dyDescent="0.25">
      <c r="A337" t="s">
        <v>2</v>
      </c>
      <c r="B337">
        <f>PASTRA_MinActivity!B337</f>
        <v>2021</v>
      </c>
      <c r="C337" t="str">
        <f>PASTRA_MinActivity!C337</f>
        <v>PASTRAROAMOR______CONVGAS____16</v>
      </c>
      <c r="D337">
        <f>IF(VLOOKUP(C337,Capacity_PASTRA!B:M,PASTRA_MaxCapacity!B337-2016+2,FALSE)&lt;10^-5,0,VLOOKUP(C337,Capacity_PASTRA!B:M,PASTRA_MaxCapacity!B337-2016+2,FALSE)*(1+Summary!$C$10))</f>
        <v>1.9930969165344932</v>
      </c>
    </row>
    <row r="338" spans="1:4" x14ac:dyDescent="0.25">
      <c r="A338" t="s">
        <v>2</v>
      </c>
      <c r="B338">
        <f>PASTRA_MinActivity!B338</f>
        <v>2021</v>
      </c>
      <c r="C338" t="str">
        <f>PASTRA_MinActivity!C338</f>
        <v>PASTRAROATRULGTADRCONVGAS____16</v>
      </c>
      <c r="D338">
        <f>IF(VLOOKUP(C338,Capacity_PASTRA!B:M,PASTRA_MaxCapacity!B338-2016+2,FALSE)&lt;10^-5,0,VLOOKUP(C338,Capacity_PASTRA!B:M,PASTRA_MaxCapacity!B338-2016+2,FALSE)*(1+Summary!$C$10))</f>
        <v>114.33023122188156</v>
      </c>
    </row>
    <row r="339" spans="1:4" x14ac:dyDescent="0.25">
      <c r="A339" t="s">
        <v>2</v>
      </c>
      <c r="B339">
        <f>PASTRA_MinActivity!B339</f>
        <v>2021</v>
      </c>
      <c r="C339" t="str">
        <f>PASTRA_MinActivity!C339</f>
        <v>PASTRAROATRULGTAPGCONVGAS____16</v>
      </c>
      <c r="D339">
        <f>IF(VLOOKUP(C339,Capacity_PASTRA!B:M,PASTRA_MaxCapacity!B339-2016+2,FALSE)&lt;10^-5,0,VLOOKUP(C339,Capacity_PASTRA!B:M,PASTRA_MaxCapacity!B339-2016+2,FALSE)*(1+Summary!$C$10))</f>
        <v>14.30927512560465</v>
      </c>
    </row>
    <row r="340" spans="1:4" x14ac:dyDescent="0.25">
      <c r="A340" t="s">
        <v>2</v>
      </c>
      <c r="B340">
        <f>PASTRA_MinActivity!B340</f>
        <v>2021</v>
      </c>
      <c r="C340" t="str">
        <f>PASTRA_MinActivity!C340</f>
        <v>PASTRAROATRULGTRSHCONVGAS____16</v>
      </c>
      <c r="D340">
        <f>IF(VLOOKUP(C340,Capacity_PASTRA!B:M,PASTRA_MaxCapacity!B340-2016+2,FALSE)&lt;10^-5,0,VLOOKUP(C340,Capacity_PASTRA!B:M,PASTRA_MaxCapacity!B340-2016+2,FALSE)*(1+Summary!$C$10))</f>
        <v>0.90454787697947936</v>
      </c>
    </row>
    <row r="341" spans="1:4" x14ac:dyDescent="0.25">
      <c r="A341" t="s">
        <v>2</v>
      </c>
      <c r="B341">
        <f>PASTRA_MinActivity!B341</f>
        <v>2021</v>
      </c>
      <c r="C341" t="str">
        <f>PASTRA_MinActivity!C341</f>
        <v>PASTRAROATRULGTTAXCONVGAS____16</v>
      </c>
      <c r="D341">
        <f>IF(VLOOKUP(C341,Capacity_PASTRA!B:M,PASTRA_MaxCapacity!B341-2016+2,FALSE)&lt;10^-5,0,VLOOKUP(C341,Capacity_PASTRA!B:M,PASTRA_MaxCapacity!B341-2016+2,FALSE)*(1+Summary!$C$10))</f>
        <v>0.4952097396793545</v>
      </c>
    </row>
    <row r="342" spans="1:4" x14ac:dyDescent="0.25">
      <c r="A342" t="s">
        <v>2</v>
      </c>
      <c r="B342">
        <f>PASTRA_MinActivity!B342</f>
        <v>2021</v>
      </c>
      <c r="C342" t="str">
        <f>PASTRA_MinActivity!C342</f>
        <v>PASTRAROACAR___ADRCONVPRO____16</v>
      </c>
      <c r="D342">
        <f>IF(VLOOKUP(C342,Capacity_PASTRA!B:M,PASTRA_MaxCapacity!B342-2016+2,FALSE)&lt;10^-5,0,VLOOKUP(C342,Capacity_PASTRA!B:M,PASTRA_MaxCapacity!B342-2016+2,FALSE)*(1+Summary!$C$10))</f>
        <v>1.1678091986926891</v>
      </c>
    </row>
    <row r="343" spans="1:4" x14ac:dyDescent="0.25">
      <c r="A343" t="s">
        <v>2</v>
      </c>
      <c r="B343">
        <f>PASTRA_MinActivity!B343</f>
        <v>2021</v>
      </c>
      <c r="C343" t="str">
        <f>PASTRA_MinActivity!C343</f>
        <v>PASTRAROACAR___APGCONVPRO____16</v>
      </c>
      <c r="D343">
        <f>IF(VLOOKUP(C343,Capacity_PASTRA!B:M,PASTRA_MaxCapacity!B343-2016+2,FALSE)&lt;10^-5,0,VLOOKUP(C343,Capacity_PASTRA!B:M,PASTRA_MaxCapacity!B343-2016+2,FALSE)*(1+Summary!$C$10))</f>
        <v>0.14677071801870556</v>
      </c>
    </row>
    <row r="344" spans="1:4" x14ac:dyDescent="0.25">
      <c r="A344" t="s">
        <v>2</v>
      </c>
      <c r="B344">
        <f>PASTRA_MinActivity!B344</f>
        <v>2021</v>
      </c>
      <c r="C344" t="str">
        <f>PASTRA_MinActivity!C344</f>
        <v>PASTRAROACAR___RSHCONVPRO____16</v>
      </c>
      <c r="D344">
        <f>IF(VLOOKUP(C344,Capacity_PASTRA!B:M,PASTRA_MaxCapacity!B344-2016+2,FALSE)&lt;10^-5,0,VLOOKUP(C344,Capacity_PASTRA!B:M,PASTRA_MaxCapacity!B344-2016+2,FALSE)*(1+Summary!$C$10))</f>
        <v>7.1421344971348945E-3</v>
      </c>
    </row>
    <row r="345" spans="1:4" x14ac:dyDescent="0.25">
      <c r="A345" t="s">
        <v>2</v>
      </c>
      <c r="B345">
        <f>PASTRA_MinActivity!B345</f>
        <v>2021</v>
      </c>
      <c r="C345" t="str">
        <f>PASTRA_MinActivity!C345</f>
        <v>PASTRAROACAR___TAXCONVPRO____16</v>
      </c>
      <c r="D345">
        <f>IF(VLOOKUP(C345,Capacity_PASTRA!B:M,PASTRA_MaxCapacity!B345-2016+2,FALSE)&lt;10^-5,0,VLOOKUP(C345,Capacity_PASTRA!B:M,PASTRA_MaxCapacity!B345-2016+2,FALSE)*(1+Summary!$C$10))</f>
        <v>1.8491412466682056E-2</v>
      </c>
    </row>
    <row r="346" spans="1:4" x14ac:dyDescent="0.25">
      <c r="A346" t="s">
        <v>2</v>
      </c>
      <c r="B346">
        <f>PASTRA_MinActivity!B346</f>
        <v>2021</v>
      </c>
      <c r="C346" t="str">
        <f>PASTRA_MinActivity!C346</f>
        <v>PASTRAROATRULGTADRCONVPRO____16</v>
      </c>
      <c r="D346">
        <f>IF(VLOOKUP(C346,Capacity_PASTRA!B:M,PASTRA_MaxCapacity!B346-2016+2,FALSE)&lt;10^-5,0,VLOOKUP(C346,Capacity_PASTRA!B:M,PASTRA_MaxCapacity!B346-2016+2,FALSE)*(1+Summary!$C$10))</f>
        <v>0.36760809771374187</v>
      </c>
    </row>
    <row r="347" spans="1:4" x14ac:dyDescent="0.25">
      <c r="A347" t="s">
        <v>2</v>
      </c>
      <c r="B347">
        <f>PASTRA_MinActivity!B347</f>
        <v>2021</v>
      </c>
      <c r="C347" t="str">
        <f>PASTRA_MinActivity!C347</f>
        <v>PASTRAROATRULGTAPGCONVPRO____16</v>
      </c>
      <c r="D347">
        <f>IF(VLOOKUP(C347,Capacity_PASTRA!B:M,PASTRA_MaxCapacity!B347-2016+2,FALSE)&lt;10^-5,0,VLOOKUP(C347,Capacity_PASTRA!B:M,PASTRA_MaxCapacity!B347-2016+2,FALSE)*(1+Summary!$C$10))</f>
        <v>4.4372971063884131E-2</v>
      </c>
    </row>
    <row r="348" spans="1:4" x14ac:dyDescent="0.25">
      <c r="A348" t="s">
        <v>2</v>
      </c>
      <c r="B348">
        <f>PASTRA_MinActivity!B348</f>
        <v>2021</v>
      </c>
      <c r="C348" t="str">
        <f>PASTRA_MinActivity!C348</f>
        <v>PASTRAROATRULGTRSHCONVPRO____16</v>
      </c>
      <c r="D348">
        <f>IF(VLOOKUP(C348,Capacity_PASTRA!B:M,PASTRA_MaxCapacity!B348-2016+2,FALSE)&lt;10^-5,0,VLOOKUP(C348,Capacity_PASTRA!B:M,PASTRA_MaxCapacity!B348-2016+2,FALSE)*(1+Summary!$C$10))</f>
        <v>3.9465468242292571E-5</v>
      </c>
    </row>
    <row r="349" spans="1:4" x14ac:dyDescent="0.25">
      <c r="A349" t="s">
        <v>2</v>
      </c>
      <c r="B349">
        <f>PASTRA_MinActivity!B349</f>
        <v>2021</v>
      </c>
      <c r="C349" t="str">
        <f>PASTRA_MinActivity!C349</f>
        <v>PASTRAROATRULGTTAXCONVPRO____16</v>
      </c>
      <c r="D349">
        <f>IF(VLOOKUP(C349,Capacity_PASTRA!B:M,PASTRA_MaxCapacity!B349-2016+2,FALSE)&lt;10^-5,0,VLOOKUP(C349,Capacity_PASTRA!B:M,PASTRA_MaxCapacity!B349-2016+2,FALSE)*(1+Summary!$C$10))</f>
        <v>1.3812796824353441E-4</v>
      </c>
    </row>
    <row r="350" spans="1:4" x14ac:dyDescent="0.25">
      <c r="A350" t="s">
        <v>2</v>
      </c>
      <c r="B350">
        <f>PASTRA_MinActivity!B350</f>
        <v>2022</v>
      </c>
      <c r="C350" t="str">
        <f>PASTRA_MinActivity!C350</f>
        <v>PASTRARAIREG___GOR___DSL____16</v>
      </c>
      <c r="D350">
        <f>IF(VLOOKUP(C350,Capacity_PASTRA!B:M,PASTRA_MaxCapacity!B350-2016+2,FALSE)&lt;10^-5,0,VLOOKUP(C350,Capacity_PASTRA!B:M,PASTRA_MaxCapacity!B350-2016+2,FALSE)*(1+Summary!$C$10))</f>
        <v>3.4929502639613557E-3</v>
      </c>
    </row>
    <row r="351" spans="1:4" x14ac:dyDescent="0.25">
      <c r="A351" t="s">
        <v>2</v>
      </c>
      <c r="B351">
        <f>PASTRA_MinActivity!B351</f>
        <v>2022</v>
      </c>
      <c r="C351" t="str">
        <f>PASTRA_MinActivity!C351</f>
        <v>PASTRARAIREG___GOR___ELC____16</v>
      </c>
      <c r="D351">
        <f>IF(VLOOKUP(C351,Capacity_PASTRA!B:M,PASTRA_MaxCapacity!B351-2016+2,FALSE)&lt;10^-5,0,VLOOKUP(C351,Capacity_PASTRA!B:M,PASTRA_MaxCapacity!B351-2016+2,FALSE)*(1+Summary!$C$10))</f>
        <v>1.7999190788886544E-4</v>
      </c>
    </row>
    <row r="352" spans="1:4" x14ac:dyDescent="0.25">
      <c r="A352" t="s">
        <v>2</v>
      </c>
      <c r="B352">
        <f>PASTRA_MinActivity!B352</f>
        <v>2022</v>
      </c>
      <c r="C352" t="str">
        <f>PASTRA_MinActivity!C352</f>
        <v>PASTRARAIREG___UPX___DSL____16</v>
      </c>
      <c r="D352">
        <f>IF(VLOOKUP(C352,Capacity_PASTRA!B:M,PASTRA_MaxCapacity!B352-2016+2,FALSE)&lt;10^-5,0,VLOOKUP(C352,Capacity_PASTRA!B:M,PASTRA_MaxCapacity!B352-2016+2,FALSE)*(1+Summary!$C$10))</f>
        <v>5.2551795445154631E-4</v>
      </c>
    </row>
    <row r="353" spans="1:4" x14ac:dyDescent="0.25">
      <c r="A353" t="s">
        <v>2</v>
      </c>
      <c r="B353">
        <f>PASTRA_MinActivity!B353</f>
        <v>2022</v>
      </c>
      <c r="C353" t="str">
        <f>PASTRA_MinActivity!C353</f>
        <v>PASTRARAIREG___UPX___ELC____16</v>
      </c>
      <c r="D353">
        <f>IF(VLOOKUP(C353,Capacity_PASTRA!B:M,PASTRA_MaxCapacity!B353-2016+2,FALSE)&lt;10^-5,0,VLOOKUP(C353,Capacity_PASTRA!B:M,PASTRA_MaxCapacity!B353-2016+2,FALSE)*(1+Summary!$C$10))</f>
        <v>1.3995834935238925E-4</v>
      </c>
    </row>
    <row r="354" spans="1:4" x14ac:dyDescent="0.25">
      <c r="A354" t="s">
        <v>2</v>
      </c>
      <c r="B354">
        <f>PASTRA_MinActivity!B354</f>
        <v>2022</v>
      </c>
      <c r="C354" t="str">
        <f>PASTRA_MinActivity!C354</f>
        <v>PASTRARAISUB___TSU___DSL____16</v>
      </c>
      <c r="D354">
        <f>IF(VLOOKUP(C354,Capacity_PASTRA!B:M,PASTRA_MaxCapacity!B354-2016+2,FALSE)&lt;10^-5,0,VLOOKUP(C354,Capacity_PASTRA!B:M,PASTRA_MaxCapacity!B354-2016+2,FALSE)*(1+Summary!$C$10))</f>
        <v>2.4572633801012915E-4</v>
      </c>
    </row>
    <row r="355" spans="1:4" x14ac:dyDescent="0.25">
      <c r="A355" t="s">
        <v>2</v>
      </c>
      <c r="B355">
        <f>PASTRA_MinActivity!B355</f>
        <v>2022</v>
      </c>
      <c r="C355" t="str">
        <f>PASTRA_MinActivity!C355</f>
        <v>PASTRARAISUB___TSU___ELC____16</v>
      </c>
      <c r="D355">
        <f>IF(VLOOKUP(C355,Capacity_PASTRA!B:M,PASTRA_MaxCapacity!B355-2016+2,FALSE)&lt;10^-5,0,VLOOKUP(C355,Capacity_PASTRA!B:M,PASTRA_MaxCapacity!B355-2016+2,FALSE)*(1+Summary!$C$10))</f>
        <v>6.5115532548375918E-2</v>
      </c>
    </row>
    <row r="356" spans="1:4" x14ac:dyDescent="0.25">
      <c r="A356" t="s">
        <v>2</v>
      </c>
      <c r="B356">
        <f>PASTRA_MinActivity!B356</f>
        <v>2022</v>
      </c>
      <c r="C356" t="str">
        <f>PASTRA_MinActivity!C356</f>
        <v>PASTRARAITRM___TST___DSL____16</v>
      </c>
      <c r="D356">
        <f>IF(VLOOKUP(C356,Capacity_PASTRA!B:M,PASTRA_MaxCapacity!B356-2016+2,FALSE)&lt;10^-5,0,VLOOKUP(C356,Capacity_PASTRA!B:M,PASTRA_MaxCapacity!B356-2016+2,FALSE)*(1+Summary!$C$10))</f>
        <v>2.7256116166918769E-4</v>
      </c>
    </row>
    <row r="357" spans="1:4" x14ac:dyDescent="0.25">
      <c r="A357" t="s">
        <v>2</v>
      </c>
      <c r="B357">
        <f>PASTRA_MinActivity!B357</f>
        <v>2022</v>
      </c>
      <c r="C357" t="str">
        <f>PASTRA_MinActivity!C357</f>
        <v>PASTRARAITRM___TST___ELC____16</v>
      </c>
      <c r="D357">
        <f>IF(VLOOKUP(C357,Capacity_PASTRA!B:M,PASTRA_MaxCapacity!B357-2016+2,FALSE)&lt;10^-5,0,VLOOKUP(C357,Capacity_PASTRA!B:M,PASTRA_MaxCapacity!B357-2016+2,FALSE)*(1+Summary!$C$10))</f>
        <v>9.8798141759616296E-3</v>
      </c>
    </row>
    <row r="358" spans="1:4" x14ac:dyDescent="0.25">
      <c r="A358" t="s">
        <v>2</v>
      </c>
      <c r="B358">
        <f>PASTRA_MinActivity!B358</f>
        <v>2022</v>
      </c>
      <c r="C358" t="str">
        <f>PASTRA_MinActivity!C358</f>
        <v>PASTRAROABUSIUBDURTCONVDSL____16</v>
      </c>
      <c r="D358">
        <f>IF(VLOOKUP(C358,Capacity_PASTRA!B:M,PASTRA_MaxCapacity!B358-2016+2,FALSE)&lt;10^-5,0,VLOOKUP(C358,Capacity_PASTRA!B:M,PASTRA_MaxCapacity!B358-2016+2,FALSE)*(1+Summary!$C$10))</f>
        <v>6.2359464933569118E-3</v>
      </c>
    </row>
    <row r="359" spans="1:4" x14ac:dyDescent="0.25">
      <c r="A359" t="s">
        <v>2</v>
      </c>
      <c r="B359">
        <f>PASTRA_MinActivity!B359</f>
        <v>2022</v>
      </c>
      <c r="C359" t="str">
        <f>PASTRA_MinActivity!C359</f>
        <v>PASTRAROABUSIUBGOBCONVDSL____16</v>
      </c>
      <c r="D359">
        <f>IF(VLOOKUP(C359,Capacity_PASTRA!B:M,PASTRA_MaxCapacity!B359-2016+2,FALSE)&lt;10^-5,0,VLOOKUP(C359,Capacity_PASTRA!B:M,PASTRA_MaxCapacity!B359-2016+2,FALSE)*(1+Summary!$C$10))</f>
        <v>5.0163187404452352E-2</v>
      </c>
    </row>
    <row r="360" spans="1:4" x14ac:dyDescent="0.25">
      <c r="A360" t="s">
        <v>2</v>
      </c>
      <c r="B360">
        <f>PASTRA_MinActivity!B360</f>
        <v>2022</v>
      </c>
      <c r="C360" t="str">
        <f>PASTRA_MinActivity!C360</f>
        <v>PASTRAROABUSIUBMWAYCONVDSL____16</v>
      </c>
      <c r="D360">
        <f>IF(VLOOKUP(C360,Capacity_PASTRA!B:M,PASTRA_MaxCapacity!B360-2016+2,FALSE)&lt;10^-5,0,VLOOKUP(C360,Capacity_PASTRA!B:M,PASTRA_MaxCapacity!B360-2016+2,FALSE)*(1+Summary!$C$10))</f>
        <v>5.5974032646129164E-2</v>
      </c>
    </row>
    <row r="361" spans="1:4" x14ac:dyDescent="0.25">
      <c r="A361" t="s">
        <v>2</v>
      </c>
      <c r="B361">
        <f>PASTRA_MinActivity!B361</f>
        <v>2022</v>
      </c>
      <c r="C361" t="str">
        <f>PASTRA_MinActivity!C361</f>
        <v>PASTRAROABUSIUBVIVACONVDSL____16</v>
      </c>
      <c r="D361">
        <f>IF(VLOOKUP(C361,Capacity_PASTRA!B:M,PASTRA_MaxCapacity!B361-2016+2,FALSE)&lt;10^-5,0,VLOOKUP(C361,Capacity_PASTRA!B:M,PASTRA_MaxCapacity!B361-2016+2,FALSE)*(1+Summary!$C$10))</f>
        <v>6.388200799651288E-3</v>
      </c>
    </row>
    <row r="362" spans="1:4" x14ac:dyDescent="0.25">
      <c r="A362" t="s">
        <v>2</v>
      </c>
      <c r="B362">
        <f>PASTRA_MinActivity!B362</f>
        <v>2022</v>
      </c>
      <c r="C362" t="str">
        <f>PASTRA_MinActivity!C362</f>
        <v>PASTRAROABUSSCB___CONVDSL____16</v>
      </c>
      <c r="D362">
        <f>IF(VLOOKUP(C362,Capacity_PASTRA!B:M,PASTRA_MaxCapacity!B362-2016+2,FALSE)&lt;10^-5,0,VLOOKUP(C362,Capacity_PASTRA!B:M,PASTRA_MaxCapacity!B362-2016+2,FALSE)*(1+Summary!$C$10))</f>
        <v>0.16270014660419771</v>
      </c>
    </row>
    <row r="363" spans="1:4" x14ac:dyDescent="0.25">
      <c r="A363" t="s">
        <v>2</v>
      </c>
      <c r="B363">
        <f>PASTRA_MinActivity!B363</f>
        <v>2022</v>
      </c>
      <c r="C363" t="str">
        <f>PASTRA_MinActivity!C363</f>
        <v>PASTRAROABUSURBTBUCONVDSL____16</v>
      </c>
      <c r="D363">
        <f>IF(VLOOKUP(C363,Capacity_PASTRA!B:M,PASTRA_MaxCapacity!B363-2016+2,FALSE)&lt;10^-5,0,VLOOKUP(C363,Capacity_PASTRA!B:M,PASTRA_MaxCapacity!B363-2016+2,FALSE)*(1+Summary!$C$10))</f>
        <v>0.96190330146089642</v>
      </c>
    </row>
    <row r="364" spans="1:4" x14ac:dyDescent="0.25">
      <c r="A364" t="s">
        <v>2</v>
      </c>
      <c r="B364">
        <f>PASTRA_MinActivity!B364</f>
        <v>2022</v>
      </c>
      <c r="C364" t="str">
        <f>PASTRA_MinActivity!C364</f>
        <v>PASTRAROABUSURBWTBCONVDSL____16</v>
      </c>
      <c r="D364">
        <f>IF(VLOOKUP(C364,Capacity_PASTRA!B:M,PASTRA_MaxCapacity!B364-2016+2,FALSE)&lt;10^-5,0,VLOOKUP(C364,Capacity_PASTRA!B:M,PASTRA_MaxCapacity!B364-2016+2,FALSE)*(1+Summary!$C$10))</f>
        <v>0.17540138138666372</v>
      </c>
    </row>
    <row r="365" spans="1:4" x14ac:dyDescent="0.25">
      <c r="A365" t="s">
        <v>2</v>
      </c>
      <c r="B365">
        <f>PASTRA_MinActivity!B365</f>
        <v>2022</v>
      </c>
      <c r="C365" t="str">
        <f>PASTRA_MinActivity!C365</f>
        <v>PASTRAROACAR___ADRCONVDSL____16</v>
      </c>
      <c r="D365">
        <f>IF(VLOOKUP(C365,Capacity_PASTRA!B:M,PASTRA_MaxCapacity!B365-2016+2,FALSE)&lt;10^-5,0,VLOOKUP(C365,Capacity_PASTRA!B:M,PASTRA_MaxCapacity!B365-2016+2,FALSE)*(1+Summary!$C$10))</f>
        <v>1.6571805685759036</v>
      </c>
    </row>
    <row r="366" spans="1:4" x14ac:dyDescent="0.25">
      <c r="A366" t="s">
        <v>2</v>
      </c>
      <c r="B366">
        <f>PASTRA_MinActivity!B366</f>
        <v>2022</v>
      </c>
      <c r="C366" t="str">
        <f>PASTRA_MinActivity!C366</f>
        <v>PASTRAROACAR___APGCONVDSL____16</v>
      </c>
      <c r="D366">
        <f>IF(VLOOKUP(C366,Capacity_PASTRA!B:M,PASTRA_MaxCapacity!B366-2016+2,FALSE)&lt;10^-5,0,VLOOKUP(C366,Capacity_PASTRA!B:M,PASTRA_MaxCapacity!B366-2016+2,FALSE)*(1+Summary!$C$10))</f>
        <v>0.2079883271616251</v>
      </c>
    </row>
    <row r="367" spans="1:4" x14ac:dyDescent="0.25">
      <c r="A367" t="s">
        <v>2</v>
      </c>
      <c r="B367">
        <f>PASTRA_MinActivity!B367</f>
        <v>2022</v>
      </c>
      <c r="C367" t="str">
        <f>PASTRA_MinActivity!C367</f>
        <v>PASTRAROACAR___RSHCONVDSL____16</v>
      </c>
      <c r="D367">
        <f>IF(VLOOKUP(C367,Capacity_PASTRA!B:M,PASTRA_MaxCapacity!B367-2016+2,FALSE)&lt;10^-5,0,VLOOKUP(C367,Capacity_PASTRA!B:M,PASTRA_MaxCapacity!B367-2016+2,FALSE)*(1+Summary!$C$10))</f>
        <v>1.3615240800065747E-2</v>
      </c>
    </row>
    <row r="368" spans="1:4" x14ac:dyDescent="0.25">
      <c r="A368" t="s">
        <v>2</v>
      </c>
      <c r="B368">
        <f>PASTRA_MinActivity!B368</f>
        <v>2022</v>
      </c>
      <c r="C368" t="str">
        <f>PASTRA_MinActivity!C368</f>
        <v>PASTRAROACAR___TAXCONVDSL____16</v>
      </c>
      <c r="D368">
        <f>IF(VLOOKUP(C368,Capacity_PASTRA!B:M,PASTRA_MaxCapacity!B368-2016+2,FALSE)&lt;10^-5,0,VLOOKUP(C368,Capacity_PASTRA!B:M,PASTRA_MaxCapacity!B368-2016+2,FALSE)*(1+Summary!$C$10))</f>
        <v>2.0148062624853726E-2</v>
      </c>
    </row>
    <row r="369" spans="1:4" x14ac:dyDescent="0.25">
      <c r="A369" t="s">
        <v>2</v>
      </c>
      <c r="B369">
        <f>PASTRA_MinActivity!B369</f>
        <v>2022</v>
      </c>
      <c r="C369" t="str">
        <f>PASTRA_MinActivity!C369</f>
        <v>PASTRAROATRULGTADRCONVDSL____16</v>
      </c>
      <c r="D369">
        <f>IF(VLOOKUP(C369,Capacity_PASTRA!B:M,PASTRA_MaxCapacity!B369-2016+2,FALSE)&lt;10^-5,0,VLOOKUP(C369,Capacity_PASTRA!B:M,PASTRA_MaxCapacity!B369-2016+2,FALSE)*(1+Summary!$C$10))</f>
        <v>1.254829878536132</v>
      </c>
    </row>
    <row r="370" spans="1:4" x14ac:dyDescent="0.25">
      <c r="A370" t="s">
        <v>2</v>
      </c>
      <c r="B370">
        <f>PASTRA_MinActivity!B370</f>
        <v>2022</v>
      </c>
      <c r="C370" t="str">
        <f>PASTRA_MinActivity!C370</f>
        <v>PASTRAROATRULGTAPGCONVDSL____16</v>
      </c>
      <c r="D370">
        <f>IF(VLOOKUP(C370,Capacity_PASTRA!B:M,PASTRA_MaxCapacity!B370-2016+2,FALSE)&lt;10^-5,0,VLOOKUP(C370,Capacity_PASTRA!B:M,PASTRA_MaxCapacity!B370-2016+2,FALSE)*(1+Summary!$C$10))</f>
        <v>0.15843893586741625</v>
      </c>
    </row>
    <row r="371" spans="1:4" x14ac:dyDescent="0.25">
      <c r="A371" t="s">
        <v>2</v>
      </c>
      <c r="B371">
        <f>PASTRA_MinActivity!B371</f>
        <v>2022</v>
      </c>
      <c r="C371" t="str">
        <f>PASTRA_MinActivity!C371</f>
        <v>PASTRAROATRULGTRSHCONVDSL____16</v>
      </c>
      <c r="D371">
        <f>IF(VLOOKUP(C371,Capacity_PASTRA!B:M,PASTRA_MaxCapacity!B371-2016+2,FALSE)&lt;10^-5,0,VLOOKUP(C371,Capacity_PASTRA!B:M,PASTRA_MaxCapacity!B371-2016+2,FALSE)*(1+Summary!$C$10))</f>
        <v>1.2703601199794043E-2</v>
      </c>
    </row>
    <row r="372" spans="1:4" x14ac:dyDescent="0.25">
      <c r="A372" t="s">
        <v>2</v>
      </c>
      <c r="B372">
        <f>PASTRA_MinActivity!B372</f>
        <v>2022</v>
      </c>
      <c r="C372" t="str">
        <f>PASTRA_MinActivity!C372</f>
        <v>PASTRAROATRULGTTAXCONVDSL____16</v>
      </c>
      <c r="D372">
        <f>IF(VLOOKUP(C372,Capacity_PASTRA!B:M,PASTRA_MaxCapacity!B372-2016+2,FALSE)&lt;10^-5,0,VLOOKUP(C372,Capacity_PASTRA!B:M,PASTRA_MaxCapacity!B372-2016+2,FALSE)*(1+Summary!$C$10))</f>
        <v>6.4760652819736246E-3</v>
      </c>
    </row>
    <row r="373" spans="1:4" x14ac:dyDescent="0.25">
      <c r="A373" t="s">
        <v>2</v>
      </c>
      <c r="B373">
        <f>PASTRA_MinActivity!B373</f>
        <v>2022</v>
      </c>
      <c r="C373" t="str">
        <f>PASTRA_MinActivity!C373</f>
        <v>PASTRAROABUSSCB___CONVNGA____16</v>
      </c>
      <c r="D373">
        <f>IF(VLOOKUP(C373,Capacity_PASTRA!B:M,PASTRA_MaxCapacity!B373-2016+2,FALSE)&lt;10^-5,0,VLOOKUP(C373,Capacity_PASTRA!B:M,PASTRA_MaxCapacity!B373-2016+2,FALSE)*(1+Summary!$C$10))</f>
        <v>6.2010213080849891E-3</v>
      </c>
    </row>
    <row r="374" spans="1:4" x14ac:dyDescent="0.25">
      <c r="A374" t="s">
        <v>2</v>
      </c>
      <c r="B374">
        <f>PASTRA_MinActivity!B374</f>
        <v>2022</v>
      </c>
      <c r="C374" t="str">
        <f>PASTRA_MinActivity!C374</f>
        <v>PASTRAROABUSURBTBUCONVNGA____16</v>
      </c>
      <c r="D374">
        <f>IF(VLOOKUP(C374,Capacity_PASTRA!B:M,PASTRA_MaxCapacity!B374-2016+2,FALSE)&lt;10^-5,0,VLOOKUP(C374,Capacity_PASTRA!B:M,PASTRA_MaxCapacity!B374-2016+2,FALSE)*(1+Summary!$C$10))</f>
        <v>2.480290934409159E-4</v>
      </c>
    </row>
    <row r="375" spans="1:4" x14ac:dyDescent="0.25">
      <c r="A375" t="s">
        <v>2</v>
      </c>
      <c r="B375">
        <f>PASTRA_MinActivity!B375</f>
        <v>2022</v>
      </c>
      <c r="C375" t="str">
        <f>PASTRA_MinActivity!C375</f>
        <v>PASTRAROABUSURBWTBCONVNGA____16</v>
      </c>
      <c r="D375">
        <f>IF(VLOOKUP(C375,Capacity_PASTRA!B:M,PASTRA_MaxCapacity!B375-2016+2,FALSE)&lt;10^-5,0,VLOOKUP(C375,Capacity_PASTRA!B:M,PASTRA_MaxCapacity!B375-2016+2,FALSE)*(1+Summary!$C$10))</f>
        <v>1.5310746390784905E-4</v>
      </c>
    </row>
    <row r="376" spans="1:4" x14ac:dyDescent="0.25">
      <c r="A376" t="s">
        <v>2</v>
      </c>
      <c r="B376">
        <f>PASTRA_MinActivity!B376</f>
        <v>2022</v>
      </c>
      <c r="C376" t="str">
        <f>PASTRA_MinActivity!C376</f>
        <v>PASTRAROACAR___ADRCONVNGA____16</v>
      </c>
      <c r="D376">
        <f>IF(VLOOKUP(C376,Capacity_PASTRA!B:M,PASTRA_MaxCapacity!B376-2016+2,FALSE)&lt;10^-5,0,VLOOKUP(C376,Capacity_PASTRA!B:M,PASTRA_MaxCapacity!B376-2016+2,FALSE)*(1+Summary!$C$10))</f>
        <v>8.9349736433747995E-2</v>
      </c>
    </row>
    <row r="377" spans="1:4" x14ac:dyDescent="0.25">
      <c r="A377" t="s">
        <v>2</v>
      </c>
      <c r="B377">
        <f>PASTRA_MinActivity!B377</f>
        <v>2022</v>
      </c>
      <c r="C377" t="str">
        <f>PASTRA_MinActivity!C377</f>
        <v>PASTRAROACAR___APGCONVNGA____16</v>
      </c>
      <c r="D377">
        <f>IF(VLOOKUP(C377,Capacity_PASTRA!B:M,PASTRA_MaxCapacity!B377-2016+2,FALSE)&lt;10^-5,0,VLOOKUP(C377,Capacity_PASTRA!B:M,PASTRA_MaxCapacity!B377-2016+2,FALSE)*(1+Summary!$C$10))</f>
        <v>1.2785269182254378E-2</v>
      </c>
    </row>
    <row r="378" spans="1:4" x14ac:dyDescent="0.25">
      <c r="A378" t="s">
        <v>2</v>
      </c>
      <c r="B378">
        <f>PASTRA_MinActivity!B378</f>
        <v>2022</v>
      </c>
      <c r="C378" t="str">
        <f>PASTRA_MinActivity!C378</f>
        <v>PASTRAROACAR___RSHCONVNGA____16</v>
      </c>
      <c r="D378">
        <f>IF(VLOOKUP(C378,Capacity_PASTRA!B:M,PASTRA_MaxCapacity!B378-2016+2,FALSE)&lt;10^-5,0,VLOOKUP(C378,Capacity_PASTRA!B:M,PASTRA_MaxCapacity!B378-2016+2,FALSE)*(1+Summary!$C$10))</f>
        <v>4.5803761843570181E-3</v>
      </c>
    </row>
    <row r="379" spans="1:4" x14ac:dyDescent="0.25">
      <c r="A379" t="s">
        <v>2</v>
      </c>
      <c r="B379">
        <f>PASTRA_MinActivity!B379</f>
        <v>2022</v>
      </c>
      <c r="C379" t="str">
        <f>PASTRA_MinActivity!C379</f>
        <v>PASTRAROACAR___TAXCONVNGA____16</v>
      </c>
      <c r="D379">
        <f>IF(VLOOKUP(C379,Capacity_PASTRA!B:M,PASTRA_MaxCapacity!B379-2016+2,FALSE)&lt;10^-5,0,VLOOKUP(C379,Capacity_PASTRA!B:M,PASTRA_MaxCapacity!B379-2016+2,FALSE)*(1+Summary!$C$10))</f>
        <v>7.1911468410382974E-5</v>
      </c>
    </row>
    <row r="380" spans="1:4" x14ac:dyDescent="0.25">
      <c r="A380" t="s">
        <v>2</v>
      </c>
      <c r="B380">
        <f>PASTRA_MinActivity!B380</f>
        <v>2022</v>
      </c>
      <c r="C380" t="str">
        <f>PASTRA_MinActivity!C380</f>
        <v>PASTRAROATRULGTADRCONVNGA____16</v>
      </c>
      <c r="D380">
        <f>IF(VLOOKUP(C380,Capacity_PASTRA!B:M,PASTRA_MaxCapacity!B380-2016+2,FALSE)&lt;10^-5,0,VLOOKUP(C380,Capacity_PASTRA!B:M,PASTRA_MaxCapacity!B380-2016+2,FALSE)*(1+Summary!$C$10))</f>
        <v>2.783336811989009E-3</v>
      </c>
    </row>
    <row r="381" spans="1:4" x14ac:dyDescent="0.25">
      <c r="A381" t="s">
        <v>2</v>
      </c>
      <c r="B381">
        <f>PASTRA_MinActivity!B381</f>
        <v>2022</v>
      </c>
      <c r="C381" t="str">
        <f>PASTRA_MinActivity!C381</f>
        <v>PASTRAROATRULGTAPGCONVNGA____16</v>
      </c>
      <c r="D381">
        <f>IF(VLOOKUP(C381,Capacity_PASTRA!B:M,PASTRA_MaxCapacity!B381-2016+2,FALSE)&lt;10^-5,0,VLOOKUP(C381,Capacity_PASTRA!B:M,PASTRA_MaxCapacity!B381-2016+2,FALSE)*(1+Summary!$C$10))</f>
        <v>7.1986471946516045E-5</v>
      </c>
    </row>
    <row r="382" spans="1:4" x14ac:dyDescent="0.25">
      <c r="A382" t="s">
        <v>2</v>
      </c>
      <c r="B382">
        <f>PASTRA_MinActivity!B382</f>
        <v>2022</v>
      </c>
      <c r="C382" t="str">
        <f>PASTRA_MinActivity!C382</f>
        <v>PASTRAROATRULGTRSHCONVNGA____16</v>
      </c>
      <c r="D382">
        <f>IF(VLOOKUP(C382,Capacity_PASTRA!B:M,PASTRA_MaxCapacity!B382-2016+2,FALSE)&lt;10^-5,0,VLOOKUP(C382,Capacity_PASTRA!B:M,PASTRA_MaxCapacity!B382-2016+2,FALSE)*(1+Summary!$C$10))</f>
        <v>6.8144776630184482E-5</v>
      </c>
    </row>
    <row r="383" spans="1:4" x14ac:dyDescent="0.25">
      <c r="A383" t="s">
        <v>2</v>
      </c>
      <c r="B383">
        <f>PASTRA_MinActivity!B383</f>
        <v>2022</v>
      </c>
      <c r="C383" t="str">
        <f>PASTRA_MinActivity!C383</f>
        <v>PASTRAROATRULGTTAXCONVNGA____16</v>
      </c>
      <c r="D383">
        <f>IF(VLOOKUP(C383,Capacity_PASTRA!B:M,PASTRA_MaxCapacity!B383-2016+2,FALSE)&lt;10^-5,0,VLOOKUP(C383,Capacity_PASTRA!B:M,PASTRA_MaxCapacity!B383-2016+2,FALSE)*(1+Summary!$C$10))</f>
        <v>2.6551952589453509E-4</v>
      </c>
    </row>
    <row r="384" spans="1:4" x14ac:dyDescent="0.25">
      <c r="A384" t="s">
        <v>2</v>
      </c>
      <c r="B384">
        <f>PASTRA_MinActivity!B384</f>
        <v>2022</v>
      </c>
      <c r="C384" t="str">
        <f>PASTRA_MinActivity!C384</f>
        <v>PASTRAROABUSIUBDURTCONVGAS____16</v>
      </c>
      <c r="D384">
        <f>IF(VLOOKUP(C384,Capacity_PASTRA!B:M,PASTRA_MaxCapacity!B384-2016+2,FALSE)&lt;10^-5,0,VLOOKUP(C384,Capacity_PASTRA!B:M,PASTRA_MaxCapacity!B384-2016+2,FALSE)*(1+Summary!$C$10))</f>
        <v>8.5665281637785265E-5</v>
      </c>
    </row>
    <row r="385" spans="1:4" x14ac:dyDescent="0.25">
      <c r="A385" t="s">
        <v>2</v>
      </c>
      <c r="B385">
        <f>PASTRA_MinActivity!B385</f>
        <v>2022</v>
      </c>
      <c r="C385" t="str">
        <f>PASTRA_MinActivity!C385</f>
        <v>PASTRAROABUSIUBGOBCONVGAS____16</v>
      </c>
      <c r="D385">
        <f>IF(VLOOKUP(C385,Capacity_PASTRA!B:M,PASTRA_MaxCapacity!B385-2016+2,FALSE)&lt;10^-5,0,VLOOKUP(C385,Capacity_PASTRA!B:M,PASTRA_MaxCapacity!B385-2016+2,FALSE)*(1+Summary!$C$10))</f>
        <v>2.5519572848110503E-3</v>
      </c>
    </row>
    <row r="386" spans="1:4" x14ac:dyDescent="0.25">
      <c r="A386" t="s">
        <v>2</v>
      </c>
      <c r="B386">
        <f>PASTRA_MinActivity!B386</f>
        <v>2022</v>
      </c>
      <c r="C386" t="str">
        <f>PASTRA_MinActivity!C386</f>
        <v>PASTRAROABUSIUBMWAYCONVGAS____16</v>
      </c>
      <c r="D386">
        <f>IF(VLOOKUP(C386,Capacity_PASTRA!B:M,PASTRA_MaxCapacity!B386-2016+2,FALSE)&lt;10^-5,0,VLOOKUP(C386,Capacity_PASTRA!B:M,PASTRA_MaxCapacity!B386-2016+2,FALSE)*(1+Summary!$C$10))</f>
        <v>8.8235775926733345E-5</v>
      </c>
    </row>
    <row r="387" spans="1:4" x14ac:dyDescent="0.25">
      <c r="A387" t="s">
        <v>2</v>
      </c>
      <c r="B387">
        <f>PASTRA_MinActivity!B387</f>
        <v>2022</v>
      </c>
      <c r="C387" t="str">
        <f>PASTRA_MinActivity!C387</f>
        <v>PASTRAROABUSIUBVIVACONVGAS____16</v>
      </c>
      <c r="D387">
        <f>IF(VLOOKUP(C387,Capacity_PASTRA!B:M,PASTRA_MaxCapacity!B387-2016+2,FALSE)&lt;10^-5,0,VLOOKUP(C387,Capacity_PASTRA!B:M,PASTRA_MaxCapacity!B387-2016+2,FALSE)*(1+Summary!$C$10))</f>
        <v>1.1978351665546171E-3</v>
      </c>
    </row>
    <row r="388" spans="1:4" x14ac:dyDescent="0.25">
      <c r="A388" t="s">
        <v>2</v>
      </c>
      <c r="B388">
        <f>PASTRA_MinActivity!B388</f>
        <v>2022</v>
      </c>
      <c r="C388" t="str">
        <f>PASTRA_MinActivity!C388</f>
        <v>PASTRAROABUSSCB___CONVGAS____16</v>
      </c>
      <c r="D388">
        <f>IF(VLOOKUP(C388,Capacity_PASTRA!B:M,PASTRA_MaxCapacity!B388-2016+2,FALSE)&lt;10^-5,0,VLOOKUP(C388,Capacity_PASTRA!B:M,PASTRA_MaxCapacity!B388-2016+2,FALSE)*(1+Summary!$C$10))</f>
        <v>1.9169249132247407E-2</v>
      </c>
    </row>
    <row r="389" spans="1:4" x14ac:dyDescent="0.25">
      <c r="A389" t="s">
        <v>2</v>
      </c>
      <c r="B389">
        <f>PASTRA_MinActivity!B389</f>
        <v>2022</v>
      </c>
      <c r="C389" t="str">
        <f>PASTRA_MinActivity!C389</f>
        <v>PASTRAROABUSURBTBUCONVGAS____16</v>
      </c>
      <c r="D389">
        <f>IF(VLOOKUP(C389,Capacity_PASTRA!B:M,PASTRA_MaxCapacity!B389-2016+2,FALSE)&lt;10^-5,0,VLOOKUP(C389,Capacity_PASTRA!B:M,PASTRA_MaxCapacity!B389-2016+2,FALSE)*(1+Summary!$C$10))</f>
        <v>5.364271808909253E-4</v>
      </c>
    </row>
    <row r="390" spans="1:4" x14ac:dyDescent="0.25">
      <c r="A390" t="s">
        <v>2</v>
      </c>
      <c r="B390">
        <f>PASTRA_MinActivity!B390</f>
        <v>2022</v>
      </c>
      <c r="C390" t="str">
        <f>PASTRA_MinActivity!C390</f>
        <v>PASTRAROABUSURBWTBCONVGAS____16</v>
      </c>
      <c r="D390">
        <f>IF(VLOOKUP(C390,Capacity_PASTRA!B:M,PASTRA_MaxCapacity!B390-2016+2,FALSE)&lt;10^-5,0,VLOOKUP(C390,Capacity_PASTRA!B:M,PASTRA_MaxCapacity!B390-2016+2,FALSE)*(1+Summary!$C$10))</f>
        <v>2.5721334848322167E-4</v>
      </c>
    </row>
    <row r="391" spans="1:4" x14ac:dyDescent="0.25">
      <c r="A391" t="s">
        <v>2</v>
      </c>
      <c r="B391">
        <f>PASTRA_MinActivity!B391</f>
        <v>2022</v>
      </c>
      <c r="C391" t="str">
        <f>PASTRA_MinActivity!C391</f>
        <v>PASTRAROACAR___ADRCONVGAS____16</v>
      </c>
      <c r="D391">
        <f>IF(VLOOKUP(C391,Capacity_PASTRA!B:M,PASTRA_MaxCapacity!B391-2016+2,FALSE)&lt;10^-5,0,VLOOKUP(C391,Capacity_PASTRA!B:M,PASTRA_MaxCapacity!B391-2016+2,FALSE)*(1+Summary!$C$10))</f>
        <v>115.78107080562405</v>
      </c>
    </row>
    <row r="392" spans="1:4" x14ac:dyDescent="0.25">
      <c r="A392" t="s">
        <v>2</v>
      </c>
      <c r="B392">
        <f>PASTRA_MinActivity!B392</f>
        <v>2022</v>
      </c>
      <c r="C392" t="str">
        <f>PASTRA_MinActivity!C392</f>
        <v>PASTRAROACAR___APGCONVGAS____16</v>
      </c>
      <c r="D392">
        <f>IF(VLOOKUP(C392,Capacity_PASTRA!B:M,PASTRA_MaxCapacity!B392-2016+2,FALSE)&lt;10^-5,0,VLOOKUP(C392,Capacity_PASTRA!B:M,PASTRA_MaxCapacity!B392-2016+2,FALSE)*(1+Summary!$C$10))</f>
        <v>14.46508805805105</v>
      </c>
    </row>
    <row r="393" spans="1:4" x14ac:dyDescent="0.25">
      <c r="A393" t="s">
        <v>2</v>
      </c>
      <c r="B393">
        <f>PASTRA_MinActivity!B393</f>
        <v>2022</v>
      </c>
      <c r="C393" t="str">
        <f>PASTRA_MinActivity!C393</f>
        <v>PASTRAROACAR___RSHCONVGAS____16</v>
      </c>
      <c r="D393">
        <f>IF(VLOOKUP(C393,Capacity_PASTRA!B:M,PASTRA_MaxCapacity!B393-2016+2,FALSE)&lt;10^-5,0,VLOOKUP(C393,Capacity_PASTRA!B:M,PASTRA_MaxCapacity!B393-2016+2,FALSE)*(1+Summary!$C$10))</f>
        <v>0.91916625836670784</v>
      </c>
    </row>
    <row r="394" spans="1:4" x14ac:dyDescent="0.25">
      <c r="A394" t="s">
        <v>2</v>
      </c>
      <c r="B394">
        <f>PASTRA_MinActivity!B394</f>
        <v>2022</v>
      </c>
      <c r="C394" t="str">
        <f>PASTRA_MinActivity!C394</f>
        <v>PASTRAROACAR___TAXCONVGAS____16</v>
      </c>
      <c r="D394">
        <f>IF(VLOOKUP(C394,Capacity_PASTRA!B:M,PASTRA_MaxCapacity!B394-2016+2,FALSE)&lt;10^-5,0,VLOOKUP(C394,Capacity_PASTRA!B:M,PASTRA_MaxCapacity!B394-2016+2,FALSE)*(1+Summary!$C$10))</f>
        <v>1.5632514437074181</v>
      </c>
    </row>
    <row r="395" spans="1:4" x14ac:dyDescent="0.25">
      <c r="A395" t="s">
        <v>2</v>
      </c>
      <c r="B395">
        <f>PASTRA_MinActivity!B395</f>
        <v>2022</v>
      </c>
      <c r="C395" t="str">
        <f>PASTRA_MinActivity!C395</f>
        <v>PASTRAROAMOR______CONVGAS____16</v>
      </c>
      <c r="D395">
        <f>IF(VLOOKUP(C395,Capacity_PASTRA!B:M,PASTRA_MaxCapacity!B395-2016+2,FALSE)&lt;10^-5,0,VLOOKUP(C395,Capacity_PASTRA!B:M,PASTRA_MaxCapacity!B395-2016+2,FALSE)*(1+Summary!$C$10))</f>
        <v>2.0256387801210654</v>
      </c>
    </row>
    <row r="396" spans="1:4" x14ac:dyDescent="0.25">
      <c r="A396" t="s">
        <v>2</v>
      </c>
      <c r="B396">
        <f>PASTRA_MinActivity!B396</f>
        <v>2022</v>
      </c>
      <c r="C396" t="str">
        <f>PASTRA_MinActivity!C396</f>
        <v>PASTRAROATRULGTADRCONVGAS____16</v>
      </c>
      <c r="D396">
        <f>IF(VLOOKUP(C396,Capacity_PASTRA!B:M,PASTRA_MaxCapacity!B396-2016+2,FALSE)&lt;10^-5,0,VLOOKUP(C396,Capacity_PASTRA!B:M,PASTRA_MaxCapacity!B396-2016+2,FALSE)*(1+Summary!$C$10))</f>
        <v>116.05335739830669</v>
      </c>
    </row>
    <row r="397" spans="1:4" x14ac:dyDescent="0.25">
      <c r="A397" t="s">
        <v>2</v>
      </c>
      <c r="B397">
        <f>PASTRA_MinActivity!B397</f>
        <v>2022</v>
      </c>
      <c r="C397" t="str">
        <f>PASTRA_MinActivity!C397</f>
        <v>PASTRAROATRULGTAPGCONVGAS____16</v>
      </c>
      <c r="D397">
        <f>IF(VLOOKUP(C397,Capacity_PASTRA!B:M,PASTRA_MaxCapacity!B397-2016+2,FALSE)&lt;10^-5,0,VLOOKUP(C397,Capacity_PASTRA!B:M,PASTRA_MaxCapacity!B397-2016+2,FALSE)*(1+Summary!$C$10))</f>
        <v>14.505021163106264</v>
      </c>
    </row>
    <row r="398" spans="1:4" x14ac:dyDescent="0.25">
      <c r="A398" t="s">
        <v>2</v>
      </c>
      <c r="B398">
        <f>PASTRA_MinActivity!B398</f>
        <v>2022</v>
      </c>
      <c r="C398" t="str">
        <f>PASTRA_MinActivity!C398</f>
        <v>PASTRAROATRULGTRSHCONVGAS____16</v>
      </c>
      <c r="D398">
        <f>IF(VLOOKUP(C398,Capacity_PASTRA!B:M,PASTRA_MaxCapacity!B398-2016+2,FALSE)&lt;10^-5,0,VLOOKUP(C398,Capacity_PASTRA!B:M,PASTRA_MaxCapacity!B398-2016+2,FALSE)*(1+Summary!$C$10))</f>
        <v>0.91770726362564703</v>
      </c>
    </row>
    <row r="399" spans="1:4" x14ac:dyDescent="0.25">
      <c r="A399" t="s">
        <v>2</v>
      </c>
      <c r="B399">
        <f>PASTRA_MinActivity!B399</f>
        <v>2022</v>
      </c>
      <c r="C399" t="str">
        <f>PASTRA_MinActivity!C399</f>
        <v>PASTRAROATRULGTTAXCONVGAS____16</v>
      </c>
      <c r="D399">
        <f>IF(VLOOKUP(C399,Capacity_PASTRA!B:M,PASTRA_MaxCapacity!B399-2016+2,FALSE)&lt;10^-5,0,VLOOKUP(C399,Capacity_PASTRA!B:M,PASTRA_MaxCapacity!B399-2016+2,FALSE)*(1+Summary!$C$10))</f>
        <v>0.50176918358969158</v>
      </c>
    </row>
    <row r="400" spans="1:4" x14ac:dyDescent="0.25">
      <c r="A400" t="s">
        <v>2</v>
      </c>
      <c r="B400">
        <f>PASTRA_MinActivity!B400</f>
        <v>2022</v>
      </c>
      <c r="C400" t="str">
        <f>PASTRA_MinActivity!C400</f>
        <v>PASTRAROACAR___ADRCONVPRO____16</v>
      </c>
      <c r="D400">
        <f>IF(VLOOKUP(C400,Capacity_PASTRA!B:M,PASTRA_MaxCapacity!B400-2016+2,FALSE)&lt;10^-5,0,VLOOKUP(C400,Capacity_PASTRA!B:M,PASTRA_MaxCapacity!B400-2016+2,FALSE)*(1+Summary!$C$10))</f>
        <v>1.1869061781594172</v>
      </c>
    </row>
    <row r="401" spans="1:4" x14ac:dyDescent="0.25">
      <c r="A401" t="s">
        <v>2</v>
      </c>
      <c r="B401">
        <f>PASTRA_MinActivity!B401</f>
        <v>2022</v>
      </c>
      <c r="C401" t="str">
        <f>PASTRA_MinActivity!C401</f>
        <v>PASTRAROACAR___APGCONVPRO____16</v>
      </c>
      <c r="D401">
        <f>IF(VLOOKUP(C401,Capacity_PASTRA!B:M,PASTRA_MaxCapacity!B401-2016+2,FALSE)&lt;10^-5,0,VLOOKUP(C401,Capacity_PASTRA!B:M,PASTRA_MaxCapacity!B401-2016+2,FALSE)*(1+Summary!$C$10))</f>
        <v>0.14677771896000297</v>
      </c>
    </row>
    <row r="402" spans="1:4" x14ac:dyDescent="0.25">
      <c r="A402" t="s">
        <v>2</v>
      </c>
      <c r="B402">
        <f>PASTRA_MinActivity!B402</f>
        <v>2022</v>
      </c>
      <c r="C402" t="str">
        <f>PASTRA_MinActivity!C402</f>
        <v>PASTRAROACAR___RSHCONVPRO____16</v>
      </c>
      <c r="D402">
        <f>IF(VLOOKUP(C402,Capacity_PASTRA!B:M,PASTRA_MaxCapacity!B402-2016+2,FALSE)&lt;10^-5,0,VLOOKUP(C402,Capacity_PASTRA!B:M,PASTRA_MaxCapacity!B402-2016+2,FALSE)*(1+Summary!$C$10))</f>
        <v>7.5892180266793367E-3</v>
      </c>
    </row>
    <row r="403" spans="1:4" x14ac:dyDescent="0.25">
      <c r="A403" t="s">
        <v>2</v>
      </c>
      <c r="B403">
        <f>PASTRA_MinActivity!B403</f>
        <v>2022</v>
      </c>
      <c r="C403" t="str">
        <f>PASTRA_MinActivity!C403</f>
        <v>PASTRAROACAR___TAXCONVPRO____16</v>
      </c>
      <c r="D403">
        <f>IF(VLOOKUP(C403,Capacity_PASTRA!B:M,PASTRA_MaxCapacity!B403-2016+2,FALSE)&lt;10^-5,0,VLOOKUP(C403,Capacity_PASTRA!B:M,PASTRA_MaxCapacity!B403-2016+2,FALSE)*(1+Summary!$C$10))</f>
        <v>1.9146019102446479E-2</v>
      </c>
    </row>
    <row r="404" spans="1:4" x14ac:dyDescent="0.25">
      <c r="A404" t="s">
        <v>2</v>
      </c>
      <c r="B404">
        <f>PASTRA_MinActivity!B404</f>
        <v>2022</v>
      </c>
      <c r="C404" t="str">
        <f>PASTRA_MinActivity!C404</f>
        <v>PASTRAROATRULGTADRCONVPRO____16</v>
      </c>
      <c r="D404">
        <f>IF(VLOOKUP(C404,Capacity_PASTRA!B:M,PASTRA_MaxCapacity!B404-2016+2,FALSE)&lt;10^-5,0,VLOOKUP(C404,Capacity_PASTRA!B:M,PASTRA_MaxCapacity!B404-2016+2,FALSE)*(1+Summary!$C$10))</f>
        <v>0.36917774987841756</v>
      </c>
    </row>
    <row r="405" spans="1:4" x14ac:dyDescent="0.25">
      <c r="A405" t="s">
        <v>2</v>
      </c>
      <c r="B405">
        <f>PASTRA_MinActivity!B405</f>
        <v>2022</v>
      </c>
      <c r="C405" t="str">
        <f>PASTRA_MinActivity!C405</f>
        <v>PASTRAROATRULGTAPGCONVPRO____16</v>
      </c>
      <c r="D405">
        <f>IF(VLOOKUP(C405,Capacity_PASTRA!B:M,PASTRA_MaxCapacity!B405-2016+2,FALSE)&lt;10^-5,0,VLOOKUP(C405,Capacity_PASTRA!B:M,PASTRA_MaxCapacity!B405-2016+2,FALSE)*(1+Summary!$C$10))</f>
        <v>4.4379204696768551E-2</v>
      </c>
    </row>
    <row r="406" spans="1:4" x14ac:dyDescent="0.25">
      <c r="A406" t="s">
        <v>2</v>
      </c>
      <c r="B406">
        <f>PASTRA_MinActivity!B406</f>
        <v>2022</v>
      </c>
      <c r="C406" t="str">
        <f>PASTRA_MinActivity!C406</f>
        <v>PASTRAROATRULGTRSHCONVPRO____16</v>
      </c>
      <c r="D406">
        <f>IF(VLOOKUP(C406,Capacity_PASTRA!B:M,PASTRA_MaxCapacity!B406-2016+2,FALSE)&lt;10^-5,0,VLOOKUP(C406,Capacity_PASTRA!B:M,PASTRA_MaxCapacity!B406-2016+2,FALSE)*(1+Summary!$C$10))</f>
        <v>4.5166026950974263E-5</v>
      </c>
    </row>
    <row r="407" spans="1:4" x14ac:dyDescent="0.25">
      <c r="A407" t="s">
        <v>2</v>
      </c>
      <c r="B407">
        <f>PASTRA_MinActivity!B407</f>
        <v>2022</v>
      </c>
      <c r="C407" t="str">
        <f>PASTRA_MinActivity!C407</f>
        <v>PASTRAROATRULGTTAXCONVPRO____16</v>
      </c>
      <c r="D407">
        <f>IF(VLOOKUP(C407,Capacity_PASTRA!B:M,PASTRA_MaxCapacity!B407-2016+2,FALSE)&lt;10^-5,0,VLOOKUP(C407,Capacity_PASTRA!B:M,PASTRA_MaxCapacity!B407-2016+2,FALSE)*(1+Summary!$C$10))</f>
        <v>1.7198700752131104E-4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Activity_PASTRA</vt:lpstr>
      <vt:lpstr>PASTRA_Split_Tech</vt:lpstr>
      <vt:lpstr>Activity_16</vt:lpstr>
      <vt:lpstr>Activity_EX</vt:lpstr>
      <vt:lpstr>AGG Activity_EX</vt:lpstr>
      <vt:lpstr>AGG Activity_16</vt:lpstr>
      <vt:lpstr>PASTRA_Replacement_Split_Tech</vt:lpstr>
      <vt:lpstr>PASTRA_MinActivity</vt:lpstr>
      <vt:lpstr>Capacity_PASTRA</vt:lpstr>
      <vt:lpstr>PASTRA_MaxCapacity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cp:lastPrinted>2022-12-21T16:26:34Z</cp:lastPrinted>
  <dcterms:created xsi:type="dcterms:W3CDTF">2022-12-21T16:26:49Z</dcterms:created>
  <dcterms:modified xsi:type="dcterms:W3CDTF">2023-02-01T00:02:09Z</dcterms:modified>
</cp:coreProperties>
</file>